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540" windowWidth="12156" windowHeight="18972"/>
  </bookViews>
  <sheets>
    <sheet name="Town Sheet" sheetId="1" r:id="rId1"/>
    <sheet name="Random Treasure" sheetId="2" r:id="rId2"/>
    <sheet name="NPCGenerator" sheetId="3" r:id="rId3"/>
    <sheet name="Treasure" sheetId="4" r:id="rId4"/>
    <sheet name="Equipment" sheetId="5" r:id="rId5"/>
    <sheet name="LowLevelMagicWeaponProperties" sheetId="6" r:id="rId6"/>
    <sheet name="LowLevelMagicArmorProperties" sheetId="7" r:id="rId7"/>
    <sheet name="LowLevelMagicTrinketProperties" sheetId="8" r:id="rId8"/>
    <sheet name="PickpocketLoot" sheetId="9" r:id="rId9"/>
    <sheet name="NPCNames" sheetId="10" r:id="rId10"/>
    <sheet name="ShopNames" sheetId="11" r:id="rId11"/>
    <sheet name="NPCs" sheetId="12" r:id="rId12"/>
    <sheet name="Potions" sheetId="13" r:id="rId13"/>
    <sheet name="Blacksmith" sheetId="14" r:id="rId14"/>
    <sheet name="Jeweler" sheetId="15" r:id="rId15"/>
    <sheet name="Enchanter" sheetId="16" r:id="rId16"/>
    <sheet name="MagicWeapons" sheetId="17" r:id="rId17"/>
    <sheet name="AllMagicItems" sheetId="18" r:id="rId18"/>
  </sheets>
  <calcPr calcId="145621"/>
</workbook>
</file>

<file path=xl/calcChain.xml><?xml version="1.0" encoding="utf-8"?>
<calcChain xmlns="http://schemas.openxmlformats.org/spreadsheetml/2006/main">
  <c r="A3" i="18" l="1"/>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75" i="18" s="1"/>
  <c r="A176" i="18" s="1"/>
  <c r="A177" i="18" s="1"/>
  <c r="A178" i="18" s="1"/>
  <c r="A179" i="18" s="1"/>
  <c r="A180" i="18" s="1"/>
  <c r="A181" i="18" s="1"/>
  <c r="A182" i="18" s="1"/>
  <c r="A183" i="18" s="1"/>
  <c r="A184" i="18" s="1"/>
  <c r="A185" i="18" s="1"/>
  <c r="A186" i="18" s="1"/>
  <c r="A187" i="18" s="1"/>
  <c r="A188" i="18" s="1"/>
  <c r="A189" i="18" s="1"/>
  <c r="A190" i="18" s="1"/>
  <c r="A191" i="18" s="1"/>
  <c r="A192" i="18" s="1"/>
  <c r="A193" i="18" s="1"/>
  <c r="A194" i="18" s="1"/>
  <c r="A195" i="18" s="1"/>
  <c r="A196" i="18" s="1"/>
  <c r="A197" i="18" s="1"/>
  <c r="A198" i="18" s="1"/>
  <c r="A199" i="18" s="1"/>
  <c r="A200" i="18" s="1"/>
  <c r="A201" i="18" s="1"/>
  <c r="A202" i="18" s="1"/>
  <c r="A203" i="18" s="1"/>
  <c r="A204" i="18" s="1"/>
  <c r="A205" i="18" s="1"/>
  <c r="A206" i="18" s="1"/>
  <c r="A207" i="18" s="1"/>
  <c r="A208" i="18" s="1"/>
  <c r="A209" i="18" s="1"/>
  <c r="A210" i="18" s="1"/>
  <c r="A211" i="18" s="1"/>
  <c r="A212" i="18" s="1"/>
  <c r="A213" i="18" s="1"/>
  <c r="A214" i="18" s="1"/>
  <c r="A215" i="18" s="1"/>
  <c r="A216" i="18" s="1"/>
  <c r="A217" i="18" s="1"/>
  <c r="A218" i="18" s="1"/>
  <c r="A219" i="18" s="1"/>
  <c r="A220" i="18" s="1"/>
  <c r="A221" i="18" s="1"/>
  <c r="A222" i="18" s="1"/>
  <c r="A223" i="18" s="1"/>
  <c r="A224" i="18" s="1"/>
  <c r="A225" i="18" s="1"/>
  <c r="A226" i="18" s="1"/>
  <c r="A227" i="18" s="1"/>
  <c r="A228" i="18" s="1"/>
  <c r="A229" i="18" s="1"/>
  <c r="A230" i="18" s="1"/>
  <c r="A231" i="18" s="1"/>
  <c r="A232" i="18" s="1"/>
  <c r="A233" i="18" s="1"/>
  <c r="A234" i="18" s="1"/>
  <c r="A235" i="18" s="1"/>
  <c r="A236" i="18" s="1"/>
  <c r="A237" i="18" s="1"/>
  <c r="A238" i="18" s="1"/>
  <c r="A239" i="18" s="1"/>
  <c r="A240" i="18" s="1"/>
  <c r="A241" i="18" s="1"/>
  <c r="A242" i="18" s="1"/>
  <c r="A243" i="18" s="1"/>
  <c r="A244" i="18" s="1"/>
  <c r="A245" i="18" s="1"/>
  <c r="A246" i="18" s="1"/>
  <c r="A247" i="18" s="1"/>
  <c r="A248" i="18" s="1"/>
  <c r="A249" i="18" s="1"/>
  <c r="A250" i="18" s="1"/>
  <c r="A251" i="18" s="1"/>
  <c r="A252" i="18" s="1"/>
  <c r="A253" i="18" s="1"/>
  <c r="A254" i="18" s="1"/>
  <c r="A255" i="18" s="1"/>
  <c r="A256" i="18" s="1"/>
  <c r="A257" i="18" s="1"/>
  <c r="A258" i="18" s="1"/>
  <c r="A259" i="18" s="1"/>
  <c r="A260" i="18" s="1"/>
  <c r="A261" i="18" s="1"/>
  <c r="A262" i="18" s="1"/>
  <c r="A263" i="18" s="1"/>
  <c r="A264" i="18" s="1"/>
  <c r="A265" i="18" s="1"/>
  <c r="A266" i="18" s="1"/>
  <c r="A267" i="18" s="1"/>
  <c r="A268" i="18" s="1"/>
  <c r="A269" i="18" s="1"/>
  <c r="A270" i="18" s="1"/>
  <c r="A271" i="18" s="1"/>
  <c r="A272" i="18" s="1"/>
  <c r="A273" i="18" s="1"/>
  <c r="A274" i="18" s="1"/>
  <c r="A275" i="18" s="1"/>
  <c r="A276" i="18" s="1"/>
  <c r="A277" i="18" s="1"/>
  <c r="A278" i="18" s="1"/>
  <c r="A279" i="18" s="1"/>
  <c r="A280" i="18" s="1"/>
  <c r="A281" i="18" s="1"/>
  <c r="A282" i="18" s="1"/>
  <c r="A283" i="18" s="1"/>
  <c r="A284" i="18" s="1"/>
  <c r="A285" i="18" s="1"/>
  <c r="A286" i="18" s="1"/>
  <c r="A287" i="18" s="1"/>
  <c r="A288" i="18" s="1"/>
  <c r="A289" i="18" s="1"/>
  <c r="A290" i="18" s="1"/>
  <c r="A291" i="18" s="1"/>
  <c r="J2" i="18"/>
  <c r="A3" i="17"/>
  <c r="A4" i="17" s="1"/>
  <c r="A5" i="17" s="1"/>
  <c r="A6" i="17" s="1"/>
  <c r="A7" i="17" s="1"/>
  <c r="A8" i="17" s="1"/>
  <c r="A9" i="17" s="1"/>
  <c r="A10" i="17" s="1"/>
  <c r="A11" i="17" s="1"/>
  <c r="A12" i="17" s="1"/>
  <c r="A13" i="17" s="1"/>
  <c r="A14" i="17" s="1"/>
  <c r="A15" i="17" s="1"/>
  <c r="A16" i="17" s="1"/>
  <c r="A17" i="17" s="1"/>
  <c r="A18" i="17" s="1"/>
  <c r="A19" i="17" s="1"/>
  <c r="A20" i="17" s="1"/>
  <c r="A21" i="17" s="1"/>
  <c r="A22" i="17" s="1"/>
  <c r="A23" i="17" s="1"/>
  <c r="A24" i="17" s="1"/>
  <c r="A25" i="17" s="1"/>
  <c r="A26" i="17" s="1"/>
  <c r="A27" i="17" s="1"/>
  <c r="A28" i="17" s="1"/>
  <c r="A29" i="17" s="1"/>
  <c r="A30" i="17" s="1"/>
  <c r="A31" i="17" s="1"/>
  <c r="A32" i="17" s="1"/>
  <c r="A33" i="17" s="1"/>
  <c r="A34" i="17" s="1"/>
  <c r="A35" i="17" s="1"/>
  <c r="A36" i="17" s="1"/>
  <c r="A37" i="17" s="1"/>
  <c r="A38" i="17" s="1"/>
  <c r="A39" i="17" s="1"/>
  <c r="A40" i="17" s="1"/>
  <c r="J2" i="17"/>
  <c r="A3" i="16"/>
  <c r="A4" i="16" s="1"/>
  <c r="A5" i="16" s="1"/>
  <c r="A6" i="16" s="1"/>
  <c r="A7" i="16" s="1"/>
  <c r="A8" i="16" s="1"/>
  <c r="A9" i="16" s="1"/>
  <c r="A10" i="16" s="1"/>
  <c r="A11" i="16" s="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5" i="16" s="1"/>
  <c r="A106" i="16" s="1"/>
  <c r="A107" i="16" s="1"/>
  <c r="A108" i="16" s="1"/>
  <c r="A109" i="16" s="1"/>
  <c r="A110" i="16" s="1"/>
  <c r="A111" i="16" s="1"/>
  <c r="A112" i="16" s="1"/>
  <c r="A113" i="16" s="1"/>
  <c r="A114" i="16" s="1"/>
  <c r="A115" i="16" s="1"/>
  <c r="A116" i="16" s="1"/>
  <c r="A117" i="16" s="1"/>
  <c r="A118" i="16" s="1"/>
  <c r="A119" i="16" s="1"/>
  <c r="A120" i="16" s="1"/>
  <c r="A121" i="16" s="1"/>
  <c r="A122" i="16" s="1"/>
  <c r="A123" i="16" s="1"/>
  <c r="A124" i="16" s="1"/>
  <c r="A125" i="16" s="1"/>
  <c r="A126" i="16" s="1"/>
  <c r="A127" i="16" s="1"/>
  <c r="A128" i="16" s="1"/>
  <c r="A129" i="16" s="1"/>
  <c r="A130" i="16" s="1"/>
  <c r="A131" i="16" s="1"/>
  <c r="A132" i="16" s="1"/>
  <c r="A133" i="16" s="1"/>
  <c r="A134" i="16" s="1"/>
  <c r="A135" i="16" s="1"/>
  <c r="A136" i="16" s="1"/>
  <c r="A137" i="16" s="1"/>
  <c r="A138" i="16" s="1"/>
  <c r="A139" i="16" s="1"/>
  <c r="A140" i="16" s="1"/>
  <c r="A141" i="16" s="1"/>
  <c r="A142" i="16" s="1"/>
  <c r="A143" i="16" s="1"/>
  <c r="A144" i="16" s="1"/>
  <c r="A145" i="16" s="1"/>
  <c r="A146" i="16" s="1"/>
  <c r="A147" i="16" s="1"/>
  <c r="A148" i="16" s="1"/>
  <c r="A149" i="16" s="1"/>
  <c r="A150" i="16" s="1"/>
  <c r="A151" i="16" s="1"/>
  <c r="A152" i="16" s="1"/>
  <c r="A153" i="16" s="1"/>
  <c r="A154" i="16" s="1"/>
  <c r="A155" i="16" s="1"/>
  <c r="A156" i="16" s="1"/>
  <c r="A157" i="16" s="1"/>
  <c r="A158" i="16" s="1"/>
  <c r="A159" i="16" s="1"/>
  <c r="A160" i="16" s="1"/>
  <c r="A161" i="16" s="1"/>
  <c r="A162" i="16" s="1"/>
  <c r="A163" i="16" s="1"/>
  <c r="A164" i="16" s="1"/>
  <c r="A165" i="16" s="1"/>
  <c r="A166" i="16" s="1"/>
  <c r="A167" i="16" s="1"/>
  <c r="J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3" i="15"/>
  <c r="J2" i="15"/>
  <c r="A5" i="14"/>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4" i="14"/>
  <c r="A3" i="14"/>
  <c r="J2" i="14"/>
  <c r="A3" i="13"/>
  <c r="A4" i="13" s="1"/>
  <c r="A5" i="13" s="1"/>
  <c r="A6" i="13" s="1"/>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J2" i="13"/>
  <c r="AK2" i="10"/>
  <c r="AJ2" i="10"/>
  <c r="AI2" i="10"/>
  <c r="AH2" i="10"/>
  <c r="AG2" i="10"/>
  <c r="AF2" i="10"/>
  <c r="AE2" i="10"/>
  <c r="AD2" i="10"/>
  <c r="AC2" i="10"/>
  <c r="AB2" i="10"/>
  <c r="AA2" i="10"/>
  <c r="Z2" i="10"/>
  <c r="Y2" i="10"/>
  <c r="X2" i="10"/>
  <c r="W2" i="10"/>
  <c r="V2" i="10"/>
  <c r="U2" i="10"/>
  <c r="T2" i="10"/>
  <c r="S2" i="10"/>
  <c r="R2" i="10"/>
  <c r="Q2" i="10"/>
  <c r="P2" i="10"/>
  <c r="O2" i="10"/>
  <c r="N2" i="10"/>
  <c r="M2" i="10"/>
  <c r="L2" i="10"/>
  <c r="K2" i="10"/>
  <c r="J2" i="10"/>
  <c r="I2" i="10"/>
  <c r="H2" i="10"/>
  <c r="G2" i="10"/>
  <c r="F2" i="10"/>
  <c r="E2" i="10"/>
  <c r="D2" i="10"/>
  <c r="C2" i="10"/>
  <c r="B2" i="10"/>
  <c r="B63" i="9"/>
  <c r="B6" i="9"/>
  <c r="B5" i="9"/>
  <c r="B4" i="9"/>
  <c r="B3" i="9"/>
  <c r="J2" i="9"/>
  <c r="B2" i="9"/>
  <c r="J2" i="8"/>
  <c r="J2" i="7"/>
  <c r="J2" i="6"/>
  <c r="F3" i="5"/>
  <c r="C3" i="5"/>
  <c r="I2" i="5"/>
  <c r="AM30" i="4"/>
  <c r="B25" i="4"/>
  <c r="B24" i="4"/>
  <c r="B23" i="4"/>
  <c r="B22" i="4"/>
  <c r="B21" i="4"/>
  <c r="B20" i="4"/>
  <c r="B19" i="4"/>
  <c r="B18" i="4"/>
  <c r="B17" i="4"/>
  <c r="B16" i="4"/>
  <c r="B15" i="4"/>
  <c r="B14" i="4"/>
  <c r="B13" i="4"/>
  <c r="B12" i="4"/>
  <c r="B11" i="4"/>
  <c r="B10" i="4"/>
  <c r="E6" i="4"/>
  <c r="B6" i="4"/>
  <c r="H5" i="4"/>
  <c r="E5" i="4"/>
  <c r="B5" i="4"/>
  <c r="K4" i="4"/>
  <c r="H4" i="4"/>
  <c r="E4" i="4"/>
  <c r="B4" i="4"/>
  <c r="AF3" i="4"/>
  <c r="K3" i="4"/>
  <c r="H3" i="4"/>
  <c r="E3" i="4"/>
  <c r="B3" i="4"/>
  <c r="K2" i="4"/>
  <c r="B38" i="2" s="1"/>
  <c r="H2" i="4"/>
  <c r="B35" i="2" s="1"/>
  <c r="E2" i="4"/>
  <c r="B2" i="4"/>
  <c r="A11" i="3"/>
  <c r="C11" i="3" s="1"/>
  <c r="I10" i="3"/>
  <c r="A10" i="3"/>
  <c r="C10" i="3" s="1"/>
  <c r="I9" i="3"/>
  <c r="A9" i="3"/>
  <c r="C9" i="3" s="1"/>
  <c r="I8" i="3"/>
  <c r="A8" i="3"/>
  <c r="C8" i="3" s="1"/>
  <c r="I7" i="3"/>
  <c r="A7" i="3"/>
  <c r="C7" i="3" s="1"/>
  <c r="I6" i="3"/>
  <c r="A6" i="3"/>
  <c r="C6" i="3" s="1"/>
  <c r="I5" i="3"/>
  <c r="A5" i="3"/>
  <c r="AB4" i="3"/>
  <c r="AB5" i="3" s="1"/>
  <c r="I4" i="3"/>
  <c r="F4" i="3"/>
  <c r="F5" i="3" s="1"/>
  <c r="F6" i="3" s="1"/>
  <c r="F7" i="3" s="1"/>
  <c r="F8" i="3" s="1"/>
  <c r="F9" i="3" s="1"/>
  <c r="F10" i="3" s="1"/>
  <c r="AB3" i="3"/>
  <c r="L3" i="3"/>
  <c r="L4" i="3" s="1"/>
  <c r="L5" i="3" s="1"/>
  <c r="L6" i="3" s="1"/>
  <c r="L7" i="3" s="1"/>
  <c r="L8" i="3" s="1"/>
  <c r="L9" i="3" s="1"/>
  <c r="L10" i="3" s="1"/>
  <c r="L11" i="3" s="1"/>
  <c r="L12" i="3" s="1"/>
  <c r="L13" i="3" s="1"/>
  <c r="L14" i="3" s="1"/>
  <c r="L15" i="3" s="1"/>
  <c r="L16" i="3" s="1"/>
  <c r="I3" i="3"/>
  <c r="F3" i="3"/>
  <c r="A4" i="3" s="1"/>
  <c r="I2" i="3"/>
  <c r="A40" i="2"/>
  <c r="A37" i="2"/>
  <c r="A34" i="2"/>
  <c r="B32" i="2"/>
  <c r="A31" i="2"/>
  <c r="A29" i="2"/>
  <c r="B26" i="2"/>
  <c r="A23" i="2"/>
  <c r="F22" i="2" s="1"/>
  <c r="C22" i="2"/>
  <c r="A22" i="2"/>
  <c r="B22" i="2" s="1"/>
  <c r="A19" i="2"/>
  <c r="F18" i="2" s="1"/>
  <c r="C18" i="2"/>
  <c r="A18" i="2"/>
  <c r="E18" i="2" s="1"/>
  <c r="A15" i="2"/>
  <c r="D14" i="2" s="1"/>
  <c r="C14" i="2"/>
  <c r="A14" i="2"/>
  <c r="B14" i="2" s="1"/>
  <c r="D11" i="2"/>
  <c r="C11" i="2"/>
  <c r="B11" i="2"/>
  <c r="A8" i="2"/>
  <c r="B8" i="2" s="1"/>
  <c r="A7" i="2"/>
  <c r="B7" i="2" s="1"/>
  <c r="A4" i="2"/>
  <c r="B4" i="2" s="1"/>
  <c r="A3" i="2"/>
  <c r="B3" i="2" s="1"/>
  <c r="I27" i="1"/>
  <c r="J27" i="1" s="1"/>
  <c r="I26" i="1"/>
  <c r="K26" i="1" s="1"/>
  <c r="I25" i="1"/>
  <c r="K25" i="1" s="1"/>
  <c r="I24" i="1"/>
  <c r="K24" i="1" s="1"/>
  <c r="I23" i="1"/>
  <c r="J23" i="1" s="1"/>
  <c r="I22" i="1"/>
  <c r="K22" i="1" s="1"/>
  <c r="L21" i="1"/>
  <c r="N21" i="1" s="1"/>
  <c r="I21" i="1"/>
  <c r="J21" i="1" s="1"/>
  <c r="L20" i="1"/>
  <c r="M20" i="1" s="1"/>
  <c r="I20" i="1"/>
  <c r="K20" i="1" s="1"/>
  <c r="L19" i="1"/>
  <c r="N19" i="1" s="1"/>
  <c r="I19" i="1"/>
  <c r="K19" i="1" s="1"/>
  <c r="H19" i="1" a="1"/>
  <c r="H19" i="1" s="1"/>
  <c r="G19" i="1" a="1"/>
  <c r="G19" i="1" s="1"/>
  <c r="F19" i="1" a="1"/>
  <c r="F19" i="1" s="1"/>
  <c r="E19" i="1" a="1"/>
  <c r="E19" i="1" s="1"/>
  <c r="D19" i="1" a="1"/>
  <c r="D19" i="1" s="1"/>
  <c r="C19" i="1" a="1"/>
  <c r="C19" i="1" s="1"/>
  <c r="B19" i="1" a="1"/>
  <c r="B19" i="1" s="1"/>
  <c r="P18" i="1"/>
  <c r="L18" i="1"/>
  <c r="N18" i="1" s="1"/>
  <c r="I18" i="1"/>
  <c r="K18" i="1" s="1"/>
  <c r="H18" i="1" a="1"/>
  <c r="H18" i="1" s="1"/>
  <c r="G18" i="1" a="1"/>
  <c r="G18" i="1" s="1"/>
  <c r="F18" i="1" a="1"/>
  <c r="F18" i="1" s="1"/>
  <c r="E18" i="1" a="1"/>
  <c r="E18" i="1" s="1"/>
  <c r="D18" i="1" a="1"/>
  <c r="D18" i="1" s="1"/>
  <c r="C18" i="1" a="1"/>
  <c r="C18" i="1" s="1"/>
  <c r="B18" i="1" a="1"/>
  <c r="B18" i="1" s="1"/>
  <c r="P17" i="1"/>
  <c r="L17" i="1"/>
  <c r="M17" i="1" s="1"/>
  <c r="I17" i="1"/>
  <c r="K17" i="1" s="1"/>
  <c r="H17" i="1" a="1"/>
  <c r="H17" i="1" s="1"/>
  <c r="G17" i="1" a="1"/>
  <c r="G17" i="1" s="1"/>
  <c r="F17" i="1" a="1"/>
  <c r="F17" i="1" s="1"/>
  <c r="E17" i="1" a="1"/>
  <c r="E17" i="1" s="1"/>
  <c r="D17" i="1" a="1"/>
  <c r="D17" i="1" s="1"/>
  <c r="C17" i="1" a="1"/>
  <c r="C17" i="1" s="1"/>
  <c r="B17" i="1" a="1"/>
  <c r="B17" i="1" s="1"/>
  <c r="P16" i="1"/>
  <c r="L16" i="1"/>
  <c r="N16" i="1" s="1"/>
  <c r="I16" i="1"/>
  <c r="J16" i="1" s="1"/>
  <c r="H16" i="1" a="1"/>
  <c r="H16" i="1" s="1"/>
  <c r="G16" i="1" a="1"/>
  <c r="G16" i="1" s="1"/>
  <c r="F16" i="1" a="1"/>
  <c r="F16" i="1" s="1"/>
  <c r="E16" i="1" a="1"/>
  <c r="E16" i="1" s="1"/>
  <c r="D16" i="1" a="1"/>
  <c r="D16" i="1" s="1"/>
  <c r="C16" i="1" a="1"/>
  <c r="C16" i="1" s="1"/>
  <c r="B16" i="1" a="1"/>
  <c r="B16" i="1" s="1"/>
  <c r="H15" i="1" a="1"/>
  <c r="H15" i="1" s="1"/>
  <c r="G15" i="1" a="1"/>
  <c r="G15" i="1" s="1"/>
  <c r="F15" i="1" a="1"/>
  <c r="F15" i="1" s="1"/>
  <c r="E15" i="1" a="1"/>
  <c r="E15" i="1" s="1"/>
  <c r="D15" i="1" a="1"/>
  <c r="D15" i="1" s="1"/>
  <c r="C15" i="1" a="1"/>
  <c r="C15" i="1" s="1"/>
  <c r="B15" i="1" a="1"/>
  <c r="B15" i="1" s="1"/>
  <c r="H14" i="1" a="1"/>
  <c r="H14" i="1" s="1"/>
  <c r="G14" i="1" a="1"/>
  <c r="G14" i="1" s="1"/>
  <c r="F14" i="1" a="1"/>
  <c r="F14" i="1" s="1"/>
  <c r="E14" i="1" a="1"/>
  <c r="E14" i="1" s="1"/>
  <c r="D14" i="1" a="1"/>
  <c r="D14" i="1" s="1"/>
  <c r="C14" i="1" a="1"/>
  <c r="C14" i="1" s="1"/>
  <c r="B14" i="1" a="1"/>
  <c r="B14" i="1" s="1"/>
  <c r="H13" i="1" a="1"/>
  <c r="H13" i="1" s="1"/>
  <c r="G13" i="1" a="1"/>
  <c r="G13" i="1" s="1"/>
  <c r="F13" i="1" a="1"/>
  <c r="F13" i="1" s="1"/>
  <c r="E13" i="1" a="1"/>
  <c r="E13" i="1" s="1"/>
  <c r="D13" i="1" a="1"/>
  <c r="D13" i="1" s="1"/>
  <c r="C13" i="1" a="1"/>
  <c r="C13" i="1" s="1"/>
  <c r="B13" i="1" a="1"/>
  <c r="B13" i="1" s="1"/>
  <c r="H12" i="1" a="1"/>
  <c r="H12" i="1" s="1"/>
  <c r="G12" i="1" a="1"/>
  <c r="G12" i="1" s="1"/>
  <c r="F12" i="1" a="1"/>
  <c r="F12" i="1" s="1"/>
  <c r="E12" i="1" a="1"/>
  <c r="E12" i="1" s="1"/>
  <c r="D12" i="1" a="1"/>
  <c r="D12" i="1" s="1"/>
  <c r="C12" i="1" a="1"/>
  <c r="C12" i="1" s="1"/>
  <c r="B12" i="1" a="1"/>
  <c r="B12" i="1" s="1"/>
  <c r="H11" i="1" a="1"/>
  <c r="H11" i="1" s="1"/>
  <c r="G11" i="1" a="1"/>
  <c r="G11" i="1" s="1"/>
  <c r="F11" i="1" a="1"/>
  <c r="F11" i="1" s="1"/>
  <c r="E11" i="1" a="1"/>
  <c r="E11" i="1" s="1"/>
  <c r="D11" i="1" a="1"/>
  <c r="D11" i="1" s="1"/>
  <c r="C11" i="1" a="1"/>
  <c r="C11" i="1" s="1"/>
  <c r="B11" i="1" a="1"/>
  <c r="B11" i="1" s="1"/>
  <c r="H10" i="1" a="1"/>
  <c r="H10" i="1" s="1"/>
  <c r="G10" i="1" a="1"/>
  <c r="G10" i="1" s="1"/>
  <c r="F10" i="1" a="1"/>
  <c r="F10" i="1" s="1"/>
  <c r="E10" i="1" a="1"/>
  <c r="E10" i="1" s="1"/>
  <c r="D10" i="1" a="1"/>
  <c r="D10" i="1" s="1"/>
  <c r="C10" i="1" a="1"/>
  <c r="C10" i="1" s="1"/>
  <c r="B10" i="1" a="1"/>
  <c r="B10" i="1" s="1"/>
  <c r="O8" i="1"/>
  <c r="P8" i="1" s="1"/>
  <c r="L8" i="1"/>
  <c r="N8" i="1" s="1"/>
  <c r="I8" i="1"/>
  <c r="K8" i="1" s="1"/>
  <c r="O7" i="1"/>
  <c r="Q7" i="1" s="1"/>
  <c r="L7" i="1"/>
  <c r="M7" i="1" s="1"/>
  <c r="I7" i="1"/>
  <c r="K7" i="1" s="1"/>
  <c r="C7" i="1" a="1"/>
  <c r="C7" i="1" s="1"/>
  <c r="O6" i="1"/>
  <c r="Q6" i="1" s="1"/>
  <c r="L6" i="1"/>
  <c r="N6" i="1" s="1"/>
  <c r="I6" i="1"/>
  <c r="K6" i="1" s="1"/>
  <c r="C6" i="1" a="1"/>
  <c r="C6" i="1" s="1"/>
  <c r="O5" i="1"/>
  <c r="P5" i="1" s="1"/>
  <c r="L5" i="1"/>
  <c r="N5" i="1" s="1"/>
  <c r="I5" i="1"/>
  <c r="J5" i="1" s="1"/>
  <c r="C5" i="1" a="1"/>
  <c r="C5" i="1" s="1"/>
  <c r="O4" i="1"/>
  <c r="Q4" i="1" s="1"/>
  <c r="L4" i="1"/>
  <c r="M4" i="1" s="1"/>
  <c r="I4" i="1"/>
  <c r="J4" i="1" s="1"/>
  <c r="C4" i="1" a="1"/>
  <c r="C4" i="1" s="1"/>
  <c r="O3" i="1"/>
  <c r="Q3" i="1" s="1"/>
  <c r="L3" i="1"/>
  <c r="N3" i="1" s="1"/>
  <c r="I3" i="1"/>
  <c r="K3" i="1" s="1"/>
  <c r="C3" i="1" a="1"/>
  <c r="C3" i="1" s="1"/>
  <c r="C2" i="1" a="1"/>
  <c r="C2" i="1" s="1"/>
  <c r="B9" i="4"/>
  <c r="J20" i="1" l="1"/>
  <c r="N4" i="1"/>
  <c r="J24" i="1"/>
  <c r="J19" i="1"/>
  <c r="Q8" i="1"/>
  <c r="J17" i="1"/>
  <c r="K21" i="1"/>
  <c r="J26" i="1"/>
  <c r="K4" i="1"/>
  <c r="M5" i="1"/>
  <c r="M16" i="1"/>
  <c r="D18" i="2"/>
  <c r="J3" i="1"/>
  <c r="Q5" i="1"/>
  <c r="N7" i="1"/>
  <c r="J22" i="1"/>
  <c r="P6" i="1"/>
  <c r="J7" i="1"/>
  <c r="M8" i="1"/>
  <c r="N17" i="1"/>
  <c r="M18" i="1"/>
  <c r="N20" i="1"/>
  <c r="K23" i="1"/>
  <c r="K27" i="1"/>
  <c r="B18" i="2"/>
  <c r="K16" i="1"/>
  <c r="B29" i="2"/>
  <c r="J8" i="1"/>
  <c r="A23" i="11"/>
  <c r="A22" i="11"/>
  <c r="A25" i="11"/>
  <c r="A21" i="11"/>
  <c r="A24" i="11"/>
  <c r="C5" i="3"/>
  <c r="L17" i="3"/>
  <c r="L18" i="3" s="1"/>
  <c r="L19" i="3" s="1"/>
  <c r="L20" i="3" s="1"/>
  <c r="L21" i="3" s="1"/>
  <c r="L22" i="3" s="1"/>
  <c r="L23" i="3" s="1"/>
  <c r="L24" i="3" s="1"/>
  <c r="L25" i="3" s="1"/>
  <c r="C11" i="11"/>
  <c r="C14" i="11"/>
  <c r="C13" i="11"/>
  <c r="C12" i="11"/>
  <c r="C10" i="11"/>
  <c r="E14" i="11"/>
  <c r="E16" i="11"/>
  <c r="E18" i="11"/>
  <c r="E17" i="11"/>
  <c r="E15" i="11"/>
  <c r="G13" i="11"/>
  <c r="G12" i="11"/>
  <c r="G11" i="11"/>
  <c r="G10" i="11"/>
  <c r="G9" i="11"/>
  <c r="G8" i="11"/>
  <c r="I12" i="11"/>
  <c r="I15" i="11"/>
  <c r="I14" i="11"/>
  <c r="I16" i="11"/>
  <c r="I13" i="11"/>
  <c r="A3" i="3"/>
  <c r="C3" i="3" s="1"/>
  <c r="K11" i="11"/>
  <c r="K10" i="11"/>
  <c r="K9" i="11"/>
  <c r="K8" i="11"/>
  <c r="K7" i="11"/>
  <c r="K6" i="11"/>
  <c r="C12" i="3"/>
  <c r="C4" i="3"/>
  <c r="A19" i="11"/>
  <c r="A18" i="11"/>
  <c r="A17" i="11"/>
  <c r="A20" i="11"/>
  <c r="A16" i="11"/>
  <c r="C19" i="11"/>
  <c r="C18" i="11"/>
  <c r="C17" i="11"/>
  <c r="C15" i="11"/>
  <c r="C16" i="11"/>
  <c r="E10" i="11"/>
  <c r="E13" i="11"/>
  <c r="E12" i="11"/>
  <c r="G16" i="11"/>
  <c r="G18" i="11"/>
  <c r="G17" i="11"/>
  <c r="G15" i="11"/>
  <c r="G14" i="11"/>
  <c r="I11" i="11"/>
  <c r="I10" i="11"/>
  <c r="K15" i="11"/>
  <c r="K14" i="11"/>
  <c r="K16" i="11"/>
  <c r="K13" i="11"/>
  <c r="K12" i="11"/>
  <c r="E14" i="2"/>
  <c r="E11" i="11"/>
  <c r="P7" i="1"/>
  <c r="J18" i="1"/>
  <c r="M19" i="1"/>
  <c r="M21" i="1"/>
  <c r="J25" i="1"/>
  <c r="F14" i="2"/>
  <c r="D22" i="2"/>
  <c r="I7" i="11"/>
  <c r="I8" i="11"/>
  <c r="I9" i="11"/>
  <c r="P3" i="1"/>
  <c r="M6" i="1"/>
  <c r="M3" i="1"/>
  <c r="P4" i="1"/>
  <c r="K5" i="1"/>
  <c r="J6" i="1"/>
  <c r="E22" i="2"/>
  <c r="I6" i="11"/>
  <c r="E8" i="11"/>
  <c r="E9" i="11"/>
  <c r="B4" i="1" l="1" a="1"/>
  <c r="B4" i="1" s="1"/>
  <c r="B7" i="1" a="1"/>
  <c r="B7" i="1" s="1"/>
  <c r="B5" i="1" a="1"/>
  <c r="B5" i="1" s="1"/>
  <c r="B3" i="1" a="1"/>
  <c r="B3" i="1" s="1"/>
  <c r="B6" i="1" a="1"/>
  <c r="B6" i="1" s="1"/>
  <c r="B2" i="1" a="1"/>
  <c r="B2" i="1" s="1"/>
  <c r="C26" i="3"/>
  <c r="C2" i="3"/>
  <c r="B26" i="3"/>
  <c r="C27" i="3"/>
  <c r="B27" i="3"/>
</calcChain>
</file>

<file path=xl/sharedStrings.xml><?xml version="1.0" encoding="utf-8"?>
<sst xmlns="http://schemas.openxmlformats.org/spreadsheetml/2006/main" count="6990" uniqueCount="4242">
  <si>
    <t>Magic Items</t>
  </si>
  <si>
    <t>Potions</t>
  </si>
  <si>
    <t>Coin</t>
  </si>
  <si>
    <t>Low Level Magic Weapon</t>
  </si>
  <si>
    <t>Magical Property 1</t>
  </si>
  <si>
    <t>Magical Property 2</t>
  </si>
  <si>
    <t>Most of the effects generated by these three low level magic tables are taken from http://lordbyng.net/inspiration/tables.php</t>
  </si>
  <si>
    <t>Low Level Magic Armor</t>
  </si>
  <si>
    <t>Low Level Magic Trinket</t>
  </si>
  <si>
    <t>Pickpocket loot</t>
  </si>
  <si>
    <t>Individual Treasure: CR 0-4</t>
  </si>
  <si>
    <t>Individual Treasure: CR 5-10</t>
  </si>
  <si>
    <t>Individual Treasure: CR 11-16</t>
  </si>
  <si>
    <t>Individual Treasure: CR 17+</t>
  </si>
  <si>
    <t>Treasure Hoard: CR 0-4</t>
  </si>
  <si>
    <t>Iterator</t>
  </si>
  <si>
    <t>Freq. Sum</t>
  </si>
  <si>
    <t>Frequency</t>
  </si>
  <si>
    <t>Race</t>
  </si>
  <si>
    <t>Age</t>
  </si>
  <si>
    <t>Background</t>
  </si>
  <si>
    <t>Proficiencies</t>
  </si>
  <si>
    <t>Location</t>
  </si>
  <si>
    <t>Trait</t>
  </si>
  <si>
    <t>Ideal</t>
  </si>
  <si>
    <t>Bond</t>
  </si>
  <si>
    <t>Flaw</t>
  </si>
  <si>
    <t>Distinctive Appearance</t>
  </si>
  <si>
    <t>Mannerism</t>
  </si>
  <si>
    <t>Gender</t>
  </si>
  <si>
    <t>Name</t>
  </si>
  <si>
    <t>Dragonborn</t>
  </si>
  <si>
    <t>Acolyte</t>
  </si>
  <si>
    <t>Insight, Religion</t>
  </si>
  <si>
    <t>PHB127</t>
  </si>
  <si>
    <t>I idolize a particular hero of my faith and constantly refer to that person's deeds and example.</t>
  </si>
  <si>
    <t>Faith. I trust that my deity will guide my actions. I have faith that if I work hard, things will go well. (Lawful)</t>
  </si>
  <si>
    <t>I would die to recover an ancient artifact of my faith that was lost long ago.</t>
  </si>
  <si>
    <t>I judge others harshly, and myself even more severely.</t>
  </si>
  <si>
    <t>Distinctive jewelry: earrings, necklace, circlet, bracelets</t>
  </si>
  <si>
    <t>Prone to singing, whistling or humming quietly</t>
  </si>
  <si>
    <t>Male</t>
  </si>
  <si>
    <t>Dwarf</t>
  </si>
  <si>
    <t>Charlatan</t>
  </si>
  <si>
    <t>Deception, Sleight of Hand, Disguise kit, Forgery kit</t>
  </si>
  <si>
    <t>PHB128</t>
  </si>
  <si>
    <t>I can find common ground between the fiercest enemies, empathizing with them and always working toward peace.</t>
  </si>
  <si>
    <t>Tradition. The ancient traditions of worship and sacrifice must be preserved and upheld. (Lawful)</t>
  </si>
  <si>
    <t>I will someday get revenge on the corrupt temple hierarchy who branded me a heretic.</t>
  </si>
  <si>
    <t>I put too much trust in those who wield power within my temple's hierarchy.</t>
  </si>
  <si>
    <t>Piercings</t>
  </si>
  <si>
    <t>Speaks in rhyme or some other peculiar way</t>
  </si>
  <si>
    <t>Female</t>
  </si>
  <si>
    <t>Elf</t>
  </si>
  <si>
    <t>City Watch</t>
  </si>
  <si>
    <t>Athletics, Insight</t>
  </si>
  <si>
    <t>SCAG145</t>
  </si>
  <si>
    <t>I see omens in every event and action. The gods try to speak to us, we just need to listen.</t>
  </si>
  <si>
    <t>Charity. I always try to help those in need, no matter what the personal cost. (Good)</t>
  </si>
  <si>
    <t>I owe me life to the priest who took me in when my parents died.</t>
  </si>
  <si>
    <t>My piety sometimes leads me to blindly trust those that profess faith in my god.</t>
  </si>
  <si>
    <t>Flamboyant or outlandish clothes</t>
  </si>
  <si>
    <t>Rarely makes eye contact</t>
  </si>
  <si>
    <t>Other (not cis)</t>
  </si>
  <si>
    <t>Background (profession?)</t>
  </si>
  <si>
    <t>Gnome</t>
  </si>
  <si>
    <t>Clan Crafter</t>
  </si>
  <si>
    <t>History, Insight, One type of artisan's tools</t>
  </si>
  <si>
    <t>Nothing can shake my optimistic attitude.</t>
  </si>
  <si>
    <t>Change. We must help bring about the changes the gods are constantly working in the world. (Chaotic)</t>
  </si>
  <si>
    <t>Everything I do is for the common people.</t>
  </si>
  <si>
    <t>I am inflexible in my thinking.</t>
  </si>
  <si>
    <t>Formal, clean clothes</t>
  </si>
  <si>
    <t>Slurs words, lisps or stutters</t>
  </si>
  <si>
    <t>Halfling</t>
  </si>
  <si>
    <t>Cloistered Scholar</t>
  </si>
  <si>
    <t>History, Arcana/Nature/Religion</t>
  </si>
  <si>
    <t>SCAG146</t>
  </si>
  <si>
    <t>I quote (or misquote) the sacred texts and proverbs in almost every situation.</t>
  </si>
  <si>
    <t>Power. I hope to one day rise to the top of my faith's religious hierarchy. (Lawful)</t>
  </si>
  <si>
    <t>I will do anything to protect the temple where I served.</t>
  </si>
  <si>
    <t>I am suspicious of strangers and suspect the worst of them.</t>
  </si>
  <si>
    <t>Ragged, dirty clothes</t>
  </si>
  <si>
    <t>Enunciates overly clearly</t>
  </si>
  <si>
    <t>Half-Elf</t>
  </si>
  <si>
    <t>Courtier</t>
  </si>
  <si>
    <t>Insight, Persuasion</t>
  </si>
  <si>
    <t>I am tolerant (or intolerant) of other faiths and respect (or condemn) the worship of other gods.</t>
  </si>
  <si>
    <t>Aspiration. I seek to prove my self worthy of my god's favor by matching my actions against his or her teachings. (Any)</t>
  </si>
  <si>
    <t>I seek to preserve a sacred text that my enemies consider heretical and seek to destroy.</t>
  </si>
  <si>
    <t>Once I pick a goal, I become obsessed with it to the detriment of everything else in my life.</t>
  </si>
  <si>
    <t>Pronounced scar</t>
  </si>
  <si>
    <t>rhymes peoples’ names: ”well, hello there, arthur-barthur! saw geno-jalapeno the other day, you know.”</t>
  </si>
  <si>
    <t>Half-Orc</t>
  </si>
  <si>
    <t>Criminal</t>
  </si>
  <si>
    <t>Deception, Stealth</t>
  </si>
  <si>
    <t>PHB129</t>
  </si>
  <si>
    <t>I have a joke for every occasion, especially occasions where humor is inappropriate.</t>
  </si>
  <si>
    <t>Independence. I am a free spirit--no one tells me what to do. (Chaotic)</t>
  </si>
  <si>
    <t>I fleeced the wrong person and must work to ensure that this individual never crosses paths with me or those I care about.</t>
  </si>
  <si>
    <t>I can't resist a pretty face.</t>
  </si>
  <si>
    <t>Missing teeth</t>
  </si>
  <si>
    <t>uses the word ”weasel” in conversation far too often.</t>
  </si>
  <si>
    <t>Human</t>
  </si>
  <si>
    <t>Entertainer</t>
  </si>
  <si>
    <t>Acrobatics, Performance</t>
  </si>
  <si>
    <t>PHB130</t>
  </si>
  <si>
    <t>Flattery is my preferred trick for getting what I want.</t>
  </si>
  <si>
    <t>Fairness. I never target people who can't afford to lose a few coins. (Lawful)</t>
  </si>
  <si>
    <t>I owe everything to my mentor--a horrible person who's probably rotting in jail somewhere.</t>
  </si>
  <si>
    <t>I'm always in debt. I spend my ill-gotten gains on decadent luxuries faster than I bring them in.</t>
  </si>
  <si>
    <t>Missing fingers</t>
  </si>
  <si>
    <t>Frequently and unneccesarily uses initials or acronyms for uncommon words and doesn't care to explain them</t>
  </si>
  <si>
    <t>Appearance</t>
  </si>
  <si>
    <t>Tiefling</t>
  </si>
  <si>
    <t>Faction Agent</t>
  </si>
  <si>
    <t>Insight, Intelligence/Wisdom/Charisma</t>
  </si>
  <si>
    <t>SCAG147</t>
  </si>
  <si>
    <t>I'm a born gambler who can't resist taking a risk for a potential payoff.</t>
  </si>
  <si>
    <t>Charity. I distribute money I acquire to the people who really need it. (Good)</t>
  </si>
  <si>
    <t>Somewhere out there I have a child who doesn't know me. I'm making the world better for him or her.</t>
  </si>
  <si>
    <t>I'm convinced that no one could ever fool me in the way I fool others.</t>
  </si>
  <si>
    <t>Crooked jaw (has been broken before)</t>
  </si>
  <si>
    <t>Frequently uses the wrong word</t>
  </si>
  <si>
    <t>Far Traveler</t>
  </si>
  <si>
    <t>Insight, Perception, One musical instrument</t>
  </si>
  <si>
    <t>SCAG148</t>
  </si>
  <si>
    <t>I lie about almost everything, even when there's no good reason to.</t>
  </si>
  <si>
    <t>Creativity. I never run the same con twice. (Chaotic)</t>
  </si>
  <si>
    <t>I come from a noble family, and one day I'll reclaim my lands and title from those who stole them from me.</t>
  </si>
  <si>
    <t>I'm too greedy for my own good. I can't resist taking a risk if there's money involved.</t>
  </si>
  <si>
    <t>Tattoos</t>
  </si>
  <si>
    <t>Uses colorful oaths and exclamations</t>
  </si>
  <si>
    <t>Folk Hero</t>
  </si>
  <si>
    <t>Animal Handling, Survival, Land vehicles</t>
  </si>
  <si>
    <t>PHB131</t>
  </si>
  <si>
    <t>Sarcasm and insults are my weapons of choice.</t>
  </si>
  <si>
    <t>Friendship. Material goods come and go. Bonds of friendship last forever. (Good)</t>
  </si>
  <si>
    <t>A powerful person killed someone I love. Some day soon, I'll have my revenge.</t>
  </si>
  <si>
    <t>I can't resist swindling people who are more powerful than me.</t>
  </si>
  <si>
    <t>Birthmark</t>
  </si>
  <si>
    <t>Makes constant jokes or puns</t>
  </si>
  <si>
    <t>Shopkeeper</t>
  </si>
  <si>
    <t>Insight, Persuasion, A set of artisan's tools</t>
  </si>
  <si>
    <t>PHB132</t>
  </si>
  <si>
    <t>I keep multiple holy symbols on me and invoke whatever deity might come in useful at any given moment.</t>
  </si>
  <si>
    <t>Aspiration. I'm determined to make something of myself. (Any)</t>
  </si>
  <si>
    <t>I swindled and ruined a person who didn't deserve it. I seek to atone for my misdeeds but might never be able to forgive myself.</t>
  </si>
  <si>
    <t>I hate to admit it and will hate myself for it, but I'll run and preserve my own hide if the going gets tough.</t>
  </si>
  <si>
    <t>Unique hairstyle</t>
  </si>
  <si>
    <t>Prone to predictions of doom</t>
  </si>
  <si>
    <t>Hermit</t>
  </si>
  <si>
    <t>Medicine, religion</t>
  </si>
  <si>
    <t>PHB134</t>
  </si>
  <si>
    <t>I always have plan for what to do when things go wrong.</t>
  </si>
  <si>
    <t>Honor. I don't steal from others in the trade. (Lawful)</t>
  </si>
  <si>
    <t>I'm trying to pay off an old debt I owe to a generous benefactor.</t>
  </si>
  <si>
    <t>When I see something valuable, I can't think about anything but how to steal it.</t>
  </si>
  <si>
    <t>Very allergic to a party member</t>
  </si>
  <si>
    <t>Rolls “Rs”</t>
  </si>
  <si>
    <t>Inheritor</t>
  </si>
  <si>
    <t>Survival, Arcana/History/Religion</t>
  </si>
  <si>
    <t>SCAG150</t>
  </si>
  <si>
    <t>I am always calm, no matter what the situation. I never raise my voice or let my emotions control me.</t>
  </si>
  <si>
    <t>Freedom. Chains are meant to be broken, as are those who would forge them. (Chaotic)</t>
  </si>
  <si>
    <t>My ill-gotten gains go to support my family.</t>
  </si>
  <si>
    <t>When faced with a choice between money and my friends, I usually choose the money.</t>
  </si>
  <si>
    <t>Braided beard or hair</t>
  </si>
  <si>
    <t>swears at the least opportunity</t>
  </si>
  <si>
    <t>Knight</t>
  </si>
  <si>
    <t>Persuasion, Arcana/History/Nature/Religion</t>
  </si>
  <si>
    <t>SCAG151</t>
  </si>
  <si>
    <t>The first thing I do in a new place is note the locations of everything valuable--or where such things could be hidden.</t>
  </si>
  <si>
    <t>Charity. I steal from the wealthy so that I can help people in need. (Good)</t>
  </si>
  <si>
    <t>Something important was taken from me, and I aim to steal it back.</t>
  </si>
  <si>
    <t>If there's a plan, I'll forget it. If I don't forget it, I'll ignore it.</t>
  </si>
  <si>
    <t>Unusual hair color</t>
  </si>
  <si>
    <t>Stares into distance</t>
  </si>
  <si>
    <t>Mercenary</t>
  </si>
  <si>
    <t>Athletics, Persuasion, Land vehicles</t>
  </si>
  <si>
    <t>SCAG152</t>
  </si>
  <si>
    <t>I would rather make a new friend than a new enemy.</t>
  </si>
  <si>
    <t>Greed. I will do whatever it takes to become wealthy. (Evil)</t>
  </si>
  <si>
    <t>I will become the greatest thief that ever lived.</t>
  </si>
  <si>
    <t>I have a 'tell' that reveals when I'm lying.</t>
  </si>
  <si>
    <t>Nervous eye twitch</t>
  </si>
  <si>
    <t>Chews something</t>
  </si>
  <si>
    <t>Noble</t>
  </si>
  <si>
    <t>History, Persuasion</t>
  </si>
  <si>
    <t>PHB135</t>
  </si>
  <si>
    <t>I am incredibly slow to trust. Those who seem the fairest often have the most to hide.</t>
  </si>
  <si>
    <t>People. I'm loyal to my friends, not to any ideals, and everyone else can take a trip down the Styx for all I care. (Neutral)</t>
  </si>
  <si>
    <t>I'm guilty of a terrible crime. I hope I can redeem myself for it.</t>
  </si>
  <si>
    <t>I turn tail and run when things go bad.</t>
  </si>
  <si>
    <t>Distinctive nose</t>
  </si>
  <si>
    <t>Compulsively interrupts to interject tangentially related stories</t>
  </si>
  <si>
    <t>Outlander</t>
  </si>
  <si>
    <t>Athletics, Survival</t>
  </si>
  <si>
    <t>PHB136</t>
  </si>
  <si>
    <t>I don't pay attention to the risks in a situation. Never tell me the odds.</t>
  </si>
  <si>
    <t>Redemption. There's a spark of good in everyone. (Good)</t>
  </si>
  <si>
    <t>Someone I loved died because of a mistake I made. That will never happen again.</t>
  </si>
  <si>
    <t>An innocent person is in prison for a crime that I committed. I'm okay with that.</t>
  </si>
  <si>
    <t>Distinctive posture (crooked or rigid)</t>
  </si>
  <si>
    <t>talks to inanimate objects</t>
  </si>
  <si>
    <t>Sage</t>
  </si>
  <si>
    <t>Arcana, History</t>
  </si>
  <si>
    <t>PHB137</t>
  </si>
  <si>
    <t>The best way to get me to do something is to tell me I can't do it.</t>
  </si>
  <si>
    <t>Beauty. When I perform, I make the world better than it was. (Good)</t>
  </si>
  <si>
    <t>My instrument is my most treasured possession, and it reminds me of someone I love.</t>
  </si>
  <si>
    <t>I'll do anything to win fame and renown.</t>
  </si>
  <si>
    <t>Exceptionally beautiful</t>
  </si>
  <si>
    <t>Bites fingernails</t>
  </si>
  <si>
    <t>Sailor</t>
  </si>
  <si>
    <t>Athletics, Perception, Water vehicles</t>
  </si>
  <si>
    <t>PHB139</t>
  </si>
  <si>
    <t>I blow up at the slightest insult.</t>
  </si>
  <si>
    <t>Tradition. The stories, legends, and songs of the past must never be forgotten. (Lawful)</t>
  </si>
  <si>
    <t>Someone stole my precious instrument, and someday I'll get it back.</t>
  </si>
  <si>
    <t>I'm a sucker for a pretty face.</t>
  </si>
  <si>
    <t>Exceptionally ugly</t>
  </si>
  <si>
    <t>Twirls hair or tugs beard</t>
  </si>
  <si>
    <t>Soldier</t>
  </si>
  <si>
    <t>Athletics, Intimidation, Land vehicles</t>
  </si>
  <si>
    <t>PHB140</t>
  </si>
  <si>
    <t>I know a story relevant to almost every situation.</t>
  </si>
  <si>
    <t>Creativity. The world is in need of new ideas and bold action. (Chaotic)</t>
  </si>
  <si>
    <t>I want to be famous, whatever it takes.</t>
  </si>
  <si>
    <t>A scandal prevents me from ever going home again. That kind of trouble seems to follow me around.</t>
  </si>
  <si>
    <t>Tall, Thin, Attractive</t>
  </si>
  <si>
    <t>Compulsive liar</t>
  </si>
  <si>
    <t>Bounty Hunter</t>
  </si>
  <si>
    <t>Any 2 of: Deception/Insight/Persuasion/Stealth</t>
  </si>
  <si>
    <t>SCAG153</t>
  </si>
  <si>
    <t>Whenever I come to a new place, I collect local rumors and spread gossip.</t>
  </si>
  <si>
    <t>Greed. I'm only in it for the money and fame. (Evil)</t>
  </si>
  <si>
    <t>I idolize a hero of the old tales and measure my deeds against that person's.</t>
  </si>
  <si>
    <t>I once satirized a noble who still wants my head. It was a mistake that I will likely repeat.</t>
  </si>
  <si>
    <t>Towering in height</t>
  </si>
  <si>
    <t>constantly interrupts others</t>
  </si>
  <si>
    <t>Urchin</t>
  </si>
  <si>
    <t>Sleight of Hand, Stealth</t>
  </si>
  <si>
    <t>PHB141</t>
  </si>
  <si>
    <t>I'm a hopeless romantic, always searching for that 'special someone'.</t>
  </si>
  <si>
    <t>People. I like seeing the smiles on people's faces when I perform. That's all that matters. (Neutral)</t>
  </si>
  <si>
    <t>I will do anything to prove myself superior to me hated rival.</t>
  </si>
  <si>
    <t>I have trouble keeping my true feelings hidden. My sharp tongue lands me in trouble.</t>
  </si>
  <si>
    <t>Grey hair, scar on lip</t>
  </si>
  <si>
    <t>Jovial</t>
  </si>
  <si>
    <t>Tribe Member</t>
  </si>
  <si>
    <t>Nobody stays angry at me or around me for long, since I can defuse any amount of tension.</t>
  </si>
  <si>
    <t>Honesty. Art should reflect the soul; it should come from within and reveal who we really are. (Any)</t>
  </si>
  <si>
    <t>I would do anything for the other members of my old troupe.</t>
  </si>
  <si>
    <t>Despite my best efforts, I am unreliable to my friends.</t>
  </si>
  <si>
    <t>Portly</t>
  </si>
  <si>
    <t>Tired</t>
  </si>
  <si>
    <t>I love a good insult, even one directed at me.</t>
  </si>
  <si>
    <t>Respect. People deserve to be treated with dignity and respect. (Good)</t>
  </si>
  <si>
    <t>I have a family, but I have no idea where they are. One day, I hope to see them again.</t>
  </si>
  <si>
    <t>The tyrant who rules my land will stop at nothing to see me killed.</t>
  </si>
  <si>
    <t>Short</t>
  </si>
  <si>
    <t>Always ends sentences with an upward and questioning inflection?</t>
  </si>
  <si>
    <t>I get bitter if I'm not the center of attention.</t>
  </si>
  <si>
    <t>Fairness. No one should get preferential treatment before the law, and no one is above the law. (Lawful)</t>
  </si>
  <si>
    <t>I worked the land, I love the land, and I will protect the land.</t>
  </si>
  <si>
    <t>I'm convinced of the significance of my destiny, and blind to my shortcomings and the risk of failure.</t>
  </si>
  <si>
    <t>Acne</t>
  </si>
  <si>
    <t>Makes noises like "Pow!" or "Whap!" when doing everyday things</t>
  </si>
  <si>
    <t>I'll settle for nothing less than perfection.</t>
  </si>
  <si>
    <t>Freedom. Tyrants must not be allowed to oppress the people. (Chaotic)</t>
  </si>
  <si>
    <t>A proud noble once gave me a horrible beating, and I will take my revenge on any bully I encounter.</t>
  </si>
  <si>
    <t>The people who knew me when I was young know my shameful secret, so I can never go home again.</t>
  </si>
  <si>
    <t>Freckles</t>
  </si>
  <si>
    <t>Honest</t>
  </si>
  <si>
    <t>I judge people by their actions, not their words.</t>
  </si>
  <si>
    <t>Might. If I become strong, I can take what I want--what I deserve. (Evil)</t>
  </si>
  <si>
    <t>My tools are symbols of my past life, and I carry them so that I will never forget my roots.</t>
  </si>
  <si>
    <t>I have a weakness for the vices of the city, especially hard drink.</t>
  </si>
  <si>
    <t>Blind, but looks through a familiar's eyes</t>
  </si>
  <si>
    <t>cackles</t>
  </si>
  <si>
    <t>If someone is in trouble, I'm always willing to lend help.</t>
  </si>
  <si>
    <t>Sincerity. There's no good pretending to be something I'm not. (Neutral)</t>
  </si>
  <si>
    <t>I protect those who cannot protect themselves.</t>
  </si>
  <si>
    <t>Secretly, I believe that things would be better if I were a tyrant lording over the land.</t>
  </si>
  <si>
    <t>Has name monogrammed on their tunic</t>
  </si>
  <si>
    <t>argues points with people who agree with him/her</t>
  </si>
  <si>
    <t>When I set my mind to something, I follow through no matter what gets in my way.</t>
  </si>
  <si>
    <t>Destiny. Nothing and no one can steer me away from my higher calling. (Any)</t>
  </si>
  <si>
    <t>I wish my childhood sweetheart had come with me to pursue my destiny.</t>
  </si>
  <si>
    <t>I have trouble trusting in my allies.</t>
  </si>
  <si>
    <t>Ink stained fingers</t>
  </si>
  <si>
    <t>Curious</t>
  </si>
  <si>
    <t>I have a strong sense of fair play and always try to find the most equitable solution to arguments.</t>
  </si>
  <si>
    <t>Community. It is the duty of all civilized people to strengthen the bonds of community and the security of civilization. (Lawful)</t>
  </si>
  <si>
    <t>The workshop where I learned my trade is the most important place in the world to me.</t>
  </si>
  <si>
    <t>I'll do anything to get my hands on something rare or priceless.</t>
  </si>
  <si>
    <t>Unusual Skin Color</t>
  </si>
  <si>
    <t>in conversation, if a word has slipped his/her mind, he/she will stop to think of it and will not give up until he/she finally recalls the right word</t>
  </si>
  <si>
    <t>I'm confident in my own abilities and do what I can to instill confidence in others.</t>
  </si>
  <si>
    <t>Generosity. My talents were given to me so that I could use them to benefit the world. (Good)</t>
  </si>
  <si>
    <t>I created a great work for someone, and then found them unworthy to receive it. I'm still looking for someone worthy.</t>
  </si>
  <si>
    <t>I'm quick to assume that someone is trying to cheat me.</t>
  </si>
  <si>
    <t>Leaves always tangled in hair</t>
  </si>
  <si>
    <t>conversations always turns to a particular or peculiar topic (ex. cats)</t>
  </si>
  <si>
    <t>Thinking is for other people. I prefer action.</t>
  </si>
  <si>
    <t>Freedom. Everyone should be free to pursue his or her livelihood. (Chaotic)</t>
  </si>
  <si>
    <t>I owe my guild a great debt for forging me into the person I am today.</t>
  </si>
  <si>
    <t>No one must ever learn that I once stole money from guild coffers.</t>
  </si>
  <si>
    <t>Unusual Hair Color</t>
  </si>
  <si>
    <t>repeats a common adage constantly (ex. worth it's weight in gold!)</t>
  </si>
  <si>
    <t>I misuse long words in an attempt to sound smarter.</t>
  </si>
  <si>
    <t>Greed. I'm only in it for the money. (Evil)</t>
  </si>
  <si>
    <t>I pursue wealth to secure someone's love.</t>
  </si>
  <si>
    <t>I'm never satisfied with what I have--I always want more.</t>
  </si>
  <si>
    <t>Chronic nose bleeds</t>
  </si>
  <si>
    <t>Kind</t>
  </si>
  <si>
    <t>I get bored easily. When am I going to get on with my destiny.</t>
  </si>
  <si>
    <t>People. I'm committed to the people I care about, not to ideals. (Neutral)</t>
  </si>
  <si>
    <t>One day I will return to my guild and prove that I am the greatest artisan of them all.</t>
  </si>
  <si>
    <t>I would kill to acquire a noble title.</t>
  </si>
  <si>
    <t>Wears a monocle</t>
  </si>
  <si>
    <t>makes derogatory comments about people who aren’t there</t>
  </si>
  <si>
    <t>I believe that everything worth doing is worth doing right. I can't help it--I'm a perfectionist.</t>
  </si>
  <si>
    <t>Aspiration. I work hard to be the best there is at my craft. (Any)</t>
  </si>
  <si>
    <t>I will get revenge on the evil forces that destroyed my place of business and ruined my livelihood.</t>
  </si>
  <si>
    <t>I'm horribly jealous of anyone who outshines my handiwork. Everywhere I go, I'm surrounded by rivals.</t>
  </si>
  <si>
    <t>Eye Twitch</t>
  </si>
  <si>
    <t>Intelligent</t>
  </si>
  <si>
    <t>I always want to know how things work and what makes people tick.</t>
  </si>
  <si>
    <t>Greater Good. My gifts are meant to be shared with all, not used for my own benefit. (Good)</t>
  </si>
  <si>
    <t>Nothing is more important than the other members of my hermitage, order, or association.</t>
  </si>
  <si>
    <t>Now that I've returned to the world, I enjoy its delights a little too much.</t>
  </si>
  <si>
    <t>Jewelry (choker)</t>
  </si>
  <si>
    <t>distracted easily during conversation</t>
  </si>
  <si>
    <t>I'm full of witty aphorisms and have a proverb for every occasion.</t>
  </si>
  <si>
    <t>Logic. Emotions must not cloud our sense of what is right and true, or our logical thinking. (Lawful)</t>
  </si>
  <si>
    <t>I entered seclusion to hide from the ones who might still be hunting me. I must someday confront them.</t>
  </si>
  <si>
    <t>I harbor dark bloodthirsty thoughts that my isolation failed to quell.</t>
  </si>
  <si>
    <t>Has no fingernails (torture survivor)</t>
  </si>
  <si>
    <t>laughs to himself/herself at intervals, for no apparent reason</t>
  </si>
  <si>
    <t>I'm rude to people who lack my commitment to hard work and fair play.</t>
  </si>
  <si>
    <t>Free Thinking. Inquiry and curiosity are the pillars of progress. (Chaotic)</t>
  </si>
  <si>
    <t>I'm still seeking the enlightenment I pursued in my seclusion, and it still eludes me.</t>
  </si>
  <si>
    <t>I am dogmatic in my thoughts and philosophy.</t>
  </si>
  <si>
    <t>Obviously wearing a wig</t>
  </si>
  <si>
    <t>Helpful</t>
  </si>
  <si>
    <t>I like to talk at length about my profession.</t>
  </si>
  <si>
    <t>Power. Solitude and contemplation are paths toward mystical or magical power. (Evil)</t>
  </si>
  <si>
    <t>I entered seclusion because I loved someone I could not have.</t>
  </si>
  <si>
    <t>I let my need to win arguments overshadow friendships and harmony.</t>
  </si>
  <si>
    <t>Highly visible animal claw scar</t>
  </si>
  <si>
    <t>Terrible Negotiator</t>
  </si>
  <si>
    <t>I don't part with my money easily and will haggle tirelessly to get the best deal possible.</t>
  </si>
  <si>
    <t>Live and Let Live. Meddling in the affairs of others only causes trouble. (Neutral)</t>
  </si>
  <si>
    <t>Should my discovery come to light, it could bring ruin to the world.</t>
  </si>
  <si>
    <t>I'd risk too much to uncover a lost bit of knowledge.</t>
  </si>
  <si>
    <t>Smells like alcohol</t>
  </si>
  <si>
    <t>Sucker for a Pretty Face</t>
  </si>
  <si>
    <t>I'm well known for my work, and I want to make sure everyone appreciates it. I'm always taken aback when people haven't heard of me.</t>
  </si>
  <si>
    <t>Self-Knowledge. If you know yourself, there're nothing left to know. (Any)</t>
  </si>
  <si>
    <t>My isolation gave me great insight into a great evil that only I can destroy.</t>
  </si>
  <si>
    <t>I like keeping secrets and won't share them with anyone.</t>
  </si>
  <si>
    <t>Scar</t>
  </si>
  <si>
    <t>always answers a question with a question</t>
  </si>
  <si>
    <t>I am utterly serene, even in the face of disaster.</t>
  </si>
  <si>
    <t>Respect. Respect is due to me because of my position, but all people regardless of station deserve to be treated with dignity. (Good)</t>
  </si>
  <si>
    <t>I will face any challenge to win the approval of my family.</t>
  </si>
  <si>
    <t>I secretly believe that everyone is beneath me.</t>
  </si>
  <si>
    <t>Underweight</t>
  </si>
  <si>
    <t>Boistrous</t>
  </si>
  <si>
    <t>The leader of my community has something wise to say on every topic, and I am eager to share that wisdom.</t>
  </si>
  <si>
    <t>Responsibility. It is my duty to respect the authority of those above me, just as those below me must respect mine. (Lawful)</t>
  </si>
  <si>
    <t>My house's alliance with another noble family must be sustained at all costs.</t>
  </si>
  <si>
    <t>I hide a truly scandalous secret that could ruin my family forever.</t>
  </si>
  <si>
    <t>Weird Eye Color</t>
  </si>
  <si>
    <t>constantly tells jokes that aren’t funny</t>
  </si>
  <si>
    <t>I feel tremendous empathy for all who suffer.</t>
  </si>
  <si>
    <t>Independence. I must prove that I can handle myself without the coddling of my family. (Chaotic)</t>
  </si>
  <si>
    <t>Nothing is more important that the other members of my family.</t>
  </si>
  <si>
    <t>I too often hear veiled insults and threats in every word addressed to me, and I'm quick to anger.</t>
  </si>
  <si>
    <t>Ashen Hair</t>
  </si>
  <si>
    <t>learning to read</t>
  </si>
  <si>
    <t>I'm oblivious to etiquette and social expectations.</t>
  </si>
  <si>
    <t>Power. If I can attain more power, no one will tell me what to do. (Evil)</t>
  </si>
  <si>
    <t>I am in love with the heir of a family that my family despises.</t>
  </si>
  <si>
    <t>I have an insatiable desire for carnal pleasures.</t>
  </si>
  <si>
    <t>Long dark hair</t>
  </si>
  <si>
    <t>CAN'T speak to women</t>
  </si>
  <si>
    <t>I connect everything that happens to me to a grand cosmic plan.</t>
  </si>
  <si>
    <t>Family. Blood runs thicker than water. (Any)</t>
  </si>
  <si>
    <t>My loyalty to my sovereign is unwavering.</t>
  </si>
  <si>
    <t>In fact, the world does revolve around me.</t>
  </si>
  <si>
    <t>Pale skin, red hair</t>
  </si>
  <si>
    <t>Speaks in 3rd Person</t>
  </si>
  <si>
    <t>I often get lost in my own thoughts and contemplations, becoming oblivious to my surroundings.</t>
  </si>
  <si>
    <t>Noble Obligation. It is my duty to protect and care for the people beneath me. (Good)</t>
  </si>
  <si>
    <t>The common folk must see me as a hero of the people.</t>
  </si>
  <si>
    <t>By my words and actions, I often bring shame to my family.</t>
  </si>
  <si>
    <t>Long braids</t>
  </si>
  <si>
    <t>Optimistic</t>
  </si>
  <si>
    <t>I am working on a grand philosophical theory and love sharing my ideas.</t>
  </si>
  <si>
    <t>Change. Life is like the seasons, in constant change, and we must change with it. (Chaotic)</t>
  </si>
  <si>
    <t>My family, clan, or tribe is the most important thing in my life, even when they are far from me.</t>
  </si>
  <si>
    <t>I am too enamored of ale, wine, and other intoxicants.</t>
  </si>
  <si>
    <t>Very muscular</t>
  </si>
  <si>
    <t>Always Jokes</t>
  </si>
  <si>
    <t>My eloquent flattery makes everyone I talk to feel like the most wonderful and important person in the world.</t>
  </si>
  <si>
    <t>Greater Good. It is each person's responsibility to make the most happiness for the whole tribe. (Good)</t>
  </si>
  <si>
    <t>An injury to the unspoiled wilderness of my home is an injury to me.</t>
  </si>
  <si>
    <t>There's no room for caution in a life lived to the fullest.</t>
  </si>
  <si>
    <t>The common folk love me for my kindness and generosity.</t>
  </si>
  <si>
    <t>Honor. If I dishonor myself, I dishonor my whole clan. (Lawful)</t>
  </si>
  <si>
    <t>I will bring terrible wrath down on the evildoers who destroyed my homeland.</t>
  </si>
  <si>
    <t>I remember every insult I've received and nurse a silent resentment toward anyone who's ever wronged me.</t>
  </si>
  <si>
    <t>My favor, once lost, is lost forever.</t>
  </si>
  <si>
    <t>Might. The strongest are meant to rule. (Evil)</t>
  </si>
  <si>
    <t>I am the last of my tribe, and it is up to me to ensure their names enter legend.</t>
  </si>
  <si>
    <t>I am slow to trust members of other races</t>
  </si>
  <si>
    <t>If you do me an injury, I will crush you, ruin your name, and salt your fields.</t>
  </si>
  <si>
    <t>Nature. The natural world is more important than all the constructs of civilization. (Neutral)</t>
  </si>
  <si>
    <t>I suffer awful visions of a coming disaster and will do anything to prevent it.</t>
  </si>
  <si>
    <t>Violence is my answer to almost any challenge.</t>
  </si>
  <si>
    <t>I watch over my friends as if they were a litter of newborn pups.</t>
  </si>
  <si>
    <t>Glory. I must earn glory in battle, for myself and my clan. (Any)</t>
  </si>
  <si>
    <t>It is my duty to provide children to sustain my tribe.</t>
  </si>
  <si>
    <t>Don't expect me to save those who can't save themselves. It is nature's way that the strong thrive and the weak perish.</t>
  </si>
  <si>
    <t>I place no stock in wealthy or well-mannered folk. Money and manners won't save you from a hungry owlbear.</t>
  </si>
  <si>
    <t>Knowledge. The path to power and self-improvement is through knowledge. (Neutral)</t>
  </si>
  <si>
    <t>It is my duty to protect my students.</t>
  </si>
  <si>
    <t>I am easily distracted by the promise of information.</t>
  </si>
  <si>
    <t>I feel far more comfortable around animals than people.</t>
  </si>
  <si>
    <t>Beauty. What is beautiful points us beyond itself toward what is true. (Good)</t>
  </si>
  <si>
    <t>I have an ancient text that holds terrible secrets that must not fall into the wrong hands.</t>
  </si>
  <si>
    <t>Most people scream and run when they see a demon. I stop and take notes on its anatomy.</t>
  </si>
  <si>
    <t>I use polysyllabic words to convey the impression of great erudition.</t>
  </si>
  <si>
    <t>Logic. Emotions must not cloud our logical thinking. (Lawful)</t>
  </si>
  <si>
    <t>I work to preserve a library, university, scriptorium, or monastery.</t>
  </si>
  <si>
    <t>Unlocking an ancient mystery is worth the price of a civilization.</t>
  </si>
  <si>
    <t>I've read every book in the world's greatest libraries--or like to boast that I have.</t>
  </si>
  <si>
    <t>No Limits. Nothing should fetter the infinite possibility inherent in all existence. (Chaotic)</t>
  </si>
  <si>
    <t>My life's work is a series of tomes related to a specific field of lore.</t>
  </si>
  <si>
    <t>I overlook obvious solutions in favor of complicated ones.</t>
  </si>
  <si>
    <t>I'm used to helping out those who aren't as smart as I am, and I patiently explain anything and everything to others.</t>
  </si>
  <si>
    <t>Power. Knowledge is the path to power and domination. (Evil)</t>
  </si>
  <si>
    <t>I've been searching my whole life for the answer to a certain question.</t>
  </si>
  <si>
    <t>I speak without really thinking through my words, invariably insulting others.</t>
  </si>
  <si>
    <t>There's nothing I like more than a good mystery.</t>
  </si>
  <si>
    <t>Self-improvement. The goal of a life of study is the betterment of oneself.</t>
  </si>
  <si>
    <t>I sold my soul for knowledge. I hope to do great deeds and win it back.</t>
  </si>
  <si>
    <t>I can't keep a secret to save my life, or anyone else's.</t>
  </si>
  <si>
    <t>I'm willing to listen to every side of an argument before I make my own judgment.</t>
  </si>
  <si>
    <t>Respect. The thing that keeps a ship together is mutual respect between captain and crew. (Good)</t>
  </si>
  <si>
    <t>I'm loyal to my captain first, everything else second.</t>
  </si>
  <si>
    <t>I follow orders, even if I think they're wrong.</t>
  </si>
  <si>
    <t>I...speak...slowly...when talking...to idiots...which...almost...everyone...is...compared ...to me.</t>
  </si>
  <si>
    <t>Fairness. We all do the work, so we all share in the rewards. (Lawful)</t>
  </si>
  <si>
    <t>The ship is most important--crewmates and captains come and go.</t>
  </si>
  <si>
    <t>I'll say anything to avoid having to do extra work.</t>
  </si>
  <si>
    <t>I am horribly, horribly awkward in social situations.</t>
  </si>
  <si>
    <t>Freedom. The sea is freedom--the freedom to go anywhere and do anything. (Chaotic)</t>
  </si>
  <si>
    <t>I'll always remember my first ship.</t>
  </si>
  <si>
    <t>Once someone questions my courage, I never back down no matter how dangerous the situation.</t>
  </si>
  <si>
    <t>My friends know they can rely on me, no matter what.</t>
  </si>
  <si>
    <t>Master. I'm a predator, and the other ships on the sea are my prey. (Evil)</t>
  </si>
  <si>
    <t>In a harbor town, I have a paramour whose eyes nearly stole me from the sea.</t>
  </si>
  <si>
    <t>Once I start drinking, it's hard for me to stop.</t>
  </si>
  <si>
    <t>I work hard so that I can play hard when the work is done.</t>
  </si>
  <si>
    <t>People. I'm committed to my crewmates, not to ideals. (Neutral)</t>
  </si>
  <si>
    <t>I was cheated of my fair share of the profits, and I want to get my due.</t>
  </si>
  <si>
    <t>I can't help but pocket loose coins and other trinkets I come across.</t>
  </si>
  <si>
    <t>I stretch the truth for the sake of a good story.</t>
  </si>
  <si>
    <t>Aspiration. Someday I'll own my own ship and chart my own destiny. (Any)</t>
  </si>
  <si>
    <t>Ruthless pirates murdered my captain and crewmates, plundered our ship, and left me to die. Vengeance will be mine.</t>
  </si>
  <si>
    <t>My pride will probably lead to my destruction</t>
  </si>
  <si>
    <t>To me, a tavern brawl is a nice way to get to know a new city.</t>
  </si>
  <si>
    <t>Greater Good. Our lot is to lay down our lives in defense of others. (Good)</t>
  </si>
  <si>
    <t>I would lay down my life for the people I served with.</t>
  </si>
  <si>
    <t>The monstrous enemy we faced in battle still leaves me quivering with fear.</t>
  </si>
  <si>
    <t>I never pass up a friendly wager.</t>
  </si>
  <si>
    <t>Responsibility. I do what I must and obey just authority. (Lawful)</t>
  </si>
  <si>
    <t>Someone saved my life on the battlefield. To this day, I will never leave a friend behind.</t>
  </si>
  <si>
    <t>I have little respect for anyone who is not a proven warrior.</t>
  </si>
  <si>
    <t>My language is as foul as an otyugh nest.</t>
  </si>
  <si>
    <t>Independence. When people follow orders blindly they embrace a kind of tyranny. (Chaotic)</t>
  </si>
  <si>
    <t>My honor is my life.</t>
  </si>
  <si>
    <t>I made a terrible mistake in battle that cost many lives--and I would do anything to keep that mistake secret.</t>
  </si>
  <si>
    <t>I like a job well done, especially if I can convince someone else to do it.</t>
  </si>
  <si>
    <t>Might. In life as in war, the stronger force wins. (Evil)</t>
  </si>
  <si>
    <t>I'll never forget the crushing defeat my company suffered or the enemies who dealt it.</t>
  </si>
  <si>
    <t>My hatred of my enemies is blind and unreasoning.</t>
  </si>
  <si>
    <t>I'm always polite and respectful.</t>
  </si>
  <si>
    <t>Ideals aren't worth killing for or going to war for. (Neutral)</t>
  </si>
  <si>
    <t>Those who fight beside me are those worth dying for.</t>
  </si>
  <si>
    <t>I obey the law, even if the law causes misery.</t>
  </si>
  <si>
    <t>I enjoy being strong and like breaking things.</t>
  </si>
  <si>
    <t>Nation. My city, nation, or people are all that matter. (Any)</t>
  </si>
  <si>
    <t>I fight for those who cannot fight for themselves.</t>
  </si>
  <si>
    <t>I'd rather eat my armor than admit when I'm wrong.</t>
  </si>
  <si>
    <t>I have a crude sense of humor.</t>
  </si>
  <si>
    <t>Respect. All people, rich or poor, deserve respect. (Good)</t>
  </si>
  <si>
    <t>My town or city is my home, and I'll fight to defend it.</t>
  </si>
  <si>
    <t>If I'm outnumbered, I always run away from a fight.</t>
  </si>
  <si>
    <t>I face problems head-on. A simple direct solution is the best path to success.</t>
  </si>
  <si>
    <t>Community. We have to take care of each other, because no one else is going to do it. (Lawful)</t>
  </si>
  <si>
    <t>I sponsor an orphanage to keep others from enduring what I was forced to endure.</t>
  </si>
  <si>
    <t>Gold seems like a lot of money to me, and I'll do just about anything for more of it.</t>
  </si>
  <si>
    <t>I ask a lot of questions.</t>
  </si>
  <si>
    <t>Change. The low are lifted up, and the high and mighty are brought down. Change is the nature of things. (Chaotic)</t>
  </si>
  <si>
    <t>I owe my survival to another urchin who taught me to live on the streets.</t>
  </si>
  <si>
    <t>I will never fully trust anyone other than myself.</t>
  </si>
  <si>
    <t>I like to squeeze into small places where no one else can get to me.</t>
  </si>
  <si>
    <t>Retribution. The rich need to be shown what life and death are like in the gutters. (Evil)</t>
  </si>
  <si>
    <t>I owe a debt I can never repay to the person who took pity on me.</t>
  </si>
  <si>
    <t>I'd rather kill someone in their sleep than fight fair.</t>
  </si>
  <si>
    <t>I eat like a pig and have bad manners.</t>
  </si>
  <si>
    <t>People. I help people who help me--that's what keeps us alive. (Neutral)</t>
  </si>
  <si>
    <t>I escaped my life of poverty by robbing an important person, and I'm wanted for it.</t>
  </si>
  <si>
    <t>It's not stealing if I need it more than someone else.</t>
  </si>
  <si>
    <t>I bluntly say what other people are hinting or hiding.</t>
  </si>
  <si>
    <t>Aspiration. I'm going to prove that I'm worthy of a better life. (Any)</t>
  </si>
  <si>
    <t>No one else is going to have to endure the hardships I've been through.</t>
  </si>
  <si>
    <t>People who don't take care of themselves get what they deserve.</t>
  </si>
  <si>
    <t>Directions on how to use this are over there -&gt;</t>
  </si>
  <si>
    <t>Credit for the inspiration of this document goes to /u//Laetha on Reddit!
I did some basic modifications to make it work in Google Sheets as well as add some additional funcitonality (listed in the boxes at the bottom of this page). You can follow /u/Laetha's directions on how to add to this sheet by looking here: 
https://www.reddit.com/r/DnDBehindTheScreen/comments/5vjwe9/my_excel_sheet_for_randomly_generating_almost/?ref=share&amp;ref_source=link
To re-calculate the tables (i.e. generate new random values) you can just refresh this page</t>
  </si>
  <si>
    <t>Inn</t>
  </si>
  <si>
    <t>INV#</t>
  </si>
  <si>
    <t>Blacksmith</t>
  </si>
  <si>
    <t>Cost</t>
  </si>
  <si>
    <t>Jeweler</t>
  </si>
  <si>
    <t>Column1</t>
  </si>
  <si>
    <t>Alchemist</t>
  </si>
  <si>
    <t>Enchanter</t>
  </si>
  <si>
    <t>Magic Weps</t>
  </si>
  <si>
    <t>NPCs</t>
  </si>
  <si>
    <t>Shop</t>
  </si>
  <si>
    <t>First Name</t>
  </si>
  <si>
    <t>Last Name</t>
  </si>
  <si>
    <t>Look</t>
  </si>
  <si>
    <t>Trait2</t>
  </si>
  <si>
    <t>Innkeep</t>
  </si>
  <si>
    <t>Magic Arms</t>
  </si>
  <si>
    <t>Links:</t>
  </si>
  <si>
    <t>General Store</t>
  </si>
  <si>
    <t>Guard Captain</t>
  </si>
  <si>
    <t>Holy Person</t>
  </si>
  <si>
    <t>Townmaster</t>
  </si>
  <si>
    <t>FreqSum</t>
  </si>
  <si>
    <t>Magic Item Table A</t>
  </si>
  <si>
    <t>Magic Item Table B</t>
  </si>
  <si>
    <t>Magic Item Table C</t>
  </si>
  <si>
    <t>Magic Item Table D</t>
  </si>
  <si>
    <t>Magic Item Table E</t>
  </si>
  <si>
    <t>Magic Item Table F</t>
  </si>
  <si>
    <t>Magic Item Table G</t>
  </si>
  <si>
    <t>Bronze griffon</t>
  </si>
  <si>
    <t>Magic Item Table H</t>
  </si>
  <si>
    <t>Magic Item Table I</t>
  </si>
  <si>
    <t>Armor, +2 half plate</t>
  </si>
  <si>
    <t>Potion of healing</t>
  </si>
  <si>
    <t>Potion of greater healing</t>
  </si>
  <si>
    <t>Potion of superior healing</t>
  </si>
  <si>
    <t>Potion of supreme healing</t>
  </si>
  <si>
    <t>Spell scroll (8th level)</t>
  </si>
  <si>
    <t>Weapon, +1</t>
  </si>
  <si>
    <t>Weapon, +2</t>
  </si>
  <si>
    <t>Ebony fly</t>
  </si>
  <si>
    <t>Weapon, +3</t>
  </si>
  <si>
    <t>Defender</t>
  </si>
  <si>
    <t>Spell scroll (cantrip)</t>
  </si>
  <si>
    <t>Potion of fire breath</t>
  </si>
  <si>
    <t>Spell scroll (4th level)</t>
  </si>
  <si>
    <t>Potion of invisibility</t>
  </si>
  <si>
    <t>Potion of storm giant strength</t>
  </si>
  <si>
    <t>Shield, +1</t>
  </si>
  <si>
    <t>Golden lions</t>
  </si>
  <si>
    <t>Amulet of the planes</t>
  </si>
  <si>
    <t>Hammer of thunderbolts</t>
  </si>
  <si>
    <t>Armor, +2 plate</t>
  </si>
  <si>
    <t>Notes</t>
  </si>
  <si>
    <t>Potion of climbing</t>
  </si>
  <si>
    <t>Potion of resistance</t>
  </si>
  <si>
    <t>Ammunition, +2</t>
  </si>
  <si>
    <t>Potion of speed</t>
  </si>
  <si>
    <t>Sentinel Shield</t>
  </si>
  <si>
    <t>Adamantine armor (breastplate)</t>
  </si>
  <si>
    <t>Ivory goats</t>
  </si>
  <si>
    <t>Carpet of flying</t>
  </si>
  <si>
    <t>Luck blade</t>
  </si>
  <si>
    <r>
      <rPr>
        <b/>
        <sz val="11"/>
        <rFont val="Calibri"/>
      </rPr>
      <t xml:space="preserve">Modifying this document for your own campaign:
</t>
    </r>
    <r>
      <rPr>
        <sz val="11"/>
        <color rgb="FF000000"/>
        <rFont val="Calibri"/>
      </rPr>
      <t xml:space="preserve">
If you wanna play around with this and add your own stuff to it that's more fitting for your campaign, feel free! Just go to File &gt; Make A Copy  and a copy will appear in your own google drive. Once it's there, feel free to have at it! I'll be working to keep up the functionality of this doc (as well as adding more features), and if you see any errors, feel free to PM me on reddit and I'll try and take care of them!</t>
    </r>
  </si>
  <si>
    <r>
      <rPr>
        <b/>
        <sz val="11"/>
        <rFont val="Calibri"/>
      </rPr>
      <t>My TODO list:</t>
    </r>
    <r>
      <rPr>
        <sz val="11"/>
        <color rgb="FF000000"/>
        <rFont val="Calibri"/>
      </rPr>
      <t xml:space="preserve">
I have my own copy on my google drive that I plan to develop and modify to fit my homebrew campaign, but I'm trying to turn this document into a generalized version that should work for most D&amp;D campaigns first before I customize my own.
Here's a list of features I'm planning on adding:
Random Treasure &gt; Use the Random Treasure tables in the DMG (135) to auto-roll all the different levels of treasure hoards
New Features &gt; Creating random NPCs on the fly with traits/ideals/bonds/flaws using my existing pen-and-paper system, but converting it to be automatically done in this sheet!</t>
    </r>
  </si>
  <si>
    <r>
      <rPr>
        <b/>
        <sz val="11"/>
        <rFont val="Calibri"/>
      </rPr>
      <t>Questions Queries and Concerns?</t>
    </r>
    <r>
      <rPr>
        <sz val="11"/>
        <color rgb="FF000000"/>
        <rFont val="Calibri"/>
      </rPr>
      <t xml:space="preserve">
PM me on Reddit, I'm /u/rabedian there and I'll try to get to work on solving any bugs in my free time, as well as adding the new features listed to the left!
New Features I've added to /u/Laetha's basic functionality:
• Creating random low-level enchanted items using http://lordbyng.net/inspiration/tables.php 
• Pickpocket loot on the Random Treasure sheet
• Added the NPCGenerator sheet which allows for adjusting the relative frequency of each race and gender for character generation
• Implemented a system of tying specific names to specific genders/races, thus avoiding the problem of having a male Dwarf named Arwen
•  Added to the list of possible shop names
•  Added the page that magic items appear in their published books so you can find the rulings for them easily
•  Included the page number for magic items in the Town Sheet and Random Treasure sheet
</t>
    </r>
    <r>
      <rPr>
        <b/>
        <sz val="11"/>
        <rFont val="Calibri"/>
      </rPr>
      <t xml:space="preserve">Currently Working On:
</t>
    </r>
    <r>
      <rPr>
        <sz val="11"/>
        <color rgb="FF000000"/>
        <rFont val="Calibri"/>
      </rPr>
      <t>Using DMG135 to make auto-rolling random treasure tables (data is entered, taking a break before I start making all the calculations)</t>
    </r>
  </si>
  <si>
    <t>Spell scroll (1st level)</t>
  </si>
  <si>
    <t>Ammunition, +1</t>
  </si>
  <si>
    <t>Potion of clairvoyance</t>
  </si>
  <si>
    <t>Spell scroll (6th level)</t>
  </si>
  <si>
    <t>Spell scroll (9th level)</t>
  </si>
  <si>
    <t>Amulet of proof against detection and location</t>
  </si>
  <si>
    <t>Adamantine armor (splint)</t>
  </si>
  <si>
    <t>Marble elephant</t>
  </si>
  <si>
    <t>Crystal ball (very rare version)</t>
  </si>
  <si>
    <t>Sword of answering</t>
  </si>
  <si>
    <t>Armor, +3 studded leather</t>
  </si>
  <si>
    <t>Spell scroll (2nd level)</t>
  </si>
  <si>
    <t>Potion of animal friendship</t>
  </si>
  <si>
    <t>Potion of dimunition</t>
  </si>
  <si>
    <t>Spell scroll (7th level)</t>
  </si>
  <si>
    <t>Universal solvent</t>
  </si>
  <si>
    <t>Boots of elvenkind</t>
  </si>
  <si>
    <t>Amulet of health</t>
  </si>
  <si>
    <t>Onyx dog</t>
  </si>
  <si>
    <t>Ring of regeneration</t>
  </si>
  <si>
    <t>Holy avenger</t>
  </si>
  <si>
    <t>Potion of hill giant strength</t>
  </si>
  <si>
    <t>Potion of gaseous form</t>
  </si>
  <si>
    <t>Ammunition, +3</t>
  </si>
  <si>
    <t>Arrow of slaying</t>
  </si>
  <si>
    <t>Boots of striding and springing</t>
  </si>
  <si>
    <t>Armor of vulnerability</t>
  </si>
  <si>
    <t>Ring of shooting stars</t>
  </si>
  <si>
    <t>Ring of djinni summoning</t>
  </si>
  <si>
    <t>Armor, +3 breastplate</t>
  </si>
  <si>
    <t>Treausre Hoard: CR 0-4</t>
  </si>
  <si>
    <t>Bag of holding</t>
  </si>
  <si>
    <t>Potion of growth</t>
  </si>
  <si>
    <t>Potion of frost giant strength</t>
  </si>
  <si>
    <t>Oil of sharpness</t>
  </si>
  <si>
    <t>Soverign glue</t>
  </si>
  <si>
    <t>Bracers of archery</t>
  </si>
  <si>
    <t>Arrow-catching shield</t>
  </si>
  <si>
    <t>Serpentine owl</t>
  </si>
  <si>
    <t>Ring of telekenesis</t>
  </si>
  <si>
    <t>Ring of invisibility</t>
  </si>
  <si>
    <t>Driftglobe</t>
  </si>
  <si>
    <t>Potion of water breathing</t>
  </si>
  <si>
    <t>Potion of stone giant strength</t>
  </si>
  <si>
    <t>Potion of flying</t>
  </si>
  <si>
    <t>Brooch of shielding</t>
  </si>
  <si>
    <t>Belt of dwarvenkind</t>
  </si>
  <si>
    <t>Robe of scintillating colors</t>
  </si>
  <si>
    <t>Ring of spell turning</t>
  </si>
  <si>
    <t>Armor, +3 splint</t>
  </si>
  <si>
    <t>Potion of heroism</t>
  </si>
  <si>
    <t>Potion of cloud giant strength</t>
  </si>
  <si>
    <t>Broom of Flying</t>
  </si>
  <si>
    <t>Belt of hill giant strength</t>
  </si>
  <si>
    <t>Robe of stars</t>
  </si>
  <si>
    <t>Rod of lordly might</t>
  </si>
  <si>
    <t>Spell scroll (3rd level)</t>
  </si>
  <si>
    <t>Potion of invulnerability</t>
  </si>
  <si>
    <t>Potion of longevity</t>
  </si>
  <si>
    <t>Cloak of elvenkind</t>
  </si>
  <si>
    <t>Berserker axe</t>
  </si>
  <si>
    <t>Rod of absorption</t>
  </si>
  <si>
    <t>Staff of the magi</t>
  </si>
  <si>
    <t>Armor, +3 half plate</t>
  </si>
  <si>
    <t>Potion of mind reading</t>
  </si>
  <si>
    <t>Potion of vitality</t>
  </si>
  <si>
    <t>Cloak of protection</t>
  </si>
  <si>
    <t>Boots of levitation</t>
  </si>
  <si>
    <t>Rod of alertness</t>
  </si>
  <si>
    <t>Vorpal sword</t>
  </si>
  <si>
    <t>Armor, +3 plate</t>
  </si>
  <si>
    <t>Keoghtom's ointment</t>
  </si>
  <si>
    <t>Spell scroll (5th level)</t>
  </si>
  <si>
    <t>Gauntlets of ogre power</t>
  </si>
  <si>
    <t>Boots of speed</t>
  </si>
  <si>
    <t>Rod of security</t>
  </si>
  <si>
    <t>Belt of cloud giant strength</t>
  </si>
  <si>
    <t>Oil of slipperiness</t>
  </si>
  <si>
    <t>Elixir of health</t>
  </si>
  <si>
    <t>Horseshoes of a zephyr</t>
  </si>
  <si>
    <t>Hat of disguise</t>
  </si>
  <si>
    <t>Bowl of commanding water elementals</t>
  </si>
  <si>
    <t>Rod of the pact keeper, +3</t>
  </si>
  <si>
    <t>Armor, +2 breastplate</t>
  </si>
  <si>
    <t>Dust of disappearance</t>
  </si>
  <si>
    <t>Oil of etherealness</t>
  </si>
  <si>
    <t>Nolzur's marvelous pigmnets</t>
  </si>
  <si>
    <t>Javelin of lightning</t>
  </si>
  <si>
    <t>Bracers of defense</t>
  </si>
  <si>
    <t>Scimitar of speed</t>
  </si>
  <si>
    <t>Armor, +3 chain mail</t>
  </si>
  <si>
    <t>Dust of dryness</t>
  </si>
  <si>
    <t>Potion of fire giant strength</t>
  </si>
  <si>
    <t>Bag of devouring</t>
  </si>
  <si>
    <t>Pearl of power</t>
  </si>
  <si>
    <t>Brazier of commanding fire elementals</t>
  </si>
  <si>
    <t>Shield, +3</t>
  </si>
  <si>
    <t>Armor, +3 chain shirt</t>
  </si>
  <si>
    <t>Dust of sneezing and choking</t>
  </si>
  <si>
    <t>Quaal's feather token</t>
  </si>
  <si>
    <t>Portable hole</t>
  </si>
  <si>
    <t>Rod of the pact keeper, +1</t>
  </si>
  <si>
    <t>Cape of the mountebank</t>
  </si>
  <si>
    <t>Staff of fire</t>
  </si>
  <si>
    <t>Cloak of invisibility</t>
  </si>
  <si>
    <t>Elemental gem</t>
  </si>
  <si>
    <t>Scroll of protection</t>
  </si>
  <si>
    <t>Slippers of spider climbing</t>
  </si>
  <si>
    <t>Censer of controlling air elementals</t>
  </si>
  <si>
    <t>Staff of frost</t>
  </si>
  <si>
    <t>Crystal ball (legendary version)</t>
  </si>
  <si>
    <t>Philter of love</t>
  </si>
  <si>
    <t>Bag of beans</t>
  </si>
  <si>
    <t>Staff of the adder</t>
  </si>
  <si>
    <t>Armor, +1 chain mail</t>
  </si>
  <si>
    <t>Staff of power</t>
  </si>
  <si>
    <t>Armor, +1 half plate</t>
  </si>
  <si>
    <t>Alchemy jug</t>
  </si>
  <si>
    <t>Bead of force</t>
  </si>
  <si>
    <t>Staff of the python</t>
  </si>
  <si>
    <t>Armor of resistance (chain mail)</t>
  </si>
  <si>
    <t>Staff of striking</t>
  </si>
  <si>
    <t>Iron flask</t>
  </si>
  <si>
    <t>Cap of water breathing</t>
  </si>
  <si>
    <t>Chime of opening</t>
  </si>
  <si>
    <t>Sword of vengeance</t>
  </si>
  <si>
    <t>Armor, +1 chain shirt</t>
  </si>
  <si>
    <t>Staff of thunder and lightning</t>
  </si>
  <si>
    <t>Armor, +3 leather</t>
  </si>
  <si>
    <t>Cloak of the manta ray</t>
  </si>
  <si>
    <t>Decanter of endless water</t>
  </si>
  <si>
    <t>Trident of fish command</t>
  </si>
  <si>
    <t>Armor of resistance (chain shirt)</t>
  </si>
  <si>
    <t>Sword of sharpness</t>
  </si>
  <si>
    <t>Armor, +1 plate</t>
  </si>
  <si>
    <t>Eyes of minute seeing</t>
  </si>
  <si>
    <t>Wand of magic missiles</t>
  </si>
  <si>
    <t>Cloak of displacement</t>
  </si>
  <si>
    <t>Wand of polymorph</t>
  </si>
  <si>
    <t>Robe of the archmagi</t>
  </si>
  <si>
    <t>Goggles of night</t>
  </si>
  <si>
    <t>Folding boat</t>
  </si>
  <si>
    <t>Wand of the war mage, +1</t>
  </si>
  <si>
    <t>Cloak of the bat</t>
  </si>
  <si>
    <t>Wand of the war mage, +3</t>
  </si>
  <si>
    <t>Rod of resurrection</t>
  </si>
  <si>
    <t>Helm of comprehending languages</t>
  </si>
  <si>
    <t>Heward's handy haversack</t>
  </si>
  <si>
    <t>Wand of web</t>
  </si>
  <si>
    <t>Cube of force</t>
  </si>
  <si>
    <t>Adamantine armor (half plate)</t>
  </si>
  <si>
    <t>Armor, +1 scale mail</t>
  </si>
  <si>
    <t>Immovable rod</t>
  </si>
  <si>
    <t>Horseshoes of speed</t>
  </si>
  <si>
    <t>Weapon of warning</t>
  </si>
  <si>
    <t>Daern's instant fortress</t>
  </si>
  <si>
    <t>Adamantine armor (plate)</t>
  </si>
  <si>
    <t>Scarab of protection</t>
  </si>
  <si>
    <t>Lantern of revealing</t>
  </si>
  <si>
    <t>Necklace of fireballs</t>
  </si>
  <si>
    <t>Adamintine armor (Chain mail)</t>
  </si>
  <si>
    <t>Dagger of venom</t>
  </si>
  <si>
    <t>Animated shield</t>
  </si>
  <si>
    <t>Armor, +2 pslint</t>
  </si>
  <si>
    <t>Mariner's armor</t>
  </si>
  <si>
    <t>Periapt of health</t>
  </si>
  <si>
    <t>Adamantine armor (Chain shirt)</t>
  </si>
  <si>
    <t>Dimensional shackles</t>
  </si>
  <si>
    <t>Belt of fire giant strength</t>
  </si>
  <si>
    <t>Armor, +2 studded leather</t>
  </si>
  <si>
    <t>Mithral armor</t>
  </si>
  <si>
    <t>Sending stones</t>
  </si>
  <si>
    <t>Adamantine armor (Scale male)</t>
  </si>
  <si>
    <t>Dragon slayer</t>
  </si>
  <si>
    <t>Belt of frost (or stone) giant strength</t>
  </si>
  <si>
    <t>Well of many worlds</t>
  </si>
  <si>
    <t>Potion of poison</t>
  </si>
  <si>
    <t>Bag of tricks (gray)</t>
  </si>
  <si>
    <t>Elven chain</t>
  </si>
  <si>
    <t>Armor, +1 breastplate</t>
  </si>
  <si>
    <t>Ring of swimming</t>
  </si>
  <si>
    <t>Bag of tricks (rust)</t>
  </si>
  <si>
    <t>Flame tongue</t>
  </si>
  <si>
    <t>Armor of resistance (breastplate)</t>
  </si>
  <si>
    <t>Apparatus of Kwalish</t>
  </si>
  <si>
    <t>Robe of useful items</t>
  </si>
  <si>
    <t>Bag of tricks (tan)</t>
  </si>
  <si>
    <t>Gem of seeing</t>
  </si>
  <si>
    <t>Candle of invocation</t>
  </si>
  <si>
    <t>Armor of invulnerability</t>
  </si>
  <si>
    <t>Rope of climbing</t>
  </si>
  <si>
    <t>Boots of the winterlands</t>
  </si>
  <si>
    <t>Giant slayer</t>
  </si>
  <si>
    <t>Armor, +2 chain mail</t>
  </si>
  <si>
    <t>Belt of storm giant strength</t>
  </si>
  <si>
    <t>Saddle of the cavalier</t>
  </si>
  <si>
    <t>Circlet of blasting</t>
  </si>
  <si>
    <t>Glamoured studded leather</t>
  </si>
  <si>
    <t>Armor, +2 chain shirt</t>
  </si>
  <si>
    <t>Cubic gate</t>
  </si>
  <si>
    <t>Wand of magic detection</t>
  </si>
  <si>
    <t>Deck of illusions</t>
  </si>
  <si>
    <t>Helm of transportation</t>
  </si>
  <si>
    <t>Cloak of arachnida</t>
  </si>
  <si>
    <t>Deck of many things</t>
  </si>
  <si>
    <t>Wand of secrets</t>
  </si>
  <si>
    <t>Eversmoking bottle</t>
  </si>
  <si>
    <t>Horn of blasting</t>
  </si>
  <si>
    <t>Dancing sword</t>
  </si>
  <si>
    <t>Efreeti chain</t>
  </si>
  <si>
    <t>Eyes of charming</t>
  </si>
  <si>
    <t>Horn of Valhalla (silver or brass)</t>
  </si>
  <si>
    <t>Demon armor</t>
  </si>
  <si>
    <t>Armor of resistance (half plate)</t>
  </si>
  <si>
    <t>Eyes of the eagle</t>
  </si>
  <si>
    <t>Instrument of the bards (Canaith mandolin)</t>
  </si>
  <si>
    <t>Dragon scale mail</t>
  </si>
  <si>
    <t>Horn of Valhalla (iron)</t>
  </si>
  <si>
    <t>Figurine of wonderous power (silver raven)</t>
  </si>
  <si>
    <t>Instrument of the bards (Cli lyre)</t>
  </si>
  <si>
    <t>Dwarven plate</t>
  </si>
  <si>
    <t>Instrument of the bards (Ollamh harp)</t>
  </si>
  <si>
    <t>Gem of brightness</t>
  </si>
  <si>
    <t>Ioun stone (awareness)</t>
  </si>
  <si>
    <t>Dwarven thrower</t>
  </si>
  <si>
    <t>Ioun stone (greater absorption)</t>
  </si>
  <si>
    <t>Gloves of missile snaring</t>
  </si>
  <si>
    <t>Ioun stone (protection)</t>
  </si>
  <si>
    <t>Efreeti bottle</t>
  </si>
  <si>
    <t>Ioun stone (mastery)</t>
  </si>
  <si>
    <t>Gloves of swimming and climbing</t>
  </si>
  <si>
    <t>Ioun stone (reserve)</t>
  </si>
  <si>
    <t>Figuring of wondrous power (obsidian steed)</t>
  </si>
  <si>
    <t>Ioun stone (regeneration)</t>
  </si>
  <si>
    <t>Gloves of thievery</t>
  </si>
  <si>
    <t>Ioun stone (sustenance)</t>
  </si>
  <si>
    <t>Frost brand</t>
  </si>
  <si>
    <t>Plate armor of etherealness</t>
  </si>
  <si>
    <t>Headband of intellect</t>
  </si>
  <si>
    <t>Iron bands of Bilarro</t>
  </si>
  <si>
    <t>Helm of brilliance</t>
  </si>
  <si>
    <t>Plate armor of resistance</t>
  </si>
  <si>
    <t>Helm of telepathy</t>
  </si>
  <si>
    <t>Armor, +1 leather</t>
  </si>
  <si>
    <t>Horn of Valhalla (bronze)</t>
  </si>
  <si>
    <t>Ring of air elemental command</t>
  </si>
  <si>
    <t>Instrument of the bards (Doss lute)</t>
  </si>
  <si>
    <t>Armor of resistance (leather)</t>
  </si>
  <si>
    <t>Instrument of the bards (Anstruth harp)</t>
  </si>
  <si>
    <t>Ring of earth elemental command</t>
  </si>
  <si>
    <t>Instrument of the bards (Fochlucan bandalore)</t>
  </si>
  <si>
    <t>Mace of disruption</t>
  </si>
  <si>
    <t>Ioun stone (absorption)</t>
  </si>
  <si>
    <t>Ring of fire elemental command</t>
  </si>
  <si>
    <t>Instrument of the bards (Mac-Fuimdh cittern)</t>
  </si>
  <si>
    <t>Mace of smiting</t>
  </si>
  <si>
    <t>Ioun stone (agility)</t>
  </si>
  <si>
    <t>Ring of three wishes</t>
  </si>
  <si>
    <t>Medallion of thoughts</t>
  </si>
  <si>
    <t>Mace of terror</t>
  </si>
  <si>
    <t>Ioun stone (fortitude)</t>
  </si>
  <si>
    <t>Ring of water elemental command</t>
  </si>
  <si>
    <t>Necklace of adaptation</t>
  </si>
  <si>
    <t>Mantle of spell resistance</t>
  </si>
  <si>
    <t>Ioun stone (insight)</t>
  </si>
  <si>
    <t>Sphere of annihilation</t>
  </si>
  <si>
    <t>Periapt of wound closure</t>
  </si>
  <si>
    <t>Necklace of prayer beads</t>
  </si>
  <si>
    <t>Ioun stone (intellect)</t>
  </si>
  <si>
    <t>Talisman of pure good</t>
  </si>
  <si>
    <t>Pipes of haunting</t>
  </si>
  <si>
    <t>Periapt of proof against poison</t>
  </si>
  <si>
    <t>Ioun stone (leadership)</t>
  </si>
  <si>
    <t>Talisman of the sphere</t>
  </si>
  <si>
    <t>Pipes of the sewers</t>
  </si>
  <si>
    <t>Ring of animal influence</t>
  </si>
  <si>
    <t>Ioun stone (strength)</t>
  </si>
  <si>
    <t>Talisman of ultimate evil</t>
  </si>
  <si>
    <t>Ring of jumping</t>
  </si>
  <si>
    <t>Ring of evasion</t>
  </si>
  <si>
    <t>Armor, +2 leather</t>
  </si>
  <si>
    <t>Tome of the stilled tongue</t>
  </si>
  <si>
    <t>Ring of mind shielding</t>
  </si>
  <si>
    <t>Ring of feather falling</t>
  </si>
  <si>
    <t>Manual of bodily health</t>
  </si>
  <si>
    <t>Ring of warmth</t>
  </si>
  <si>
    <t>Ring of free action</t>
  </si>
  <si>
    <t>Manual of gainful exercise</t>
  </si>
  <si>
    <t>Ring of water walking</t>
  </si>
  <si>
    <t>Ring of protection</t>
  </si>
  <si>
    <t>Manual of golems</t>
  </si>
  <si>
    <t>Quiver of Ehionna</t>
  </si>
  <si>
    <t>Ring of resistance</t>
  </si>
  <si>
    <t>Manual of quickness of action</t>
  </si>
  <si>
    <t>Stone of good luck</t>
  </si>
  <si>
    <t>Ring of spell storing</t>
  </si>
  <si>
    <t>Mirror of life trapping</t>
  </si>
  <si>
    <t>Wind fan</t>
  </si>
  <si>
    <t>Ring of the ram</t>
  </si>
  <si>
    <t>Nine lives stealer</t>
  </si>
  <si>
    <t>Winged boots</t>
  </si>
  <si>
    <t>Ring of X-ray vision</t>
  </si>
  <si>
    <t>Oathbow</t>
  </si>
  <si>
    <t>Robe of eyes</t>
  </si>
  <si>
    <t>Armor, +2 scale mail</t>
  </si>
  <si>
    <t>Rod of rulership</t>
  </si>
  <si>
    <t>Spellguard shield</t>
  </si>
  <si>
    <t>Rod of the pact keeper, +2</t>
  </si>
  <si>
    <t>Armor, +1 splint</t>
  </si>
  <si>
    <t>Rope of entanglement</t>
  </si>
  <si>
    <t>Armor of resistance (splint)</t>
  </si>
  <si>
    <t>Armor, +1 studded leather</t>
  </si>
  <si>
    <t>Armor of resistance (scale mail)</t>
  </si>
  <si>
    <t>Armor of resistance (studded leather)</t>
  </si>
  <si>
    <t>Shield, +2</t>
  </si>
  <si>
    <t>Tome of clear though</t>
  </si>
  <si>
    <t>Shield of missile attraction</t>
  </si>
  <si>
    <t>Tome of leadership and influence</t>
  </si>
  <si>
    <t>Stafff of charming</t>
  </si>
  <si>
    <t>Tome of understanding</t>
  </si>
  <si>
    <t>Staff of healing</t>
  </si>
  <si>
    <t>Staff of swarming insects</t>
  </si>
  <si>
    <t>Staff of the woodlands</t>
  </si>
  <si>
    <t>Staff of withering</t>
  </si>
  <si>
    <t>Stone of controlling earth elementals</t>
  </si>
  <si>
    <t>Sun blade</t>
  </si>
  <si>
    <t>Sword of life stealing</t>
  </si>
  <si>
    <t>Sword of wounding</t>
  </si>
  <si>
    <t>Tentacle rod</t>
  </si>
  <si>
    <t>Vicious weapon</t>
  </si>
  <si>
    <t>Wand of binding</t>
  </si>
  <si>
    <t>Wand of enemy detection</t>
  </si>
  <si>
    <t>Wand of fear</t>
  </si>
  <si>
    <t>Wand of fireballs</t>
  </si>
  <si>
    <t>Wand of lightning bolts</t>
  </si>
  <si>
    <t>Wand of paralysis</t>
  </si>
  <si>
    <t>Wand of the war mage, +2</t>
  </si>
  <si>
    <t>Wand of wonder</t>
  </si>
  <si>
    <t>Wings of flying</t>
  </si>
  <si>
    <t>Weapons</t>
  </si>
  <si>
    <t>Weapons Total</t>
  </si>
  <si>
    <t>Armor</t>
  </si>
  <si>
    <t>Armor Total</t>
  </si>
  <si>
    <t>Trinkets</t>
  </si>
  <si>
    <t>Trinket Total</t>
  </si>
  <si>
    <t>Club</t>
  </si>
  <si>
    <t>Padded armor</t>
  </si>
  <si>
    <t>Belt</t>
  </si>
  <si>
    <t>Dagger</t>
  </si>
  <si>
    <t>Leather armor</t>
  </si>
  <si>
    <t>Bracers</t>
  </si>
  <si>
    <t>Greatclub</t>
  </si>
  <si>
    <t>Studded leather armor</t>
  </si>
  <si>
    <t>Circlet</t>
  </si>
  <si>
    <t>Handaxe</t>
  </si>
  <si>
    <t>Hide armor</t>
  </si>
  <si>
    <t>Gauntlets</t>
  </si>
  <si>
    <t>Javelin</t>
  </si>
  <si>
    <t>Chain shirt</t>
  </si>
  <si>
    <t>Amulet</t>
  </si>
  <si>
    <t>Light hammer</t>
  </si>
  <si>
    <t>Scale mail</t>
  </si>
  <si>
    <t>Boots</t>
  </si>
  <si>
    <t>Mace</t>
  </si>
  <si>
    <t>Breastplate</t>
  </si>
  <si>
    <t>Hat</t>
  </si>
  <si>
    <t>Quarterstaff</t>
  </si>
  <si>
    <t>Half plate</t>
  </si>
  <si>
    <t>Helm</t>
  </si>
  <si>
    <t>Sickle</t>
  </si>
  <si>
    <t>Ring mail</t>
  </si>
  <si>
    <t>Scabbard</t>
  </si>
  <si>
    <t>Spear</t>
  </si>
  <si>
    <t>Chain mail</t>
  </si>
  <si>
    <t>Orb</t>
  </si>
  <si>
    <t>Crossbow, light</t>
  </si>
  <si>
    <t>Splint Armor</t>
  </si>
  <si>
    <t>Cap</t>
  </si>
  <si>
    <t>Dart</t>
  </si>
  <si>
    <t>Plate Armor</t>
  </si>
  <si>
    <t>Shortbow</t>
  </si>
  <si>
    <t>Shield</t>
  </si>
  <si>
    <t>Pendant</t>
  </si>
  <si>
    <t>Sling</t>
  </si>
  <si>
    <t>Medallion</t>
  </si>
  <si>
    <t>Battleaxe</t>
  </si>
  <si>
    <t>Mask</t>
  </si>
  <si>
    <t>Flail</t>
  </si>
  <si>
    <t>Cloak</t>
  </si>
  <si>
    <t>Glaive</t>
  </si>
  <si>
    <t>Ring</t>
  </si>
  <si>
    <t>Greataxe</t>
  </si>
  <si>
    <t>Quiver</t>
  </si>
  <si>
    <t>Greatsword</t>
  </si>
  <si>
    <t>Tiara</t>
  </si>
  <si>
    <t>Halberd</t>
  </si>
  <si>
    <t>Collar</t>
  </si>
  <si>
    <t>Lance</t>
  </si>
  <si>
    <t>Gloves</t>
  </si>
  <si>
    <t>Longsword</t>
  </si>
  <si>
    <t>Candlestick</t>
  </si>
  <si>
    <t>Maul</t>
  </si>
  <si>
    <t>Brooch</t>
  </si>
  <si>
    <t>Morningstar</t>
  </si>
  <si>
    <t>Decorative Dagger</t>
  </si>
  <si>
    <t>Pike</t>
  </si>
  <si>
    <t>Mirror</t>
  </si>
  <si>
    <t>Rapier</t>
  </si>
  <si>
    <t>Jade Pyramid</t>
  </si>
  <si>
    <t>Scimitar</t>
  </si>
  <si>
    <t>Bronze Figurine</t>
  </si>
  <si>
    <t>Shortsword</t>
  </si>
  <si>
    <t>Dragon Fang Pendant</t>
  </si>
  <si>
    <t>Trident</t>
  </si>
  <si>
    <t>Pawn</t>
  </si>
  <si>
    <t>War pick</t>
  </si>
  <si>
    <t>Puzzlebox</t>
  </si>
  <si>
    <t>Warhammer</t>
  </si>
  <si>
    <t>Linen Handkerchief</t>
  </si>
  <si>
    <t>Whip</t>
  </si>
  <si>
    <t>Iron Key</t>
  </si>
  <si>
    <t>Blowgun</t>
  </si>
  <si>
    <t>Cloth Doll</t>
  </si>
  <si>
    <t>Crossbow, hand</t>
  </si>
  <si>
    <t>Oil Lamp</t>
  </si>
  <si>
    <t>Crossbow, heavy</t>
  </si>
  <si>
    <t>Ale Stine</t>
  </si>
  <si>
    <t>Longbow</t>
  </si>
  <si>
    <t>Imp's Skull</t>
  </si>
  <si>
    <t>Net</t>
  </si>
  <si>
    <t>Walking Stick</t>
  </si>
  <si>
    <t>Ingot</t>
  </si>
  <si>
    <t>Meteor Stone Fragment</t>
  </si>
  <si>
    <t>Torch</t>
  </si>
  <si>
    <t>Silver Bell</t>
  </si>
  <si>
    <t>Leather Pouch</t>
  </si>
  <si>
    <t>Quill Pen</t>
  </si>
  <si>
    <t>Scales</t>
  </si>
  <si>
    <t>Gaming Die</t>
  </si>
  <si>
    <t>Small Brass Cage</t>
  </si>
  <si>
    <t>Chime</t>
  </si>
  <si>
    <t>Iron Ring</t>
  </si>
  <si>
    <t>Emblem</t>
  </si>
  <si>
    <t>Hourglass</t>
  </si>
  <si>
    <t>Padlock</t>
  </si>
  <si>
    <t>Magnifying glass</t>
  </si>
  <si>
    <t>Manacles</t>
  </si>
  <si>
    <t>Perfume Vial</t>
  </si>
  <si>
    <t>Miner's Pick</t>
  </si>
  <si>
    <t>Pouch</t>
  </si>
  <si>
    <t>Robes</t>
  </si>
  <si>
    <t>Shovel</t>
  </si>
  <si>
    <t>Signal Whistle</t>
  </si>
  <si>
    <t>Spyglass</t>
  </si>
  <si>
    <t>Vial</t>
  </si>
  <si>
    <t>Waterskin</t>
  </si>
  <si>
    <t>Abacus</t>
  </si>
  <si>
    <t>Crystal</t>
  </si>
  <si>
    <t>Staff</t>
  </si>
  <si>
    <t>Wand</t>
  </si>
  <si>
    <t>Book</t>
  </si>
  <si>
    <t>Glass Bottle</t>
  </si>
  <si>
    <t>Crowbar</t>
  </si>
  <si>
    <t>Totem</t>
  </si>
  <si>
    <t>Flask</t>
  </si>
  <si>
    <t>Tankard</t>
  </si>
  <si>
    <t>Instrument</t>
  </si>
  <si>
    <t>Playing Card Set</t>
  </si>
  <si>
    <t>Effect</t>
  </si>
  <si>
    <t>Cumulative count</t>
  </si>
  <si>
    <t>Abberant Slayer's</t>
  </si>
  <si>
    <t>of Aberration Slaying</t>
  </si>
  <si>
    <t>This weapon gains a +1 bonus to damage rolls against aberrations.</t>
  </si>
  <si>
    <t>Adamantine</t>
  </si>
  <si>
    <t>of Adamantine</t>
  </si>
  <si>
    <t>This item is indestructible.</t>
  </si>
  <si>
    <t>Acidic</t>
  </si>
  <si>
    <t>of Acid</t>
  </si>
  <si>
    <t>As an action you can cast acid splash. You gain a +5 bonus to the spell's attack roll. You cannot use this ability again until you complete a short or long rest.</t>
  </si>
  <si>
    <t>Alien</t>
  </si>
  <si>
    <t>of Lunacy</t>
  </si>
  <si>
    <t>Once attuned, the bearer constantly hears the ongoing, utterly insane mutterings of an alien intelligence trapped inside this weapon. Should this weapon be destroyed, the being will be released.</t>
  </si>
  <si>
    <t>Amorphous</t>
  </si>
  <si>
    <t>of Ooze Detection</t>
  </si>
  <si>
    <t>The weapon sheds 30 feet of bright green light and another 30 feet of dim light after that whenever an ooze is within 100 feet of it.</t>
  </si>
  <si>
    <t>Ancient</t>
  </si>
  <si>
    <t>of Old</t>
  </si>
  <si>
    <t>This worn weapon inscribed with ancient runes can be used as a Spellcasting Focus</t>
  </si>
  <si>
    <t>Anomalous</t>
  </si>
  <si>
    <t>of Abberation Detection</t>
  </si>
  <si>
    <t>The weapon sheds 30 feet of bright purple light and another 30 feet of dim light after that whenever an aberration is within 100 feet of it.</t>
  </si>
  <si>
    <t>Antikytheran</t>
  </si>
  <si>
    <t>of Mechanisms</t>
  </si>
  <si>
    <t>An ancient mechanism is housed within this weapon that never configures the same way twice. Once per long rest the bearer can spend one minute to attempt a DC 20 investigation check to configure the device. If successful, the weapon becomes a +1 weapon until the end of the next long rest.</t>
  </si>
  <si>
    <t>Arcane</t>
  </si>
  <si>
    <t>of Arcana</t>
  </si>
  <si>
    <t>This weapon can project a spectral tome suspended in mid-air that the bearer can interact with like a physical book. This tome can be used as a spellbook and may contain some spells from its previous bearer.</t>
  </si>
  <si>
    <t>Arctic</t>
  </si>
  <si>
    <t>of Snow</t>
  </si>
  <si>
    <t>Icy wind and snowflakes bluster around this weapon, even in warm environments. The bearer can walk on the surface of the lightest snow, leaving no footprints.</t>
  </si>
  <si>
    <t>Artist's</t>
  </si>
  <si>
    <t>of the Artist</t>
  </si>
  <si>
    <t>The bearer may use this weapon to make colored marks on any surface. The marks will fade away in 24 hours.</t>
  </si>
  <si>
    <t>Assassin's</t>
  </si>
  <si>
    <t>of the Assassin</t>
  </si>
  <si>
    <t>The bearer may add 1d4 poison damage to all attacks made during surprise rounds.</t>
  </si>
  <si>
    <t>Autumn</t>
  </si>
  <si>
    <t>of Falling Leaves</t>
  </si>
  <si>
    <t>The weapon contains a resevoir of natural magic that can a sustain a cascade of falling leaves for up to 30 seconds. The bearer may use an action to plant this weapon in the ground and release this magic. While planted and undepleted, creatures within 10 feet of this weapon have half cover. A long rest restores 1d6 sconds of energy to the weapon's resevoir.</t>
  </si>
  <si>
    <t>Barbed</t>
  </si>
  <si>
    <t>of Barbs</t>
  </si>
  <si>
    <t>After an attack roll, the bearer may use their reaction to add 1d4 to the damage roll and take 1d4 damage.</t>
  </si>
  <si>
    <t>Beast's</t>
  </si>
  <si>
    <t>of Beast Senses</t>
  </si>
  <si>
    <t>While carrying this weapon you have advantage on Wisdom (Perception) checks that rely on smell.</t>
  </si>
  <si>
    <t>Beast Slayer's</t>
  </si>
  <si>
    <t>of Beast Slaying</t>
  </si>
  <si>
    <t>This weapon gains a +1 bonus to damage rolls against beasts.</t>
  </si>
  <si>
    <t>Binding</t>
  </si>
  <si>
    <t>of Binding</t>
  </si>
  <si>
    <t>When you hit a creature with this weapon, the ground beneath binds to its feet, slowing its speed by 5 feet until the end of its next turn. This has no effect on creatures that are flying or swimming.</t>
  </si>
  <si>
    <t>Blasted</t>
  </si>
  <si>
    <t>of Detonation</t>
  </si>
  <si>
    <t>The bearer may use a bonus action to activate destructive magic withing this weapon. It begins to glow with white-hot intensely, and at the beginning of the bearer's next turn, the weapon casts a level 1 Shatter spell (DC 12) centered on the weapon. The weapon then loses this property.</t>
  </si>
  <si>
    <t>Blessed</t>
  </si>
  <si>
    <t>of Parables</t>
  </si>
  <si>
    <t>Whenever the bearer of this item receives magical healing from a spell on the Cleric’s spell list, they gain an additional amount of hit points equal to their Wisdom (Religion) skill.</t>
  </si>
  <si>
    <t>Blind</t>
  </si>
  <si>
    <t>of Eyes</t>
  </si>
  <si>
    <t>Garrish eyes are painted on this weapon. The bearer can use an action to see/unsee through the eyes, even if their own senses are compromised.</t>
  </si>
  <si>
    <t>Blind Man's</t>
  </si>
  <si>
    <t>of Missing</t>
  </si>
  <si>
    <t>When an attack roll made with this weapon results in a miss, you gain 1 temporary hit point.</t>
  </si>
  <si>
    <t>Blithe</t>
  </si>
  <si>
    <t>of Mirth</t>
  </si>
  <si>
    <t>The bearer is filled with inexplicable joy. All charisma skill and saving throw rolls gain a +1 bonus, but all wisdom skill and saving throw rolls gain a -1 penalty.</t>
  </si>
  <si>
    <t>Bloodthirsty</t>
  </si>
  <si>
    <t>of Bloodthirst</t>
  </si>
  <si>
    <t>The bearer of this weapon spend a bonus action and a hit die to turn this weapon into a +1 magic weapon for 1d4 turns.</t>
  </si>
  <si>
    <t>Bogwalker's</t>
  </si>
  <si>
    <t>of Undead Detection</t>
  </si>
  <si>
    <t>The weapon sheds 30 feet of bright light and another 30 feet of dim light after that whenever an undead is within 100 feet of it.</t>
  </si>
  <si>
    <t>Bonded</t>
  </si>
  <si>
    <t>of Twins</t>
  </si>
  <si>
    <t>This item is part of a pair of identical items. The bearer of either knows the location of the other at all times.</t>
  </si>
  <si>
    <t>Booming</t>
  </si>
  <si>
    <t>of Thunder</t>
  </si>
  <si>
    <t>The bearer may choose to deal Thunder damage with this weapon and gain a +1 bonus to damage.</t>
  </si>
  <si>
    <t>Braided</t>
  </si>
  <si>
    <t>of Knots</t>
  </si>
  <si>
    <t>The bearer may use their action to cause the weapon to become a 50 ft length of hemp rope at will.</t>
  </si>
  <si>
    <t>Brutal</t>
  </si>
  <si>
    <t>of Brutality</t>
  </si>
  <si>
    <t>Critical hits made with this weapon deal 2 extra damage of the weapon’s type.</t>
  </si>
  <si>
    <t>Deep</t>
  </si>
  <si>
    <t>of the Deep</t>
  </si>
  <si>
    <t>The bearer can hold their breath for 5 minutes before the onset of asphyxiation.</t>
  </si>
  <si>
    <t>Broken</t>
  </si>
  <si>
    <t>of Shards</t>
  </si>
  <si>
    <t>This weapon is badly damaged. It is a testament to its former power that it is still serviceable. If reforged, it might regain its former power.</t>
  </si>
  <si>
    <t>Captivating</t>
  </si>
  <si>
    <t>of Saving Graces</t>
  </si>
  <si>
    <t>While the bearer is at 0 hp, they begin to hear the most beautiful music they have ever heard. The bearer has advantage on death saving throws and cannot recall details about the music if they wake.</t>
  </si>
  <si>
    <t>Capricious</t>
  </si>
  <si>
    <t>of Chance</t>
  </si>
  <si>
    <t>If the weapon is attuned to a Chaotic aligned character, they may roll a die after completing a long rest. If the result was an even number, treat this as a +1 magic weapon until they finish a long rest.</t>
  </si>
  <si>
    <t>Cardinal</t>
  </si>
  <si>
    <t>of the Lodestone</t>
  </si>
  <si>
    <t>The bearer always knows which way is north and has advantage on Wisdom (Survival) checks for land navigation.</t>
  </si>
  <si>
    <t>Caustic</t>
  </si>
  <si>
    <t>of Corrosion</t>
  </si>
  <si>
    <t>The bearer may choose to deal Acid damage with this weapon and gain a +1 bonus to damage.</t>
  </si>
  <si>
    <t>Celestial</t>
  </si>
  <si>
    <t>of Celestial Detection</t>
  </si>
  <si>
    <t>The weapon sheds 30 feet of bright light and another 30 feet of dim light after that whenever a celestial is within 100 feet of it.</t>
  </si>
  <si>
    <t>Chained</t>
  </si>
  <si>
    <t>of Chains</t>
  </si>
  <si>
    <t>The bearer can spend an action to mystically bind or unbind themselves to this weapon. While bound, the bearer can no longer be disarmed but cannot switch out or throw this weapon.</t>
  </si>
  <si>
    <t>Charged</t>
  </si>
  <si>
    <t>of Lightning</t>
  </si>
  <si>
    <t>The bearer may choose to deal Lightning damage with this weapon and gain a +1 bonus to damage.</t>
  </si>
  <si>
    <t>Chill</t>
  </si>
  <si>
    <t>of Chills</t>
  </si>
  <si>
    <t>The air around the bearer of this weapon is always unnaturally cold. One's breath becomes visible, and frost continually forms on the surface of the bearer's hair, weapons, and armor. The bearer suffers no ill effect from being in extremely cold environments.</t>
  </si>
  <si>
    <t>Civilized</t>
  </si>
  <si>
    <t>of the Capital</t>
  </si>
  <si>
    <t>The bearer gains +1 to intelligence saving thows.</t>
  </si>
  <si>
    <t>Cobra's</t>
  </si>
  <si>
    <t>of Acid Spitting</t>
  </si>
  <si>
    <t>As an action you can cast poison spray (spell save DC 13). You cannot use this ability again until you complete a short or long rest.</t>
  </si>
  <si>
    <t>Compassionate</t>
  </si>
  <si>
    <t>of Compassion</t>
  </si>
  <si>
    <t>Wounds inflicted with this weapon cause no pain.</t>
  </si>
  <si>
    <t>Consecrated</t>
  </si>
  <si>
    <t>of Consecration</t>
  </si>
  <si>
    <t>Treat as a +1 magic weapon when attacking Undead. Any creature slain with this weapon cannot be raised as undead.</t>
  </si>
  <si>
    <t>Concentrated</t>
  </si>
  <si>
    <t>of Concentration</t>
  </si>
  <si>
    <t>As a action you gain advantage on your next ability check made before the end of your next turn. You cannot use this ability again until you complete a short or long rest.</t>
  </si>
  <si>
    <t>Corrosive</t>
  </si>
  <si>
    <t>of Dissolving</t>
  </si>
  <si>
    <t>When the bearer hits a creature with this weapon, they may deal their proficiency bonus in acid damage to a different creature within 5 feet of the target.</t>
  </si>
  <si>
    <t>Courser's</t>
  </si>
  <si>
    <t>of the Hostler</t>
  </si>
  <si>
    <t>The bearer can placate and calm any mount not under the influence of a spell or possession.</t>
  </si>
  <si>
    <t>Crashing</t>
  </si>
  <si>
    <t>of the Crashing Waves</t>
  </si>
  <si>
    <t>Whenever the bearer deals damage to a hostile creature, this weapon gains a charge. As a bonus action, the bearer can use any number of charges to deal that much extra lightning damage on their next attack. If a round (6 seconds) goes by and the weapon has not struck a foe, it loses all charges.</t>
  </si>
  <si>
    <t>Crawling</t>
  </si>
  <si>
    <t>of Vermin</t>
  </si>
  <si>
    <t>The crawling things of the earth, such as insects, snakes, and vermin, are attracted to this item. When placed on the ground, such creatures will scurry toward the item like moths drawn to the flame.</t>
  </si>
  <si>
    <t>Cruel</t>
  </si>
  <si>
    <t>of Cruelty</t>
  </si>
  <si>
    <t>The bearer may re-roll damage from critical hits scored with this weapon and take the second result.</t>
  </si>
  <si>
    <t>Dancing</t>
  </si>
  <si>
    <t>of Strings</t>
  </si>
  <si>
    <t>The bearer may spend an action to permanently animate this weapon. Use the Flying Sword stat block from the Monster Manual p. 20. Also, the weapon retains any other magical properties. Once the animated weapon is reduced to 0 hp or unattuned, the weapon shatters like glass.</t>
  </si>
  <si>
    <t>Dark</t>
  </si>
  <si>
    <t>of Darkness</t>
  </si>
  <si>
    <t>The bearer may choose to deal Necrotic damage with this weapon and gain a +1 bonus to damage.</t>
  </si>
  <si>
    <t>Dead</t>
  </si>
  <si>
    <t>of Rigor Mortis</t>
  </si>
  <si>
    <t>If this weapon is entombed within a corpse for 8 hours, the bearer may treat it as a +1 magic weapon until the end of their next long rest</t>
  </si>
  <si>
    <t>Deceptive</t>
  </si>
  <si>
    <t>of Deception</t>
  </si>
  <si>
    <t>When the bearer attunes this item, choose a harmless object within sight such as a tea cup, a ball of yarn, or a hairpin. If the bearer is touching the item, they may use an action to transform the weapon in or out of this form.</t>
  </si>
  <si>
    <t>Defensive</t>
  </si>
  <si>
    <t>of Defense</t>
  </si>
  <si>
    <t>Whenever the bearer takes a dodge or disengage action, they may move an additional 5 feet that round.</t>
  </si>
  <si>
    <t>Delver's</t>
  </si>
  <si>
    <t>of the Delver</t>
  </si>
  <si>
    <t>While underground, the bearer of this item always knows the item's depth below the surface and the direction to the nearest path leading upward.</t>
  </si>
  <si>
    <t>Desperate</t>
  </si>
  <si>
    <t>of Desperation</t>
  </si>
  <si>
    <t>The bearer may use an action to release divine magic within, equivalent to a level 1 Cure Wounds spell being cast on all creatures (friend or foe) within 5 feet of the bearer. The weapon is destroyed and loses all magical properties.</t>
  </si>
  <si>
    <t>Disguized</t>
  </si>
  <si>
    <t>of Many Appearances</t>
  </si>
  <si>
    <t>As an action you make this weapon appear to others as a similarly shaped and sized object of your choice. Anyone interacting with the weapon instantly realizes its true nature and if you make an attack with the weapon others see it for what it truly is. With another action you can make it appear to be a weapon again.</t>
  </si>
  <si>
    <t>Dissassembler's</t>
  </si>
  <si>
    <t>of Dissassembly</t>
  </si>
  <si>
    <t>This weapon gains a +1 bonus to damage rolls against constructs.</t>
  </si>
  <si>
    <t>Diplomatic</t>
  </si>
  <si>
    <t>of Diplomacy</t>
  </si>
  <si>
    <t>The bearer gains one language proficiency chosen by the DM.</t>
  </si>
  <si>
    <t>Dowsing</t>
  </si>
  <si>
    <t>of Dowsing</t>
  </si>
  <si>
    <t>As an action you command the weapon to point in the direction of the closest source of water.</t>
  </si>
  <si>
    <t>Draconic</t>
  </si>
  <si>
    <t>of Dragons</t>
  </si>
  <si>
    <t>Treat as a +1 weapon when attacking Dragons.</t>
  </si>
  <si>
    <t>Draining</t>
  </si>
  <si>
    <t>of Draining</t>
  </si>
  <si>
    <t>When the bearer makes a successful attack with this weapon, they gain 10% of the damage as temporary hit points (round down, minimum of 1).</t>
  </si>
  <si>
    <t>Dreamscribe's</t>
  </si>
  <si>
    <t>of the Dreamscribe</t>
  </si>
  <si>
    <t>The bearer can read books they are touching while sleeping.</t>
  </si>
  <si>
    <t>Drunkard's</t>
  </si>
  <si>
    <t>of Taverns</t>
  </si>
  <si>
    <t>The bearer always knows the direction to the nearest tavern in a 60 mile radius.</t>
  </si>
  <si>
    <t>Dryad's</t>
  </si>
  <si>
    <t>of the Dryad</t>
  </si>
  <si>
    <t>When the bearer is outdoors, harmless creatures such as squirrels and birds flock to them when they sing songs for a minute or longer.</t>
  </si>
  <si>
    <t>Eager</t>
  </si>
  <si>
    <t>of Yearning</t>
  </si>
  <si>
    <t>The bearer does not require an interaction to draw or sheath this weapon</t>
  </si>
  <si>
    <t>Earthen</t>
  </si>
  <si>
    <t>of Rooting</t>
  </si>
  <si>
    <t>The bearer of this weapon is firmly rooted to the ground. When standing on solid earth or stone, if an effect would move the bearer against his will the distance is reduced by 5 feet.</t>
  </si>
  <si>
    <t>Eastern</t>
  </si>
  <si>
    <t>of the East</t>
  </si>
  <si>
    <t>The bearer gains +1 to wisdom saving throws.</t>
  </si>
  <si>
    <t>Effortless</t>
  </si>
  <si>
    <t>of Ease</t>
  </si>
  <si>
    <t>This weapon takes only one minute to attune.</t>
  </si>
  <si>
    <t>Effulgent</t>
  </si>
  <si>
    <t>of Light</t>
  </si>
  <si>
    <t>The bearer can use this item to cast the Light cantrip on itself at will. While lit, it deals radiant damage instead of its usual damage type.</t>
  </si>
  <si>
    <t>Eidolic</t>
  </si>
  <si>
    <t>of Apparitions</t>
  </si>
  <si>
    <t>Dark apparitions bound to this weapon haunt the edges of the bearer's peripheral vision, becoming hideously visible to devour the bodies of beings slain by this weapon. Once 666 bodies have been devoured, the apparitions will be released to prey upon our world and the sword becomes a permanent +3 weapon. So far, the weapon has eaten 1d6 x 100 + 3d20 bodies.</t>
  </si>
  <si>
    <t>Elemental</t>
  </si>
  <si>
    <t>of Elemental Detection</t>
  </si>
  <si>
    <t>The weapon sheds 30 feet of bright light and another 30 feet of dim light after that whenever an elemental is within 100 feet of it.</t>
  </si>
  <si>
    <t>Elementalist's</t>
  </si>
  <si>
    <t>of Elemental Slaying</t>
  </si>
  <si>
    <t>This weapon gains a +1 bonus to damage rolls against elementals.</t>
  </si>
  <si>
    <t>Enchanting</t>
  </si>
  <si>
    <t>of the Enchantress</t>
  </si>
  <si>
    <t>Treat this as a +1 weapon as long as the bearer is enchanted by a spell from the enchantment school of magic.</t>
  </si>
  <si>
    <t>Enervating</t>
  </si>
  <si>
    <t>of Inner Strength</t>
  </si>
  <si>
    <t>Once per long rest, the bearer may spend one minute contemplating the patterns etched on this weapon's surface and regain 1 expended ki point.</t>
  </si>
  <si>
    <t>Epistemological</t>
  </si>
  <si>
    <t>of Truth</t>
  </si>
  <si>
    <t>The bearer has advantage on investigation checks to see through illusions. In addition the bearer can gains advantage on an Insight check to check if someone is lying and disadvantage on all Deception checks.</t>
  </si>
  <si>
    <t>Equanimeous</t>
  </si>
  <si>
    <t>of Balance</t>
  </si>
  <si>
    <t>When attuned to neutral aligned characters, this weapon has a +1 attack bonus during the day and a +1 damage bonus at night.</t>
  </si>
  <si>
    <t>Etched</t>
  </si>
  <si>
    <t>of Allegories</t>
  </si>
  <si>
    <t>Ancient glyphs adorn the surface of this weapon, telling a story with a moral of the player's chosing (such as "One good turn deserves another" or "United we stand, divided we fall"). While attuning to this weapon, the glyphs spread across the entire skin of the bearer and the moral of the story becomes a bond trait for this character.</t>
  </si>
  <si>
    <t>Expanding</t>
  </si>
  <si>
    <t>of Expansion</t>
  </si>
  <si>
    <t>You may add 1d10 to a damage roll made with this weapon. You cannot use this ability again until you complete a long rest.</t>
  </si>
  <si>
    <t>Exuberant</t>
  </si>
  <si>
    <t>of Expertise</t>
  </si>
  <si>
    <t>As a bonus action you may gain advantage on your next attack roll made before the end of your next turn. You cannot use this ability again until you complete a long rest.</t>
  </si>
  <si>
    <t>Fabricated</t>
  </si>
  <si>
    <t>of Construct Detection</t>
  </si>
  <si>
    <t>The weapon sheds 30 feet of bright light and another 30 feet of dim light after that whenever a construct is within 100 feet of it.</t>
  </si>
  <si>
    <t>Faceless</t>
  </si>
  <si>
    <t>of Many Identities</t>
  </si>
  <si>
    <t>As an action you can cast disguise self (spell save DC 13). You cannot use this ability again until you complete a long rest.</t>
  </si>
  <si>
    <t>Fairweather</t>
  </si>
  <si>
    <t>of Fairweather</t>
  </si>
  <si>
    <t>Treat this as a +1 weapon if the bearer has more than half of their maximum hit points</t>
  </si>
  <si>
    <t>Fatespun</t>
  </si>
  <si>
    <t>of Intertwined Fates</t>
  </si>
  <si>
    <t>Once per short rest, when the bearer crits with this weapon they gain inspiration.</t>
  </si>
  <si>
    <t>Favored</t>
  </si>
  <si>
    <t>of the Favored</t>
  </si>
  <si>
    <t>Once per long rest, the bearer may roll a saving throw with advantage.</t>
  </si>
  <si>
    <t>Feathered</t>
  </si>
  <si>
    <t>of Feathers</t>
  </si>
  <si>
    <t>The bearer may use their reaction to reduce fall damage by 1d6 until the end of turn. They cannot use this feature again until completing a long rest.</t>
  </si>
  <si>
    <t>Feeding</t>
  </si>
  <si>
    <t>of Food</t>
  </si>
  <si>
    <t>As an action the weapon can turn a small, worthless, unattended, organic object (such as a clump of dirt) into a bland, edible substance. This substance provides enough food to feed a Small or Medium sized creature for one day. You cannot use this ability again until you complete a long rest.</t>
  </si>
  <si>
    <t>Feindish</t>
  </si>
  <si>
    <t>of Fiend Detection</t>
  </si>
  <si>
    <t>The weapon sheds 30 feet of bright red light and another 30 feet of dim light after that whenever a fiend is within 100 feet of it.</t>
  </si>
  <si>
    <t>Feind-Slayer's</t>
  </si>
  <si>
    <t>of Fiend Slaying</t>
  </si>
  <si>
    <t>This weapon gains a +1 bonus to damage rolls against fiends.</t>
  </si>
  <si>
    <t>Final</t>
  </si>
  <si>
    <t>of Last Hope</t>
  </si>
  <si>
    <t>The bearer may spend an action beseaching the spirits within this weapon. Roll a DC 20 Persuasion check or make a sufficiently impassioned plea. If successful, the spirits will sacrifice themselves so that for the next minute the next attack with this weapon will be a crit. The weapon then loses this property forever.</t>
  </si>
  <si>
    <t>First</t>
  </si>
  <si>
    <t>of Speed</t>
  </si>
  <si>
    <t>The bearer gains a +1 bonus to initiative rolls. As long as the bearer is first in the initiative order, their speed increases by 5 feet.</t>
  </si>
  <si>
    <t>Flickering</t>
  </si>
  <si>
    <t>of Candlelight</t>
  </si>
  <si>
    <t>As an action you can make the weapon shed bright light in a 10-foot radius and dim light in another 10 feet. You can use another action to make the weapon stop shedding light.</t>
  </si>
  <si>
    <t>Focused</t>
  </si>
  <si>
    <t>of Focus</t>
  </si>
  <si>
    <t>As a bonus action you gain advantage on your next ability check made before the end of your next turn. You cannot use this ability again until you complete a long rest.</t>
  </si>
  <si>
    <t>Focusing</t>
  </si>
  <si>
    <t>of Concentrating</t>
  </si>
  <si>
    <t>As a action you may gain advantage on your next attack roll made before the end of your next turn. You cannot use this ability again until you complete a short rest.</t>
  </si>
  <si>
    <t>Force</t>
  </si>
  <si>
    <t>of Force</t>
  </si>
  <si>
    <t>The bearer may choose to deal Force damage with this weapon and gain a +1 bonus to damage.</t>
  </si>
  <si>
    <t>Forgotten</t>
  </si>
  <si>
    <t>of the Forgotten</t>
  </si>
  <si>
    <t>The bearer may spend an action to attempt to ignite the old magic in this weapon with a DC 13 Charisma check. If successful, treat the weapon as a +1 weapon as long as the bearer maintains concentration on this effect, maximum 10 minutes.</t>
  </si>
  <si>
    <t>Friendly</t>
  </si>
  <si>
    <t>of Friendship</t>
  </si>
  <si>
    <t>Contains 1d4 unreplenishable charges of the Animal Friendship spell (1st level).</t>
  </si>
  <si>
    <t>Frozen</t>
  </si>
  <si>
    <t>of Ice</t>
  </si>
  <si>
    <t>The bearer may choose to deal Cold damage with this weapon and gain a +1 bonus to damage.</t>
  </si>
  <si>
    <t>Furious</t>
  </si>
  <si>
    <t>of Fury</t>
  </si>
  <si>
    <t>Treat as a +1 magic weapon when the bearer is raging.</t>
  </si>
  <si>
    <t>Ghost-Tipped</t>
  </si>
  <si>
    <t>of the Ranks</t>
  </si>
  <si>
    <t>Whenever the bearer crits with this weapon, it gains the reach property (10 ft) for 1 minute. If it already had the reach property, increase its reach by 5 ft.</t>
  </si>
  <si>
    <t>Ghost-Touched</t>
  </si>
  <si>
    <t>of Remembered Glory</t>
  </si>
  <si>
    <t>This weapon can be wielded by a missing limb. If so, it becomes a +1 weapon.</t>
  </si>
  <si>
    <t>Giant Slayer's</t>
  </si>
  <si>
    <t>of Giant Slaying</t>
  </si>
  <si>
    <t>This weapon gains a +1 bonus to damage rolls against giants.</t>
  </si>
  <si>
    <t>Glorious</t>
  </si>
  <si>
    <t>of Glory</t>
  </si>
  <si>
    <t>The bearer may choose to change the damage type of weapon to Radiant and its damage roll gains a +1 bonus.</t>
  </si>
  <si>
    <t>Goading</t>
  </si>
  <si>
    <t>of Duels</t>
  </si>
  <si>
    <t>Once per short rest, when the bearer crits with this weapon it casts Compelled Duel on the creature it hit, DC 12.</t>
  </si>
  <si>
    <t>Graverobber's</t>
  </si>
  <si>
    <t>of Undead Slaying</t>
  </si>
  <si>
    <t>This weapon gains a +1 bonus to damage rolls against undead.</t>
  </si>
  <si>
    <t>Guardian</t>
  </si>
  <si>
    <t>of Protection</t>
  </si>
  <si>
    <t>When the bearer attunes this weapon they must choose a being in their mind. Henceforth, if the bearer is within 5 feet of the chosen being they may use their reaction to impose disadvantage on an attack roll against that creature. They cannot do this again until they have finished a short or long rest.</t>
  </si>
  <si>
    <t>Halfling's</t>
  </si>
  <si>
    <t>of Giant Detection</t>
  </si>
  <si>
    <t>The weapon sheds 30 feet of bright light and another 30 feet of dim light after that whenever a giant is within 100 feet of it.</t>
  </si>
  <si>
    <t>Halucinating</t>
  </si>
  <si>
    <t>of Halucinations</t>
  </si>
  <si>
    <t>As an action you can cast minor illusion (spell save DC 13). You cannot use this ability again until you complete a short or long rest.</t>
  </si>
  <si>
    <t>Harkening</t>
  </si>
  <si>
    <t>of Eavesdropping</t>
  </si>
  <si>
    <t>As long as it is on the same plane of existence, the bearer can hear through this weapon as if they were present.</t>
  </si>
  <si>
    <t>Haunted</t>
  </si>
  <si>
    <t>of Vengeful Spirits</t>
  </si>
  <si>
    <t>Smoke rises from this weapon revealing the apparitions that haunt it. They lash out at living targets every time the bearer scores a hit, doing an additional +2 necrotic damage.</t>
  </si>
  <si>
    <t>Healer's</t>
  </si>
  <si>
    <t>of Health</t>
  </si>
  <si>
    <t>As an action you can heal 1d4+1 hit points. You cannot use this ability again until you complete a long rest.</t>
  </si>
  <si>
    <t>Healing</t>
  </si>
  <si>
    <t>of Healing</t>
  </si>
  <si>
    <t>This item contains a healing node. Once per long rest the bearer can use the node and an action to heal 1d4 hit points at touch range.</t>
  </si>
  <si>
    <t>Heroic</t>
  </si>
  <si>
    <t>of Heroes</t>
  </si>
  <si>
    <t>Ancient heroes have wielded this weapon throughout the ages, and their courage still lingers. The bearer has advantage on saving throws vs. fear effects.</t>
  </si>
  <si>
    <t>Holy</t>
  </si>
  <si>
    <t>of Faith</t>
  </si>
  <si>
    <t>When the bearer of this item rolls hit dice, they can choose to re-roll them and take the second result.</t>
  </si>
  <si>
    <t>Icy</t>
  </si>
  <si>
    <t>of Icicles</t>
  </si>
  <si>
    <t>As an action you can cast ray of frost. You gain a +5 bonus to the spell's attack roll. You cannot use this ability again until you complete a short or long rest.</t>
  </si>
  <si>
    <t>Iconic</t>
  </si>
  <si>
    <t>of Symbols</t>
  </si>
  <si>
    <t>The weapon is inscribed with holy symbols of the God of the DM's choice. A cleric or paladin that serves that god may use this weapon as a divine focus.</t>
  </si>
  <si>
    <t>Illuminating</t>
  </si>
  <si>
    <t>of Illumination</t>
  </si>
  <si>
    <t>As an action you can cast light. You cannot use this ability again until you complete a short or long rest.</t>
  </si>
  <si>
    <t>Imaginary</t>
  </si>
  <si>
    <t>of the Imagination</t>
  </si>
  <si>
    <t>Once attuned, this weapon exists only in the bearer's imagination until held with intent to do harm. It becomes imaginary again after a short rest.</t>
  </si>
  <si>
    <t>Impact</t>
  </si>
  <si>
    <t>of Impact</t>
  </si>
  <si>
    <t>Once per long rest, the bearer may spend an action to activate an ancient mechanism within the weapon. Gears turn and parts shift as the weapon reconfigures itself into a more menacing version of the original. For 1 minute, attacks made with this weapon ignore resistances (but not immunities).</t>
  </si>
  <si>
    <t>Indifferent</t>
  </si>
  <si>
    <t>of Indifference</t>
  </si>
  <si>
    <t>The bearer no longer feels emotions. They have immunity to fear effects but disadvantage on Insight and Performance checks, and cannot Rage.</t>
  </si>
  <si>
    <t>Indomitable</t>
  </si>
  <si>
    <t>of Surging Strength</t>
  </si>
  <si>
    <t>When the bearer is grappled by multiple targets, they may choose to break the strongest grapple. If they succeed, then all grapples are broken.</t>
  </si>
  <si>
    <t>Inspired</t>
  </si>
  <si>
    <t>of Inspiration</t>
  </si>
  <si>
    <t>The bearer gains their Constitution modifier in temporary hit points whenever they gain or use inspiration.</t>
  </si>
  <si>
    <t>Jagged</t>
  </si>
  <si>
    <t>of Teeth</t>
  </si>
  <si>
    <t>Once hit by this weapon, the victim cannot regain hit points until the beginning of their next turn.</t>
  </si>
  <si>
    <t>Jester's</t>
  </si>
  <si>
    <t>of Madness</t>
  </si>
  <si>
    <t>Once per short rest, when the bearer crits with this weapon it casts Crown of Madness on the creature it hit, DC 12</t>
  </si>
  <si>
    <t>Jumper's</t>
  </si>
  <si>
    <t>of Jumping</t>
  </si>
  <si>
    <t>As an action you can cast jump on yourself. You cannot use this ability again until you complete a long rest.</t>
  </si>
  <si>
    <t>Leaping</t>
  </si>
  <si>
    <t>of Leaping</t>
  </si>
  <si>
    <t>Contains 1d4 unreplenishable charges of the Jump spell (1st level).</t>
  </si>
  <si>
    <t>Liar's</t>
  </si>
  <si>
    <t>of Lies</t>
  </si>
  <si>
    <t>Contains 1d4 unreplenishable charges of the Silent Image spell (1st level).</t>
  </si>
  <si>
    <t>Lifting</t>
  </si>
  <si>
    <t>of Lifting</t>
  </si>
  <si>
    <t>As an action you can cast mage hand. You cannot use this ability again until you complete a short or long rest.</t>
  </si>
  <si>
    <t>Lightfooted</t>
  </si>
  <si>
    <t>of Dodging</t>
  </si>
  <si>
    <t>As a reaction you may gain a +1 bonus to AC which lasts until the start of your next turn. You cannot use this ability again until you complete a short or long rest.</t>
  </si>
  <si>
    <t>Gambler's</t>
  </si>
  <si>
    <t>of Luck</t>
  </si>
  <si>
    <t>You can reroll a natural 1 rolled on a d20 for an ability check, attack roll, or saving throw. You cannot use this ability again until you complete a long rest.</t>
  </si>
  <si>
    <t>Mage Killer's</t>
  </si>
  <si>
    <t>of the Mage Killer</t>
  </si>
  <si>
    <t>Ignores the AC bonuses given by spells such as Mage Armor and Shield.</t>
  </si>
  <si>
    <t>Malediction</t>
  </si>
  <si>
    <t>of Malediction</t>
  </si>
  <si>
    <t>Contains 1d4 unreplenishable charges of the Bane spell(1st level).</t>
  </si>
  <si>
    <t>Maligning</t>
  </si>
  <si>
    <t>of Maligning</t>
  </si>
  <si>
    <t>This weapon does an additional 1d4 damage on attacks of opportunity.</t>
  </si>
  <si>
    <t>Marquis'</t>
  </si>
  <si>
    <t>of the Maquis</t>
  </si>
  <si>
    <t>Once per short rest, when you crit with this weapon it casts Command on its target with the word "grovel", DC 12</t>
  </si>
  <si>
    <t>Masked</t>
  </si>
  <si>
    <t>of Still Winds</t>
  </si>
  <si>
    <t>The bearer and all of their posessions are completely odorless.</t>
  </si>
  <si>
    <t>Master's</t>
  </si>
  <si>
    <t>of Servants</t>
  </si>
  <si>
    <t>Contains 1d4 unreplenishable charges of the Unseen Servant spell (1st level).</t>
  </si>
  <si>
    <t>Meadowforged</t>
  </si>
  <si>
    <t>of the Meadow</t>
  </si>
  <si>
    <t>A gentle kaleidoscope of butterflies always accompanies this weapon. The bearer has advantage on persuasion checks with Fae creatures less than CR 3.</t>
  </si>
  <si>
    <t>Memorial</t>
  </si>
  <si>
    <t>of Memories</t>
  </si>
  <si>
    <t>When the bearer kills a monster with this weapon, treat this weapon as a +1 weapon whenever you fight another monster of this kind. When the weapon is unattuned, it loses its memory.</t>
  </si>
  <si>
    <t>Merciful</t>
  </si>
  <si>
    <t>of Mercy</t>
  </si>
  <si>
    <t>As an action you can cast spare the dying. You cannot use this ability again until you complete a short or long rest.</t>
  </si>
  <si>
    <t>Messaging</t>
  </si>
  <si>
    <t>of Sending</t>
  </si>
  <si>
    <t>As an action you can cast message. You cannot use this ability again until you complete a short or long rest.</t>
  </si>
  <si>
    <t>Mimicking</t>
  </si>
  <si>
    <t>of Mimicry</t>
  </si>
  <si>
    <t>When the bearer places this weapon beside another melee weapon for 1 minute, this weapon changes weapon type, size, and physical qualities to become an exact replica of the other weapon. It does not gain any of the other weapon's magical properties.</t>
  </si>
  <si>
    <t>Mindscour</t>
  </si>
  <si>
    <t>of Countermeasures</t>
  </si>
  <si>
    <t>This weapon disrupts all telepathic communication within 20 feet. Psychic attacks are not affected.</t>
  </si>
  <si>
    <t>Mind's Eye</t>
  </si>
  <si>
    <t>of the Mind's Eye</t>
  </si>
  <si>
    <t>The bearer may choose to deal Psychic damage with this weapon and gain a +1 bonus to damage</t>
  </si>
  <si>
    <t>Monster Hunter's</t>
  </si>
  <si>
    <t>of Monstrosity Detection</t>
  </si>
  <si>
    <t>The weapon sheds 30 feet of bright light and another 30 feet of dim light after that whenever a monstrosity is within 100 feet of it.</t>
  </si>
  <si>
    <t>Monster-Killing</t>
  </si>
  <si>
    <t>of Monster Killing</t>
  </si>
  <si>
    <t>This weapon gains a +1 bonus to damage rolls against monstrosities.</t>
  </si>
  <si>
    <t>Mortuary</t>
  </si>
  <si>
    <t>of the Mortal Coil</t>
  </si>
  <si>
    <t>The bearer's vital signs, such as a pulse and breathing, are masked by this weapon and are undetectable by non-magical inspection.</t>
  </si>
  <si>
    <t>Mourner's</t>
  </si>
  <si>
    <t>of Last Words</t>
  </si>
  <si>
    <t>Contains one charge of the Speak With Dead spell. It regains the charge when the bearer dies.</t>
  </si>
  <si>
    <t>Murderous</t>
  </si>
  <si>
    <t>of Slaughter</t>
  </si>
  <si>
    <t>When the bearer reduces a creature to zero hit points they may use a bonus action to move half their movement speed towards another hostile creature.</t>
  </si>
  <si>
    <t>Northern</t>
  </si>
  <si>
    <t>of the North</t>
  </si>
  <si>
    <t>The bearer gains +1 to constitution saving throws</t>
  </si>
  <si>
    <t>Nourishing</t>
  </si>
  <si>
    <t>of Comfort</t>
  </si>
  <si>
    <t>Once per long rest, the bearer may lay this weapon beside a bowl of water. After a moment, the bowl of water will begin to boil and after a minute it will transform into a hot meal of special significance to the bearer (Their mother's noodle soup or father's elk stew). Eating this delicious meal is so satisfying that it counts as nourishment for an entire day and restores 1d4 hit points. To anyone other than the bearer, the bowl and its contents appears unchanged.</t>
  </si>
  <si>
    <t>Nullifying</t>
  </si>
  <si>
    <t>of Nullification</t>
  </si>
  <si>
    <t>Any spell of 1st level or lower that includes the bearer as a target has a 10% chance to fail, cast by both friendly and enemy spellcasters.</t>
  </si>
  <si>
    <t>Ooze Hunter's</t>
  </si>
  <si>
    <t>of Ooze Slaying</t>
  </si>
  <si>
    <t>This weapon gains a +1 bonus to damage rolls against oozes.</t>
  </si>
  <si>
    <t>Painstrike</t>
  </si>
  <si>
    <t>of Pain</t>
  </si>
  <si>
    <t>Treat this as a +1 weapon for 1 minute if the bearer takes 13 or more damage in a single round of combat.</t>
  </si>
  <si>
    <t>Paranoid</t>
  </si>
  <si>
    <t>of Paranoia</t>
  </si>
  <si>
    <t>As an action you can cast detect magic. You cannot use this ability again until you complete a long rest.</t>
  </si>
  <si>
    <t>Parrying</t>
  </si>
  <si>
    <t>of Parrying</t>
  </si>
  <si>
    <t>The bearer may use their reaction to gain a +1 AC bonus until the end of the turn.</t>
  </si>
  <si>
    <t>Patient</t>
  </si>
  <si>
    <t>of Patience</t>
  </si>
  <si>
    <t>Whenever the bearer readies an action, they have advantage on constitution saving throws to maintain concentration.</t>
  </si>
  <si>
    <t>Pernicious</t>
  </si>
  <si>
    <t>of the Snake</t>
  </si>
  <si>
    <t>The bearer may choose to deal Poison damage with this weapon and gain a +1 bonus to damage.</t>
  </si>
  <si>
    <t>Phantom</t>
  </si>
  <si>
    <t>of the Phantasm</t>
  </si>
  <si>
    <t>Damage inflicted with this weapon leaves no physical sign of injury, such as cuts and bruises, and draws no blood.</t>
  </si>
  <si>
    <t>Pious</t>
  </si>
  <si>
    <t>of the Pious</t>
  </si>
  <si>
    <t>The bearer may spend ten minutes paying honor to the spirits that govern this weapon, shaving their head in tribute. Once the ceremony is finished, it becomes a +1 weapon until the end of the next long rest. They must wait 10 days until they have long enough hair to re-enact this ritual.</t>
  </si>
  <si>
    <t>Prospecter's</t>
  </si>
  <si>
    <t>of Gem Detection</t>
  </si>
  <si>
    <t>As an action you command the weapon to point in the direction of the closest gem worth 50 gp or more.</t>
  </si>
  <si>
    <t>Preacher's</t>
  </si>
  <si>
    <t>of the Preacher</t>
  </si>
  <si>
    <t>This weapon increases the bearer's Channel Divinity range by 5 feet.</t>
  </si>
  <si>
    <t>Pyromancer's</t>
  </si>
  <si>
    <t>of Pyromancy</t>
  </si>
  <si>
    <t>As an action you can control flames. You cannot use this ability again until you complete a short or long rest.</t>
  </si>
  <si>
    <t>Quantum</t>
  </si>
  <si>
    <t>of Uncertainty</t>
  </si>
  <si>
    <t>Every time the bearer takes a long rest, this weapon changes in appearance and function. It retains this property but any other properties are lost. However, it gains a new random ability from this chart.</t>
  </si>
  <si>
    <t>Quicksilver</t>
  </si>
  <si>
    <t>of Quicksilver</t>
  </si>
  <si>
    <t>The bearer may use a bonus action to change the form of the weapon to any other simple or martial melee weapon. It always counts as a silvered weapon no matter what form it takes.</t>
  </si>
  <si>
    <t>Rainbow</t>
  </si>
  <si>
    <t>of Rainbows</t>
  </si>
  <si>
    <t>The bearer may change the damage type of a spell they cast once per long rest.</t>
  </si>
  <si>
    <t>Reader's</t>
  </si>
  <si>
    <t>of Literacy</t>
  </si>
  <si>
    <t>As an action you can cast comprehend languages. You cannot use this ability again until you complete a long rest.</t>
  </si>
  <si>
    <t>Refined</t>
  </si>
  <si>
    <t>of Quality</t>
  </si>
  <si>
    <t>This weapon is so finely constructed it never needs maintenance, cannot rust or tarnish, and gains a +1 to damage rolls.</t>
  </si>
  <si>
    <t>Reliable</t>
  </si>
  <si>
    <t>of Reliance</t>
  </si>
  <si>
    <t>When attacking with this weapon, crit fails (rolling 1) on attack rolls do not automatically miss the target.</t>
  </si>
  <si>
    <t>Renaissance</t>
  </si>
  <si>
    <t>of the Renaissance</t>
  </si>
  <si>
    <t>Once per long rest, the bearer may gain +1 to any skill check.</t>
  </si>
  <si>
    <t>Repairing</t>
  </si>
  <si>
    <t>of Repairs</t>
  </si>
  <si>
    <t>As an action you can cast mending. You cannot use this ability again until you complete a short or long rest.</t>
  </si>
  <si>
    <t>Resisting</t>
  </si>
  <si>
    <t>of Resistances</t>
  </si>
  <si>
    <t>As an action you can gain resistance to all damage types until the end of your next turn. You cannot use this ability again until you complete a long rest.</t>
  </si>
  <si>
    <t>Resonant</t>
  </si>
  <si>
    <t>of Resonance</t>
  </si>
  <si>
    <t>The bearer can spend an action and 1 ki point to treat this as a +1 weapon for 1 minute.</t>
  </si>
  <si>
    <t>Restrained</t>
  </si>
  <si>
    <t>of Subdual</t>
  </si>
  <si>
    <t>This weapon only deals non-lethal damage to living targets</t>
  </si>
  <si>
    <t>Righteous</t>
  </si>
  <si>
    <t>of Righteousness</t>
  </si>
  <si>
    <t>Treat this as a +1 weapon during the day when attuned to a good aligned character.</t>
  </si>
  <si>
    <t>Rosen</t>
  </si>
  <si>
    <t>of Roses</t>
  </si>
  <si>
    <t>A ruby worth 30gp is the center stone in a rose-shaped setting on the weapon. If the bearer removes the ruby, the weapon grows a new one at the end of the month. The weapon always smells of roses while the ruby is in its setting.</t>
  </si>
  <si>
    <t>Runic</t>
  </si>
  <si>
    <t>of Runes</t>
  </si>
  <si>
    <t>Whenever bearer casts a spell, treat this weapon as a +1 weapon until the beginning of their next turn.</t>
  </si>
  <si>
    <t>Saving</t>
  </si>
  <si>
    <t>of Saves</t>
  </si>
  <si>
    <t>You gain advantage on a saving throw. You cannot use this ability again until you complete a long rest.</t>
  </si>
  <si>
    <t>Scarlet</t>
  </si>
  <si>
    <t>of Bleeding</t>
  </si>
  <si>
    <t>This weapon perpetually drips the blood of a monstrous race, chosen by the DM. The bearer can speak that race's language and has advantage on intimidation checks against monsters of that race when the weapon is revealed.</t>
  </si>
  <si>
    <t>Seige</t>
  </si>
  <si>
    <t>of Sieges</t>
  </si>
  <si>
    <t>This weapon does maximum damage against man-made, inanimate objects.</t>
  </si>
  <si>
    <t>Serrated</t>
  </si>
  <si>
    <t>of Serration</t>
  </si>
  <si>
    <t>You may add 1d4 to a damage roll made with this weapon. You cannot use this ability again until you complete a short or long rest.</t>
  </si>
  <si>
    <t>Shading</t>
  </si>
  <si>
    <t>of Shade</t>
  </si>
  <si>
    <t>The bearer suffers no harm or discomfort in temperatures as high as 120 degrees Fahrenheit.</t>
  </si>
  <si>
    <t>Shadow</t>
  </si>
  <si>
    <t>of Shadows</t>
  </si>
  <si>
    <t>Treat as a +1 magic weapon when in dim light.</t>
  </si>
  <si>
    <t>Shamanic</t>
  </si>
  <si>
    <t>of Rituals</t>
  </si>
  <si>
    <t>Whenever the bearer is casting a spell as a ritual, they have advantage to maintain concentration during the ritual.</t>
  </si>
  <si>
    <t>Shaming</t>
  </si>
  <si>
    <t>of Disgrace</t>
  </si>
  <si>
    <t>Any humanoid creature hit with this weapon loses all of the hair on their head and face.</t>
  </si>
  <si>
    <t>Shieldmaden's</t>
  </si>
  <si>
    <t>of the Targe</t>
  </si>
  <si>
    <t>As a reaction you may gain a +1d4 bonus to AC that lasts until the start of your next turn. You cannot use this ability again until you complete a long rest.</t>
  </si>
  <si>
    <t>Shielding</t>
  </si>
  <si>
    <t>of Shielding</t>
  </si>
  <si>
    <t>This item contains 1d4 unreplenishable charges of the Shield spell.</t>
  </si>
  <si>
    <t>Singing</t>
  </si>
  <si>
    <t>of Singes</t>
  </si>
  <si>
    <t>As an action you can cast fire bolt. You gain a +5 bonus to the spell's attack roll. You cannot use this ability again until you complete a short or long rest.</t>
  </si>
  <si>
    <t>Skyward</t>
  </si>
  <si>
    <t>of Unusual Gravity</t>
  </si>
  <si>
    <t>This weapon falls up instead of down. Its weight does not contribute towards encumberance.</t>
  </si>
  <si>
    <t>Slayer's</t>
  </si>
  <si>
    <t>of Slaying</t>
  </si>
  <si>
    <t>Treat as a +1 weapon when attacking Demons and Devils.</t>
  </si>
  <si>
    <t>Smoldering</t>
  </si>
  <si>
    <t>of Flame</t>
  </si>
  <si>
    <t>The bearer may choose to deal Fire damage with this weapon and gain a +1 bonus to damage.</t>
  </si>
  <si>
    <t>Smuggler's</t>
  </si>
  <si>
    <t>of Smuggling</t>
  </si>
  <si>
    <t>This weapon contains a small, secret compartment. A character must succeed on a DC 20 Wisdom (Perception) check to reveal the compartment when searching the bearer.</t>
  </si>
  <si>
    <t>Sojourner's</t>
  </si>
  <si>
    <t>of the Sojourner</t>
  </si>
  <si>
    <t>A poem, story, or map that describes a long-forgotten treasure that will make this weapon more powerful is etched on the surface of the weapon.</t>
  </si>
  <si>
    <t>Solemn</t>
  </si>
  <si>
    <t>of Solemnity</t>
  </si>
  <si>
    <t>The bearer may spend an action to stabilize a dying creature within 5 feet. They cannot do so again until they have completed a long rest.</t>
  </si>
  <si>
    <t>Soulbound</t>
  </si>
  <si>
    <t>of Imprisonment</t>
  </si>
  <si>
    <t>A powerful malevolent being is bound within this weapon and it will be released upon the weapon's destruction.</t>
  </si>
  <si>
    <t>Southern</t>
  </si>
  <si>
    <t>of the South</t>
  </si>
  <si>
    <t>The bearer gains +1 to dexterity saving throws.</t>
  </si>
  <si>
    <t>Spring</t>
  </si>
  <si>
    <t>of Spring Rain</t>
  </si>
  <si>
    <t>The weapon contains a pool of healing energy that can restore up to 30 hp. The bearer may use an action to plant this weapon in the ground and release this energy. While planted and undepleted, creatures that end their turn within 10 feet of the weapon are showered in warm rain that restores 1 hp per round. A long rest restores 1d6 hp of energy to the weapon's pool.</t>
  </si>
  <si>
    <t>Staunch</t>
  </si>
  <si>
    <t>of Security</t>
  </si>
  <si>
    <t>Anyone except the bearer must attempt a DC 10+x Charisma check to pick up this weapon, where x is the bearer's level. Any attack made with this weapon against the bearer has disadvantage.</t>
  </si>
  <si>
    <t>Stepping</t>
  </si>
  <si>
    <t>of Misty Step</t>
  </si>
  <si>
    <t>As an action you teleport 10 feet to a space you can see. You cannot use this ability again until you complete a long rest.</t>
  </si>
  <si>
    <t>Strange</t>
  </si>
  <si>
    <t>of the Far Realm</t>
  </si>
  <si>
    <t>Treat this as a +1 weapon when attacking Aboleths and other creatures from the Far Realm</t>
  </si>
  <si>
    <t>Strapping</t>
  </si>
  <si>
    <t>of the Undaunted</t>
  </si>
  <si>
    <t>Whenever the bearer breaks a grapple, they may choose to push the grappler up to 10 feet away from them as a bonus action.</t>
  </si>
  <si>
    <t>Striding</t>
  </si>
  <si>
    <t>of Strides</t>
  </si>
  <si>
    <t>Contains 1d4 unreplenishable charges of the Longstrider spell (1st level).</t>
  </si>
  <si>
    <t>Summer</t>
  </si>
  <si>
    <t>of the Scorching Sun</t>
  </si>
  <si>
    <t>The weapon contains a resevoir of scorching light that can deal up to 30 hp of radiant damage. The bearer may use an action to plant this weapon in the ground and release this energy. While planted and undepleted, creatures that end their turn within 10 feet of the weapon are brightly illuminated and seared for 1 radiant damage per round. A long rest restores 1d6 hp of energy to the weapon's resevoir.</t>
  </si>
  <si>
    <t>Surgeon's</t>
  </si>
  <si>
    <t>of the Surgeon</t>
  </si>
  <si>
    <t>The bearer may use a bonus action to gain advantage to Wisdom (Medicine) checks for the rest of the turn.</t>
  </si>
  <si>
    <t>Swift</t>
  </si>
  <si>
    <t>of Reflexes</t>
  </si>
  <si>
    <t>If the bearer is first in the initiative order, they may treat this as a +1 weapon.</t>
  </si>
  <si>
    <t>Tenacious</t>
  </si>
  <si>
    <t>of the Tenacious</t>
  </si>
  <si>
    <t>When the bearer takes a long rest, they gain back one additional hit die.</t>
  </si>
  <si>
    <t>Tithing</t>
  </si>
  <si>
    <t>of Tithes</t>
  </si>
  <si>
    <t>The bearer may lay 10 gold coins along the surface of the weapon and pray to a God of their choice for 10 minutes. At the end of this ritual, the weapon becomes a +1 weapon until the next long rest and the 10 gold coins are permanently gone. This boon will be lost if the bearer acts in a way that is contradictory to that deity's teachings.</t>
  </si>
  <si>
    <t>Trailblazer's</t>
  </si>
  <si>
    <t>of the Lost</t>
  </si>
  <si>
    <t>As an action you can command the weapon to point in the direction of the closest settlement of humanoids with a population over 100.</t>
  </si>
  <si>
    <t>Transient</t>
  </si>
  <si>
    <t>of the Breaking Seal</t>
  </si>
  <si>
    <t>Over the course of a long rest, the bearer may transfer the other magic properties of this weapon to a melee weapon of their choosing. This weapon then loses those properties.</t>
  </si>
  <si>
    <t>Translucent</t>
  </si>
  <si>
    <t>of Translucence</t>
  </si>
  <si>
    <t>The bearer gains an extra level one spell slot, which recovers only after a full moon rises.</t>
  </si>
  <si>
    <t>Trusty</t>
  </si>
  <si>
    <t>of Resurgence</t>
  </si>
  <si>
    <t>Treat this as a +1 weapon if the bearer has half their maximum hit points or less.</t>
  </si>
  <si>
    <t>Tsunami</t>
  </si>
  <si>
    <t>of Crashing Waves</t>
  </si>
  <si>
    <t>Once per short rest, when the bearer crits with this weapon, all creatures other than the bearer within 5 feet of the target (including the target) must roll a DC 12 constitution saving throw or be knocked prone by a wave of concussive force.</t>
  </si>
  <si>
    <t>Twilight's</t>
  </si>
  <si>
    <t>of the Setting Sun</t>
  </si>
  <si>
    <t>Once per short rest, when you crit with this weapon it casts Hex on the target. Roll a d6 to determine which of the target's attributes is weakened. The bearer cannot transfer the curse to another creature.</t>
  </si>
  <si>
    <t>Unity</t>
  </si>
  <si>
    <t>of Unity</t>
  </si>
  <si>
    <t>Whenever the bearer of this weapon takes a help action in combat, the aided ally may treat their weapon as a +1 magic weapon until the end of their next turn.</t>
  </si>
  <si>
    <t>Victorious</t>
  </si>
  <si>
    <t>of Victory</t>
  </si>
  <si>
    <t>Whenever the bearer kills a creature with this weapon, they gain temporary hit points equal to the creature's CR (minimum of 1).</t>
  </si>
  <si>
    <t>Vigilant</t>
  </si>
  <si>
    <t>of Vigilance</t>
  </si>
  <si>
    <t>The bearer gains +1 to their Passive Perception.</t>
  </si>
  <si>
    <t>Vile</t>
  </si>
  <si>
    <t>of Villains</t>
  </si>
  <si>
    <t>Treat this as a +1 weapon at night when attuned to an evil aligned character.</t>
  </si>
  <si>
    <t>Violent</t>
  </si>
  <si>
    <t>of Violence</t>
  </si>
  <si>
    <t>Everytime you crit with this weapon, it gains 1 charge. As a bonus action, use a charge to make this a +1 weapon for 1 minute. All charages are lost at the end of a long rest.</t>
  </si>
  <si>
    <t>Visionary</t>
  </si>
  <si>
    <t>of the Visionary</t>
  </si>
  <si>
    <t>The weapon does an additional 1 elemental damage based on the color of the bearer's eyes: (amber: lightning, black: necrotic, blue: cold, brown: acid, green: force, gray: thunder, hazel: poison, purple: psychic, red: fire, white: radiant)</t>
  </si>
  <si>
    <t>Vital</t>
  </si>
  <si>
    <t>of Vitality</t>
  </si>
  <si>
    <t>The bearer's maximum hit points increases by their constitution modifier while attuned to this item. These hit points are lost when the bearer unattunes the item.</t>
  </si>
  <si>
    <t>Voidstone</t>
  </si>
  <si>
    <t>of the Void</t>
  </si>
  <si>
    <t>This weapon cannot be detected by the "Detect Magic" spell unless the caster touches the weapon.</t>
  </si>
  <si>
    <t>Voltaic</t>
  </si>
  <si>
    <t>of Conduits</t>
  </si>
  <si>
    <t>Whenever the bearer deals damage to a creature, this weapon gains a charge. As a bonus action, the bearer can use any number of charges to deal that much extra lightning damage on their next attack. If a round (6 seconds) goes by and the weapon has not struck a foe, it loses all charges.</t>
  </si>
  <si>
    <t>War Leader's</t>
  </si>
  <si>
    <t>of the War Leader</t>
  </si>
  <si>
    <t>The bearer can use an action to amplify their voice three times louder than normal.</t>
  </si>
  <si>
    <t>Warded</t>
  </si>
  <si>
    <t>of Warding</t>
  </si>
  <si>
    <t>Once per long rest the bearer may draw a 20 foot line in the ground with this weapon that lasts for 1 minute. The Undead must succeed on a DC 12 wisdom saving throw to move across this line. If they fail, they cannot move again until their next turn.</t>
  </si>
  <si>
    <t>Waterborne</t>
  </si>
  <si>
    <t>of the Sea</t>
  </si>
  <si>
    <t>of Exuberance</t>
  </si>
  <si>
    <t>Weave-touched</t>
  </si>
  <si>
    <t>of the Weave</t>
  </si>
  <si>
    <t>Whenever the bearer casts a spell, this weapon gains charges equal to the spell's level. The bearer can use a bonus action to remove 13 charges and make this a +1 weapon until the start of the next round. All charges are lost during a long rest.</t>
  </si>
  <si>
    <t>Western</t>
  </si>
  <si>
    <t>of the West</t>
  </si>
  <si>
    <t>The bearer gains +1 to charisma saving throws.</t>
  </si>
  <si>
    <t>Windy</t>
  </si>
  <si>
    <t>of the Winds</t>
  </si>
  <si>
    <t>As an action you can cast gust (spell save DC 13). You cannot use this ability again until you complete a short or long rest.</t>
  </si>
  <si>
    <t>Wild</t>
  </si>
  <si>
    <t>of the Wilds</t>
  </si>
  <si>
    <t>The bearer gains +1 to strength saving throws.</t>
  </si>
  <si>
    <t>Winged</t>
  </si>
  <si>
    <t>of Wings</t>
  </si>
  <si>
    <t>Once per long rest, the bearer may use an action to transform this weapon into a magical raven that can deliver a message to anyone in a 50 mile radius, provided the bearer knows their name and face. When the raven returns, it reverts into its weapon form. If the bird should die en route, it reverts into weapon form and unattunes from the bearer.</t>
  </si>
  <si>
    <t>Winter</t>
  </si>
  <si>
    <t>of Winter Ice</t>
  </si>
  <si>
    <t>The weapon contains a resevoir of ice magic that can a freeze the ground for up to 30 seconds. The bearer may use an action to plant this weapon in the ground and release the ice magic within. While planted and undepleted, the ground in a 10 foot radius of this weapon becomes difficult terrain. A long rest restores 1d6 seconds of energy to the weapon's resevoir.</t>
  </si>
  <si>
    <t>Woodsman's</t>
  </si>
  <si>
    <t>of Felling</t>
  </si>
  <si>
    <t>This weapon does maximum damage against plant creatures.</t>
  </si>
  <si>
    <t>Wyrmling Hunter's</t>
  </si>
  <si>
    <t>of Wyrmling Slaying</t>
  </si>
  <si>
    <t>This weapon gains a +1 bonus to damage rolls against dragons.</t>
  </si>
  <si>
    <t>Wyrm-like</t>
  </si>
  <si>
    <t>of Wyrm Detection</t>
  </si>
  <si>
    <t>The weapon sheds 30 feet of bright light and another 30 feet of dim light after that whenever a dragon is within 100 feet of it.</t>
  </si>
  <si>
    <t>Zen</t>
  </si>
  <si>
    <t>of Zen</t>
  </si>
  <si>
    <t>Treat this as a +1 weapon for 1 minute after meditating with it for 1 minute.</t>
  </si>
  <si>
    <t>First name</t>
  </si>
  <si>
    <t>Cumulative Count</t>
  </si>
  <si>
    <t>Acolyte's</t>
  </si>
  <si>
    <t>of the Acolyte</t>
  </si>
  <si>
    <t>The bearer gains a +1 bonus to Wisdom (Religion) checks.</t>
  </si>
  <si>
    <t>Amethyst</t>
  </si>
  <si>
    <t>of Amethyst</t>
  </si>
  <si>
    <t>Reduces psychic damage to the bearer by 2.</t>
  </si>
  <si>
    <t>Arboreal</t>
  </si>
  <si>
    <t>of the Woodlands</t>
  </si>
  <si>
    <t>Treat as a +1 armor after the bearer has taken a long rest in a forest. If the bearer leaves the forest, this property becomes temporarily inert.</t>
  </si>
  <si>
    <t>Arid</t>
  </si>
  <si>
    <t>of the Wastelands</t>
  </si>
  <si>
    <t>Treat as a +1 armor after the bearer has taken a long rest in a desert. If the bearer leaves the desert, this property becomes temporarily inert.</t>
  </si>
  <si>
    <t>Astute</t>
  </si>
  <si>
    <t>of the Astute</t>
  </si>
  <si>
    <t>It takes half the time to don or doff this armor than a normal armor of this type.</t>
  </si>
  <si>
    <t>The bearer suffers no harm in temperature as cold as -20 degrees Fahrenheit.</t>
  </si>
  <si>
    <t>Artisan's</t>
  </si>
  <si>
    <t>of the Artisan</t>
  </si>
  <si>
    <t>This armor is a swiss army knife of enchanted appendages that can take the form of any artisan's tools, from Alchemist's and Brewer's supplies to Weaver's and Woodcarver's tools (see p. 154 of the PHB for a complete set of artisan's tools).</t>
  </si>
  <si>
    <t>Barbarian's</t>
  </si>
  <si>
    <t>of the Barbarian</t>
  </si>
  <si>
    <t>The bearer gains a +1 bonus to Strength (Athletics) checks.</t>
  </si>
  <si>
    <t>Bard's</t>
  </si>
  <si>
    <t>of the Bard</t>
  </si>
  <si>
    <t>The bearer gains +1 to Charisma (Performance) checks.</t>
  </si>
  <si>
    <t>of Blessings</t>
  </si>
  <si>
    <t>Whenever bearer of this item receives divine healing, they gain an additional 1d4 hit points.</t>
  </si>
  <si>
    <t>The bearer can expend a hit die to turn this into a +1 armor for 1d4 turns.</t>
  </si>
  <si>
    <t>Burglar's</t>
  </si>
  <si>
    <t>of the Burglar</t>
  </si>
  <si>
    <t>The bearer gains +1 to Dexterity (Sleight of Hand) checks.</t>
  </si>
  <si>
    <t>Cavernous</t>
  </si>
  <si>
    <t>of the Underdark</t>
  </si>
  <si>
    <t>Treat as a +1 armor after the bearer has taken a long rest in a cave. If the bearer leaves the cave, this property becomes temporarily inert.</t>
  </si>
  <si>
    <t>The wielder can use an action to learn which way is north.</t>
  </si>
  <si>
    <t>Cerulean</t>
  </si>
  <si>
    <t>of Storms</t>
  </si>
  <si>
    <t>Reduces lightning damage to the bearer by 2.</t>
  </si>
  <si>
    <t>Channelling</t>
  </si>
  <si>
    <t>of Channelling</t>
  </si>
  <si>
    <t>Once per day, the bearer may ignore the Verbal and/or Somatic components of a spell they are casting.</t>
  </si>
  <si>
    <t>Charitable</t>
  </si>
  <si>
    <t>of Charity</t>
  </si>
  <si>
    <t>If the bearer donates 100gp or more to a temple of a goodly deity, this becomes a +1 armor for the next 24 hours. If they go longer than a month without making any such donations, they gain a -1 AC penalty until a suitable donation is made.</t>
  </si>
  <si>
    <t>of the Hearth</t>
  </si>
  <si>
    <t>Treat as a +1 armor after the bearer has taken a long rest in an living urban environment. If the bearer leaves the city, this property becomes temporarily inert.</t>
  </si>
  <si>
    <t>Climber's</t>
  </si>
  <si>
    <t>of the Climber</t>
  </si>
  <si>
    <t>This armor is suited with harnesses, rope, and other climbing tools are readily in reach. The bearer may treat this armor as a climbing kit.</t>
  </si>
  <si>
    <t>Concealing</t>
  </si>
  <si>
    <t>of Concealment</t>
  </si>
  <si>
    <t>The bearer may spend one action assembling components of this armor into a dagger. A person searching the bearer for weapons must make a DC 20 Intelligence (Investigation) check to discover this property.</t>
  </si>
  <si>
    <t>Treat this as a +1 armor when the bearer is being attacked by Undead.</t>
  </si>
  <si>
    <t>Crystalline</t>
  </si>
  <si>
    <t>of Crystal</t>
  </si>
  <si>
    <t>Treat as +1 armor until the bearer takes a critical hit, at which point it then loses this property.</t>
  </si>
  <si>
    <t>Dancer's</t>
  </si>
  <si>
    <t>of the Dancer</t>
  </si>
  <si>
    <t>The bearer gains a +1 bonus to Dexterity (Acrobatics) checks.</t>
  </si>
  <si>
    <t>Dazzling</t>
  </si>
  <si>
    <t>of Dazzling</t>
  </si>
  <si>
    <t>Once per day, the bearer may spend an action to ignite the magic in this armor, causing it to flare brilliantly. Any creature within a 10 foot radius must use their reaction to shield their eyes or be blinded until the end of their next turn.</t>
  </si>
  <si>
    <t>Debtor's</t>
  </si>
  <si>
    <t>of Debts</t>
  </si>
  <si>
    <t>The first 1 bludgeoning, piercing, or slashing damage from any source is negated. However, the total amount of damage prevented from that day acts as a negative modifier on death saving throws. So, if the armor prevented 5 points of damage that day, the bearer has a -5 penalty on death saving throws.</t>
  </si>
  <si>
    <t>of Defence</t>
  </si>
  <si>
    <t>Whenever the bearer takes a dodge action, they may move an additional 5 feet.</t>
  </si>
  <si>
    <t>Deflecting</t>
  </si>
  <si>
    <t>of Deflection</t>
  </si>
  <si>
    <t>The bearer may spend their reaction to treat this as +1 armor vs. ranged weapon attacks until the beginning of their next turn.</t>
  </si>
  <si>
    <t>While underground, the bearer of this item always knows the item's depth below the surface and the direction to the nearest staircase, ramp, or other path leading upward.</t>
  </si>
  <si>
    <t>The bearer gains proficiency in a language of the DM's choice.</t>
  </si>
  <si>
    <t>Druid's</t>
  </si>
  <si>
    <t>of the Druid</t>
  </si>
  <si>
    <t>The bearer gains a +1 bonus to Intelligence (Nature) checks.</t>
  </si>
  <si>
    <t>Ephemeral</t>
  </si>
  <si>
    <t>of Transience</t>
  </si>
  <si>
    <t>Once per day, the bearer may spend their reaction to gain their Wisdom modifier to their AC until the beginning of their next turn.</t>
  </si>
  <si>
    <t>Evasive</t>
  </si>
  <si>
    <t>of Evasion</t>
  </si>
  <si>
    <t>Whenever the wearer takes a dodge action, they gain +1 AC until the end of the turn.</t>
  </si>
  <si>
    <t>Fair-weather</t>
  </si>
  <si>
    <t>of Fair-weather</t>
  </si>
  <si>
    <t>The bearer may treat this as +1 armor if the bearer has more than half of their maximum hit points.</t>
  </si>
  <si>
    <t>Lying</t>
  </si>
  <si>
    <t>of Falsehoods</t>
  </si>
  <si>
    <t>The bearer gains a +1 bonus to Charisma (Deception) checks.</t>
  </si>
  <si>
    <t>Once per day, the bearer may roll a saving throw with advantage.</t>
  </si>
  <si>
    <t>Feinting</t>
  </si>
  <si>
    <t>of Feinting</t>
  </si>
  <si>
    <t>Whenever the bearer uses the help action in combat, they may treat this as a +1 armor until the beginning of their next turn.</t>
  </si>
  <si>
    <t>Fen</t>
  </si>
  <si>
    <t>of the Glade</t>
  </si>
  <si>
    <t>Treat as a +1 armor after the bearer has taken a long rest in a swamp. If the bearer leaves the swamp, this property becomes temporarily inert.</t>
  </si>
  <si>
    <t>Flanked</t>
  </si>
  <si>
    <t>of the Flanked</t>
  </si>
  <si>
    <t>The wearer may treat this as +1 armor if two or more enemies are adjacent to them.</t>
  </si>
  <si>
    <t>The bearer gain a +1 bonus to initiative rolls</t>
  </si>
  <si>
    <t>Fresh</t>
  </si>
  <si>
    <t>of Cleansing</t>
  </si>
  <si>
    <t>This armor never gets dirty and remains odorless, even in the most filthy dungeon.</t>
  </si>
  <si>
    <t>The bearer may spend an action to attempt to ignite the old magic in this armor with a DC 13 Charisma check. If successful, treat this as a +1 armor as long as the bearer maintains concentration on this effect, maximum 10 minutes.</t>
  </si>
  <si>
    <t>Treat as a +1 armor when the bearer is raging.</t>
  </si>
  <si>
    <t>Garnet</t>
  </si>
  <si>
    <t>of Garnet</t>
  </si>
  <si>
    <t>Reduces fire damage to the bearer by 2.</t>
  </si>
  <si>
    <t>Glass</t>
  </si>
  <si>
    <t>of Glass</t>
  </si>
  <si>
    <t>The bearer may treat this as +1 armor as long as the bearer is at full health.</t>
  </si>
  <si>
    <t>Granite</t>
  </si>
  <si>
    <t>of the Mountain</t>
  </si>
  <si>
    <t>Any effect that would move the bearer against their will is reduced in distance by 5 feet.</t>
  </si>
  <si>
    <t>Grim</t>
  </si>
  <si>
    <t>of Coercion</t>
  </si>
  <si>
    <t>The bearer gains a +1 bonus to Charisma (Intimidation) checks if their armor is visible.</t>
  </si>
  <si>
    <t>Harmonious</t>
  </si>
  <si>
    <t>of Harmony</t>
  </si>
  <si>
    <t>Attuning to this item takes only 1 minute.</t>
  </si>
  <si>
    <t>The bearer has advantage on saving throws vs. fear.</t>
  </si>
  <si>
    <t>Histrionic</t>
  </si>
  <si>
    <t>of Histrionics</t>
  </si>
  <si>
    <t>the bearer gains +1 to Charisma (Performance) checks.</t>
  </si>
  <si>
    <t>Inquisitor's</t>
  </si>
  <si>
    <t>of the Inquisitor</t>
  </si>
  <si>
    <t>The bearer gains a +1 bonus to Intelligence (Investigation) checks.</t>
  </si>
  <si>
    <t>The bearer regains their Constitution modifier in temporary hit points whenever they gain or use inspiration.</t>
  </si>
  <si>
    <t>Invisible</t>
  </si>
  <si>
    <t>of Invisibility</t>
  </si>
  <si>
    <t>Once worn, this armor turns invisible (although not the wearer).</t>
  </si>
  <si>
    <t>Lightweight</t>
  </si>
  <si>
    <t>of Mobility</t>
  </si>
  <si>
    <t>This armor is 10% lighter than normal armor of this type. If it has a Strength requirement to use, it is reduced by 1.</t>
  </si>
  <si>
    <t>Loquacious</t>
  </si>
  <si>
    <t>of the Silver Tongue</t>
  </si>
  <si>
    <t>The bearer gains +1 to Charisma (Persuasion) checks.</t>
  </si>
  <si>
    <t>The bearer may spend their reaction to treat this as +1 armor vs. spell attacks until the beginning of their next turn.</t>
  </si>
  <si>
    <t>Malachite</t>
  </si>
  <si>
    <t>of Malachite</t>
  </si>
  <si>
    <t>Reduces poison damage to the bearer by 2.</t>
  </si>
  <si>
    <t>Masquarading</t>
  </si>
  <si>
    <t>of the Masquarade</t>
  </si>
  <si>
    <t>The bearer has advantage on skill checks involving disguise kits.</t>
  </si>
  <si>
    <t>Medic's</t>
  </si>
  <si>
    <t>of the Caduceus</t>
  </si>
  <si>
    <t>Lined with pockets and compartments and stocked with medical supplies, the bearer may treat this armor as a healer's kit.</t>
  </si>
  <si>
    <t>Moonlit</t>
  </si>
  <si>
    <t>of the Moon</t>
  </si>
  <si>
    <t>The bearer may treat this as +1 armor when moonlight is shining directly on this armor.</t>
  </si>
  <si>
    <t>Mortals'</t>
  </si>
  <si>
    <t>of Mortals</t>
  </si>
  <si>
    <t>At the end of a turn where the bearer failed a death saving throw, the magic within this armor will attempt to stabilize the bearer. It rolls a Wisdom (Medicine) check with a +3 modifier.</t>
  </si>
  <si>
    <t>Mournful</t>
  </si>
  <si>
    <t>of Sorrow</t>
  </si>
  <si>
    <t>When an ally falls unconscious in battle, the bearer gains a +1 AC bonus for the next 10 minutes. If that ally stabilizes or awakens, the bearer loses this bonus.</t>
  </si>
  <si>
    <t>Obsidian</t>
  </si>
  <si>
    <t>of Obsidian</t>
  </si>
  <si>
    <t>Reduces acid damage to the bearer by 2.</t>
  </si>
  <si>
    <t>Opal</t>
  </si>
  <si>
    <t>of Opal</t>
  </si>
  <si>
    <t>Reduces cold damage to the bearer by 2.</t>
  </si>
  <si>
    <t>Whenever the bearer shaves their head, treat this as a +1 armor until the end of the day. They must wait a week until they have long enough hair to re-enact this ritual.</t>
  </si>
  <si>
    <t>Prairie</t>
  </si>
  <si>
    <t>of the Plains</t>
  </si>
  <si>
    <t>Treat as a +1 armor after the bearer has taken a long rest in a grassland. If the bearer leaves the grassland, this property becomes temporarily inert.</t>
  </si>
  <si>
    <t>The bearer may extend the range of their Channel Divinity by 5 feet.</t>
  </si>
  <si>
    <t>Precipice</t>
  </si>
  <si>
    <t>of the Crags</t>
  </si>
  <si>
    <t>Treat as a +1 armor after the bearer has taken a long rest in the mountains. If the bearer leaves the mountain, this property becomes temporarily inert.</t>
  </si>
  <si>
    <t>Primeval</t>
  </si>
  <si>
    <t>of the Jungle</t>
  </si>
  <si>
    <t>Treat as a +1 armor after the bearer has taken a long rest in a jungle. If the bearer leaves the jungle, this property becomes temporarily inert.</t>
  </si>
  <si>
    <t>Reflexive</t>
  </si>
  <si>
    <t>If the bearer is first in initiative order, treat this as +1 armor for 1 minute.</t>
  </si>
  <si>
    <t>Once per day, the bearer may gain +1 to any skill check.</t>
  </si>
  <si>
    <t>The bearer can spend an action and 1 ki point to treat this as +1 armor for 1 minute.</t>
  </si>
  <si>
    <t>Treat this as +1 armor during the day when attuned to a good aligned character.</t>
  </si>
  <si>
    <t>Regal</t>
  </si>
  <si>
    <t>of Royalty</t>
  </si>
  <si>
    <t>This armor is richly decorated and fashionable. Although it retains a hint of the ruggedness of a military garment, it could function as well in a ballroom as the battlefield. To the outside observer, you appear to be keeping an Aristocratic lifestyle expense.</t>
  </si>
  <si>
    <t>Whenever bearer casts a spell, treat this as +1 armor until the beginning of their next turn.</t>
  </si>
  <si>
    <t>Sacred</t>
  </si>
  <si>
    <t>of the Sacred</t>
  </si>
  <si>
    <t>The bearer may increase their Lay on Hands hit point pool by 5.</t>
  </si>
  <si>
    <t>Sagacious</t>
  </si>
  <si>
    <t>of Acumen</t>
  </si>
  <si>
    <t>The bearer gains +1 to Wisdom (Insight) checks.</t>
  </si>
  <si>
    <t>Sage's</t>
  </si>
  <si>
    <t>of the Sage</t>
  </si>
  <si>
    <t>The bearer gains a +1 bonus to Intelligence (History) checks.</t>
  </si>
  <si>
    <t>Sailor's</t>
  </si>
  <si>
    <t>Treat as a +1 armor after the bearer has taken a long rest on the high seas. If the bearer leaves the ocean, this property becomes temporarily inert.</t>
  </si>
  <si>
    <t>Scribe's</t>
  </si>
  <si>
    <t>of the Scribe</t>
  </si>
  <si>
    <t>This armor unfolds to reveal animated appendages that are equipped with writing implements, magnifying glasses, and book stands. The armor aids the bearer in transcription tasks: it knows 3 languages of the DM's choice and halves the amount of time it takes the bearer to copy any text, including spells into spellbooks.</t>
  </si>
  <si>
    <t>The bearer suffers no harm in temperatures as high as 120 degrees Fahrenheit.</t>
  </si>
  <si>
    <t>Treat as a +1 armor when in dim light.</t>
  </si>
  <si>
    <t>Shepherd's</t>
  </si>
  <si>
    <t>of the Shepherd</t>
  </si>
  <si>
    <t>The bearer gains a +1 bonus to (Wisdom) Animal Handling checks.</t>
  </si>
  <si>
    <t>Shifting</t>
  </si>
  <si>
    <t>of Shifting</t>
  </si>
  <si>
    <t>The bearer may change minor aspects of the physical appearance of this item.</t>
  </si>
  <si>
    <t>Silent</t>
  </si>
  <si>
    <t>of the Night</t>
  </si>
  <si>
    <t>If this armor imposed disadvantage to stealth, it no longer does. Otherwise, the bearer gains a +1 bonus to Dexterity (Stealth) checks.</t>
  </si>
  <si>
    <t>Solar</t>
  </si>
  <si>
    <t>of the Sun</t>
  </si>
  <si>
    <t>The bearer may treat this as +1 armor when in direct sunlight.</t>
  </si>
  <si>
    <t>Spiked</t>
  </si>
  <si>
    <t>Whenever a creature begins their turn grappling or being grappled by the bearer, they take 1d4 piercing damage.</t>
  </si>
  <si>
    <t>Spiritual</t>
  </si>
  <si>
    <t>of the Divine</t>
  </si>
  <si>
    <t>This armor is naught but a prayer written on a scrap of vellum, decorated with religious motifs of a particular god. Once per day, the bearer may spend 1 minute to read the prayer out loud, and at the end this armor will manifest and encase the bearer. The armor disappears if you act in any way that is not in accordance to the god's teachings.</t>
  </si>
  <si>
    <t>Subtle</t>
  </si>
  <si>
    <t>of Subtleties</t>
  </si>
  <si>
    <t>The bearer gains proficiency in Thieves' Cant.</t>
  </si>
  <si>
    <t>The bearer gains a +1 bonus to Wisdom (Medicine) checks.</t>
  </si>
  <si>
    <t>Tracker's</t>
  </si>
  <si>
    <t>of the Tracker</t>
  </si>
  <si>
    <t>The bearer gains a +1 to Wisdom (Survival) checks.</t>
  </si>
  <si>
    <t>Treat this as +1 armor if the bearer has half their maximum hit points or less.</t>
  </si>
  <si>
    <t>Turquoise</t>
  </si>
  <si>
    <t>of Turquoise</t>
  </si>
  <si>
    <t>Reduces thunder damage to the bearer by 2.</t>
  </si>
  <si>
    <t>Twilight</t>
  </si>
  <si>
    <t>of Twilight</t>
  </si>
  <si>
    <t>Within 1 hour before or after the rising and setting of the sun, or during a solar eclipse, the armor comes alive with magic and the bearer may treat this as +1 armor.</t>
  </si>
  <si>
    <t>Undertaker's</t>
  </si>
  <si>
    <t>of the Undertaker</t>
  </si>
  <si>
    <t>Once deceased, the body wearing this armor cannot be animated or raised from the dead.</t>
  </si>
  <si>
    <t>Unyielding</t>
  </si>
  <si>
    <t>of the Unyielding</t>
  </si>
  <si>
    <t>The bearer may treat this as +1 armor if they have taken damage since the beginning of their last turn. This effect ends at the beginning of their next turn.</t>
  </si>
  <si>
    <t>Vanguard</t>
  </si>
  <si>
    <t>of the Vanguard</t>
  </si>
  <si>
    <t>The bearer may spend their reaction to gain a +1 AC bonus vs. melee weapon attacks until the beginning of their next turn.</t>
  </si>
  <si>
    <t>Veiled</t>
  </si>
  <si>
    <t>of the Veil</t>
  </si>
  <si>
    <t>The wearer gains a +1 bonus to Dexterity (Stealth) checks when taking a hide action.</t>
  </si>
  <si>
    <t>Whenever the bearer kills a creature while wearing this amror, they gain temporary hit points equal to the creature's CR.</t>
  </si>
  <si>
    <t>The bearer gains +2 to their Passive Perception.</t>
  </si>
  <si>
    <t>Treat this as +1 armor at night when attuned to an evil aligned character.</t>
  </si>
  <si>
    <t>The bearer may choose to treat the heavy metal gauntlets of this armor as a Mace.</t>
  </si>
  <si>
    <t>The bearer can use an action to amplify their voice so that it clearly carries for up to 300 feet.</t>
  </si>
  <si>
    <t>of Wards</t>
  </si>
  <si>
    <t>The wearer cannot be possessed while wearing this armor.</t>
  </si>
  <si>
    <t>Watcher's</t>
  </si>
  <si>
    <t>of the Watcher</t>
  </si>
  <si>
    <t>Treat as +1 armor during surprise rounds.</t>
  </si>
  <si>
    <t>The item floats on water or other liquids. Its bearer has advantage on Strength (Athletics) checks to swim.</t>
  </si>
  <si>
    <t>The bearer gains +5 speed.</t>
  </si>
  <si>
    <t>Wizard's</t>
  </si>
  <si>
    <t>of the Wizard</t>
  </si>
  <si>
    <t>The bearer gains a +1 to Intelligence (Arcana) checks.</t>
  </si>
  <si>
    <t>Treat this as +1 armor for one minute after meditating with it for one minute.</t>
  </si>
  <si>
    <t>Zircon</t>
  </si>
  <si>
    <t>of Zircon</t>
  </si>
  <si>
    <t>Reduces force damage to the bearer by 2.</t>
  </si>
  <si>
    <t>Abyssal</t>
  </si>
  <si>
    <t>of the Abyss</t>
  </si>
  <si>
    <t>When on the plane of the Abyss, the bearer has advantage on saving throws against Abyssal Corruption. (DMG p. 62)</t>
  </si>
  <si>
    <t>Alarming</t>
  </si>
  <si>
    <t>of Alarms</t>
  </si>
  <si>
    <t>Contains 1d4 unreplenishable charges of the Alarm spell (1st level).</t>
  </si>
  <si>
    <t>Arborean</t>
  </si>
  <si>
    <t>of Arborea</t>
  </si>
  <si>
    <t>When on the plane of Arborea, the bearer has advantage on saving throws against the effects of Intense Yearning. (DMG p. 61)</t>
  </si>
  <si>
    <t>Arcadian</t>
  </si>
  <si>
    <t>of Arcadia</t>
  </si>
  <si>
    <t>When on the plane of Arcardia, the bearer is unaffected by Planar Vitality (DMG p. 67)</t>
  </si>
  <si>
    <t>Astral</t>
  </si>
  <si>
    <t>of the Astral Sea</t>
  </si>
  <si>
    <t>When travelling the Astral Sea, it takes half the number of hours to locate a Color Pool to a specific plane. You have advantage on saving throws vs. the effects of Psychic Wind (DMG p. 47-48)</t>
  </si>
  <si>
    <t>Beastial</t>
  </si>
  <si>
    <t>of the Beastlands</t>
  </si>
  <si>
    <t>When on the plane of The Beastlands, the bearer has advantage on saving throws vs. Beast Transformation (DMG p. 60)</t>
  </si>
  <si>
    <t>Beastspeaker's</t>
  </si>
  <si>
    <t>of Beastspeakers</t>
  </si>
  <si>
    <t>Contains 1d4 unreplenishable charges of the Speak with Animals spell (1st level).</t>
  </si>
  <si>
    <t>Benedictine</t>
  </si>
  <si>
    <t>of Benediction</t>
  </si>
  <si>
    <t>Contains 1d4 unreplenishable charges of the Healing Word spell (1st level).</t>
  </si>
  <si>
    <t>of Blasting</t>
  </si>
  <si>
    <t>Contains 1d4 unreplenishable charges of the Fire Bolt spell (1st level).</t>
  </si>
  <si>
    <t>Bold</t>
  </si>
  <si>
    <t>of Boldness</t>
  </si>
  <si>
    <t>Contains 1d4 unreplenishable charges of the Heroism spell (1st level).</t>
  </si>
  <si>
    <t>Bountiful</t>
  </si>
  <si>
    <t>of Bounty</t>
  </si>
  <si>
    <t>Contains 1d4 unreplenishable charges of the Goodberry spell (1st level).</t>
  </si>
  <si>
    <t>Bytopian</t>
  </si>
  <si>
    <t>of Bytopia</t>
  </si>
  <si>
    <t>When on the plane of Bytopia, the bearer has advantage on saving throws against Pervasive Goodwill. (DMG p. 59-60)</t>
  </si>
  <si>
    <t>Carcerian</t>
  </si>
  <si>
    <t>of Carceri</t>
  </si>
  <si>
    <t>When on the plane of Carceri, the bearer knows the direction to the closest secret exit from this prison plane. (DMG p. 63)</t>
  </si>
  <si>
    <t>Cartographic</t>
  </si>
  <si>
    <t>of Cartography</t>
  </si>
  <si>
    <t>On its own volition, the item records a map of the environments that the bearer is exploring, and can magically project it for the bearer to see.</t>
  </si>
  <si>
    <t>Contains 1d4 unreplenishable charges of the Ray of Frost spell (1st level).</t>
  </si>
  <si>
    <t>Clockwork</t>
  </si>
  <si>
    <t>of Gears</t>
  </si>
  <si>
    <t>When on the plane of Mechanus, the bearer has advantage on saving throws against Imposing Order (DMG p. 66)</t>
  </si>
  <si>
    <t>Cloy</t>
  </si>
  <si>
    <t>of Cloying</t>
  </si>
  <si>
    <t>The bearer may cast Friends once per day.</t>
  </si>
  <si>
    <t>Contains 1d4 unreplenishable charges of the Cure Wounds spell (1st level).</t>
  </si>
  <si>
    <t>Concordant</t>
  </si>
  <si>
    <t>of Concordance</t>
  </si>
  <si>
    <t>The bearer has advantage on saving throws vs. Psychic Dissonance when travelling the Outer Planes. (DMG p. 59)</t>
  </si>
  <si>
    <t>Conjurer's</t>
  </si>
  <si>
    <t>of the Conjurer</t>
  </si>
  <si>
    <t>The bearer may cast Prestidigitation once per day.</t>
  </si>
  <si>
    <t>Contains 1d4 unreplenishable charges of the Acid Splash spell (1st level).</t>
  </si>
  <si>
    <t>The bearer always knows the direction to the closest alcoholic beverage.</t>
  </si>
  <si>
    <t>Elysian</t>
  </si>
  <si>
    <t>of Elysium</t>
  </si>
  <si>
    <t>When on the plane of Elysium, the bearer has advantage on saving throws against the effects of Overwhelming Joy (DMG p. 60)</t>
  </si>
  <si>
    <t>Etherbound</t>
  </si>
  <si>
    <t>of Ethereal Shores</t>
  </si>
  <si>
    <t>The bearer can see creatures in the Border Ethereal that overlap with their plane as clearly as if they were fully in the bearer's plane. Such creatures appear as apparitions or ghosts.</t>
  </si>
  <si>
    <t>Exalting</t>
  </si>
  <si>
    <t>of Exaltation</t>
  </si>
  <si>
    <t>Contains 1d4 unreplenishable charges of the Bless spell (1st level).</t>
  </si>
  <si>
    <t>Expeditious</t>
  </si>
  <si>
    <t>of Expedience</t>
  </si>
  <si>
    <t>Contains 1d4 unreplenishable charges of the Expeditious Retreat spell.</t>
  </si>
  <si>
    <t>Fathoming</t>
  </si>
  <si>
    <t>of Tongues</t>
  </si>
  <si>
    <t>Contains 1d4 unreplenishable charges of the Comprehend Languages spell.</t>
  </si>
  <si>
    <t>Contains 1d4 unreplenishable charges of the Feather Fall spell (1st level).</t>
  </si>
  <si>
    <t>Feybound</t>
  </si>
  <si>
    <t>of the Fey</t>
  </si>
  <si>
    <t>The bearer knows the general direction to the closest Fey Crossing within a 60 mile radius. (DMG p. 50)</t>
  </si>
  <si>
    <t>Forgiven</t>
  </si>
  <si>
    <t>of Forgiveness</t>
  </si>
  <si>
    <t>When on the plane of Mount Celestia, the bearer of this item can receive the benefits of Blessed Beneficence regardless of their alignment.</t>
  </si>
  <si>
    <t>Fortune Teller's</t>
  </si>
  <si>
    <t>of the Fortune Teller</t>
  </si>
  <si>
    <t>Every time you hit by a monster, you glimpse a random image of its future or past.</t>
  </si>
  <si>
    <t>Gehennan</t>
  </si>
  <si>
    <t>of Gehenna</t>
  </si>
  <si>
    <t>When on the plane of Gehenna, the bearer has advantage on saving throws against Cruel Hindrance. (DMG p. 63)</t>
  </si>
  <si>
    <t>Gracious</t>
  </si>
  <si>
    <t>of Grace</t>
  </si>
  <si>
    <t>The bearer may cast Spare the Dying once per day.</t>
  </si>
  <si>
    <t>Hadean</t>
  </si>
  <si>
    <t>of Hades</t>
  </si>
  <si>
    <t>When on the plane of Hades, the bearer has advantage on saving throws against Vile Transformation. (DMG p. 63)</t>
  </si>
  <si>
    <t>This item contains 4 weak healing nodes. As an action, a character can use one node to heal 1d4 hit points at touch range. The item regains 1d4 charges at sunrise.</t>
  </si>
  <si>
    <t>Hellish</t>
  </si>
  <si>
    <t>of the Nine Hells</t>
  </si>
  <si>
    <t>When in the Nine Hells, the bearer has advantage on saving throws against Pervasive Evil. (DMG p. 64)</t>
  </si>
  <si>
    <t>of Last Chances</t>
  </si>
  <si>
    <t>The bearer has advantage on perception checks when searching for items long lost in the the Swamp of Oblivion on the Plane of Earth. (DMG p. 54)</t>
  </si>
  <si>
    <t>Limbo</t>
  </si>
  <si>
    <t>of Limbo</t>
  </si>
  <si>
    <t>When on the plane of Limbo, the bearer has advantage to Intelligence checks to alter or move non-magical objects within the plane. (DMG p. 61-62)</t>
  </si>
  <si>
    <t>Locating</t>
  </si>
  <si>
    <t>of Locating</t>
  </si>
  <si>
    <t>Once attuned, the bearer always knows the exact location of this item</t>
  </si>
  <si>
    <t>Manipulating</t>
  </si>
  <si>
    <t>of Manipulation</t>
  </si>
  <si>
    <t>The bearer may cast Mage Hand once per day.</t>
  </si>
  <si>
    <t>Maverick</t>
  </si>
  <si>
    <t>of the Maverick</t>
  </si>
  <si>
    <t>The bearer has a +1 bonus to any skill check involving gambling and games of chance (Insight, Sleight of Hand, Investigation, etc).</t>
  </si>
  <si>
    <t>Messenger</t>
  </si>
  <si>
    <t>of Messages</t>
  </si>
  <si>
    <t>The bearer may cast Message once per day.</t>
  </si>
  <si>
    <t>Meteoric</t>
  </si>
  <si>
    <t>of Falling Stars</t>
  </si>
  <si>
    <t>Contains 1 unreplenishable charge of Scorching Ray cast at 2nd level.</t>
  </si>
  <si>
    <t>Miraculous</t>
  </si>
  <si>
    <t>of Miracles</t>
  </si>
  <si>
    <t>The bearer may cast Thaumaturgy once per day.</t>
  </si>
  <si>
    <t>Mocking</t>
  </si>
  <si>
    <t>of Mockery</t>
  </si>
  <si>
    <t>The bearer may cast Vicious Mockery once per day.</t>
  </si>
  <si>
    <t>Natural</t>
  </si>
  <si>
    <t>of Nature</t>
  </si>
  <si>
    <t>Contains 1d4 unreplenishable charges of the Locate Animals or Plants spell (1st level).</t>
  </si>
  <si>
    <t>Neutralizing</t>
  </si>
  <si>
    <t>of Neutrality</t>
  </si>
  <si>
    <t>Contains 1d4 unreplenishable charges of the Protection from Good and Evil spell (1st level).</t>
  </si>
  <si>
    <t>of Nourishment</t>
  </si>
  <si>
    <t>The bearer rarely feels hungry, and only needs to consume one-fifth the usual amount of food.</t>
  </si>
  <si>
    <t>Pandemonium</t>
  </si>
  <si>
    <t>of Pandemonium</t>
  </si>
  <si>
    <t>When on the plane of Pandemonium, the bearer has advantage on saving throws against the Mad Winds. (DMG p. 62)</t>
  </si>
  <si>
    <t>Projecting</t>
  </si>
  <si>
    <t>of Projection</t>
  </si>
  <si>
    <t>The bearer can send messages mentally to willing characters within 30 feet. This communication is one-way only.</t>
  </si>
  <si>
    <t>Protective</t>
  </si>
  <si>
    <t>The bearer may cast Blade Ward once per day.</t>
  </si>
  <si>
    <t>Revealing</t>
  </si>
  <si>
    <t>of Revelation</t>
  </si>
  <si>
    <t>Contains 1d4 unreplenishable charges of the Detect Magic spell (1st level).</t>
  </si>
  <si>
    <t>Riutal</t>
  </si>
  <si>
    <t>Treat as a +1 weapon after the bearer has taken a long rest at sea. If the bearer steps on dry land, this property becomes temporarily inert.</t>
  </si>
  <si>
    <t>Secret</t>
  </si>
  <si>
    <t>of Secrets</t>
  </si>
  <si>
    <t>Contains 1d4 unreplenishable charges of the Illusory Script spell (1st level).</t>
  </si>
  <si>
    <t>Shadowbound</t>
  </si>
  <si>
    <t>of the Shadowfell</t>
  </si>
  <si>
    <t>The bearer knows the general direction to the closest Shadow Crossing within a 60 mile radius. They have advantage on saving throws vs. Shadowfell Dispair (DMG p. 51-52)</t>
  </si>
  <si>
    <t>Smith's</t>
  </si>
  <si>
    <t>of Reparations</t>
  </si>
  <si>
    <t>The bearer may cast Mending once per day.</t>
  </si>
  <si>
    <t>Sparkling</t>
  </si>
  <si>
    <t>of Lights</t>
  </si>
  <si>
    <t>The bearer may cast Dancing Lights once per day.</t>
  </si>
  <si>
    <t>Trickster's</t>
  </si>
  <si>
    <t>of Trickery</t>
  </si>
  <si>
    <t>The bearer may cast Minor Illusion once per day.</t>
  </si>
  <si>
    <t>Accurate</t>
  </si>
  <si>
    <t>The bearer may cast True Strike once per day.</t>
  </si>
  <si>
    <t>Verdant</t>
  </si>
  <si>
    <t>of Druidcraft</t>
  </si>
  <si>
    <t>The bearer may cast Druidcraft once per day.</t>
  </si>
  <si>
    <t>Windborne</t>
  </si>
  <si>
    <t>of the Labyrinth Wind</t>
  </si>
  <si>
    <t>When in the Plane of Air, the bearer can navigate the Labyrinth Wind intuitively, and knows the path to the nearest Earth Mote within 60 miles.</t>
  </si>
  <si>
    <t>Wrathful</t>
  </si>
  <si>
    <t>of Ysgard</t>
  </si>
  <si>
    <t>When on the plane of Ysgard, the bearer is unaffected by Immortal Wrath. (DMG p. 61)</t>
  </si>
  <si>
    <t>Thunderous</t>
  </si>
  <si>
    <t>of the Rolling Thunder</t>
  </si>
  <si>
    <t>Contains 1 unreplenishable charge of Shatter cast at 2nd level.</t>
  </si>
  <si>
    <t>Contains 1 unreplenishable charge of Hold Person cast at 2nd level.</t>
  </si>
  <si>
    <t>Spider's</t>
  </si>
  <si>
    <t>of the Spider</t>
  </si>
  <si>
    <t>Contains 1 unreplenishable charge of Web cast at 2nd level.</t>
  </si>
  <si>
    <t>Heliacal</t>
  </si>
  <si>
    <t>Contains 1 unreplenishable charge of Flaming Sphere cast at 2nd level.</t>
  </si>
  <si>
    <t>Crippling</t>
  </si>
  <si>
    <t>of Crippling</t>
  </si>
  <si>
    <t>Contains 1 unreplenishable charge of Ray of Enfeeblement cast at 2nd level.</t>
  </si>
  <si>
    <t>Lunar</t>
  </si>
  <si>
    <t>Contains 1 unreplenishable charge of Moonbeam cast at 2nd level.</t>
  </si>
  <si>
    <t>Fatespinner's</t>
  </si>
  <si>
    <t>of the Fates</t>
  </si>
  <si>
    <t>Contains 1 unreplenishable charge of Augury cast at 2nd level.</t>
  </si>
  <si>
    <t>Rooting</t>
  </si>
  <si>
    <t>of Roots</t>
  </si>
  <si>
    <t>Contains 1 unreplenishable charge of Entanglement cast at 2nd level.</t>
  </si>
  <si>
    <t>Mirrored</t>
  </si>
  <si>
    <t>of Mirrors</t>
  </si>
  <si>
    <t>Contains 1 unreplenishable charge of Mirror Image cast at 2nd level.</t>
  </si>
  <si>
    <t>Vulpine</t>
  </si>
  <si>
    <t>of the Fox</t>
  </si>
  <si>
    <t>Characters trying to track the bearer have a -1 penalty to their skill checks.</t>
  </si>
  <si>
    <t>Submerged</t>
  </si>
  <si>
    <t>of the Depths</t>
  </si>
  <si>
    <t>Treat as a +1 armor when completely submerged in water.</t>
  </si>
  <si>
    <t>Comforting</t>
  </si>
  <si>
    <t>Treat as a +1 armor if the bearer has any levels of exhaustion.</t>
  </si>
  <si>
    <t>Brawler's</t>
  </si>
  <si>
    <t>of Brawling</t>
  </si>
  <si>
    <t>Whenever a bearer makes an attack with an improvised weapon, treat as a +1 armor until the beginning of the bearer's next turn.</t>
  </si>
  <si>
    <t>Eagle-eye</t>
  </si>
  <si>
    <t>of the Eagle</t>
  </si>
  <si>
    <t>The bearer can clearly see twice as far and gains advantage on Wisdom (perception) checks that use sight.</t>
  </si>
  <si>
    <t>Lupine</t>
  </si>
  <si>
    <t>of the Wolf</t>
  </si>
  <si>
    <t>The bearer can detect and distinguish scents like a wolf and gains advantage on Wisdom (Perception) checks that use smell.</t>
  </si>
  <si>
    <t>Chiropteran</t>
  </si>
  <si>
    <t>of the Bat</t>
  </si>
  <si>
    <t>The bearer can hear a pin drop in a crowded room and gains advantage on Wisdom (Perception) checks that use hearing.</t>
  </si>
  <si>
    <t>Black</t>
  </si>
  <si>
    <t>Contains 1 unreplenishable charge of Darkness cast at 2nd level.</t>
  </si>
  <si>
    <t>The item is indestructible.</t>
  </si>
  <si>
    <t>Adroit</t>
  </si>
  <si>
    <t>of Intellect</t>
  </si>
  <si>
    <t>The bearer gains +1 bonus to Intelligence saving throws.</t>
  </si>
  <si>
    <t>Arresting</t>
  </si>
  <si>
    <t>of Safety</t>
  </si>
  <si>
    <t>Once per day, the bearer may use their reaction to reduce fall damage by 1d6 until the end of turn.</t>
  </si>
  <si>
    <t>The bearer may add their proficiency bonus to damage rolls dealt during surprise rounds.</t>
  </si>
  <si>
    <t>Dynamic</t>
  </si>
  <si>
    <t>of the Dynamo</t>
  </si>
  <si>
    <t>The bearer has +1 to Charisma saving throws.</t>
  </si>
  <si>
    <t>Eavesdropper's</t>
  </si>
  <si>
    <t>As long as it is on the same plane, the bearer can hear through this item as if they were present.</t>
  </si>
  <si>
    <t>Inaccurate</t>
  </si>
  <si>
    <t>Every time you are hit by a monster, you glimpse a random image of its future or past.</t>
  </si>
  <si>
    <t>The bearer gains a +1 bonus to Charisma (Intimidation) checks if the target can see this item.</t>
  </si>
  <si>
    <t>The item is inscribed with holy symbols of the God of the DM's choice. A cleric or paladin that serves that god may use this item as a divine focus.</t>
  </si>
  <si>
    <t>Contains 1 unreplenishable charge of Scorching Ray (1st level).</t>
  </si>
  <si>
    <t>Mindful</t>
  </si>
  <si>
    <t>of Mindfulness</t>
  </si>
  <si>
    <t>The bearer gains a +1 bonus to Wisdom saving throws.</t>
  </si>
  <si>
    <t>Nimble</t>
  </si>
  <si>
    <t>of Agility</t>
  </si>
  <si>
    <t>The bearer gains a +1 bonus to Dexterity saving throws.</t>
  </si>
  <si>
    <t>Reaper's</t>
  </si>
  <si>
    <t>of the Reaper</t>
  </si>
  <si>
    <t>The bearer has advantage on death saving throws.</t>
  </si>
  <si>
    <t>Whenever the bearer casts a spell as a ritual, they have advantage to maintain concentration during the ritual.</t>
  </si>
  <si>
    <t>Sentinel</t>
  </si>
  <si>
    <t>of the Sentinel</t>
  </si>
  <si>
    <t>Faintly glows when creatures of a certain race (DMs choice) are within a 100 foot radius.</t>
  </si>
  <si>
    <t>The bearer gains a +1 bonus to Dexterity (Stealth) checks.</t>
  </si>
  <si>
    <t>of the Sojouner</t>
  </si>
  <si>
    <t>A poem, story, or map that describes a long-forgotten treasure is etched on the surface of the item.</t>
  </si>
  <si>
    <t>The bearer may spend an action removing all the failed death saving throws from a target within 5 feet of them. The target is still not stabilized.</t>
  </si>
  <si>
    <t>Unbroken</t>
  </si>
  <si>
    <t>of Heart</t>
  </si>
  <si>
    <t>The bearer gains a +1 bonus to Constitution saving throws.</t>
  </si>
  <si>
    <t>Whenever the bearer kills a creature they gain temporary hit points equal to the creature's CR.</t>
  </si>
  <si>
    <t>Vigorous</t>
  </si>
  <si>
    <t>of Vigor</t>
  </si>
  <si>
    <t>The bearer gains a +1 bonus to Strength saving throws.</t>
  </si>
  <si>
    <t>Loot</t>
  </si>
  <si>
    <t>Most of these random loot items come from donjon.bin.sh</t>
  </si>
  <si>
    <t>a clove of garlic</t>
  </si>
  <si>
    <t>a vial of ink worth 8sp</t>
  </si>
  <si>
    <t>hardtack</t>
  </si>
  <si>
    <t>an explosive rune, dealing 2d4 fire damage</t>
  </si>
  <si>
    <t>a palm-sized glass sphere</t>
  </si>
  <si>
    <t>a wooden comb</t>
  </si>
  <si>
    <t>fragments of a shattered sword</t>
  </si>
  <si>
    <t>a deck of tarot cards</t>
  </si>
  <si>
    <t>map of a nearby castle</t>
  </si>
  <si>
    <t>map of the local area</t>
  </si>
  <si>
    <t>a tin spoon</t>
  </si>
  <si>
    <t>a mess kit</t>
  </si>
  <si>
    <t>lacy undergarments</t>
  </si>
  <si>
    <t>spectacles worth 50gp</t>
  </si>
  <si>
    <t>a spool of thread</t>
  </si>
  <si>
    <t>a piece of chalk</t>
  </si>
  <si>
    <t>a ecklace of animal teeth</t>
  </si>
  <si>
    <t>a headhunter's contract</t>
  </si>
  <si>
    <t>a list of people in a nearby city</t>
  </si>
  <si>
    <t>a worn leather strap</t>
  </si>
  <si>
    <t>a ring of iron keys</t>
  </si>
  <si>
    <t>a flask full of salt water</t>
  </si>
  <si>
    <t>a box of candles</t>
  </si>
  <si>
    <t>a vial of quicksilver</t>
  </si>
  <si>
    <t>a traveller's journal</t>
  </si>
  <si>
    <t>a lead amulet</t>
  </si>
  <si>
    <t>a signet ring for a noble house</t>
  </si>
  <si>
    <t>a list of local taverns</t>
  </si>
  <si>
    <t>a golden yellow topaz gem worth 500gp</t>
  </si>
  <si>
    <t>a page torn from a spellbook</t>
  </si>
  <si>
    <t>scraps of bad poetry</t>
  </si>
  <si>
    <t>a pair of bloodstained gloves</t>
  </si>
  <si>
    <t>thirteen mouse teeth</t>
  </si>
  <si>
    <t>a pouch full of dried berries</t>
  </si>
  <si>
    <t>an invitation to a wedding that happened a few weeks ago</t>
  </si>
  <si>
    <t>a brass ring</t>
  </si>
  <si>
    <t>a shopping list</t>
  </si>
  <si>
    <t>the cork from a wine bottle</t>
  </si>
  <si>
    <t>a scrap of paper with uninteligible writing on it</t>
  </si>
  <si>
    <t>a smoking pipe</t>
  </si>
  <si>
    <t>a pouch of ruby powder</t>
  </si>
  <si>
    <t>a deed to a ruined tower</t>
  </si>
  <si>
    <t>a bottle of honey</t>
  </si>
  <si>
    <t>a sling with 10 bullets</t>
  </si>
  <si>
    <t>a broken buckle</t>
  </si>
  <si>
    <t>a knot of silk ribbons</t>
  </si>
  <si>
    <t>a silver pearl with 100gp</t>
  </si>
  <si>
    <t>a potion of Polymorph Self worth 350gp</t>
  </si>
  <si>
    <t>1pp wrapped in a crude map</t>
  </si>
  <si>
    <t>pocket sand</t>
  </si>
  <si>
    <t>a wedge of cheese</t>
  </si>
  <si>
    <t>a string of wooden prayer beads</t>
  </si>
  <si>
    <t>a lock of hair</t>
  </si>
  <si>
    <t>a dead mouse</t>
  </si>
  <si>
    <t>a compass</t>
  </si>
  <si>
    <t>an empty flask</t>
  </si>
  <si>
    <t>three diamonds worth 300gp each</t>
  </si>
  <si>
    <t>a black pearl worth 500gp</t>
  </si>
  <si>
    <t>a black opal worth 1000gp</t>
  </si>
  <si>
    <t>the deed to a small property</t>
  </si>
  <si>
    <t>Inn1</t>
  </si>
  <si>
    <t>Inn2</t>
  </si>
  <si>
    <t>Alchemist1</t>
  </si>
  <si>
    <t>Alchemtist2</t>
  </si>
  <si>
    <t>Blacksmith1</t>
  </si>
  <si>
    <t>Blacksmith2</t>
  </si>
  <si>
    <t>Jeweler1</t>
  </si>
  <si>
    <t>Jeweler2</t>
  </si>
  <si>
    <t>Enchanter1</t>
  </si>
  <si>
    <t>Enchanter2</t>
  </si>
  <si>
    <t>MagicWeapons1</t>
  </si>
  <si>
    <t>MagicWeapons2</t>
  </si>
  <si>
    <t>The Sleeping</t>
  </si>
  <si>
    <t>Giant</t>
  </si>
  <si>
    <t>Bubbling</t>
  </si>
  <si>
    <t>The Hammer and the</t>
  </si>
  <si>
    <t>Swords</t>
  </si>
  <si>
    <t>The Shiny</t>
  </si>
  <si>
    <t>Jewlery</t>
  </si>
  <si>
    <t>The Amber</t>
  </si>
  <si>
    <t>Oracles</t>
  </si>
  <si>
    <t>Wizards and Wonders</t>
  </si>
  <si>
    <t>Vault</t>
  </si>
  <si>
    <t>The Sunken</t>
  </si>
  <si>
    <t>Boot</t>
  </si>
  <si>
    <t>Aromatic</t>
  </si>
  <si>
    <t>Tinctures</t>
  </si>
  <si>
    <t>Hot Pokers and</t>
  </si>
  <si>
    <t>Steelworks</t>
  </si>
  <si>
    <t>The Sparkling</t>
  </si>
  <si>
    <t>Jewl</t>
  </si>
  <si>
    <t>The Commoner's</t>
  </si>
  <si>
    <t>Magnificence</t>
  </si>
  <si>
    <t>Marvelous Magical</t>
  </si>
  <si>
    <t>Hut</t>
  </si>
  <si>
    <t>The Leaning</t>
  </si>
  <si>
    <t>Dragon</t>
  </si>
  <si>
    <t>Alchemical</t>
  </si>
  <si>
    <t>Vials</t>
  </si>
  <si>
    <t>The Sweat of the</t>
  </si>
  <si>
    <t>Breastplates</t>
  </si>
  <si>
    <t>The Spectacular</t>
  </si>
  <si>
    <t>Gems, Jewels, and Jade</t>
  </si>
  <si>
    <t>The Enchanter's</t>
  </si>
  <si>
    <t>Arcanity</t>
  </si>
  <si>
    <t>Arcanist's</t>
  </si>
  <si>
    <t>Station</t>
  </si>
  <si>
    <t>The Cozy</t>
  </si>
  <si>
    <t>Bard</t>
  </si>
  <si>
    <t>Spectacular</t>
  </si>
  <si>
    <t>Concoctions</t>
  </si>
  <si>
    <t>The People's</t>
  </si>
  <si>
    <t>Anvils</t>
  </si>
  <si>
    <t>The Deva's</t>
  </si>
  <si>
    <t>The Coven of</t>
  </si>
  <si>
    <t>Wizardry</t>
  </si>
  <si>
    <t>Junction</t>
  </si>
  <si>
    <t>The Wandering</t>
  </si>
  <si>
    <t>Fox</t>
  </si>
  <si>
    <t>Wondrous</t>
  </si>
  <si>
    <t>Apothecary</t>
  </si>
  <si>
    <t>The Exalted</t>
  </si>
  <si>
    <t>Chains</t>
  </si>
  <si>
    <t>The Unicorn's</t>
  </si>
  <si>
    <t>Bauble</t>
  </si>
  <si>
    <t>Clarvoiance</t>
  </si>
  <si>
    <t>Enchantments</t>
  </si>
  <si>
    <t>The Wicked</t>
  </si>
  <si>
    <t>Flagon</t>
  </si>
  <si>
    <t>The Naga's</t>
  </si>
  <si>
    <t>Alchemy</t>
  </si>
  <si>
    <t>The Minotaur's</t>
  </si>
  <si>
    <t>Arsenals</t>
  </si>
  <si>
    <t>The Marvelous</t>
  </si>
  <si>
    <t>Gem</t>
  </si>
  <si>
    <t>Fate</t>
  </si>
  <si>
    <t>Emporium</t>
  </si>
  <si>
    <t>The Half-Full</t>
  </si>
  <si>
    <t>Cask</t>
  </si>
  <si>
    <t>Philtres</t>
  </si>
  <si>
    <t>Furnaces</t>
  </si>
  <si>
    <t>Chain</t>
  </si>
  <si>
    <t>Figurines</t>
  </si>
  <si>
    <t>Chantry</t>
  </si>
  <si>
    <t>The Hond and</t>
  </si>
  <si>
    <t>Mug</t>
  </si>
  <si>
    <t>The Griffon's</t>
  </si>
  <si>
    <t>Draughts</t>
  </si>
  <si>
    <t>Arms</t>
  </si>
  <si>
    <t>Mystics</t>
  </si>
  <si>
    <t>Sanctuary</t>
  </si>
  <si>
    <t>The Silver</t>
  </si>
  <si>
    <t>Arrow</t>
  </si>
  <si>
    <t>Elixers</t>
  </si>
  <si>
    <t>Choker</t>
  </si>
  <si>
    <t>Intellect</t>
  </si>
  <si>
    <t>Sanctum</t>
  </si>
  <si>
    <t>The Golden</t>
  </si>
  <si>
    <t>Cup</t>
  </si>
  <si>
    <t>Brews</t>
  </si>
  <si>
    <t>Forges</t>
  </si>
  <si>
    <t>Necklace</t>
  </si>
  <si>
    <t>Power</t>
  </si>
  <si>
    <t>Complex</t>
  </si>
  <si>
    <t>The Scarlett</t>
  </si>
  <si>
    <t>Jester</t>
  </si>
  <si>
    <t>Doses</t>
  </si>
  <si>
    <t>Grindstones</t>
  </si>
  <si>
    <t>Sun</t>
  </si>
  <si>
    <t>Elements</t>
  </si>
  <si>
    <t>Institute</t>
  </si>
  <si>
    <t>The Crossed</t>
  </si>
  <si>
    <t>Boar</t>
  </si>
  <si>
    <t>Libations</t>
  </si>
  <si>
    <t>Scabbards</t>
  </si>
  <si>
    <t>Bracelet</t>
  </si>
  <si>
    <t>Wonders</t>
  </si>
  <si>
    <t>Lantern</t>
  </si>
  <si>
    <t>The Pirate's</t>
  </si>
  <si>
    <t>Basket</t>
  </si>
  <si>
    <t>Decoctions</t>
  </si>
  <si>
    <t>Braces</t>
  </si>
  <si>
    <t>Handy Sundries</t>
  </si>
  <si>
    <t>Tent</t>
  </si>
  <si>
    <t>The Angry</t>
  </si>
  <si>
    <t>Moon</t>
  </si>
  <si>
    <t>Tonics</t>
  </si>
  <si>
    <t>Hilts</t>
  </si>
  <si>
    <t>Sigil</t>
  </si>
  <si>
    <t>Tower</t>
  </si>
  <si>
    <t>Lizard</t>
  </si>
  <si>
    <t>Infusions</t>
  </si>
  <si>
    <t>Anklet</t>
  </si>
  <si>
    <t>Spellbinds</t>
  </si>
  <si>
    <t>Place</t>
  </si>
  <si>
    <t>Wizard</t>
  </si>
  <si>
    <t>Remedies</t>
  </si>
  <si>
    <t>Blades</t>
  </si>
  <si>
    <t>Decoration</t>
  </si>
  <si>
    <t>Enchanted</t>
  </si>
  <si>
    <t>Arcane Powers</t>
  </si>
  <si>
    <t>Camel</t>
  </si>
  <si>
    <t>Cures</t>
  </si>
  <si>
    <t>Shields</t>
  </si>
  <si>
    <t>Stone</t>
  </si>
  <si>
    <t>Sword</t>
  </si>
  <si>
    <t>Medicaments</t>
  </si>
  <si>
    <t>Pommels</t>
  </si>
  <si>
    <t>The Ruby</t>
  </si>
  <si>
    <t>Eye</t>
  </si>
  <si>
    <t>Gate</t>
  </si>
  <si>
    <t>Outfitter</t>
  </si>
  <si>
    <t>Snake</t>
  </si>
  <si>
    <t>Lion</t>
  </si>
  <si>
    <t>Goose</t>
  </si>
  <si>
    <t>Wheel</t>
  </si>
  <si>
    <t>The Creaking</t>
  </si>
  <si>
    <t>Horse</t>
  </si>
  <si>
    <t>The Crooked</t>
  </si>
  <si>
    <t>Owl</t>
  </si>
  <si>
    <t>The Blue</t>
  </si>
  <si>
    <t>Bow</t>
  </si>
  <si>
    <t>The Red</t>
  </si>
  <si>
    <t>Siren</t>
  </si>
  <si>
    <t>The Ivory</t>
  </si>
  <si>
    <t>Tavern</t>
  </si>
  <si>
    <t>The Lame</t>
  </si>
  <si>
    <t>The Burning</t>
  </si>
  <si>
    <t>The Striking</t>
  </si>
  <si>
    <t>Witch</t>
  </si>
  <si>
    <t>The Silent</t>
  </si>
  <si>
    <t>The Gilded</t>
  </si>
  <si>
    <t>Anvil</t>
  </si>
  <si>
    <t>The Broken</t>
  </si>
  <si>
    <t>The Stunted</t>
  </si>
  <si>
    <t>Warthog</t>
  </si>
  <si>
    <t>The Long</t>
  </si>
  <si>
    <t>Bear</t>
  </si>
  <si>
    <t>The Drunken</t>
  </si>
  <si>
    <t>Bronco</t>
  </si>
  <si>
    <t>The Perfumed</t>
  </si>
  <si>
    <t>Stallion</t>
  </si>
  <si>
    <t>The Studded</t>
  </si>
  <si>
    <t>Pony</t>
  </si>
  <si>
    <t>The Giant</t>
  </si>
  <si>
    <t>Eagle</t>
  </si>
  <si>
    <t>The Master</t>
  </si>
  <si>
    <t>Mountain</t>
  </si>
  <si>
    <t>The Lonely</t>
  </si>
  <si>
    <t>The Bloody</t>
  </si>
  <si>
    <t>Horde</t>
  </si>
  <si>
    <t>The Frowning</t>
  </si>
  <si>
    <t>Spirit</t>
  </si>
  <si>
    <t>TheRoaring</t>
  </si>
  <si>
    <t>Demon</t>
  </si>
  <si>
    <t>The Leaping</t>
  </si>
  <si>
    <t>Lamb</t>
  </si>
  <si>
    <t>The Leering</t>
  </si>
  <si>
    <t>Wolf</t>
  </si>
  <si>
    <t>The Slaughtered</t>
  </si>
  <si>
    <t>Stag</t>
  </si>
  <si>
    <t>The Howling</t>
  </si>
  <si>
    <t>Rose</t>
  </si>
  <si>
    <t>The Running</t>
  </si>
  <si>
    <t>Pegasus</t>
  </si>
  <si>
    <t>The Prancing</t>
  </si>
  <si>
    <t>The Laughing</t>
  </si>
  <si>
    <t>Dolphin</t>
  </si>
  <si>
    <t>The Staggering</t>
  </si>
  <si>
    <t>Eel</t>
  </si>
  <si>
    <t>Prince</t>
  </si>
  <si>
    <t>King</t>
  </si>
  <si>
    <t>The Black</t>
  </si>
  <si>
    <t>The Barking</t>
  </si>
  <si>
    <t>Spider</t>
  </si>
  <si>
    <t>Satyr</t>
  </si>
  <si>
    <t>Personality 1</t>
  </si>
  <si>
    <t>Personality 2</t>
  </si>
  <si>
    <t>Mable</t>
  </si>
  <si>
    <t>Hilltop</t>
  </si>
  <si>
    <t>Young</t>
  </si>
  <si>
    <t>Cautious</t>
  </si>
  <si>
    <t>Erik</t>
  </si>
  <si>
    <t>Deepwater</t>
  </si>
  <si>
    <t>Middle Aged</t>
  </si>
  <si>
    <t>Towering Tall</t>
  </si>
  <si>
    <t>Grumpy</t>
  </si>
  <si>
    <t>Samuel</t>
  </si>
  <si>
    <t>Stillwind</t>
  </si>
  <si>
    <t>Rolen</t>
  </si>
  <si>
    <t>The Cleaver</t>
  </si>
  <si>
    <t>Francis</t>
  </si>
  <si>
    <t>Val'haren</t>
  </si>
  <si>
    <t>Old</t>
  </si>
  <si>
    <t>Jen</t>
  </si>
  <si>
    <t>Grimtotem</t>
  </si>
  <si>
    <t>Very Old</t>
  </si>
  <si>
    <t>Beautiful</t>
  </si>
  <si>
    <t>Annoyed</t>
  </si>
  <si>
    <t>Thari</t>
  </si>
  <si>
    <t>Dewbeam</t>
  </si>
  <si>
    <t>Braided Beard Or Hair</t>
  </si>
  <si>
    <t>Ponderous</t>
  </si>
  <si>
    <t>Bite His Fingernails</t>
  </si>
  <si>
    <t>Sanzagh</t>
  </si>
  <si>
    <t>Axegrip</t>
  </si>
  <si>
    <t>Missing Teeth</t>
  </si>
  <si>
    <t>Speak in Rhyme</t>
  </si>
  <si>
    <t>Ukhlad</t>
  </si>
  <si>
    <t>Redgem</t>
  </si>
  <si>
    <t>Drow</t>
  </si>
  <si>
    <t>Arrogant</t>
  </si>
  <si>
    <t>High Voice</t>
  </si>
  <si>
    <t>Gwali</t>
  </si>
  <si>
    <t>Elfbane</t>
  </si>
  <si>
    <t>Argumentative</t>
  </si>
  <si>
    <t>Hums</t>
  </si>
  <si>
    <t>Zaghak</t>
  </si>
  <si>
    <t>Mourningstrength</t>
  </si>
  <si>
    <t>Duri</t>
  </si>
  <si>
    <t>Runeshield</t>
  </si>
  <si>
    <t>Chews on Things</t>
  </si>
  <si>
    <t>Urin</t>
  </si>
  <si>
    <t>Marblefall</t>
  </si>
  <si>
    <t>Squint</t>
  </si>
  <si>
    <t>Bori</t>
  </si>
  <si>
    <t>Dragonfallow</t>
  </si>
  <si>
    <t>Ragged Clothes</t>
  </si>
  <si>
    <t>Bifar</t>
  </si>
  <si>
    <t>Wyvernpunch</t>
  </si>
  <si>
    <t>Distinctive Nose</t>
  </si>
  <si>
    <t>Uses Wrong Words</t>
  </si>
  <si>
    <t>Akal</t>
  </si>
  <si>
    <t>Winterarm</t>
  </si>
  <si>
    <t>Quiet</t>
  </si>
  <si>
    <t>Tap Fingers</t>
  </si>
  <si>
    <t>Thali</t>
  </si>
  <si>
    <t>Slatekeep</t>
  </si>
  <si>
    <t>Blustering</t>
  </si>
  <si>
    <t>Use Long Words</t>
  </si>
  <si>
    <t>Throri</t>
  </si>
  <si>
    <t>Mistglade</t>
  </si>
  <si>
    <t>Missing Fingers</t>
  </si>
  <si>
    <t>Rude</t>
  </si>
  <si>
    <t>Fidget</t>
  </si>
  <si>
    <t>Dinain</t>
  </si>
  <si>
    <t>Meadowslayer</t>
  </si>
  <si>
    <t>Ugly</t>
  </si>
  <si>
    <t>Wants to be liked</t>
  </si>
  <si>
    <t>Bari</t>
  </si>
  <si>
    <t>Alpenward</t>
  </si>
  <si>
    <t>Wise</t>
  </si>
  <si>
    <t>Kunain</t>
  </si>
  <si>
    <t>Crestscar</t>
  </si>
  <si>
    <t>Formal Clothes</t>
  </si>
  <si>
    <t>Arvin</t>
  </si>
  <si>
    <t>Richseeker</t>
  </si>
  <si>
    <t>Crazy</t>
  </si>
  <si>
    <t>Frinan</t>
  </si>
  <si>
    <t>Morningsinger</t>
  </si>
  <si>
    <t>Weird Posture</t>
  </si>
  <si>
    <t>Frasanz</t>
  </si>
  <si>
    <t>Fernshaper</t>
  </si>
  <si>
    <t>Gimli</t>
  </si>
  <si>
    <t>Riverclaw</t>
  </si>
  <si>
    <t>Child</t>
  </si>
  <si>
    <t>Shakar</t>
  </si>
  <si>
    <t>Proudpike</t>
  </si>
  <si>
    <t>Thori</t>
  </si>
  <si>
    <t>Glorysoar</t>
  </si>
  <si>
    <t>Bali</t>
  </si>
  <si>
    <t>Embertalon</t>
  </si>
  <si>
    <t>Frukar</t>
  </si>
  <si>
    <t>Moltenoak</t>
  </si>
  <si>
    <t>Nainarv</t>
  </si>
  <si>
    <t>Hardshot</t>
  </si>
  <si>
    <t>Dinarv</t>
  </si>
  <si>
    <t>Skullscar</t>
  </si>
  <si>
    <t>Undim</t>
  </si>
  <si>
    <t>Richheart</t>
  </si>
  <si>
    <t>Shrewd</t>
  </si>
  <si>
    <t>Gluri</t>
  </si>
  <si>
    <t>Dustshot</t>
  </si>
  <si>
    <t>gloomy</t>
  </si>
  <si>
    <t>Dainan</t>
  </si>
  <si>
    <t>Proudfeather</t>
  </si>
  <si>
    <t>Kada</t>
  </si>
  <si>
    <t>Clawhell</t>
  </si>
  <si>
    <t>Delightful</t>
  </si>
  <si>
    <t>Marshcaller</t>
  </si>
  <si>
    <t>Beornmund</t>
  </si>
  <si>
    <t>Tallbane</t>
  </si>
  <si>
    <t>Deda</t>
  </si>
  <si>
    <t>Flatgrip</t>
  </si>
  <si>
    <t>Giles</t>
  </si>
  <si>
    <t>Stilloak</t>
  </si>
  <si>
    <t>Godmenr</t>
  </si>
  <si>
    <t>Flintwhirl</t>
  </si>
  <si>
    <t>Bertio</t>
  </si>
  <si>
    <t>Shadowspell</t>
  </si>
  <si>
    <t>Wisym</t>
  </si>
  <si>
    <t>Seawhirl</t>
  </si>
  <si>
    <t>Ethes</t>
  </si>
  <si>
    <t>Snakesoar</t>
  </si>
  <si>
    <t>Helmund</t>
  </si>
  <si>
    <t>Tallcrag</t>
  </si>
  <si>
    <t>Amel</t>
  </si>
  <si>
    <t>Grandtoe</t>
  </si>
  <si>
    <t>Ceolwy</t>
  </si>
  <si>
    <t>Titansword</t>
  </si>
  <si>
    <t>Here</t>
  </si>
  <si>
    <t>Seatail</t>
  </si>
  <si>
    <t>Ered</t>
  </si>
  <si>
    <t>Mistrock</t>
  </si>
  <si>
    <t>Erehrt</t>
  </si>
  <si>
    <t>Wheatchewer</t>
  </si>
  <si>
    <t>Enryn</t>
  </si>
  <si>
    <t>Twilightwood</t>
  </si>
  <si>
    <t>Alfwod</t>
  </si>
  <si>
    <t>Spiderwhisk</t>
  </si>
  <si>
    <t>Gauward</t>
  </si>
  <si>
    <t>Fisthell</t>
  </si>
  <si>
    <t>Wulfa</t>
  </si>
  <si>
    <t>Clearreaver</t>
  </si>
  <si>
    <t>Ethehrt</t>
  </si>
  <si>
    <t>Bouldersun</t>
  </si>
  <si>
    <t>Arled</t>
  </si>
  <si>
    <t>Forehand</t>
  </si>
  <si>
    <t>Genwy</t>
  </si>
  <si>
    <t>Barleyglory</t>
  </si>
  <si>
    <t>Ealdred</t>
  </si>
  <si>
    <t>Nobleflower</t>
  </si>
  <si>
    <t>Ealuuald</t>
  </si>
  <si>
    <t>Clanguard</t>
  </si>
  <si>
    <t>Wilhye</t>
  </si>
  <si>
    <t>Lunasnarl</t>
  </si>
  <si>
    <t>Oerwurg</t>
  </si>
  <si>
    <t>Serpentblossom</t>
  </si>
  <si>
    <t>Rewalt</t>
  </si>
  <si>
    <t>Grizzlycut</t>
  </si>
  <si>
    <t>Wynhunb</t>
  </si>
  <si>
    <t>Hawkcloud</t>
  </si>
  <si>
    <t>Andres</t>
  </si>
  <si>
    <t>Mildarm</t>
  </si>
  <si>
    <t>Drewy</t>
  </si>
  <si>
    <t>Steeltalon</t>
  </si>
  <si>
    <t>Drobert</t>
  </si>
  <si>
    <t>Slatestriker</t>
  </si>
  <si>
    <t>Swulfa</t>
  </si>
  <si>
    <t>Sunrunner</t>
  </si>
  <si>
    <t>Elyn</t>
  </si>
  <si>
    <t>Craghunter</t>
  </si>
  <si>
    <t>Hiltroua</t>
  </si>
  <si>
    <t>Summercut</t>
  </si>
  <si>
    <t>Philia Gare</t>
  </si>
  <si>
    <t>Dustshout</t>
  </si>
  <si>
    <t>Brictiue</t>
  </si>
  <si>
    <t>Titanmoon</t>
  </si>
  <si>
    <t>Ennet None</t>
  </si>
  <si>
    <t>Mountainwound</t>
  </si>
  <si>
    <t>Ryelly</t>
  </si>
  <si>
    <t>Twosky</t>
  </si>
  <si>
    <t>Aben</t>
  </si>
  <si>
    <t>Threeflare</t>
  </si>
  <si>
    <t>Marget</t>
  </si>
  <si>
    <t>Rumblestride</t>
  </si>
  <si>
    <t>Cily</t>
  </si>
  <si>
    <t>Shadowbranch</t>
  </si>
  <si>
    <t>Eolwynn</t>
  </si>
  <si>
    <t>Stoneflaw</t>
  </si>
  <si>
    <t>Burguia</t>
  </si>
  <si>
    <t>Stagbrace</t>
  </si>
  <si>
    <t>Kathil Arard</t>
  </si>
  <si>
    <t>Grandstrider</t>
  </si>
  <si>
    <t>Conga</t>
  </si>
  <si>
    <t>Mossglade</t>
  </si>
  <si>
    <t>Gytha</t>
  </si>
  <si>
    <t>Snowspear</t>
  </si>
  <si>
    <t>Cecie</t>
  </si>
  <si>
    <t>Winterbrace</t>
  </si>
  <si>
    <t>Hilda</t>
  </si>
  <si>
    <t>Hardsword</t>
  </si>
  <si>
    <t>Hena</t>
  </si>
  <si>
    <t>Strongwound</t>
  </si>
  <si>
    <t>Ehith</t>
  </si>
  <si>
    <t>Dirgereaper</t>
  </si>
  <si>
    <t>Wynna</t>
  </si>
  <si>
    <t>Twilightmantle</t>
  </si>
  <si>
    <t>Burhe</t>
  </si>
  <si>
    <t>Pyreblade</t>
  </si>
  <si>
    <t>Kater</t>
  </si>
  <si>
    <t>Dragonrunner</t>
  </si>
  <si>
    <t>Benne</t>
  </si>
  <si>
    <t>Simpletrap</t>
  </si>
  <si>
    <t>Eryn</t>
  </si>
  <si>
    <t>Mountainpelt</t>
  </si>
  <si>
    <t>Hely</t>
  </si>
  <si>
    <t>Dewbender</t>
  </si>
  <si>
    <t>Pridehammer</t>
  </si>
  <si>
    <t>Githa</t>
  </si>
  <si>
    <t>Simpleflare</t>
  </si>
  <si>
    <t>Ethell</t>
  </si>
  <si>
    <t>Windsplitter</t>
  </si>
  <si>
    <t>Odwyth</t>
  </si>
  <si>
    <t>Lonespark</t>
  </si>
  <si>
    <t>Cece</t>
  </si>
  <si>
    <t>Mirthshard</t>
  </si>
  <si>
    <t>Ellel</t>
  </si>
  <si>
    <t>Eaglemore</t>
  </si>
  <si>
    <t>Telchal</t>
  </si>
  <si>
    <t>Zigam</t>
  </si>
  <si>
    <t>Kadu</t>
  </si>
  <si>
    <t>Alim</t>
  </si>
  <si>
    <t>Zigiml</t>
  </si>
  <si>
    <t>Glinarv</t>
  </si>
  <si>
    <t>Enelron</t>
  </si>
  <si>
    <t>Irdathin</t>
  </si>
  <si>
    <t>Tanerdhir</t>
  </si>
  <si>
    <t>Magladuil</t>
  </si>
  <si>
    <t>Elegor</t>
  </si>
  <si>
    <t>Celegorm</t>
  </si>
  <si>
    <t>Celegon</t>
  </si>
  <si>
    <t>Maeglemmin</t>
  </si>
  <si>
    <t>Saerodor</t>
  </si>
  <si>
    <t>Emmin</t>
  </si>
  <si>
    <t>Arfil</t>
  </si>
  <si>
    <t>Cirdire</t>
  </si>
  <si>
    <t>Finore</t>
  </si>
  <si>
    <t>Galadir</t>
  </si>
  <si>
    <t>Elelror</t>
  </si>
  <si>
    <t>Elenel</t>
  </si>
  <si>
    <t>Danore</t>
  </si>
  <si>
    <t>Saerophil</t>
  </si>
  <si>
    <t>Makili</t>
  </si>
  <si>
    <t>Thonaeli</t>
  </si>
  <si>
    <t>Finduilye</t>
  </si>
  <si>
    <t>Ariel</t>
  </si>
  <si>
    <t>Atielel</t>
  </si>
  <si>
    <t>Nimrilye</t>
  </si>
  <si>
    <t>Gilminye</t>
  </si>
  <si>
    <t>Nimredhel</t>
  </si>
  <si>
    <t>Celenwe</t>
  </si>
  <si>
    <t>Aloth</t>
  </si>
  <si>
    <t>Ilmiris</t>
  </si>
  <si>
    <t>Ilmiriel</t>
  </si>
  <si>
    <t>Lotatie</t>
  </si>
  <si>
    <t>Anindis</t>
  </si>
  <si>
    <t>Elellas</t>
  </si>
  <si>
    <t>Erwen</t>
  </si>
  <si>
    <t>Nimrime</t>
  </si>
  <si>
    <t>Ilmis</t>
  </si>
  <si>
    <t>Ithren</t>
  </si>
  <si>
    <t>Eldas</t>
  </si>
  <si>
    <t>Eleris</t>
  </si>
  <si>
    <t>Human Male</t>
  </si>
  <si>
    <t>Human Female</t>
  </si>
  <si>
    <t>Human Other (not cis)</t>
  </si>
  <si>
    <t>Human Last</t>
  </si>
  <si>
    <t>Dragonborn Male</t>
  </si>
  <si>
    <t>Dragonborn Female</t>
  </si>
  <si>
    <t>Dragonborn Other (not cis)</t>
  </si>
  <si>
    <t>Dragonborn Last</t>
  </si>
  <si>
    <t>Dwarf Male</t>
  </si>
  <si>
    <t>Dwarf Female</t>
  </si>
  <si>
    <t>Dwarf Other (not cis)</t>
  </si>
  <si>
    <t>Dwarf Last</t>
  </si>
  <si>
    <t>Elf Male</t>
  </si>
  <si>
    <t>Elf Female</t>
  </si>
  <si>
    <t>Elf Other (not cis)</t>
  </si>
  <si>
    <t>Elf Last</t>
  </si>
  <si>
    <t>Gnome Male</t>
  </si>
  <si>
    <t>Gnome Female</t>
  </si>
  <si>
    <t>Gnome Other (not cis)</t>
  </si>
  <si>
    <t>Gnome Last</t>
  </si>
  <si>
    <t>Half-Orc Male</t>
  </si>
  <si>
    <t>Half-Orc Female</t>
  </si>
  <si>
    <t>Half-Orc Other (not cis)</t>
  </si>
  <si>
    <t>Half-Orc Last</t>
  </si>
  <si>
    <t>Halfling Male</t>
  </si>
  <si>
    <t>Halfling Female</t>
  </si>
  <si>
    <t>Halfling Other (not cis)</t>
  </si>
  <si>
    <t>Halfling Last</t>
  </si>
  <si>
    <t>Tiefling Male</t>
  </si>
  <si>
    <t>Tiefling Female</t>
  </si>
  <si>
    <t>Tiefling Other (not cis)</t>
  </si>
  <si>
    <t>Tiefling Last</t>
  </si>
  <si>
    <t>Half-Elf Male</t>
  </si>
  <si>
    <t>Half-Elf Female</t>
  </si>
  <si>
    <t>Half-Elf Other (not cis)</t>
  </si>
  <si>
    <t>Half-Elf Last</t>
  </si>
  <si>
    <t>Anlow</t>
  </si>
  <si>
    <t>Atala</t>
  </si>
  <si>
    <t>Arkalis</t>
  </si>
  <si>
    <t>Andujar</t>
  </si>
  <si>
    <t>Akra</t>
  </si>
  <si>
    <t>Arkhor</t>
  </si>
  <si>
    <t>Adrik</t>
  </si>
  <si>
    <t>Amber</t>
  </si>
  <si>
    <t>Artin</t>
  </si>
  <si>
    <t>Ambershard</t>
  </si>
  <si>
    <t>Adran</t>
  </si>
  <si>
    <t>Adrie</t>
  </si>
  <si>
    <t>Aelar</t>
  </si>
  <si>
    <t>Amakiir</t>
  </si>
  <si>
    <t>Alston</t>
  </si>
  <si>
    <t>Bimpnottin</t>
  </si>
  <si>
    <t>Aleslosh</t>
  </si>
  <si>
    <t>Dench</t>
  </si>
  <si>
    <t>Baggi</t>
  </si>
  <si>
    <t xml:space="preserve"> </t>
  </si>
  <si>
    <t>Alton</t>
  </si>
  <si>
    <t>Andry</t>
  </si>
  <si>
    <t>Arthan</t>
  </si>
  <si>
    <t>Angler</t>
  </si>
  <si>
    <t>Akmenos</t>
  </si>
  <si>
    <t>Affyria</t>
  </si>
  <si>
    <t>Ankhus</t>
  </si>
  <si>
    <t>Amarzian</t>
  </si>
  <si>
    <t>Arando</t>
  </si>
  <si>
    <t>Azura</t>
  </si>
  <si>
    <t>Brey</t>
  </si>
  <si>
    <t>Armanci</t>
  </si>
  <si>
    <t>Arjhan</t>
  </si>
  <si>
    <t>Artana</t>
  </si>
  <si>
    <t>Arzan</t>
  </si>
  <si>
    <t>Avandra</t>
  </si>
  <si>
    <t>Agaro</t>
  </si>
  <si>
    <t>Arnan</t>
  </si>
  <si>
    <t>Balderk</t>
  </si>
  <si>
    <t>Althaea</t>
  </si>
  <si>
    <t>Andraste</t>
  </si>
  <si>
    <t>Amastacia</t>
  </si>
  <si>
    <t>Alvyn</t>
  </si>
  <si>
    <t>Breena</t>
  </si>
  <si>
    <t>Burgell</t>
  </si>
  <si>
    <t>Ashhearth</t>
  </si>
  <si>
    <t>Feng</t>
  </si>
  <si>
    <t>Emen</t>
  </si>
  <si>
    <t>Gell</t>
  </si>
  <si>
    <t>Ander</t>
  </si>
  <si>
    <t>Bree</t>
  </si>
  <si>
    <t>Corrin</t>
  </si>
  <si>
    <t>Battlestone</t>
  </si>
  <si>
    <t>Amnon</t>
  </si>
  <si>
    <t>Akta</t>
  </si>
  <si>
    <t>Akadi</t>
  </si>
  <si>
    <t>Art</t>
  </si>
  <si>
    <t>Aseir</t>
  </si>
  <si>
    <t>Cale</t>
  </si>
  <si>
    <t>Bilger</t>
  </si>
  <si>
    <t>Armagan</t>
  </si>
  <si>
    <t>Biri</t>
  </si>
  <si>
    <t>Bharzim</t>
  </si>
  <si>
    <t>Alberich</t>
  </si>
  <si>
    <t>Audhild</t>
  </si>
  <si>
    <t>Avamir</t>
  </si>
  <si>
    <t>Barrelhelm</t>
  </si>
  <si>
    <t>Alarcion</t>
  </si>
  <si>
    <t>Anastrianna</t>
  </si>
  <si>
    <t>Aryllan</t>
  </si>
  <si>
    <t>Autumnloft</t>
  </si>
  <si>
    <t>Boddynock</t>
  </si>
  <si>
    <t>Caramip</t>
  </si>
  <si>
    <t>Duvamil</t>
  </si>
  <si>
    <t>Badger</t>
  </si>
  <si>
    <t>Engong</t>
  </si>
  <si>
    <t>Henk</t>
  </si>
  <si>
    <t>Caliope</t>
  </si>
  <si>
    <t>Egen</t>
  </si>
  <si>
    <t>Blackwater</t>
  </si>
  <si>
    <t>Anakis</t>
  </si>
  <si>
    <t>Cavian</t>
  </si>
  <si>
    <t>Carnago</t>
  </si>
  <si>
    <t>Bardeid</t>
  </si>
  <si>
    <t>Ceidil</t>
  </si>
  <si>
    <t>Blackstrand</t>
  </si>
  <si>
    <t>Armek</t>
  </si>
  <si>
    <t>Daar</t>
  </si>
  <si>
    <t>Bhezrizma</t>
  </si>
  <si>
    <t>Bardryn</t>
  </si>
  <si>
    <t>Battlehammer</t>
  </si>
  <si>
    <t>Alathar</t>
  </si>
  <si>
    <t>Aust</t>
  </si>
  <si>
    <t>Balefrost</t>
  </si>
  <si>
    <t>Brocc</t>
  </si>
  <si>
    <t>Carlin</t>
  </si>
  <si>
    <t>Dimble</t>
  </si>
  <si>
    <t>Beren</t>
  </si>
  <si>
    <t>Kansif</t>
  </si>
  <si>
    <t>Holk</t>
  </si>
  <si>
    <t>Cade</t>
  </si>
  <si>
    <t>Callie</t>
  </si>
  <si>
    <t>Gedi</t>
  </si>
  <si>
    <t>Brushgather</t>
  </si>
  <si>
    <t>Archidius</t>
  </si>
  <si>
    <t>Bryseis</t>
  </si>
  <si>
    <t>Corynax</t>
  </si>
  <si>
    <t>Carrion</t>
  </si>
  <si>
    <t>Bram</t>
  </si>
  <si>
    <t>Hallan</t>
  </si>
  <si>
    <t>Eddan</t>
  </si>
  <si>
    <t>Brightwater</t>
  </si>
  <si>
    <t>Farideh</t>
  </si>
  <si>
    <t>Fayal</t>
  </si>
  <si>
    <t>Clethtinthiallor</t>
  </si>
  <si>
    <t>Auxlan</t>
  </si>
  <si>
    <t>Beyla</t>
  </si>
  <si>
    <t>Dagnal</t>
  </si>
  <si>
    <t>Brawnanvil</t>
  </si>
  <si>
    <t>Aramil</t>
  </si>
  <si>
    <t>Antinua</t>
  </si>
  <si>
    <t>Birel</t>
  </si>
  <si>
    <t>Briarfell</t>
  </si>
  <si>
    <t>Donella</t>
  </si>
  <si>
    <t>Gimble</t>
  </si>
  <si>
    <t>Holg</t>
  </si>
  <si>
    <t>Myev</t>
  </si>
  <si>
    <t>Carvin</t>
  </si>
  <si>
    <t>Cora</t>
  </si>
  <si>
    <t>Kynt</t>
  </si>
  <si>
    <t>Daggersharp</t>
  </si>
  <si>
    <t>Arkadi</t>
  </si>
  <si>
    <t>Cataclysmia</t>
  </si>
  <si>
    <t>Decimeth</t>
  </si>
  <si>
    <t>Chant</t>
  </si>
  <si>
    <t>Hama</t>
  </si>
  <si>
    <t>Carnavon</t>
  </si>
  <si>
    <t>Axaran</t>
  </si>
  <si>
    <t>Haraan</t>
  </si>
  <si>
    <t>Havilar</t>
  </si>
  <si>
    <t>Daardendrian</t>
  </si>
  <si>
    <t>Dyrnar</t>
  </si>
  <si>
    <t>Copperhearth</t>
  </si>
  <si>
    <t>Arannis</t>
  </si>
  <si>
    <t>Berrian</t>
  </si>
  <si>
    <t>Diamonddew</t>
  </si>
  <si>
    <t>DImble</t>
  </si>
  <si>
    <t>Loopmottin</t>
  </si>
  <si>
    <t>Daergel</t>
  </si>
  <si>
    <t>Imsh</t>
  </si>
  <si>
    <t>Neega</t>
  </si>
  <si>
    <t>Corby</t>
  </si>
  <si>
    <t>Emily</t>
  </si>
  <si>
    <t>Linal</t>
  </si>
  <si>
    <t>Deepstrider</t>
  </si>
  <si>
    <t>Armarius</t>
  </si>
  <si>
    <t>Criella</t>
  </si>
  <si>
    <t>Ekemon</t>
  </si>
  <si>
    <t>Creed</t>
  </si>
  <si>
    <t>Dalkon</t>
  </si>
  <si>
    <t>Jasmal</t>
  </si>
  <si>
    <t>Caskajaro</t>
  </si>
  <si>
    <t>Balasar</t>
  </si>
  <si>
    <t>Inzul</t>
  </si>
  <si>
    <t>Delmirev</t>
  </si>
  <si>
    <t>Baelnar</t>
  </si>
  <si>
    <t>Diesa</t>
  </si>
  <si>
    <t>Falkrunn</t>
  </si>
  <si>
    <t>Dankil</t>
  </si>
  <si>
    <t>Ariandar</t>
  </si>
  <si>
    <t>Atalya</t>
  </si>
  <si>
    <t>Enialis</t>
  </si>
  <si>
    <t>Evenwind</t>
  </si>
  <si>
    <t>Eldon</t>
  </si>
  <si>
    <t>Ella</t>
  </si>
  <si>
    <t>Kellen</t>
  </si>
  <si>
    <t>Doublock</t>
  </si>
  <si>
    <t>Keth</t>
  </si>
  <si>
    <t>Ovak</t>
  </si>
  <si>
    <t>Euphemia</t>
  </si>
  <si>
    <t>Perrin</t>
  </si>
  <si>
    <t>Goodbarrel</t>
  </si>
  <si>
    <t>Armillius</t>
  </si>
  <si>
    <t>Damaia</t>
  </si>
  <si>
    <t>Halius</t>
  </si>
  <si>
    <t>Despair</t>
  </si>
  <si>
    <t>Daylen</t>
  </si>
  <si>
    <t>Kasaki</t>
  </si>
  <si>
    <t>Coldshore</t>
  </si>
  <si>
    <t>Belaxarim</t>
  </si>
  <si>
    <t>Jheri</t>
  </si>
  <si>
    <t>Khagra</t>
  </si>
  <si>
    <t>Drachedandion</t>
  </si>
  <si>
    <t>Baern</t>
  </si>
  <si>
    <t>Eldeth</t>
  </si>
  <si>
    <t>Fenryl</t>
  </si>
  <si>
    <t>Deepmiddens</t>
  </si>
  <si>
    <t>Arromar</t>
  </si>
  <si>
    <t>Ayrthwil</t>
  </si>
  <si>
    <t>Felosial</t>
  </si>
  <si>
    <t>Galanodel</t>
  </si>
  <si>
    <t>Erky</t>
  </si>
  <si>
    <t>Ellyjobell</t>
  </si>
  <si>
    <t>Oda</t>
  </si>
  <si>
    <t>Filchbatter</t>
  </si>
  <si>
    <t>Krusk</t>
  </si>
  <si>
    <t>Ownka</t>
  </si>
  <si>
    <t>Sutha</t>
  </si>
  <si>
    <t>Cullen</t>
  </si>
  <si>
    <t>Jillian</t>
  </si>
  <si>
    <t>Snakebait</t>
  </si>
  <si>
    <t>Greenbottle</t>
  </si>
  <si>
    <t>Balmoloch</t>
  </si>
  <si>
    <t>Domitia</t>
  </si>
  <si>
    <t>Iados</t>
  </si>
  <si>
    <t>Domarien</t>
  </si>
  <si>
    <t>Dodd</t>
  </si>
  <si>
    <t>Lorelei</t>
  </si>
  <si>
    <t>Leyten</t>
  </si>
  <si>
    <t>Coyle</t>
  </si>
  <si>
    <t>Bharash</t>
  </si>
  <si>
    <t>Kalas</t>
  </si>
  <si>
    <t>Korinn</t>
  </si>
  <si>
    <t>Fenkenkabradon</t>
  </si>
  <si>
    <t>Balfam</t>
  </si>
  <si>
    <t>Gurdis</t>
  </si>
  <si>
    <t>Drakantal</t>
  </si>
  <si>
    <t>Bethrynna</t>
  </si>
  <si>
    <t>Jelenneth</t>
  </si>
  <si>
    <t>Gemblossom</t>
  </si>
  <si>
    <t>Fonkin</t>
  </si>
  <si>
    <t>Ellywick</t>
  </si>
  <si>
    <t>Roywyn</t>
  </si>
  <si>
    <t>Fnipper</t>
  </si>
  <si>
    <t>Mhurren</t>
  </si>
  <si>
    <t>Shautha</t>
  </si>
  <si>
    <t>Volen</t>
  </si>
  <si>
    <t>Kithri</t>
  </si>
  <si>
    <t>Whim</t>
  </si>
  <si>
    <t>High-hill</t>
  </si>
  <si>
    <t>Barakas</t>
  </si>
  <si>
    <t>Dorethau</t>
  </si>
  <si>
    <t>Mordai</t>
  </si>
  <si>
    <t>Excellence</t>
  </si>
  <si>
    <t>Dungarth</t>
  </si>
  <si>
    <t>Meilil</t>
  </si>
  <si>
    <t>Maidian</t>
  </si>
  <si>
    <t>Cresthill</t>
  </si>
  <si>
    <t>Brevarr</t>
  </si>
  <si>
    <t>Kava</t>
  </si>
  <si>
    <t>Kriv</t>
  </si>
  <si>
    <t>Halendros</t>
  </si>
  <si>
    <t>Barendd</t>
  </si>
  <si>
    <t>Hlin</t>
  </si>
  <si>
    <t>Evermead</t>
  </si>
  <si>
    <t>Beiro</t>
  </si>
  <si>
    <t>Hadarai</t>
  </si>
  <si>
    <t>Gemflower</t>
  </si>
  <si>
    <t>Frug</t>
  </si>
  <si>
    <t>Lilli</t>
  </si>
  <si>
    <t>Shamil</t>
  </si>
  <si>
    <t>Folkor</t>
  </si>
  <si>
    <t>Ront</t>
  </si>
  <si>
    <t>Lavinia</t>
  </si>
  <si>
    <t>Hilltopple</t>
  </si>
  <si>
    <t>Calderax</t>
  </si>
  <si>
    <t>Ea</t>
  </si>
  <si>
    <t>Vaius</t>
  </si>
  <si>
    <t>Iscitan</t>
  </si>
  <si>
    <t>Dyrk</t>
  </si>
  <si>
    <t>Mirabel</t>
  </si>
  <si>
    <t>Namen</t>
  </si>
  <si>
    <t>Cuttlescar</t>
  </si>
  <si>
    <t>Djemidor</t>
  </si>
  <si>
    <t>Mar</t>
  </si>
  <si>
    <t>Kepeshkmolik</t>
  </si>
  <si>
    <t>Bariken</t>
  </si>
  <si>
    <t>Finelln</t>
  </si>
  <si>
    <t>Krystolari</t>
  </si>
  <si>
    <t>Fireforge</t>
  </si>
  <si>
    <t>Caelynn</t>
  </si>
  <si>
    <t>Ronefel</t>
  </si>
  <si>
    <t>Goldpetal</t>
  </si>
  <si>
    <t>Gerbo</t>
  </si>
  <si>
    <t>Orryn</t>
  </si>
  <si>
    <t>Garrick</t>
  </si>
  <si>
    <t>Shump</t>
  </si>
  <si>
    <t>Vola</t>
  </si>
  <si>
    <t>Ernest</t>
  </si>
  <si>
    <t>Lidda</t>
  </si>
  <si>
    <t>Piper</t>
  </si>
  <si>
    <t>Hollowpot</t>
  </si>
  <si>
    <t>Zevon</t>
  </si>
  <si>
    <t>Meluzan</t>
  </si>
  <si>
    <t>Pharana</t>
  </si>
  <si>
    <t>Navaren</t>
  </si>
  <si>
    <t>Daargen</t>
  </si>
  <si>
    <t>Donaar</t>
  </si>
  <si>
    <t>Mehen</t>
  </si>
  <si>
    <t>Kerrhylon</t>
  </si>
  <si>
    <t>Borkûl</t>
  </si>
  <si>
    <t>Grenenzel</t>
  </si>
  <si>
    <t>Rokel</t>
  </si>
  <si>
    <t>Frostbeard</t>
  </si>
  <si>
    <t>Borel</t>
  </si>
  <si>
    <t>Drusilia</t>
  </si>
  <si>
    <t>Leliar</t>
  </si>
  <si>
    <t>Graytrails</t>
  </si>
  <si>
    <t>Lorilla</t>
  </si>
  <si>
    <t>Warryn</t>
  </si>
  <si>
    <t>Ku</t>
  </si>
  <si>
    <t>Thokk</t>
  </si>
  <si>
    <t>Errich</t>
  </si>
  <si>
    <t>Merla</t>
  </si>
  <si>
    <t>Rixi</t>
  </si>
  <si>
    <t>Leagallow</t>
  </si>
  <si>
    <t>Cenereth</t>
  </si>
  <si>
    <t>Hacari</t>
  </si>
  <si>
    <t>Menetrian</t>
  </si>
  <si>
    <t>Falken</t>
  </si>
  <si>
    <t>Remora</t>
  </si>
  <si>
    <t>Sachil</t>
  </si>
  <si>
    <t>Dalicarlia</t>
  </si>
  <si>
    <t>Draxan</t>
  </si>
  <si>
    <t>Leytra</t>
  </si>
  <si>
    <t>Myrka</t>
  </si>
  <si>
    <t>Kimbatuul</t>
  </si>
  <si>
    <t>Brottor</t>
  </si>
  <si>
    <t>Gunnloda</t>
  </si>
  <si>
    <t>Sannl</t>
  </si>
  <si>
    <t>Garkalan</t>
  </si>
  <si>
    <t>Bvachan</t>
  </si>
  <si>
    <t>Enna</t>
  </si>
  <si>
    <t>Valanthe</t>
  </si>
  <si>
    <t>Holimion</t>
  </si>
  <si>
    <t>Glim</t>
  </si>
  <si>
    <t>Mardnab</t>
  </si>
  <si>
    <t>Wrenn</t>
  </si>
  <si>
    <t>Murnig</t>
  </si>
  <si>
    <t>Yevelda</t>
  </si>
  <si>
    <t>Finnan</t>
  </si>
  <si>
    <t>Nedda</t>
  </si>
  <si>
    <t>Teg</t>
  </si>
  <si>
    <t>Puddle</t>
  </si>
  <si>
    <t>Chorum</t>
  </si>
  <si>
    <t>Iritra</t>
  </si>
  <si>
    <t>Criel</t>
  </si>
  <si>
    <t>Paradas</t>
  </si>
  <si>
    <t>Feck</t>
  </si>
  <si>
    <t>Rosalyn</t>
  </si>
  <si>
    <t>Talfen</t>
  </si>
  <si>
    <t>Danamark</t>
  </si>
  <si>
    <t>Mishann</t>
  </si>
  <si>
    <t>Naya</t>
  </si>
  <si>
    <t>Lantheon</t>
  </si>
  <si>
    <t>Bruenor</t>
  </si>
  <si>
    <t>Thurlfara</t>
  </si>
  <si>
    <t>Gorunn</t>
  </si>
  <si>
    <t>Carric</t>
  </si>
  <si>
    <t>Zereni</t>
  </si>
  <si>
    <t>Ilphekiir</t>
  </si>
  <si>
    <t>Jebeddo</t>
  </si>
  <si>
    <t>Nissa</t>
  </si>
  <si>
    <t>Nackle</t>
  </si>
  <si>
    <t>Garret</t>
  </si>
  <si>
    <t>Paela</t>
  </si>
  <si>
    <t>Trym</t>
  </si>
  <si>
    <t>Raftmite</t>
  </si>
  <si>
    <t>Kallista</t>
  </si>
  <si>
    <t>Poetry</t>
  </si>
  <si>
    <t>Fenton</t>
  </si>
  <si>
    <t>Tura</t>
  </si>
  <si>
    <t>Donoghan</t>
  </si>
  <si>
    <t>Ghesh</t>
  </si>
  <si>
    <t>Patrin</t>
  </si>
  <si>
    <t>Librankarsk</t>
  </si>
  <si>
    <t>Dain</t>
  </si>
  <si>
    <t>Helja</t>
  </si>
  <si>
    <t>Zebel</t>
  </si>
  <si>
    <t>Grimtor</t>
  </si>
  <si>
    <t>Carydion</t>
  </si>
  <si>
    <t>Ielenia</t>
  </si>
  <si>
    <t>Morian</t>
  </si>
  <si>
    <t>Liadon</t>
  </si>
  <si>
    <t>Nyx</t>
  </si>
  <si>
    <t>Nim</t>
  </si>
  <si>
    <t>Vil</t>
  </si>
  <si>
    <t>Silverfin</t>
  </si>
  <si>
    <t>Dacian</t>
  </si>
  <si>
    <t>Lachira</t>
  </si>
  <si>
    <t>Quest</t>
  </si>
  <si>
    <t>Gryphero</t>
  </si>
  <si>
    <t>Saidi</t>
  </si>
  <si>
    <t>Drumwind</t>
  </si>
  <si>
    <t>Grax</t>
  </si>
  <si>
    <t>Nala</t>
  </si>
  <si>
    <t>Ravaran</t>
  </si>
  <si>
    <t>Linxakasendalor</t>
  </si>
  <si>
    <t>Darkûl</t>
  </si>
  <si>
    <t>Mardam</t>
  </si>
  <si>
    <t>Hackshield</t>
  </si>
  <si>
    <t>Elgoth</t>
  </si>
  <si>
    <t>Irva</t>
  </si>
  <si>
    <t>Seylas</t>
  </si>
  <si>
    <t>Meliamne</t>
  </si>
  <si>
    <t>Namfoodle</t>
  </si>
  <si>
    <t>Ningel</t>
  </si>
  <si>
    <t>Heron</t>
  </si>
  <si>
    <t>Portia</t>
  </si>
  <si>
    <t>Skiprock</t>
  </si>
  <si>
    <t>Daelius</t>
  </si>
  <si>
    <t>Lerissa</t>
  </si>
  <si>
    <t>Makira</t>
  </si>
  <si>
    <t>Random</t>
  </si>
  <si>
    <t>Hagar</t>
  </si>
  <si>
    <t>Seipora</t>
  </si>
  <si>
    <t>Dunhall</t>
  </si>
  <si>
    <t>Heskan</t>
  </si>
  <si>
    <t>Shedinn</t>
  </si>
  <si>
    <t>Maaldestir</t>
  </si>
  <si>
    <t>Darrak</t>
  </si>
  <si>
    <t>Ilde</t>
  </si>
  <si>
    <t>Morgran</t>
  </si>
  <si>
    <t>Holderhek</t>
  </si>
  <si>
    <t>Moonbrook</t>
  </si>
  <si>
    <t>Orla</t>
  </si>
  <si>
    <t>Oneshoe</t>
  </si>
  <si>
    <t>Jeryl</t>
  </si>
  <si>
    <t>Tanglestrand</t>
  </si>
  <si>
    <t>Damaceus</t>
  </si>
  <si>
    <t>Levatra</t>
  </si>
  <si>
    <t>Precious</t>
  </si>
  <si>
    <t>Reverence</t>
  </si>
  <si>
    <t>Haseid</t>
  </si>
  <si>
    <t>Tanika</t>
  </si>
  <si>
    <t>Ereghast</t>
  </si>
  <si>
    <t>Perra</t>
  </si>
  <si>
    <t>Sunan</t>
  </si>
  <si>
    <t>Marturang</t>
  </si>
  <si>
    <t>Delg</t>
  </si>
  <si>
    <t>Kathra</t>
  </si>
  <si>
    <t>Traubon</t>
  </si>
  <si>
    <t>Ironfist</t>
  </si>
  <si>
    <t>Erdan</t>
  </si>
  <si>
    <t>Keyleth</t>
  </si>
  <si>
    <t>Mooncairn</t>
  </si>
  <si>
    <t>Roondar</t>
  </si>
  <si>
    <t>Pock</t>
  </si>
  <si>
    <t>Keffen</t>
  </si>
  <si>
    <t>Sabretha</t>
  </si>
  <si>
    <t>Tealeaf</t>
  </si>
  <si>
    <t>Damakos</t>
  </si>
  <si>
    <t>Makaria</t>
  </si>
  <si>
    <t>Rain</t>
  </si>
  <si>
    <t>Romazi</t>
  </si>
  <si>
    <t>Jeras</t>
  </si>
  <si>
    <t>Falck</t>
  </si>
  <si>
    <t>Iojad</t>
  </si>
  <si>
    <t>Raiann</t>
  </si>
  <si>
    <t>Thava</t>
  </si>
  <si>
    <t>Myastan</t>
  </si>
  <si>
    <t>Dolmen</t>
  </si>
  <si>
    <t>Kristryd</t>
  </si>
  <si>
    <t>Joss</t>
  </si>
  <si>
    <t>Irongull</t>
  </si>
  <si>
    <t>Erevan</t>
  </si>
  <si>
    <t>Leshanna</t>
  </si>
  <si>
    <t>Moonwhisper</t>
  </si>
  <si>
    <t>Sheebo</t>
  </si>
  <si>
    <t>Raulnor</t>
  </si>
  <si>
    <t>Kylem</t>
  </si>
  <si>
    <t>Seraphina</t>
  </si>
  <si>
    <t>Thorngage</t>
  </si>
  <si>
    <t>Mecretia</t>
  </si>
  <si>
    <t>Sunshine</t>
  </si>
  <si>
    <t>Sarzan</t>
  </si>
  <si>
    <t>Khemed</t>
  </si>
  <si>
    <t>Tylsa</t>
  </si>
  <si>
    <t>Fallenbridge</t>
  </si>
  <si>
    <t>Khiraj</t>
  </si>
  <si>
    <t>Sarcha</t>
  </si>
  <si>
    <t>Nemmonis</t>
  </si>
  <si>
    <t>Litgehr</t>
  </si>
  <si>
    <t>Farlien</t>
  </si>
  <si>
    <t>Lia</t>
  </si>
  <si>
    <t>Nailo</t>
  </si>
  <si>
    <t>Sindri</t>
  </si>
  <si>
    <t>Tana</t>
  </si>
  <si>
    <t>Sheppen</t>
  </si>
  <si>
    <t>Shaena</t>
  </si>
  <si>
    <t>Tosscobble</t>
  </si>
  <si>
    <t>Demedor</t>
  </si>
  <si>
    <t>Milvia</t>
  </si>
  <si>
    <t>Serechor</t>
  </si>
  <si>
    <t>Krynt</t>
  </si>
  <si>
    <t>Vencia</t>
  </si>
  <si>
    <t>Faringray</t>
  </si>
  <si>
    <t>Kreytzen</t>
  </si>
  <si>
    <t>Shirren</t>
  </si>
  <si>
    <t>Norixius</t>
  </si>
  <si>
    <t>Eberk</t>
  </si>
  <si>
    <t>Liftrasa</t>
  </si>
  <si>
    <t>Loderr</t>
  </si>
  <si>
    <t>Ferel</t>
  </si>
  <si>
    <t>Lyfalia</t>
  </si>
  <si>
    <t>Nightbreeze</t>
  </si>
  <si>
    <t>Waywocket</t>
  </si>
  <si>
    <t>Sparklegem</t>
  </si>
  <si>
    <t>Leskyn</t>
  </si>
  <si>
    <t>Tricker</t>
  </si>
  <si>
    <t>Demerian</t>
  </si>
  <si>
    <t>Nemia</t>
  </si>
  <si>
    <t>Shadowhorn</t>
  </si>
  <si>
    <t>Lavant</t>
  </si>
  <si>
    <t>Xandrilla</t>
  </si>
  <si>
    <t>Fletcher</t>
  </si>
  <si>
    <t>Sirivistra</t>
  </si>
  <si>
    <t>Ophinshtalajiir</t>
  </si>
  <si>
    <t>Einkil</t>
  </si>
  <si>
    <t>Lokara</t>
  </si>
  <si>
    <t>Markolak</t>
  </si>
  <si>
    <t>Gaerlan</t>
  </si>
  <si>
    <t>Meriele</t>
  </si>
  <si>
    <t>Oakenheel</t>
  </si>
  <si>
    <t>Zanna</t>
  </si>
  <si>
    <t>Stumbleduck</t>
  </si>
  <si>
    <t>Tilly</t>
  </si>
  <si>
    <t>Underbough</t>
  </si>
  <si>
    <t>Dynachus</t>
  </si>
  <si>
    <t>Nericia</t>
  </si>
  <si>
    <t>Sorrow</t>
  </si>
  <si>
    <t>Yasheira</t>
  </si>
  <si>
    <t>Fryft</t>
  </si>
  <si>
    <t>Lejek</t>
  </si>
  <si>
    <t>Sora</t>
  </si>
  <si>
    <t>Prexijandilin</t>
  </si>
  <si>
    <t>Erag</t>
  </si>
  <si>
    <t>Lurka</t>
  </si>
  <si>
    <t>Ramcrown</t>
  </si>
  <si>
    <t>Galinndan</t>
  </si>
  <si>
    <t>Mialee</t>
  </si>
  <si>
    <t>Riverwall</t>
  </si>
  <si>
    <t>Zook</t>
  </si>
  <si>
    <t>Timbers</t>
  </si>
  <si>
    <t>Lyle</t>
  </si>
  <si>
    <t>Toira</t>
  </si>
  <si>
    <t>Willowrush</t>
  </si>
  <si>
    <t>Orianna</t>
  </si>
  <si>
    <t>Szereban</t>
  </si>
  <si>
    <t>Madian</t>
  </si>
  <si>
    <t>Zasheida</t>
  </si>
  <si>
    <t>Goldrudder</t>
  </si>
  <si>
    <t>Sufana</t>
  </si>
  <si>
    <t>Sahandrian</t>
  </si>
  <si>
    <t>Ezegan</t>
  </si>
  <si>
    <t>Mardred</t>
  </si>
  <si>
    <t>Rockharvest</t>
  </si>
  <si>
    <t>Naivara</t>
  </si>
  <si>
    <t>Sianodel</t>
  </si>
  <si>
    <t>Turen</t>
  </si>
  <si>
    <t>Merric</t>
  </si>
  <si>
    <t>Yellowcrane</t>
  </si>
  <si>
    <t>Grassus</t>
  </si>
  <si>
    <t>Phelaia</t>
  </si>
  <si>
    <t>Temerity</t>
  </si>
  <si>
    <t>Malfier</t>
  </si>
  <si>
    <t>Grantham</t>
  </si>
  <si>
    <t>Medrash</t>
  </si>
  <si>
    <t>Surina</t>
  </si>
  <si>
    <t>Sanalosi</t>
  </si>
  <si>
    <t>Fargrim</t>
  </si>
  <si>
    <t>Marnia</t>
  </si>
  <si>
    <t>Rumnaheim</t>
  </si>
  <si>
    <t>Hein</t>
  </si>
  <si>
    <t>Quelenna</t>
  </si>
  <si>
    <t>Silverfrond</t>
  </si>
  <si>
    <t>Milo</t>
  </si>
  <si>
    <t>Vani</t>
  </si>
  <si>
    <t>Torment</t>
  </si>
  <si>
    <t>Markus</t>
  </si>
  <si>
    <t>Guddath</t>
  </si>
  <si>
    <t>Tamara</t>
  </si>
  <si>
    <t>Shalastar</t>
  </si>
  <si>
    <t>Ferrek</t>
  </si>
  <si>
    <t>Praxana</t>
  </si>
  <si>
    <t>Silvertarn</t>
  </si>
  <si>
    <t>Himo</t>
  </si>
  <si>
    <t>Quillathe</t>
  </si>
  <si>
    <t>Starflower</t>
  </si>
  <si>
    <t>Neff</t>
  </si>
  <si>
    <t>Verna</t>
  </si>
  <si>
    <t>Heleph</t>
  </si>
  <si>
    <t>Torzalan</t>
  </si>
  <si>
    <t>Mehmen</t>
  </si>
  <si>
    <t>Gullscream</t>
  </si>
  <si>
    <t>Nadarr</t>
  </si>
  <si>
    <t>Shestendeliath</t>
  </si>
  <si>
    <t>Flint</t>
  </si>
  <si>
    <t>Riswyn</t>
  </si>
  <si>
    <t>Skandalor</t>
  </si>
  <si>
    <t>Iafalior</t>
  </si>
  <si>
    <t>Stormwolf</t>
  </si>
  <si>
    <t>Orne</t>
  </si>
  <si>
    <t>Vexia</t>
  </si>
  <si>
    <t>Reita</t>
  </si>
  <si>
    <t>Trelenus</t>
  </si>
  <si>
    <t>Meklan</t>
  </si>
  <si>
    <t>Hindergrass</t>
  </si>
  <si>
    <t>Nazir</t>
  </si>
  <si>
    <t>Uadjit</t>
  </si>
  <si>
    <t>Tamrion</t>
  </si>
  <si>
    <t>Gardain</t>
  </si>
  <si>
    <t>Torunn</t>
  </si>
  <si>
    <t>Immeral</t>
  </si>
  <si>
    <t>Sariel</t>
  </si>
  <si>
    <t>Summergale</t>
  </si>
  <si>
    <t>Osborn</t>
  </si>
  <si>
    <t>Incirion</t>
  </si>
  <si>
    <t>Samantia</t>
  </si>
  <si>
    <t>Trevethor</t>
  </si>
  <si>
    <t>Iscalon</t>
  </si>
  <si>
    <t>Nedam</t>
  </si>
  <si>
    <t>Vrumadi</t>
  </si>
  <si>
    <t>Turathi</t>
  </si>
  <si>
    <t>Garmûl</t>
  </si>
  <si>
    <t>Roksana</t>
  </si>
  <si>
    <t>Trakeln</t>
  </si>
  <si>
    <t>Ivellios</t>
  </si>
  <si>
    <t>Shanairra</t>
  </si>
  <si>
    <t>Sunshadow</t>
  </si>
  <si>
    <t>Vzani</t>
  </si>
  <si>
    <t>Kairon</t>
  </si>
  <si>
    <t>Tryphon</t>
  </si>
  <si>
    <t>Kreel</t>
  </si>
  <si>
    <t>Nevek</t>
  </si>
  <si>
    <t>Zovra</t>
  </si>
  <si>
    <t>Turnuroth</t>
  </si>
  <si>
    <t>Ghorvas</t>
  </si>
  <si>
    <t>Ungart</t>
  </si>
  <si>
    <t>Kaelthorn</t>
  </si>
  <si>
    <t>Shava</t>
  </si>
  <si>
    <t>Woodenhawk</t>
  </si>
  <si>
    <t>Quarrel</t>
  </si>
  <si>
    <t>Zanthe</t>
  </si>
  <si>
    <t>Kalaradian</t>
  </si>
  <si>
    <t>Tenerife</t>
  </si>
  <si>
    <t>Vadu</t>
  </si>
  <si>
    <t>Nerle</t>
  </si>
  <si>
    <t>Kroft</t>
  </si>
  <si>
    <t>Pandjed</t>
  </si>
  <si>
    <t>Vaazruz</t>
  </si>
  <si>
    <t>Glint</t>
  </si>
  <si>
    <t>Zarkanan</t>
  </si>
  <si>
    <t>Laethan</t>
  </si>
  <si>
    <t>Silaqui</t>
  </si>
  <si>
    <t>Xiloscient</t>
  </si>
  <si>
    <t>Rabbit</t>
  </si>
  <si>
    <t>Ziza</t>
  </si>
  <si>
    <t>Kamien</t>
  </si>
  <si>
    <t>Traya</t>
  </si>
  <si>
    <t>Vrago</t>
  </si>
  <si>
    <t>Nilus</t>
  </si>
  <si>
    <t>Lamoth</t>
  </si>
  <si>
    <t>Varalan</t>
  </si>
  <si>
    <t>Grimmalk</t>
  </si>
  <si>
    <t>Torbera</t>
  </si>
  <si>
    <t>Underbeard</t>
  </si>
  <si>
    <t>Laucian</t>
  </si>
  <si>
    <t>Therirastra</t>
  </si>
  <si>
    <t>Reed</t>
  </si>
  <si>
    <t>Kazimir</t>
  </si>
  <si>
    <t>Velavia</t>
  </si>
  <si>
    <t>Weary</t>
  </si>
  <si>
    <t>Ningyan</t>
  </si>
  <si>
    <t>Leerstrom</t>
  </si>
  <si>
    <t>Verthisathurgiesh</t>
  </si>
  <si>
    <t>Haeltar</t>
  </si>
  <si>
    <t>Torgga</t>
  </si>
  <si>
    <t>Thia</t>
  </si>
  <si>
    <t>Rilkin</t>
  </si>
  <si>
    <t>Kzandro</t>
  </si>
  <si>
    <t>Zaidi</t>
  </si>
  <si>
    <t>Norris</t>
  </si>
  <si>
    <t>Lynchfield</t>
  </si>
  <si>
    <t>Razaan</t>
  </si>
  <si>
    <t>Yarjerit</t>
  </si>
  <si>
    <t>Halagmar</t>
  </si>
  <si>
    <t>Vauldra</t>
  </si>
  <si>
    <t>Leodor</t>
  </si>
  <si>
    <t>Thirya</t>
  </si>
  <si>
    <t>Roscoe</t>
  </si>
  <si>
    <t>Leucis</t>
  </si>
  <si>
    <t>Zethaya</t>
  </si>
  <si>
    <t>Quentin</t>
  </si>
  <si>
    <t>Moonridge</t>
  </si>
  <si>
    <t>Rhogar</t>
  </si>
  <si>
    <t>Halzar</t>
  </si>
  <si>
    <t>Veklani</t>
  </si>
  <si>
    <t>Lorak</t>
  </si>
  <si>
    <t>Vadania</t>
  </si>
  <si>
    <t>Machem</t>
  </si>
  <si>
    <t>Semil</t>
  </si>
  <si>
    <t>Netheridge</t>
  </si>
  <si>
    <t>Sarax</t>
  </si>
  <si>
    <t>Harvek</t>
  </si>
  <si>
    <t>Vistra</t>
  </si>
  <si>
    <t>Lorifir</t>
  </si>
  <si>
    <t>Tarfen</t>
  </si>
  <si>
    <t>Maetheus</t>
  </si>
  <si>
    <t>Sevenson</t>
  </si>
  <si>
    <t>Oakenheart</t>
  </si>
  <si>
    <t>Sarram</t>
  </si>
  <si>
    <t>Hlant</t>
  </si>
  <si>
    <t>Vronwe</t>
  </si>
  <si>
    <t>Mindartis</t>
  </si>
  <si>
    <t>Velene</t>
  </si>
  <si>
    <t>Titch</t>
  </si>
  <si>
    <t>Malfias</t>
  </si>
  <si>
    <t>Steveren</t>
  </si>
  <si>
    <t>Pyncion</t>
  </si>
  <si>
    <t>Savaxis</t>
  </si>
  <si>
    <t>Kildrak</t>
  </si>
  <si>
    <t>Venefiq</t>
  </si>
  <si>
    <t>Tuck</t>
  </si>
  <si>
    <t>Marchion</t>
  </si>
  <si>
    <t>Sudeiman</t>
  </si>
  <si>
    <t>Ratley</t>
  </si>
  <si>
    <t>Shamash</t>
  </si>
  <si>
    <t>Korlag</t>
  </si>
  <si>
    <t>Oleran</t>
  </si>
  <si>
    <t>Xanaphia</t>
  </si>
  <si>
    <t>Wellby</t>
  </si>
  <si>
    <t>Melech</t>
  </si>
  <si>
    <t>Redraven</t>
  </si>
  <si>
    <t>Krag</t>
  </si>
  <si>
    <t>Paelias</t>
  </si>
  <si>
    <t>Menerus</t>
  </si>
  <si>
    <t>Tamond</t>
  </si>
  <si>
    <t>Revenmar</t>
  </si>
  <si>
    <t>Siangar</t>
  </si>
  <si>
    <t>Krim</t>
  </si>
  <si>
    <t>Peren</t>
  </si>
  <si>
    <t>Taran</t>
  </si>
  <si>
    <t>Roxley</t>
  </si>
  <si>
    <t>Sirizan</t>
  </si>
  <si>
    <t>Kurman</t>
  </si>
  <si>
    <t>Quarion</t>
  </si>
  <si>
    <t>Morthos</t>
  </si>
  <si>
    <t>Tavon</t>
  </si>
  <si>
    <t>Sell</t>
  </si>
  <si>
    <t>Lurtrum</t>
  </si>
  <si>
    <t>Riardon</t>
  </si>
  <si>
    <t>Namazeus</t>
  </si>
  <si>
    <t>Tegan</t>
  </si>
  <si>
    <t>Seratolva</t>
  </si>
  <si>
    <t>Szuran</t>
  </si>
  <si>
    <t>Malagar</t>
  </si>
  <si>
    <t>Nensis</t>
  </si>
  <si>
    <t>Vanan</t>
  </si>
  <si>
    <t>Shanks</t>
  </si>
  <si>
    <t>Tajan</t>
  </si>
  <si>
    <t>Rylef</t>
  </si>
  <si>
    <t>Pelanos</t>
  </si>
  <si>
    <t>Vincent</t>
  </si>
  <si>
    <t>Shattermast</t>
  </si>
  <si>
    <t>Tamajon</t>
  </si>
  <si>
    <t>Maulnar</t>
  </si>
  <si>
    <t>Savian</t>
  </si>
  <si>
    <t>Prismeus</t>
  </si>
  <si>
    <t>Zasheir</t>
  </si>
  <si>
    <t>Shaulfer</t>
  </si>
  <si>
    <t>Tarhun</t>
  </si>
  <si>
    <t>Melgar</t>
  </si>
  <si>
    <t>Pyranikus</t>
  </si>
  <si>
    <t>Silvergraft</t>
  </si>
  <si>
    <t>Tenahn</t>
  </si>
  <si>
    <t>Morak</t>
  </si>
  <si>
    <t>Soveliss</t>
  </si>
  <si>
    <t>Razortail</t>
  </si>
  <si>
    <t>Stavenger</t>
  </si>
  <si>
    <t>Torinn</t>
  </si>
  <si>
    <t>Tevior</t>
  </si>
  <si>
    <t>Sejanus</t>
  </si>
  <si>
    <t>Stormchapel</t>
  </si>
  <si>
    <t>Toxal</t>
  </si>
  <si>
    <t>Orobok</t>
  </si>
  <si>
    <t>Thamior</t>
  </si>
  <si>
    <t>Severian</t>
  </si>
  <si>
    <t>Strong</t>
  </si>
  <si>
    <t>Tzegyr</t>
  </si>
  <si>
    <t>Orsik</t>
  </si>
  <si>
    <t>Tharivol</t>
  </si>
  <si>
    <t>Skamos</t>
  </si>
  <si>
    <t>Swiller</t>
  </si>
  <si>
    <t>Vantajar</t>
  </si>
  <si>
    <t>Oskar</t>
  </si>
  <si>
    <t>Theren</t>
  </si>
  <si>
    <t>Suffer</t>
  </si>
  <si>
    <t>Talandro</t>
  </si>
  <si>
    <t>Vharkus</t>
  </si>
  <si>
    <t>Rangrim</t>
  </si>
  <si>
    <t>Varis</t>
  </si>
  <si>
    <t>Syken</t>
  </si>
  <si>
    <t>Tamil</t>
  </si>
  <si>
    <t>Xafiq</t>
  </si>
  <si>
    <t>Rogath</t>
  </si>
  <si>
    <t>Veyas</t>
  </si>
  <si>
    <t>Tarkus</t>
  </si>
  <si>
    <t>Towerfall</t>
  </si>
  <si>
    <t>Zarkhil</t>
  </si>
  <si>
    <t>Roken</t>
  </si>
  <si>
    <t>Therai</t>
  </si>
  <si>
    <t>Umbermoor</t>
  </si>
  <si>
    <t>Rozag</t>
  </si>
  <si>
    <t>Van Devries</t>
  </si>
  <si>
    <t>Rurik</t>
  </si>
  <si>
    <t>Xerek</t>
  </si>
  <si>
    <t>Van Gandt</t>
  </si>
  <si>
    <t>Sabakzar</t>
  </si>
  <si>
    <t>Zeth</t>
  </si>
  <si>
    <t>Van Hyden</t>
  </si>
  <si>
    <t>Sharak</t>
  </si>
  <si>
    <t>Varcona</t>
  </si>
  <si>
    <t>Smethykk</t>
  </si>
  <si>
    <t>Varzand</t>
  </si>
  <si>
    <t>Swargar</t>
  </si>
  <si>
    <t>Voortham</t>
  </si>
  <si>
    <t>Taklinn</t>
  </si>
  <si>
    <t>Vrye</t>
  </si>
  <si>
    <t>Thoradin</t>
  </si>
  <si>
    <t>Webb</t>
  </si>
  <si>
    <t>Thorbalt</t>
  </si>
  <si>
    <t>Welfer</t>
  </si>
  <si>
    <t>Thorin</t>
  </si>
  <si>
    <t>Wilxes</t>
  </si>
  <si>
    <t>Tordek</t>
  </si>
  <si>
    <t>Wintermere</t>
  </si>
  <si>
    <t>Wygarthe</t>
  </si>
  <si>
    <t>Travok</t>
  </si>
  <si>
    <t>Zatchet</t>
  </si>
  <si>
    <t>Tredigar</t>
  </si>
  <si>
    <t>Zethergyll</t>
  </si>
  <si>
    <t>Ulfgar</t>
  </si>
  <si>
    <t>Vabûl</t>
  </si>
  <si>
    <t>Veit</t>
  </si>
  <si>
    <t>Vistrum</t>
  </si>
  <si>
    <t>Vondal</t>
  </si>
  <si>
    <t>Wolvar</t>
  </si>
  <si>
    <t>Rarity   ◇</t>
  </si>
  <si>
    <t>Name   ◇</t>
  </si>
  <si>
    <t>Type   ◇</t>
  </si>
  <si>
    <t>Attunement   ◇</t>
  </si>
  <si>
    <t>Notes   ◇</t>
  </si>
  <si>
    <t>Source   ◇</t>
  </si>
  <si>
    <t>No Armor In Stock</t>
  </si>
  <si>
    <t>Adamantine Armor</t>
  </si>
  <si>
    <t>medium or heavy, but not hide</t>
  </si>
  <si>
    <t>dmg 150</t>
  </si>
  <si>
    <t>Mariner's Armor</t>
  </si>
  <si>
    <t>dmg 181</t>
  </si>
  <si>
    <t>Mithral Armor</t>
  </si>
  <si>
    <t>dmg 182</t>
  </si>
  <si>
    <t>shield</t>
  </si>
  <si>
    <t>dmg 199</t>
  </si>
  <si>
    <t>dmg 200</t>
  </si>
  <si>
    <t>Armor of Resistance</t>
  </si>
  <si>
    <t>yes</t>
  </si>
  <si>
    <t>dmg 152</t>
  </si>
  <si>
    <t>Armor of Invulnerability</t>
  </si>
  <si>
    <t>plate</t>
  </si>
  <si>
    <t>Armor, +1</t>
  </si>
  <si>
    <t>Arrow-catching Shield</t>
  </si>
  <si>
    <t>Elven Chain</t>
  </si>
  <si>
    <t>chain shirt</t>
  </si>
  <si>
    <t>dmg 168</t>
  </si>
  <si>
    <t>Glamoured Studded Leather</t>
  </si>
  <si>
    <t>studded leather</t>
  </si>
  <si>
    <t>dmg 172</t>
  </si>
  <si>
    <t>Shield of Missile Attraction</t>
  </si>
  <si>
    <t>Animated Shield</t>
  </si>
  <si>
    <t>dmg 151</t>
  </si>
  <si>
    <t>Armor, +2</t>
  </si>
  <si>
    <t>Demon Armor</t>
  </si>
  <si>
    <t>dmg 165</t>
  </si>
  <si>
    <t>Dragon Scale Mail</t>
  </si>
  <si>
    <t>scale mail</t>
  </si>
  <si>
    <t>Dwarven Plate</t>
  </si>
  <si>
    <t>dmg 167</t>
  </si>
  <si>
    <t>Spellguard Shield</t>
  </si>
  <si>
    <t>dmg 201</t>
  </si>
  <si>
    <t>Armor, +3</t>
  </si>
  <si>
    <t>Efreeti Chain</t>
  </si>
  <si>
    <t>chain mail</t>
  </si>
  <si>
    <t>Plate Armor of Etherealness</t>
  </si>
  <si>
    <t>dmg 185</t>
  </si>
  <si>
    <t>Weapon</t>
  </si>
  <si>
    <t>any ammunition</t>
  </si>
  <si>
    <t>Javelin of Lightning</t>
  </si>
  <si>
    <t>javelin</t>
  </si>
  <si>
    <t>dmg 178</t>
  </si>
  <si>
    <t>Sword of Vengeance</t>
  </si>
  <si>
    <t>any sword</t>
  </si>
  <si>
    <t>dmg 206</t>
  </si>
  <si>
    <t>Trident of Fish Command</t>
  </si>
  <si>
    <t>trident</t>
  </si>
  <si>
    <t>dmg 209</t>
  </si>
  <si>
    <t>Weapon of Warning</t>
  </si>
  <si>
    <t>dmg 213</t>
  </si>
  <si>
    <t>Ammuntion, +2</t>
  </si>
  <si>
    <t>any ammuntion</t>
  </si>
  <si>
    <t>Berserker Axe</t>
  </si>
  <si>
    <t>any axe</t>
  </si>
  <si>
    <t>dmg 155</t>
  </si>
  <si>
    <t>Dagger of Venom</t>
  </si>
  <si>
    <t>dagger</t>
  </si>
  <si>
    <t>dmg 161</t>
  </si>
  <si>
    <t>Dragon Slayer</t>
  </si>
  <si>
    <t>dmg 166</t>
  </si>
  <si>
    <t>Flame Tongue</t>
  </si>
  <si>
    <t>dmg 170</t>
  </si>
  <si>
    <t>Giant Slayer</t>
  </si>
  <si>
    <t>any axe or sword</t>
  </si>
  <si>
    <t>Mace of Disruption</t>
  </si>
  <si>
    <t>mace</t>
  </si>
  <si>
    <t>dmg 179</t>
  </si>
  <si>
    <t>Mace of Smiting</t>
  </si>
  <si>
    <t>Mace of Terror</t>
  </si>
  <si>
    <t>dmg 180</t>
  </si>
  <si>
    <t>Sun Blade</t>
  </si>
  <si>
    <t>longsword</t>
  </si>
  <si>
    <t>dmg 205</t>
  </si>
  <si>
    <t>Sword of Life Stealing</t>
  </si>
  <si>
    <t>Sword of Wounding</t>
  </si>
  <si>
    <t>dmg 207</t>
  </si>
  <si>
    <t>Vicious Weapon</t>
  </si>
  <si>
    <t>Ammuntion, +3</t>
  </si>
  <si>
    <t>Arrow of Slaying</t>
  </si>
  <si>
    <t>arrow</t>
  </si>
  <si>
    <t>Dancing Sword</t>
  </si>
  <si>
    <t>Dwarven Thrower</t>
  </si>
  <si>
    <t>warhammer, dwarf</t>
  </si>
  <si>
    <t>Frost Brand</t>
  </si>
  <si>
    <t>dmg 171</t>
  </si>
  <si>
    <t>Nine Lives Stealer</t>
  </si>
  <si>
    <t>dmg 183</t>
  </si>
  <si>
    <t>longbow</t>
  </si>
  <si>
    <t>Scimitar of Speed</t>
  </si>
  <si>
    <t>scimitar</t>
  </si>
  <si>
    <t>Sword of Sharpness</t>
  </si>
  <si>
    <t>any sword that deals slashing damage</t>
  </si>
  <si>
    <t>dmg 164</t>
  </si>
  <si>
    <t>Hammer of Thunderbolts</t>
  </si>
  <si>
    <t>maul</t>
  </si>
  <si>
    <t>dmg 173</t>
  </si>
  <si>
    <t>Holy Avenger</t>
  </si>
  <si>
    <t>any sword, paladin</t>
  </si>
  <si>
    <t>dmg 174</t>
  </si>
  <si>
    <t>Luck Blade</t>
  </si>
  <si>
    <t>Sword of Answering</t>
  </si>
  <si>
    <t>longsword, by alignment</t>
  </si>
  <si>
    <t>Vorpal Sword</t>
  </si>
  <si>
    <t>No Magic Rings</t>
  </si>
  <si>
    <t>Ring of Jumping</t>
  </si>
  <si>
    <t>Uncommon</t>
  </si>
  <si>
    <t>dmg 191</t>
  </si>
  <si>
    <t>Ring of Mind Shielding</t>
  </si>
  <si>
    <t>Ring of Swimming</t>
  </si>
  <si>
    <t>dmg 193</t>
  </si>
  <si>
    <t>Ring of Warmth</t>
  </si>
  <si>
    <t>Ring of Water Walking</t>
  </si>
  <si>
    <t>Ring of Animal Influence</t>
  </si>
  <si>
    <t>Rare</t>
  </si>
  <si>
    <t>dmg 189</t>
  </si>
  <si>
    <t>Ring of Evasion</t>
  </si>
  <si>
    <t>Ring of Feather Falling</t>
  </si>
  <si>
    <t>Ring of Free Action</t>
  </si>
  <si>
    <t>Ring of Protection</t>
  </si>
  <si>
    <t>Ring of Resistance</t>
  </si>
  <si>
    <t>dmg 192</t>
  </si>
  <si>
    <t>Ring of Spell Storing</t>
  </si>
  <si>
    <t>Ring of X-ray Vision</t>
  </si>
  <si>
    <t>Ring of the Ram</t>
  </si>
  <si>
    <t>Ring of Regeneration</t>
  </si>
  <si>
    <t>Very Rare</t>
  </si>
  <si>
    <t>Ring of Shooting Stars</t>
  </si>
  <si>
    <t>Ring of Telekinesis</t>
  </si>
  <si>
    <t>Ring of Air Elemental Command</t>
  </si>
  <si>
    <t>Legendary</t>
  </si>
  <si>
    <t>dmg 190</t>
  </si>
  <si>
    <t>Ring of Djinni Summoning</t>
  </si>
  <si>
    <t>Ring of Earth Elemental Command</t>
  </si>
  <si>
    <t>Ring of Fire Elemental Command</t>
  </si>
  <si>
    <t>Ring of Invisibility</t>
  </si>
  <si>
    <t>Ring of Spell Turning</t>
  </si>
  <si>
    <t>Ring of Three Wishes</t>
  </si>
  <si>
    <t>Ring of Water Elemental Command</t>
  </si>
  <si>
    <t>Rarity</t>
  </si>
  <si>
    <t>Potion</t>
  </si>
  <si>
    <t>Description</t>
  </si>
  <si>
    <t>Source</t>
  </si>
  <si>
    <t>Potion of Climbing</t>
  </si>
  <si>
    <t>When you drink this potion, you gain a climbing speed equal to your walking speed for 1 hour. During this time, you have advantage on Strength (Athletics) checks you make to climb. The potion is separated into brown, silver, and gray layers resembling bands of stone. Shaking the bottle fails to mix the colors.</t>
  </si>
  <si>
    <t>dmg 187</t>
  </si>
  <si>
    <t>Potion of Healing</t>
  </si>
  <si>
    <t>You regain 2d4+2 hit points when you drink this potion. The potion's red liquid glimmers when agitated.</t>
  </si>
  <si>
    <t>Oil of Slipperiness</t>
  </si>
  <si>
    <t>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  Alternatively, the oil can be poured on the ground as an action, where it covers a 10-foot square, duplicating the effect of the grease spell in that area for 8 hours.</t>
  </si>
  <si>
    <t>dmg 184</t>
  </si>
  <si>
    <t>Philter of Love</t>
  </si>
  <si>
    <t>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t>
  </si>
  <si>
    <t>Potion of Animal Friendship</t>
  </si>
  <si>
    <t>When you drink this potion, you can cast the animal friendship spell (save DC 13) for 1 hour at will. Agitating this muddy liquid brings little bits into view: a fish scale, a hummingbird tongue, a cat claw, or a squirrel hair.</t>
  </si>
  <si>
    <t>Potion of Fire Breath</t>
  </si>
  <si>
    <t>After drinking this potion, you can use a bonus action to exhale fire at a target within 30 feet of you. The target must make a DC 13 Dexterity saving throw, taking 4d6 fire damage on a failed save, or half as much damage on a successful one. The effect ends after you exhale the li re three times or when 1 hour has passed. This potion's orange liquid flickers, and smoke fills the top of the container and wafts out whenever it is opened.</t>
  </si>
  <si>
    <t>Potion of Greater Healing</t>
  </si>
  <si>
    <t>You regain 4d4+4 hit points when you drink this potion. The potion's red liquid glimmers when agitated.</t>
  </si>
  <si>
    <t>Potion of Growth</t>
  </si>
  <si>
    <t>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t>
  </si>
  <si>
    <t>Potion of Hill Giant Strength</t>
  </si>
  <si>
    <t>When you drink this potion, your Strength score changes to 21 for 1 hour. This potion's transparent liquid has floating in it a sliver of fingernail.</t>
  </si>
  <si>
    <t>Potion of Poison</t>
  </si>
  <si>
    <t>This concoction looks, smells, and tastes like a potion of healing or other beneficial potion. However, it is actually poison masked by illusion magic. An identify spell reveals its true nature. 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t>
  </si>
  <si>
    <t>dmg 188</t>
  </si>
  <si>
    <t>Potion of Resistance</t>
  </si>
  <si>
    <t>When you drink this potion, you gain resistance to one type of damage for 1 hour. The DM chooses the type determines it randomly from the options below.</t>
  </si>
  <si>
    <t>Potion of Water Breathing</t>
  </si>
  <si>
    <t>You can breathe underwater for 1 hour after drinking this potion. Its cloudy green fluid smells of the sea and has a jellyfish-like bubble floating in it.</t>
  </si>
  <si>
    <t>Elixir of Health</t>
  </si>
  <si>
    <t>When you drink this potion, it cures any disease afflicting you, and it removes the blinded, deafened, paralyzed, and poisoned conditions. The clear red liquid has tiny bubbles of light in it.</t>
  </si>
  <si>
    <t>Oil of Etherealness</t>
  </si>
  <si>
    <t>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t>
  </si>
  <si>
    <t>Potion of Clairvoyance</t>
  </si>
  <si>
    <t>When you drink this potion, you gain the effect of the clairvoyance spell. An eyeball bobs in this yellowish liquid but vanishes when the potion is opened.</t>
  </si>
  <si>
    <t>Potion of Diminution</t>
  </si>
  <si>
    <t>When you drink this potion, you gain the "reduce" effect of the enlarge/reduce spell for 1d4 hours (no concentration required). The red in the potion's liquid continuously contracts to a tiny bead and then expands to color the clear liquid around it. Shaking the bottle fails to interrupt this process.</t>
  </si>
  <si>
    <t>Potion of Fire Giant Strength</t>
  </si>
  <si>
    <t>When you drink this potion, your Strength score changes to 25 for 1 hour. This potion's transparent liquid has floating in it a sliver of fingernail.</t>
  </si>
  <si>
    <t>Potion of Frost Giant Strength</t>
  </si>
  <si>
    <t>When you drink this potion, your Strength score changes to 23 for 1 hour. This potion's transparent liquid has floating in it a sliver of fingernail.</t>
  </si>
  <si>
    <t>Potion of Gaseous Form</t>
  </si>
  <si>
    <t>When you drink this potion, you gain the effect of the gaseous form spell for 1 hour (no concentration required) or until you end the effect as a bonus action. This potion's container seems to hold fog that moves and pours like water.</t>
  </si>
  <si>
    <t>Potion of Heroism</t>
  </si>
  <si>
    <t>For 1 hour after drinking it, you gain 10 temporary hit points that last for 1 hour. For the same duration, you are under the effect of the bless spell (no concentration required). This blue potion bubbles and steams as if boiling.</t>
  </si>
  <si>
    <t>Potion of Invulnerability</t>
  </si>
  <si>
    <t>For 1 minute after you drink this potion, you have resistance to all damage. The potion's syrupy liquid looks like liquefied iron.</t>
  </si>
  <si>
    <t>Potion of Mind Reading</t>
  </si>
  <si>
    <t>When you drink this potion, you gain the effect of the detect thoughts spell (save DC 13). The potion's dense, purple liquid has an ovoid cloud of pink floating in it.</t>
  </si>
  <si>
    <t>Potion of Stone Giant Strength</t>
  </si>
  <si>
    <t>Potion of Superior Healing</t>
  </si>
  <si>
    <t>You regain 8d4+8 hit points when you drink this potion. The potion's red liquid glimmers when agitated.</t>
  </si>
  <si>
    <t>Oil of Sharpness</t>
  </si>
  <si>
    <t>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</si>
  <si>
    <t>Potion of Cloud Giant Strength</t>
  </si>
  <si>
    <t>When you drink this potion, your Strength score changes to 27 for 1 hour. This potion's transparent liquid has floating in it a sliver of fingernail.</t>
  </si>
  <si>
    <t>Potion of Flying</t>
  </si>
  <si>
    <t>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t>
  </si>
  <si>
    <t>Potion of Invisibility</t>
  </si>
  <si>
    <t>This potion's container looks empty but feels as though it holds liquid. When you drink it, you become invisible for 1 hour. Anything you wear or carry is invisible with you. The effect ends early if you attack or cast a spell.</t>
  </si>
  <si>
    <t>Potion of Longevity</t>
  </si>
  <si>
    <t>When you drink this potion, your physical age is reduced by 1d6 + 6 years, to a minimum of 13 years. Each time you subsequently drink a potion of longevity, there is 10 percent cumulative chance that you instead age by 1d6 + 6 years. Suspended in this amber liquid are a scorpion's tail, an adder's fang, a dead spider, and a tiny heart that, against all reason, is still beating. These ingredients vanish when the potion is opened.</t>
  </si>
  <si>
    <t>Potion of Speed</t>
  </si>
  <si>
    <t>When you drink this potion, you gain the effect of the haste spell for 1 minute (no concentration required). The potion's yellow fluid is streaked with black and swirl on its own.</t>
  </si>
  <si>
    <t>Potion of Supreme Healing</t>
  </si>
  <si>
    <t>You regain 10d4+20 hit points when you drink this potion. The potion's red liquid glimmers when agitated.</t>
  </si>
  <si>
    <t>Potion of Vitality</t>
  </si>
  <si>
    <t>When you drink this potion, it removes any exhaustion you are suffering and cures any disease or poison affecting you. For the next 24 hours, you regain the maximum number of hit points for any Hit Die you spend. The potion's crimson liquid regularly pulses with dull light, calling to mind a heartbeat.</t>
  </si>
  <si>
    <t>Potion of Storm Giant Strength</t>
  </si>
  <si>
    <t>When you drink this potion, your Strength score changes to 29 for 1 hour. This potion's transparent liquid has floating in it a sliver of fingernail.</t>
  </si>
  <si>
    <t>Weighting</t>
  </si>
  <si>
    <t>Staff of the Adder</t>
  </si>
  <si>
    <t>cleric, druid, or warlock</t>
  </si>
  <si>
    <t>dmg 203</t>
  </si>
  <si>
    <t>Staff of the Python</t>
  </si>
  <si>
    <t>dmg 204</t>
  </si>
  <si>
    <t>Staff of Charming</t>
  </si>
  <si>
    <t>bard, cleric, druid, sorcerer, warlock, or wizard</t>
  </si>
  <si>
    <t>Staff of Healing</t>
  </si>
  <si>
    <t>bard, cleric, or druid</t>
  </si>
  <si>
    <t>dmg 202</t>
  </si>
  <si>
    <t>Staff of Swarming Insects</t>
  </si>
  <si>
    <t>Staff of Withering</t>
  </si>
  <si>
    <t>Staff of the Woodlands</t>
  </si>
  <si>
    <t>druid</t>
  </si>
  <si>
    <t>Staff of Fire</t>
  </si>
  <si>
    <t>druid, sorcerer, warlock, or wizard</t>
  </si>
  <si>
    <t>Staff of Frost</t>
  </si>
  <si>
    <t>Staff of Power</t>
  </si>
  <si>
    <t>sorcerer, warlock, or wizard</t>
  </si>
  <si>
    <t>Staff of Striking</t>
  </si>
  <si>
    <t>Staff of Thunder and Lightning</t>
  </si>
  <si>
    <t>Staff of the Magi</t>
  </si>
  <si>
    <t>Wand of Magic Detection</t>
  </si>
  <si>
    <t>dmg 211</t>
  </si>
  <si>
    <t>Wand of Magic Missiles</t>
  </si>
  <si>
    <t>Wand of Secrets</t>
  </si>
  <si>
    <t>Wand of Web</t>
  </si>
  <si>
    <t>spellcaster</t>
  </si>
  <si>
    <t>dmg 212</t>
  </si>
  <si>
    <t>Wand of the War Mage, +1</t>
  </si>
  <si>
    <t>Wand of Binding</t>
  </si>
  <si>
    <t>Wand of Enemy Detection</t>
  </si>
  <si>
    <t>dmg 210</t>
  </si>
  <si>
    <t>Wand of Fear</t>
  </si>
  <si>
    <t>Wand of Fireballs</t>
  </si>
  <si>
    <t>Wand of Lightning Bolts</t>
  </si>
  <si>
    <t>Wand of Paralysis</t>
  </si>
  <si>
    <t>Wand of Wonder</t>
  </si>
  <si>
    <t>Wand of the War Mage, +2</t>
  </si>
  <si>
    <t>Wand of Polymorph</t>
  </si>
  <si>
    <t>Wand of the War Mage, +3</t>
  </si>
  <si>
    <t>Immovable Rod</t>
  </si>
  <si>
    <t>Rod</t>
  </si>
  <si>
    <t>dmg 175</t>
  </si>
  <si>
    <t>Rod of the Pact Keeper, +1</t>
  </si>
  <si>
    <t>warlock</t>
  </si>
  <si>
    <t>dmg 197</t>
  </si>
  <si>
    <t>Rod of Rulership</t>
  </si>
  <si>
    <t>Rod of the Pact Keeper, +2</t>
  </si>
  <si>
    <t>Tentacle Rod</t>
  </si>
  <si>
    <t>dmg 208</t>
  </si>
  <si>
    <t>Rod of Absorption</t>
  </si>
  <si>
    <t>dmg 195</t>
  </si>
  <si>
    <t>Rod of Alertness</t>
  </si>
  <si>
    <t>dmg 196</t>
  </si>
  <si>
    <t>Rod of Security</t>
  </si>
  <si>
    <t>Rod of the Pact Keeper, +3</t>
  </si>
  <si>
    <t>Rod of Lordly Might</t>
  </si>
  <si>
    <t>Rod of Resurrection</t>
  </si>
  <si>
    <t>cleric, druid, or paladin</t>
  </si>
  <si>
    <t>Cumulative</t>
  </si>
  <si>
    <t>Relative frequency</t>
  </si>
  <si>
    <t>Alchemy Jug</t>
  </si>
  <si>
    <t>Wondrous Item</t>
  </si>
  <si>
    <t>Amulet of Proof Against Detection and Location</t>
  </si>
  <si>
    <t>Bag of Holding</t>
  </si>
  <si>
    <t>dmg 153</t>
  </si>
  <si>
    <t>Bag of Tricks</t>
  </si>
  <si>
    <t>dmg 154</t>
  </si>
  <si>
    <t>Boots of Elvenkind</t>
  </si>
  <si>
    <t>Boots of Striding and Springing</t>
  </si>
  <si>
    <t>dmg 156</t>
  </si>
  <si>
    <t>Boots of the Winterlands</t>
  </si>
  <si>
    <t>Bracers of Archery</t>
  </si>
  <si>
    <t>Brooch of Shielding</t>
  </si>
  <si>
    <t>Cap of Water Breathing</t>
  </si>
  <si>
    <t>dmg 157</t>
  </si>
  <si>
    <t>Circlet of Blasting</t>
  </si>
  <si>
    <t>dmg 158</t>
  </si>
  <si>
    <t>Cloak of Elvenkind</t>
  </si>
  <si>
    <t>Cloak of Protection</t>
  </si>
  <si>
    <t>dmg 159</t>
  </si>
  <si>
    <t>Cloak of the Manta Ray</t>
  </si>
  <si>
    <t>Decanter of Endless Water</t>
  </si>
  <si>
    <t>Deck of Illusions</t>
  </si>
  <si>
    <t>Dust of Disappearance</t>
  </si>
  <si>
    <t>Dust of Dryness</t>
  </si>
  <si>
    <t>Dust of Sneezing and Choking</t>
  </si>
  <si>
    <t>Elemental Gem</t>
  </si>
  <si>
    <t>Eversmoking Bottle</t>
  </si>
  <si>
    <t>Eyes of Charming</t>
  </si>
  <si>
    <t>Eyes of Minute Seeing</t>
  </si>
  <si>
    <t>Eyes of the Eagle</t>
  </si>
  <si>
    <t>Figurine of Wondrous Power, Silver Raven</t>
  </si>
  <si>
    <t>Gauntlets of Ogre Power</t>
  </si>
  <si>
    <t>Gem of Brightness</t>
  </si>
  <si>
    <t>Gloves of Missile Snaring</t>
  </si>
  <si>
    <t>Gloves of Swimming and Climbing</t>
  </si>
  <si>
    <t>Gloves of Thievery</t>
  </si>
  <si>
    <t>Goggles of Night</t>
  </si>
  <si>
    <t>Hat of Disguise</t>
  </si>
  <si>
    <t>Headband of Intellect</t>
  </si>
  <si>
    <t>Helm of Comprehending Languages</t>
  </si>
  <si>
    <t>Helm of Telepathy</t>
  </si>
  <si>
    <t>Instrument of the Bards, Doss Lute</t>
  </si>
  <si>
    <t>bard</t>
  </si>
  <si>
    <t>dmg 176</t>
  </si>
  <si>
    <t>Instrument of the Bards, Fochlucan Bandore</t>
  </si>
  <si>
    <t>Instrument of the Bards, Mac-Fuirmidh Cittern</t>
  </si>
  <si>
    <t>Keoghtom's Ointment</t>
  </si>
  <si>
    <t>Lantern of Revealing</t>
  </si>
  <si>
    <t>Medallion of Thoughts</t>
  </si>
  <si>
    <t>Necklace of Adaptation</t>
  </si>
  <si>
    <t>Pearl of Power</t>
  </si>
  <si>
    <t>Periapt of Health</t>
  </si>
  <si>
    <t>Periapt of Wound Closure</t>
  </si>
  <si>
    <t>Pipes of Haunting</t>
  </si>
  <si>
    <t>Pipes of the Sewers</t>
  </si>
  <si>
    <t>Quiver of Ehlonna</t>
  </si>
  <si>
    <t>Robe of Useful Items</t>
  </si>
  <si>
    <t>Rope of Climbing</t>
  </si>
  <si>
    <t>Saddle of the Cavalier</t>
  </si>
  <si>
    <t>Sending Stones</t>
  </si>
  <si>
    <t>Slippers of Spider Climbing</t>
  </si>
  <si>
    <t>Stone of Good Luck</t>
  </si>
  <si>
    <t>Wind Fan</t>
  </si>
  <si>
    <t>Winged Boots</t>
  </si>
  <si>
    <t>dmg 214</t>
  </si>
  <si>
    <t>Amulet of Health</t>
  </si>
  <si>
    <t>Bag of Beans</t>
  </si>
  <si>
    <t>Bead of Force</t>
  </si>
  <si>
    <t>Belt of Dwarvenkind</t>
  </si>
  <si>
    <t>Belt of Hill Giant Strength</t>
  </si>
  <si>
    <t>Boots of Levitation</t>
  </si>
  <si>
    <t>Boots of Speed</t>
  </si>
  <si>
    <t>Bowl of Commanding Water Elementals</t>
  </si>
  <si>
    <t>Bracers of Defense</t>
  </si>
  <si>
    <t>Brazier of Commanding Fire Elementals</t>
  </si>
  <si>
    <t>Cape of the Mountebank</t>
  </si>
  <si>
    <t>Censer of Controlling Air Elementals</t>
  </si>
  <si>
    <t>Chime of Opening</t>
  </si>
  <si>
    <t>Cloak of Displacement</t>
  </si>
  <si>
    <t>Cloak of the Bat</t>
  </si>
  <si>
    <t>Cube of Force</t>
  </si>
  <si>
    <t>Daern's Instant Fortress</t>
  </si>
  <si>
    <t>dmg 160</t>
  </si>
  <si>
    <t>Dimensional Shackles</t>
  </si>
  <si>
    <t>Figurine of Wondrous Power, Bronze Griffon</t>
  </si>
  <si>
    <t>dmg 169</t>
  </si>
  <si>
    <t>Figurine of Wondrous Power, Ebony Fly</t>
  </si>
  <si>
    <t>Figurine of Wondrous Power, Golden Lions</t>
  </si>
  <si>
    <t>Figurine of Wondrous Power, Ivory Goats</t>
  </si>
  <si>
    <t>Figurine of Wondrous Power, Marble Elephant</t>
  </si>
  <si>
    <t>Figurine of Wondrous Power, Onyx Dog</t>
  </si>
  <si>
    <t>Figurine of Wondrous Power, Serpentine Owl</t>
  </si>
  <si>
    <t>Folding Boat</t>
  </si>
  <si>
    <t>Gem of Seeing</t>
  </si>
  <si>
    <t>Helm of Teleportation</t>
  </si>
  <si>
    <t>Heward's Handy Haversack</t>
  </si>
  <si>
    <t>Horn of Blasting</t>
  </si>
  <si>
    <t>Horn of Valhalla, Brass</t>
  </si>
  <si>
    <t>Horn of Valhalla, Silver</t>
  </si>
  <si>
    <t>Horseshoes of Speed</t>
  </si>
  <si>
    <t>Instrument of the Bards, Canaith Mandolin</t>
  </si>
  <si>
    <t>Instrument of the Bards, Cli Lyre</t>
  </si>
  <si>
    <t>Ioun Stone, Awareness</t>
  </si>
  <si>
    <t>Ioun Stone, Protection</t>
  </si>
  <si>
    <t>Ioun Stone, Reserve</t>
  </si>
  <si>
    <t>Ioun Stone, Sustenance</t>
  </si>
  <si>
    <t>Iron Bands of Bilarro</t>
  </si>
  <si>
    <t>dmg 177</t>
  </si>
  <si>
    <t>Mantle of Spell Resistance</t>
  </si>
  <si>
    <t>Necklace of Fireballs</t>
  </si>
  <si>
    <t>Necklace of Prayer Beads</t>
  </si>
  <si>
    <t>Periapt of Proof Against Poison</t>
  </si>
  <si>
    <t>Portable Hole</t>
  </si>
  <si>
    <t>Quaal's Feather Token</t>
  </si>
  <si>
    <t>Robe of Eyes</t>
  </si>
  <si>
    <t>Rope of Entanglement</t>
  </si>
  <si>
    <t>Stone of Controlling Earth Elementals</t>
  </si>
  <si>
    <t>Wings of Flying</t>
  </si>
  <si>
    <t>Amulet of the Planes</t>
  </si>
  <si>
    <t>Bag of Devouring</t>
  </si>
  <si>
    <t>Belt of Fire Giant Strength</t>
  </si>
  <si>
    <t>Belt of Frost Giant Strength</t>
  </si>
  <si>
    <t>Belt of Stone Giant Strength</t>
  </si>
  <si>
    <t>Candle of Invocation</t>
  </si>
  <si>
    <t>Carpet of Flying</t>
  </si>
  <si>
    <t>Cloak of Arachnida</t>
  </si>
  <si>
    <t>Crystal Ball</t>
  </si>
  <si>
    <t>Efreeti Bottle</t>
  </si>
  <si>
    <t>Figurine of Wondrous Power, Obsidian Steed</t>
  </si>
  <si>
    <t>Helm of Brilliance</t>
  </si>
  <si>
    <t>Horn of Valhalla, Bronze</t>
  </si>
  <si>
    <t>Horseshoes of a Zephyr</t>
  </si>
  <si>
    <t>Instrument of the Bards, Anstruth Harp</t>
  </si>
  <si>
    <t>Ioun Stone, Absorption</t>
  </si>
  <si>
    <t>Ioun Stone, Agility</t>
  </si>
  <si>
    <t>Ioun Stone, Fortitude</t>
  </si>
  <si>
    <t>Ioun Stone, Insight</t>
  </si>
  <si>
    <t>Ioun Stone, Intellect</t>
  </si>
  <si>
    <t>Ioun Stone, Leadership</t>
  </si>
  <si>
    <t>Ioun Stone, Strength</t>
  </si>
  <si>
    <t>Manual of Bodily Health</t>
  </si>
  <si>
    <t>Manual of Gainful Exercise</t>
  </si>
  <si>
    <t>Manual of Golems</t>
  </si>
  <si>
    <t>Manual of Quickness of Action</t>
  </si>
  <si>
    <t>Mirror of Life Trapping</t>
  </si>
  <si>
    <t>Nolzur's Marvelous Pigments</t>
  </si>
  <si>
    <t>Robe of Scintillating Colors</t>
  </si>
  <si>
    <t>dmg 194</t>
  </si>
  <si>
    <t>Robe of Stars</t>
  </si>
  <si>
    <t>Tome of Clear Thought</t>
  </si>
  <si>
    <t>Tome of Leadership and Influence</t>
  </si>
  <si>
    <t>Tome of Understanding</t>
  </si>
  <si>
    <t>Belt of Cloud Giant Strength</t>
  </si>
  <si>
    <t>Belt of Storm Giant Strength</t>
  </si>
  <si>
    <t>Cloak of Invisibility</t>
  </si>
  <si>
    <t>Crystal Ball of Mind Reading</t>
  </si>
  <si>
    <t>Crystal Ball of Telepathy</t>
  </si>
  <si>
    <t>Crystal Ball of True Seeing</t>
  </si>
  <si>
    <t>Cubic Gate</t>
  </si>
  <si>
    <t>Deck of Many Things</t>
  </si>
  <si>
    <t>dmg 162</t>
  </si>
  <si>
    <t>Horn of Valhalla, Iron</t>
  </si>
  <si>
    <t>Instrument of the Bards, Ollamh Harp</t>
  </si>
  <si>
    <t>Ioun Stone, Greater Absorption</t>
  </si>
  <si>
    <t>Ioun Stone, Mastery</t>
  </si>
  <si>
    <t>Ioun Stone, Regeneration</t>
  </si>
  <si>
    <t>Iron Flask</t>
  </si>
  <si>
    <t>Robe of the Archmagi</t>
  </si>
  <si>
    <t>Scarab of Protection</t>
  </si>
  <si>
    <t>Sovereign Glue</t>
  </si>
  <si>
    <t>Sphere of Annihilation</t>
  </si>
  <si>
    <t>Talisman of Pure Good</t>
  </si>
  <si>
    <t>good alignment</t>
  </si>
  <si>
    <t>Talisman of Ultimate Evil</t>
  </si>
  <si>
    <t>evil alignment</t>
  </si>
  <si>
    <t>Talisman of the Sphere</t>
  </si>
  <si>
    <t>Tome of the Stilled Tongue</t>
  </si>
  <si>
    <t>wizard</t>
  </si>
  <si>
    <t>Universal Solvent</t>
  </si>
  <si>
    <t>Well of Many Worlds</t>
  </si>
  <si>
    <t>Item</t>
  </si>
  <si>
    <t>dmg150</t>
  </si>
  <si>
    <t>dmg181</t>
  </si>
  <si>
    <t>dmg182</t>
  </si>
  <si>
    <t>dmg199</t>
  </si>
  <si>
    <t>dmg200</t>
  </si>
  <si>
    <t>dmg178</t>
  </si>
  <si>
    <t>dmg206</t>
  </si>
  <si>
    <t>dmg209</t>
  </si>
  <si>
    <t>dmg213</t>
  </si>
  <si>
    <t>dmg191</t>
  </si>
  <si>
    <t>dmg193</t>
  </si>
  <si>
    <t>dmg152</t>
  </si>
  <si>
    <t>dmg168</t>
  </si>
  <si>
    <t>dmg172</t>
  </si>
  <si>
    <t>dmg155</t>
  </si>
  <si>
    <t>dmg161</t>
  </si>
  <si>
    <t>dmg166</t>
  </si>
  <si>
    <t>dmg170</t>
  </si>
  <si>
    <t>dmg179</t>
  </si>
  <si>
    <t>dmg180</t>
  </si>
  <si>
    <t>dmg205</t>
  </si>
  <si>
    <t>dmg207</t>
  </si>
  <si>
    <t>dmg153</t>
  </si>
  <si>
    <t>dmg154</t>
  </si>
  <si>
    <t>dmg156</t>
  </si>
  <si>
    <t>dmg157</t>
  </si>
  <si>
    <t>dmg158</t>
  </si>
  <si>
    <t>dmg159</t>
  </si>
  <si>
    <t>dmg171</t>
  </si>
  <si>
    <t>dmg173</t>
  </si>
  <si>
    <t>dmg174</t>
  </si>
  <si>
    <t>dmg176</t>
  </si>
  <si>
    <t>dmg184</t>
  </si>
  <si>
    <t>dmg185</t>
  </si>
  <si>
    <t>dmg189</t>
  </si>
  <si>
    <t>dmg195</t>
  </si>
  <si>
    <t>dmg197</t>
  </si>
  <si>
    <t>dmg214</t>
  </si>
  <si>
    <t>dmg203</t>
  </si>
  <si>
    <t>dmg204</t>
  </si>
  <si>
    <t>dmg211</t>
  </si>
  <si>
    <t>dmg212</t>
  </si>
  <si>
    <t>dmg175</t>
  </si>
  <si>
    <t>dmg192</t>
  </si>
  <si>
    <t>dmg151</t>
  </si>
  <si>
    <t>dmg165</t>
  </si>
  <si>
    <t>dmg167</t>
  </si>
  <si>
    <t>dmg201</t>
  </si>
  <si>
    <t>dmg183</t>
  </si>
  <si>
    <t>dmg160</t>
  </si>
  <si>
    <t>dmg169</t>
  </si>
  <si>
    <t>dmg177</t>
  </si>
  <si>
    <t>dmg188</t>
  </si>
  <si>
    <t>dmg202</t>
  </si>
  <si>
    <t>dmg210</t>
  </si>
  <si>
    <t>dmg208</t>
  </si>
  <si>
    <t>dmg194</t>
  </si>
  <si>
    <t>dmg196</t>
  </si>
  <si>
    <t>dmg164</t>
  </si>
  <si>
    <t>dmg190</t>
  </si>
  <si>
    <t>dmg162</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</si>
</sst>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rgb="FF000000"/>
      <name val="Calibri"/>
    </font>
    <font>
      <b/>
      <sz val="11"/>
      <color rgb="FF000000"/>
      <name val="Calibri"/>
    </font>
    <font>
      <sz val="11"/>
      <name val="Calibri"/>
    </font>
    <font>
      <b/>
      <sz val="11"/>
      <color rgb="FFFFFFFF"/>
      <name val="Calibri"/>
    </font>
    <font>
      <sz val="11"/>
      <name val="Calibri"/>
    </font>
    <font>
      <sz val="11"/>
      <color rgb="FFFFFFFF"/>
      <name val="Calibri"/>
    </font>
    <font>
      <sz val="11"/>
      <color rgb="FFFFFFFF"/>
      <name val="Calibri"/>
    </font>
    <font>
      <b/>
      <sz val="11"/>
      <color rgb="FFFFFFFF"/>
      <name val="Calibri"/>
    </font>
    <font>
      <sz val="11"/>
      <color rgb="FF000000"/>
      <name val="Inconsolata"/>
    </font>
    <font>
      <b/>
      <sz val="11"/>
      <color rgb="FFFFFFFF"/>
      <name val="Calibri"/>
    </font>
    <font>
      <sz val="11"/>
      <color rgb="FF333333"/>
      <name val="Calibri"/>
    </font>
    <font>
      <sz val="11"/>
      <name val="Calibri"/>
    </font>
    <font>
      <sz val="12"/>
      <name val="Quattrocento Sans"/>
    </font>
    <font>
      <b/>
      <sz val="14"/>
      <color rgb="FFED7D31"/>
      <name val="Calibri"/>
    </font>
    <font>
      <b/>
      <sz val="12"/>
      <color rgb="FFED7D31"/>
      <name val="Times New Roman"/>
    </font>
    <font>
      <b/>
      <sz val="11"/>
      <color rgb="FFED7D31"/>
      <name val="Calibri"/>
    </font>
    <font>
      <b/>
      <sz val="10"/>
      <color rgb="FFED7D31"/>
      <name val="Calibri"/>
    </font>
    <font>
      <sz val="11"/>
      <color rgb="FFED7D31"/>
      <name val="Calibri"/>
    </font>
    <font>
      <sz val="12"/>
      <color rgb="FFED7D31"/>
      <name val="Times New Roman"/>
    </font>
    <font>
      <sz val="10"/>
      <color rgb="FFED7D31"/>
      <name val="Calibri"/>
    </font>
    <font>
      <u/>
      <sz val="11"/>
      <color rgb="FF0563C1"/>
      <name val="Calibri"/>
    </font>
    <font>
      <sz val="11"/>
      <color rgb="FF333333"/>
      <name val="Calibri"/>
    </font>
    <font>
      <b/>
      <sz val="11"/>
      <color rgb="FFFFFFFF"/>
      <name val="Inconsolata"/>
    </font>
    <font>
      <b/>
      <sz val="11"/>
      <color rgb="FFFFFFFF"/>
      <name val="Arial"/>
    </font>
    <font>
      <sz val="11"/>
      <color rgb="FF000000"/>
      <name val="Arial"/>
    </font>
    <font>
      <b/>
      <sz val="11"/>
      <color rgb="FFFFFFFF"/>
      <name val="Asul"/>
    </font>
    <font>
      <sz val="11"/>
      <color rgb="FF000000"/>
      <name val="Asul"/>
    </font>
    <font>
      <b/>
      <sz val="11"/>
      <name val="Calibri"/>
    </font>
  </fonts>
  <fills count="13">
    <fill>
      <patternFill patternType="none"/>
    </fill>
    <fill>
      <patternFill patternType="gray125"/>
    </fill>
    <fill>
      <patternFill patternType="solid">
        <fgColor rgb="FFEFEFEF"/>
        <bgColor rgb="FFEFEFEF"/>
      </patternFill>
    </fill>
    <fill>
      <patternFill patternType="solid">
        <fgColor rgb="FF000000"/>
        <bgColor rgb="FF000000"/>
      </patternFill>
    </fill>
    <fill>
      <patternFill patternType="solid">
        <fgColor rgb="FFFFFFFF"/>
        <bgColor rgb="FFFFFFFF"/>
      </patternFill>
    </fill>
    <fill>
      <patternFill patternType="solid">
        <fgColor rgb="FF00FF00"/>
        <bgColor rgb="FF00FF00"/>
      </patternFill>
    </fill>
    <fill>
      <patternFill patternType="solid">
        <fgColor rgb="FFBDD6EE"/>
        <bgColor rgb="FFBDD6EE"/>
      </patternFill>
    </fill>
    <fill>
      <patternFill patternType="solid">
        <fgColor rgb="FFC5E0B3"/>
        <bgColor rgb="FFC5E0B3"/>
      </patternFill>
    </fill>
    <fill>
      <patternFill patternType="solid">
        <fgColor rgb="FFFBE4D5"/>
        <bgColor rgb="FFFBE4D5"/>
      </patternFill>
    </fill>
    <fill>
      <patternFill patternType="solid">
        <fgColor rgb="FFD8D8D8"/>
        <bgColor rgb="FFD8D8D8"/>
      </patternFill>
    </fill>
    <fill>
      <patternFill patternType="solid">
        <fgColor rgb="FFFBE5D5"/>
        <bgColor rgb="FFFBE5D5"/>
      </patternFill>
    </fill>
    <fill>
      <patternFill patternType="solid">
        <fgColor rgb="FFCCCCCC"/>
        <bgColor rgb="FFCCCCCC"/>
      </patternFill>
    </fill>
    <fill>
      <patternFill patternType="solid">
        <fgColor rgb="FFA5A5A5"/>
        <bgColor rgb="FFA5A5A5"/>
      </patternFill>
    </fill>
  </fills>
  <borders count="15">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top/>
      <bottom/>
      <diagonal/>
    </border>
    <border>
      <left style="thin">
        <color rgb="FF000000"/>
      </left>
      <right/>
      <top/>
      <bottom/>
      <diagonal/>
    </border>
    <border>
      <left/>
      <right/>
      <top/>
      <bottom style="thin">
        <color rgb="FFED7D31"/>
      </bottom>
      <diagonal/>
    </border>
    <border>
      <left style="thin">
        <color rgb="FF000000"/>
      </left>
      <right/>
      <top/>
      <bottom style="thin">
        <color rgb="FF000000"/>
      </bottom>
      <diagonal/>
    </border>
    <border>
      <left/>
      <right/>
      <top/>
      <bottom style="thin">
        <color rgb="FF000000"/>
      </bottom>
      <diagonal/>
    </border>
    <border>
      <left style="double">
        <color rgb="FF3F3F3F"/>
      </left>
      <right style="double">
        <color rgb="FF3F3F3F"/>
      </right>
      <top style="double">
        <color rgb="FF3F3F3F"/>
      </top>
      <bottom style="double">
        <color rgb="FF3F3F3F"/>
      </bottom>
      <diagonal/>
    </border>
    <border>
      <left/>
      <right/>
      <top style="medium">
        <color rgb="FFCCCCCC"/>
      </top>
      <bottom/>
      <diagonal/>
    </border>
    <border>
      <left/>
      <right/>
      <top/>
      <bottom style="medium">
        <color rgb="FFCCCCCC"/>
      </bottom>
      <diagonal/>
    </border>
    <border>
      <left/>
      <right/>
      <top/>
      <bottom style="medium">
        <color rgb="FFCCCCCC"/>
      </bottom>
      <diagonal/>
    </border>
  </borders>
  <cellStyleXfs count="1">
    <xf numFmtId="0" fontId="0" fillId="0" borderId="0"/>
  </cellStyleXfs>
  <cellXfs count="102">
    <xf numFmtId="0" fontId="0" fillId="0" borderId="0" xfId="0" applyFont="1" applyAlignment="1"/>
    <xf numFmtId="0" fontId="1" fillId="2" borderId="0" xfId="0" applyFont="1" applyFill="1" applyAlignment="1"/>
    <xf numFmtId="0" fontId="1" fillId="0" borderId="0" xfId="0" applyFont="1" applyAlignment="1"/>
    <xf numFmtId="0" fontId="2" fillId="0" borderId="0" xfId="0" applyFont="1"/>
    <xf numFmtId="0" fontId="3" fillId="3" borderId="0" xfId="0" applyFont="1" applyFill="1" applyAlignment="1"/>
    <xf numFmtId="0" fontId="0" fillId="2" borderId="0" xfId="0" applyFont="1" applyFill="1" applyAlignment="1"/>
    <xf numFmtId="0" fontId="0" fillId="0" borderId="0" xfId="0" applyFont="1" applyAlignment="1"/>
    <xf numFmtId="0" fontId="2" fillId="2" borderId="0" xfId="0" applyFont="1" applyFill="1"/>
    <xf numFmtId="0" fontId="3" fillId="3" borderId="0" xfId="0" applyFont="1" applyFill="1" applyAlignment="1"/>
    <xf numFmtId="0" fontId="0" fillId="0" borderId="0" xfId="0" applyFont="1" applyAlignment="1"/>
    <xf numFmtId="0" fontId="4" fillId="2" borderId="0" xfId="0" applyFont="1" applyFill="1" applyAlignment="1"/>
    <xf numFmtId="0" fontId="3" fillId="3" borderId="0" xfId="0" applyFont="1" applyFill="1" applyAlignment="1"/>
    <xf numFmtId="0" fontId="5" fillId="3" borderId="0" xfId="0" applyFont="1" applyFill="1" applyAlignment="1"/>
    <xf numFmtId="0" fontId="3" fillId="3" borderId="0" xfId="0" applyFont="1" applyFill="1" applyAlignment="1"/>
    <xf numFmtId="0" fontId="2" fillId="0" borderId="0" xfId="0" applyFont="1" applyAlignment="1"/>
    <xf numFmtId="0" fontId="0" fillId="2" borderId="0" xfId="0" applyFont="1" applyFill="1"/>
    <xf numFmtId="0" fontId="0" fillId="4" borderId="0" xfId="0" applyFont="1" applyFill="1"/>
    <xf numFmtId="0" fontId="0" fillId="4" borderId="0" xfId="0" applyFont="1" applyFill="1" applyAlignment="1">
      <alignment wrapText="1"/>
    </xf>
    <xf numFmtId="0" fontId="4" fillId="4" borderId="0" xfId="0" applyFont="1" applyFill="1" applyAlignment="1"/>
    <xf numFmtId="0" fontId="4" fillId="0" borderId="0" xfId="0" applyFont="1" applyAlignment="1"/>
    <xf numFmtId="0" fontId="3" fillId="3" borderId="0" xfId="0" applyFont="1" applyFill="1" applyAlignment="1"/>
    <xf numFmtId="0" fontId="6" fillId="3" borderId="0" xfId="0" applyFont="1" applyFill="1"/>
    <xf numFmtId="0" fontId="7" fillId="3" borderId="0" xfId="0" applyFont="1" applyFill="1" applyAlignment="1"/>
    <xf numFmtId="0" fontId="4" fillId="2" borderId="0" xfId="0" applyFont="1" applyFill="1"/>
    <xf numFmtId="0" fontId="4" fillId="0" borderId="0" xfId="0" applyFont="1"/>
    <xf numFmtId="0" fontId="4" fillId="0" borderId="0" xfId="0" applyFont="1" applyAlignment="1">
      <alignment wrapText="1"/>
    </xf>
    <xf numFmtId="0" fontId="2" fillId="0" borderId="0" xfId="0" applyFont="1" applyAlignment="1">
      <alignment wrapText="1"/>
    </xf>
    <xf numFmtId="0" fontId="8" fillId="4" borderId="0" xfId="0" applyFont="1" applyFill="1" applyAlignment="1"/>
    <xf numFmtId="0" fontId="7" fillId="3" borderId="0" xfId="0" applyFont="1" applyFill="1"/>
    <xf numFmtId="0" fontId="9" fillId="3" borderId="0" xfId="0" applyFont="1" applyFill="1"/>
    <xf numFmtId="0" fontId="0" fillId="4" borderId="0" xfId="0" applyFont="1" applyFill="1"/>
    <xf numFmtId="0" fontId="10" fillId="4" borderId="0" xfId="0" applyFont="1" applyFill="1" applyAlignment="1"/>
    <xf numFmtId="0" fontId="0" fillId="0" borderId="0" xfId="0" applyFont="1" applyAlignment="1"/>
    <xf numFmtId="0" fontId="0" fillId="4" borderId="0" xfId="0" applyFont="1" applyFill="1" applyAlignment="1">
      <alignment horizontal="left"/>
    </xf>
    <xf numFmtId="0" fontId="8" fillId="4" borderId="0" xfId="0" applyFont="1" applyFill="1"/>
    <xf numFmtId="0" fontId="11" fillId="0" borderId="0" xfId="0" applyFont="1" applyAlignment="1"/>
    <xf numFmtId="0" fontId="2" fillId="5" borderId="0" xfId="0" applyFont="1" applyFill="1"/>
    <xf numFmtId="0" fontId="8" fillId="5" borderId="0" xfId="0" applyFont="1" applyFill="1"/>
    <xf numFmtId="0" fontId="8" fillId="4" borderId="0" xfId="0" applyFont="1" applyFill="1" applyAlignment="1"/>
    <xf numFmtId="0" fontId="12" fillId="0" borderId="0" xfId="0" applyFont="1" applyAlignment="1"/>
    <xf numFmtId="0" fontId="4" fillId="0" borderId="0" xfId="0" applyFont="1" applyAlignment="1"/>
    <xf numFmtId="0" fontId="0" fillId="7" borderId="6" xfId="0" applyFont="1" applyFill="1" applyBorder="1" applyAlignment="1">
      <alignment wrapText="1"/>
    </xf>
    <xf numFmtId="0" fontId="13" fillId="4" borderId="0" xfId="0" applyFont="1" applyFill="1" applyAlignment="1">
      <alignment horizontal="center" vertical="center" wrapText="1"/>
    </xf>
    <xf numFmtId="0" fontId="14" fillId="8" borderId="8" xfId="0" applyFont="1" applyFill="1" applyBorder="1" applyAlignment="1">
      <alignment wrapText="1"/>
    </xf>
    <xf numFmtId="0" fontId="15" fillId="4" borderId="0" xfId="0" applyFont="1" applyFill="1" applyAlignment="1"/>
    <xf numFmtId="0" fontId="16" fillId="4" borderId="0" xfId="0" applyFont="1" applyFill="1" applyAlignment="1"/>
    <xf numFmtId="0" fontId="17" fillId="9" borderId="6" xfId="0" applyFont="1" applyFill="1" applyBorder="1" applyAlignment="1"/>
    <xf numFmtId="0" fontId="18" fillId="8" borderId="8" xfId="0" applyFont="1" applyFill="1" applyBorder="1" applyAlignment="1">
      <alignment wrapText="1"/>
    </xf>
    <xf numFmtId="0" fontId="17" fillId="10" borderId="0" xfId="0" applyFont="1" applyFill="1" applyAlignment="1"/>
    <xf numFmtId="0" fontId="19" fillId="10" borderId="0" xfId="0" applyFont="1" applyFill="1" applyAlignment="1"/>
    <xf numFmtId="0" fontId="17" fillId="4" borderId="0" xfId="0" applyFont="1" applyFill="1" applyAlignment="1"/>
    <xf numFmtId="0" fontId="19" fillId="4" borderId="0" xfId="0" applyFont="1" applyFill="1" applyAlignment="1"/>
    <xf numFmtId="0" fontId="1" fillId="4" borderId="0" xfId="0" applyFont="1" applyFill="1" applyAlignment="1"/>
    <xf numFmtId="0" fontId="1" fillId="4" borderId="0" xfId="0" applyFont="1" applyFill="1" applyAlignment="1">
      <alignment horizontal="left" wrapText="1"/>
    </xf>
    <xf numFmtId="0" fontId="0" fillId="0" borderId="0" xfId="0" applyFont="1" applyAlignment="1">
      <alignment horizontal="left" wrapText="1"/>
    </xf>
    <xf numFmtId="0" fontId="0" fillId="0" borderId="0" xfId="0" applyFont="1" applyAlignment="1"/>
    <xf numFmtId="0" fontId="0" fillId="11" borderId="0" xfId="0" applyFont="1" applyFill="1" applyAlignment="1"/>
    <xf numFmtId="0" fontId="0" fillId="11" borderId="0" xfId="0" applyFont="1" applyFill="1" applyAlignment="1">
      <alignment horizontal="left" wrapText="1"/>
    </xf>
    <xf numFmtId="0" fontId="0" fillId="4" borderId="0" xfId="0" applyFont="1" applyFill="1" applyAlignment="1"/>
    <xf numFmtId="0" fontId="0" fillId="4" borderId="0" xfId="0" applyFont="1" applyFill="1" applyAlignment="1">
      <alignment horizontal="left" wrapText="1"/>
    </xf>
    <xf numFmtId="0" fontId="15" fillId="9" borderId="6" xfId="0" applyFont="1" applyFill="1" applyBorder="1" applyAlignment="1"/>
    <xf numFmtId="0" fontId="20" fillId="0" borderId="0" xfId="0" applyFont="1" applyAlignment="1"/>
    <xf numFmtId="0" fontId="11" fillId="0" borderId="0" xfId="0" applyFont="1"/>
    <xf numFmtId="0" fontId="0" fillId="0" borderId="0" xfId="0" applyFont="1" applyAlignment="1">
      <alignment horizontal="center" vertical="center"/>
    </xf>
    <xf numFmtId="0" fontId="3" fillId="3" borderId="0" xfId="0" applyFont="1" applyFill="1" applyAlignment="1">
      <alignment horizontal="right"/>
    </xf>
    <xf numFmtId="0" fontId="3" fillId="3" borderId="0" xfId="0" applyFont="1" applyFill="1" applyAlignment="1"/>
    <xf numFmtId="0" fontId="9" fillId="3" borderId="0" xfId="0" applyFont="1" applyFill="1" applyAlignment="1"/>
    <xf numFmtId="0" fontId="4" fillId="0" borderId="0" xfId="0" applyFont="1" applyAlignment="1">
      <alignment horizontal="right"/>
    </xf>
    <xf numFmtId="0" fontId="3" fillId="3" borderId="0" xfId="0" applyFont="1" applyFill="1" applyAlignment="1">
      <alignment horizontal="right" vertical="top"/>
    </xf>
    <xf numFmtId="0" fontId="3" fillId="3" borderId="0" xfId="0" applyFont="1" applyFill="1" applyAlignment="1">
      <alignment vertical="top"/>
    </xf>
    <xf numFmtId="0" fontId="21" fillId="4" borderId="0" xfId="0" applyFont="1" applyFill="1" applyAlignment="1">
      <alignment horizontal="right" vertical="top"/>
    </xf>
    <xf numFmtId="0" fontId="21" fillId="4" borderId="0" xfId="0" applyFont="1" applyFill="1" applyAlignment="1">
      <alignment vertical="top"/>
    </xf>
    <xf numFmtId="0" fontId="7" fillId="3" borderId="0" xfId="0" applyFont="1" applyFill="1" applyAlignment="1">
      <alignment horizontal="right" vertical="top"/>
    </xf>
    <xf numFmtId="0" fontId="7" fillId="3" borderId="0" xfId="0" applyFont="1" applyFill="1" applyAlignment="1">
      <alignment vertical="top"/>
    </xf>
    <xf numFmtId="0" fontId="10" fillId="4" borderId="0" xfId="0" applyFont="1" applyFill="1" applyAlignment="1">
      <alignment horizontal="right" vertical="top"/>
    </xf>
    <xf numFmtId="0" fontId="10" fillId="4" borderId="0" xfId="0" applyFont="1" applyFill="1" applyAlignment="1">
      <alignment vertical="top"/>
    </xf>
    <xf numFmtId="0" fontId="10" fillId="4" borderId="0" xfId="0" applyFont="1" applyFill="1" applyAlignment="1">
      <alignment horizontal="left" vertical="top"/>
    </xf>
    <xf numFmtId="0" fontId="22" fillId="3" borderId="0" xfId="0" applyFont="1" applyFill="1" applyAlignment="1"/>
    <xf numFmtId="0" fontId="9" fillId="3" borderId="0" xfId="0" applyFont="1" applyFill="1" applyAlignment="1"/>
    <xf numFmtId="0" fontId="0" fillId="0" borderId="0" xfId="0" applyFont="1" applyAlignment="1"/>
    <xf numFmtId="0" fontId="4" fillId="0" borderId="0" xfId="0" applyFont="1" applyAlignment="1"/>
    <xf numFmtId="0" fontId="8" fillId="4" borderId="0" xfId="0" applyFont="1" applyFill="1" applyAlignment="1"/>
    <xf numFmtId="0" fontId="3" fillId="12" borderId="11" xfId="0" applyFont="1" applyFill="1" applyBorder="1" applyAlignment="1"/>
    <xf numFmtId="0" fontId="23" fillId="3" borderId="12" xfId="0" applyFont="1" applyFill="1" applyBorder="1" applyAlignment="1">
      <alignment horizontal="left" vertical="top" wrapText="1"/>
    </xf>
    <xf numFmtId="0" fontId="24" fillId="4" borderId="13" xfId="0" applyFont="1" applyFill="1" applyBorder="1" applyAlignment="1">
      <alignment horizontal="left" vertical="top" wrapText="1"/>
    </xf>
    <xf numFmtId="0" fontId="25" fillId="3" borderId="0" xfId="0" applyFont="1" applyFill="1" applyAlignment="1">
      <alignment horizontal="left" vertical="top"/>
    </xf>
    <xf numFmtId="0" fontId="26" fillId="4" borderId="0" xfId="0" applyFont="1" applyFill="1" applyAlignment="1">
      <alignment horizontal="left" vertical="top"/>
    </xf>
    <xf numFmtId="0" fontId="3" fillId="3" borderId="12" xfId="0" applyFont="1" applyFill="1" applyBorder="1" applyAlignment="1">
      <alignment horizontal="left" vertical="top" wrapText="1"/>
    </xf>
    <xf numFmtId="0" fontId="0" fillId="0" borderId="14" xfId="0" applyFont="1" applyBorder="1" applyAlignment="1">
      <alignment horizontal="left" vertical="top" wrapText="1"/>
    </xf>
    <xf numFmtId="0" fontId="1" fillId="4" borderId="0" xfId="0" applyFont="1" applyFill="1" applyAlignment="1"/>
    <xf numFmtId="0" fontId="24" fillId="4" borderId="13" xfId="0" applyFont="1" applyFill="1" applyBorder="1" applyAlignment="1">
      <alignment horizontal="left" vertical="top" wrapText="1"/>
    </xf>
    <xf numFmtId="0" fontId="1" fillId="6" borderId="1" xfId="0" applyFont="1" applyFill="1" applyBorder="1" applyAlignment="1">
      <alignment horizontal="center"/>
    </xf>
    <xf numFmtId="0" fontId="11" fillId="0" borderId="2" xfId="0" applyFont="1" applyBorder="1"/>
    <xf numFmtId="0" fontId="11" fillId="0" borderId="3" xfId="0" applyFont="1" applyBorder="1"/>
    <xf numFmtId="0" fontId="0" fillId="0" borderId="4" xfId="0" applyFont="1" applyBorder="1" applyAlignment="1">
      <alignment horizontal="left" vertical="center" wrapText="1"/>
    </xf>
    <xf numFmtId="0" fontId="11" fillId="0" borderId="5" xfId="0" applyFont="1" applyBorder="1"/>
    <xf numFmtId="0" fontId="11" fillId="0" borderId="7" xfId="0" applyFont="1" applyBorder="1"/>
    <xf numFmtId="0" fontId="0" fillId="0" borderId="0" xfId="0" applyFont="1" applyAlignment="1"/>
    <xf numFmtId="0" fontId="11" fillId="0" borderId="9" xfId="0" applyFont="1" applyBorder="1"/>
    <xf numFmtId="0" fontId="11" fillId="0" borderId="10" xfId="0" applyFont="1" applyBorder="1"/>
    <xf numFmtId="0" fontId="0" fillId="0" borderId="0" xfId="0" applyFont="1" applyAlignment="1">
      <alignment horizontal="center" vertical="top"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tabSelected="1" topLeftCell="H1" zoomScale="70" zoomScaleNormal="70" workbookViewId="0">
      <selection activeCell="O1" sqref="O1:O1048576"/>
    </sheetView>
  </sheetViews>
  <sheetFormatPr defaultColWidth="17.33203125" defaultRowHeight="15" customHeight="1"/>
  <cols>
    <col min="1" max="1" width="22.33203125" customWidth="1"/>
    <col min="2" max="2" width="21.33203125" customWidth="1"/>
    <col min="3" max="3" width="21.109375" customWidth="1"/>
    <col min="4" max="4" width="14.33203125" customWidth="1"/>
    <col min="5" max="5" width="14.6640625" customWidth="1"/>
    <col min="6" max="6" width="22" customWidth="1"/>
    <col min="7" max="7" width="16.6640625" customWidth="1"/>
    <col min="8" max="8" width="19.109375" bestFit="1" customWidth="1"/>
    <col min="9" max="9" width="6.109375" customWidth="1"/>
    <col min="10" max="10" width="37.77734375" bestFit="1" customWidth="1"/>
    <col min="11" max="11" width="8.5546875" customWidth="1"/>
    <col min="12" max="12" width="9.6640625" bestFit="1" customWidth="1"/>
    <col min="13" max="13" width="44.33203125" customWidth="1"/>
    <col min="14" max="14" width="8.5546875" bestFit="1" customWidth="1"/>
    <col min="15" max="15" width="9.6640625" bestFit="1" customWidth="1"/>
    <col min="16" max="16" width="51.44140625" customWidth="1"/>
    <col min="17" max="17" width="10" customWidth="1"/>
    <col min="18" max="18" width="33" customWidth="1"/>
    <col min="19" max="19" width="12.6640625" customWidth="1"/>
    <col min="20" max="26" width="8.6640625" customWidth="1"/>
  </cols>
  <sheetData>
    <row r="1" spans="1:19" ht="14.4">
      <c r="A1" s="91" t="s">
        <v>523</v>
      </c>
      <c r="B1" s="92"/>
      <c r="C1" s="93"/>
      <c r="D1" s="94" t="s">
        <v>524</v>
      </c>
      <c r="E1" s="95"/>
      <c r="F1" s="95"/>
      <c r="G1" s="95"/>
      <c r="H1" s="95"/>
      <c r="I1" s="6"/>
      <c r="J1" s="6"/>
      <c r="K1" s="6"/>
      <c r="L1" s="6"/>
      <c r="M1" s="6"/>
      <c r="N1" s="6"/>
      <c r="O1" s="6"/>
      <c r="P1" s="6"/>
      <c r="Q1" s="2"/>
      <c r="R1" s="6"/>
      <c r="S1" s="6"/>
    </row>
    <row r="2" spans="1:19" ht="72">
      <c r="A2" s="2" t="s">
        <v>525</v>
      </c>
      <c r="B2" s="41" t="str">
        <f t="array" aca="1" ref="B2" ca="1">INDEX(ShopNames!A:A,RANDBETWEEN(2,COUNTA(ShopNames!A:A))&amp;" ")</f>
        <v>The Silver</v>
      </c>
      <c r="C2" s="41" t="str">
        <f t="array" aca="1" ref="C2" ca="1">INDEX(ShopNames!B:B,RANDBETWEEN(2,COUNTA(ShopNames!B:B))&amp;" ")</f>
        <v>Camel</v>
      </c>
      <c r="D2" s="96"/>
      <c r="E2" s="97"/>
      <c r="F2" s="97"/>
      <c r="G2" s="97"/>
      <c r="H2" s="97"/>
      <c r="I2" s="42" t="s">
        <v>526</v>
      </c>
      <c r="J2" s="43" t="s">
        <v>527</v>
      </c>
      <c r="K2" s="44" t="s">
        <v>528</v>
      </c>
      <c r="L2" s="45" t="s">
        <v>526</v>
      </c>
      <c r="M2" s="43" t="s">
        <v>529</v>
      </c>
      <c r="N2" s="44" t="s">
        <v>528</v>
      </c>
      <c r="O2" s="44" t="s">
        <v>530</v>
      </c>
      <c r="P2" s="43" t="s">
        <v>0</v>
      </c>
      <c r="Q2" s="44" t="s">
        <v>528</v>
      </c>
      <c r="R2" s="6"/>
      <c r="S2" s="6"/>
    </row>
    <row r="3" spans="1:19" ht="15.6">
      <c r="A3" s="2" t="s">
        <v>531</v>
      </c>
      <c r="B3" s="41" t="str">
        <f t="array" aca="1" ref="B3" ca="1">INDEX(ShopNames!C:C,RANDBETWEEN(2,COUNTA(ShopNames!C:C))&amp;" ")</f>
        <v>The Griffon's</v>
      </c>
      <c r="C3" s="41" t="str">
        <f t="array" aca="1" ref="C3" ca="1">INDEX(ShopNames!D:D,RANDBETWEEN(2,COUNTA(ShopNames!D:D))&amp;" ")</f>
        <v>Alchemy</v>
      </c>
      <c r="D3" s="96"/>
      <c r="E3" s="97"/>
      <c r="F3" s="97"/>
      <c r="G3" s="97"/>
      <c r="H3" s="97"/>
      <c r="I3" s="46">
        <f ca="1">VLOOKUP(RANDBETWEEN(1,Blacksmith!J2),Blacksmith!A:C,1,TRUE)</f>
        <v>72400</v>
      </c>
      <c r="J3" s="47" t="str">
        <f ca="1">VLOOKUP((I3),Blacksmith!A:E,3,TRUE) &amp; " (" &amp; VLOOKUP((I3),Blacksmith!A:Z,8,TRUE) &amp; ")"</f>
        <v>Weapon, +3 (dmg 213)</v>
      </c>
      <c r="K3" s="48" t="str">
        <f ca="1">PRODUCT(VLOOKUP((I3),Blacksmith!A:D,4,TRUE),RANDBETWEEN(-20,20)%+1) &amp; " gp"</f>
        <v>16640 gp</v>
      </c>
      <c r="L3" s="49">
        <f ca="1">VLOOKUP(RANDBETWEEN(1,Jeweler!J2),Jeweler!A:C,1,TRUE)</f>
        <v>6200</v>
      </c>
      <c r="M3" s="47" t="str">
        <f ca="1">VLOOKUP((L3),Jeweler!A:C,3,TRUE) &amp; " (" &amp; VLOOKUP((L3),Jeweler!A:Z,9,TRUE) &amp; ")"</f>
        <v>Ring of Mind Shielding (dmg 191)</v>
      </c>
      <c r="N3" s="48" t="str">
        <f ca="1">PRODUCT(VLOOKUP((L3),Jeweler!A:D,4,TRUE),RANDBETWEEN(-20,20)%+1) &amp; " gp"</f>
        <v>15520 gp</v>
      </c>
      <c r="O3" s="48">
        <f ca="1">VLOOKUP(RANDBETWEEN(1,Enchanter!J2),Enchanter!A:C,1,TRUE)</f>
        <v>21000</v>
      </c>
      <c r="P3" s="47" t="str">
        <f ca="1">VLOOKUP((O3),Enchanter!A:C,3,TRUE) &amp; " (" &amp; VLOOKUP((O3),Enchanter!A:Z,9,TRUE) &amp; ")"</f>
        <v>Elemental Gem (dmg 167)</v>
      </c>
      <c r="Q3" s="48" t="str">
        <f ca="1">PRODUCT(VLOOKUP((O3),Enchanter!A:D,4,TRUE),RANDBETWEEN(-20,20)%+1) &amp; " gp"</f>
        <v>931.2 gp</v>
      </c>
      <c r="R3" s="6"/>
      <c r="S3" s="6"/>
    </row>
    <row r="4" spans="1:19" ht="15.6">
      <c r="A4" s="2" t="s">
        <v>527</v>
      </c>
      <c r="B4" s="41" t="str">
        <f t="array" aca="1" ref="B4" ca="1">INDEX(ShopNames!E:E,RANDBETWEEN(2,COUNTA(ShopNames!E:E))&amp;" ")</f>
        <v>The Hammer and the</v>
      </c>
      <c r="C4" s="41" t="str">
        <f t="array" aca="1" ref="C4" ca="1">INDEX(ShopNames!F:F,RANDBETWEEN(2,COUNTA(ShopNames!F:F))&amp;" ")</f>
        <v>Grindstones</v>
      </c>
      <c r="D4" s="96"/>
      <c r="E4" s="97"/>
      <c r="F4" s="97"/>
      <c r="G4" s="97"/>
      <c r="H4" s="97"/>
      <c r="I4" s="46">
        <f ca="1">VLOOKUP(RANDBETWEEN(1,Blacksmith!J2),Blacksmith!A:C,1,TRUE)</f>
        <v>0</v>
      </c>
      <c r="J4" s="47" t="str">
        <f ca="1">VLOOKUP((I4),Blacksmith!A:E,3,TRUE) &amp; " (" &amp; VLOOKUP((I4),Blacksmith!A:Z,8,TRUE) &amp; ")"</f>
        <v>No Armor In Stock ()</v>
      </c>
      <c r="K4" s="50" t="str">
        <f ca="1">PRODUCT(VLOOKUP((I4),Blacksmith!A:D,4,TRUE),RANDBETWEEN(-20,20)%+1) &amp; " gp"</f>
        <v>0 gp</v>
      </c>
      <c r="L4" s="51">
        <f ca="1">VLOOKUP(RANDBETWEEN(1,Jeweler!J2),Jeweler!A:C,1,TRUE)</f>
        <v>0</v>
      </c>
      <c r="M4" s="47" t="str">
        <f ca="1">VLOOKUP((L4),Jeweler!A:C,3,TRUE) &amp; " (" &amp; VLOOKUP((L4),Jeweler!A:Z,9,TRUE) &amp; ")"</f>
        <v>No Magic Rings ()</v>
      </c>
      <c r="N4" s="50" t="str">
        <f ca="1">PRODUCT(VLOOKUP((L4),Jeweler!A:D,4,TRUE),RANDBETWEEN(-20,20)%+1) &amp; " gp"</f>
        <v>0 gp</v>
      </c>
      <c r="O4" s="50">
        <f ca="1">VLOOKUP(RANDBETWEEN(1,Enchanter!J2),Enchanter!A:C,1,TRUE)</f>
        <v>1000</v>
      </c>
      <c r="P4" s="47" t="str">
        <f ca="1">VLOOKUP((O4),Enchanter!A:C,3,TRUE) &amp; " (" &amp; VLOOKUP((O4),Enchanter!A:Z,9,TRUE) &amp; ")"</f>
        <v>Amulet of Proof Against Detection and Location (dmg 150)</v>
      </c>
      <c r="Q4" s="50" t="str">
        <f ca="1">PRODUCT(VLOOKUP((O4),Enchanter!A:D,4,TRUE),RANDBETWEEN(-20,20)%+1) &amp; " gp"</f>
        <v>23800 gp</v>
      </c>
      <c r="R4" s="6"/>
      <c r="S4" s="6"/>
    </row>
    <row r="5" spans="1:19" ht="15.6">
      <c r="A5" s="2" t="s">
        <v>529</v>
      </c>
      <c r="B5" s="41" t="str">
        <f t="array" aca="1" ref="B5" ca="1">INDEX(ShopNames!G:G,RANDBETWEEN(2,COUNTA(ShopNames!G:G))&amp;" ")</f>
        <v>Glinarv's</v>
      </c>
      <c r="C5" s="41" t="str">
        <f t="array" aca="1" ref="C5" ca="1">INDEX(ShopNames!H:H,RANDBETWEEN(2,COUNTA(ShopNames!H:H))&amp;" ")</f>
        <v>Chain</v>
      </c>
      <c r="D5" s="96"/>
      <c r="E5" s="97"/>
      <c r="F5" s="97"/>
      <c r="G5" s="97"/>
      <c r="H5" s="97"/>
      <c r="I5" s="46">
        <f ca="1">VLOOKUP(RANDBETWEEN(1,Blacksmith!J2),Blacksmith!A:C,1,TRUE)</f>
        <v>20000</v>
      </c>
      <c r="J5" s="47" t="str">
        <f ca="1">VLOOKUP((I5),Blacksmith!A:E,3,TRUE) &amp; " (" &amp; VLOOKUP((I5),Blacksmith!A:Z,8,TRUE) &amp; ")"</f>
        <v>Adamantine Armor (dmg 150)</v>
      </c>
      <c r="K5" s="48" t="str">
        <f ca="1">PRODUCT(VLOOKUP((I5),Blacksmith!A:D,4,TRUE),RANDBETWEEN(-20,20)%+1) &amp; " gp"</f>
        <v>445 gp</v>
      </c>
      <c r="L5" s="49">
        <f ca="1">VLOOKUP(RANDBETWEEN(1,Jeweler!J2),Jeweler!A:C,1,TRUE)</f>
        <v>5000</v>
      </c>
      <c r="M5" s="47" t="str">
        <f ca="1">VLOOKUP((L5),Jeweler!A:C,3,TRUE) &amp; " (" &amp; VLOOKUP((L5),Jeweler!A:Z,9,TRUE) &amp; ")"</f>
        <v>Ring of Jumping (dmg 191)</v>
      </c>
      <c r="N5" s="48" t="str">
        <f ca="1">PRODUCT(VLOOKUP((L5),Jeweler!A:D,4,TRUE),RANDBETWEEN(-20,20)%+1) &amp; " gp"</f>
        <v>2875 gp</v>
      </c>
      <c r="O5" s="48">
        <f ca="1">VLOOKUP(RANDBETWEEN(1,Enchanter!J2),Enchanter!A:C,1,TRUE)</f>
        <v>6000</v>
      </c>
      <c r="P5" s="47" t="str">
        <f ca="1">VLOOKUP((O5),Enchanter!A:C,3,TRUE) &amp; " (" &amp; VLOOKUP((O5),Enchanter!A:Z,9,TRUE) &amp; ")"</f>
        <v>Boots of the Winterlands (dmg 156)</v>
      </c>
      <c r="Q5" s="48" t="str">
        <f ca="1">PRODUCT(VLOOKUP((O5),Enchanter!A:D,4,TRUE),RANDBETWEEN(-20,20)%+1) &amp; " gp"</f>
        <v>11300 gp</v>
      </c>
      <c r="R5" s="6"/>
      <c r="S5" s="6"/>
    </row>
    <row r="6" spans="1:19" ht="15.6">
      <c r="A6" s="2" t="s">
        <v>532</v>
      </c>
      <c r="B6" s="41" t="str">
        <f t="array" aca="1" ref="B6" ca="1">INDEX(ShopNames!I:I,RANDBETWEEN(2,COUNTA(ShopNames!I:I))&amp;" ")</f>
        <v>Cecie's</v>
      </c>
      <c r="C6" s="41" t="str">
        <f t="array" aca="1" ref="C6" ca="1">INDEX(ShopNames!J:J,RANDBETWEEN(2,COUNTA(ShopNames!J:J))&amp;" ")</f>
        <v>Wonders</v>
      </c>
      <c r="D6" s="96"/>
      <c r="E6" s="97"/>
      <c r="F6" s="97"/>
      <c r="G6" s="97"/>
      <c r="H6" s="97"/>
      <c r="I6" s="46">
        <f ca="1">VLOOKUP(RANDBETWEEN(1,Blacksmith!J2),Blacksmith!A:C,1,TRUE)</f>
        <v>33000</v>
      </c>
      <c r="J6" s="47" t="str">
        <f ca="1">VLOOKUP((I6),Blacksmith!A:E,3,TRUE) &amp; " (" &amp; VLOOKUP((I6),Blacksmith!A:Z,8,TRUE) &amp; ")"</f>
        <v>Arrow-catching Shield (dmg 152)</v>
      </c>
      <c r="K6" s="50" t="str">
        <f ca="1">PRODUCT(VLOOKUP((I6),Blacksmith!A:D,4,TRUE),RANDBETWEEN(-20,20)%+1) &amp; " gp"</f>
        <v>6060 gp</v>
      </c>
      <c r="L6" s="51">
        <f ca="1">VLOOKUP(RANDBETWEEN(1,Jeweler!J2),Jeweler!A:C,1,TRUE)</f>
        <v>0</v>
      </c>
      <c r="M6" s="47" t="str">
        <f ca="1">VLOOKUP((L6),Jeweler!A:C,3,TRUE) &amp; " (" &amp; VLOOKUP((L6),Jeweler!A:Z,9,TRUE) &amp; ")"</f>
        <v>No Magic Rings ()</v>
      </c>
      <c r="N6" s="50" t="str">
        <f ca="1">PRODUCT(VLOOKUP((L6),Jeweler!A:D,4,TRUE),RANDBETWEEN(-20,20)%+1) &amp; " gp"</f>
        <v>0 gp</v>
      </c>
      <c r="O6" s="50">
        <f ca="1">VLOOKUP(RANDBETWEEN(1,Enchanter!J2),Enchanter!A:C,1,TRUE)</f>
        <v>15000</v>
      </c>
      <c r="P6" s="47" t="str">
        <f ca="1">VLOOKUP((O6),Enchanter!A:C,3,TRUE) &amp; " (" &amp; VLOOKUP((O6),Enchanter!A:Z,9,TRUE) &amp; ")"</f>
        <v>Decanter of Endless Water (dmg 161)</v>
      </c>
      <c r="Q6" s="50" t="str">
        <f ca="1">PRODUCT(VLOOKUP((O6),Enchanter!A:D,4,TRUE),RANDBETWEEN(-20,20)%+1) &amp; " gp"</f>
        <v>57600 gp</v>
      </c>
      <c r="R6" s="6"/>
      <c r="S6" s="6"/>
    </row>
    <row r="7" spans="1:19" ht="15.6">
      <c r="A7" s="2" t="s">
        <v>533</v>
      </c>
      <c r="B7" s="41" t="str">
        <f t="array" aca="1" ref="B7" ca="1">INDEX(ShopNames!K:K,RANDBETWEEN(2,COUNTA(ShopNames!K:K))&amp;" ")</f>
        <v>Marvelous Magical</v>
      </c>
      <c r="C7" s="41" t="str">
        <f t="array" aca="1" ref="C7" ca="1">INDEX(ShopNames!L:L,RANDBETWEEN(2,COUNTA(ShopNames!L:L))&amp;" ")</f>
        <v>Emporium</v>
      </c>
      <c r="D7" s="96"/>
      <c r="E7" s="97"/>
      <c r="F7" s="97"/>
      <c r="G7" s="97"/>
      <c r="H7" s="97"/>
      <c r="I7" s="46">
        <f ca="1">VLOOKUP(RANDBETWEEN(1,Blacksmith!J2),Blacksmith!A:C,1,TRUE)</f>
        <v>0</v>
      </c>
      <c r="J7" s="47" t="str">
        <f ca="1">VLOOKUP((I7),Blacksmith!A:E,3,TRUE) &amp; " (" &amp; VLOOKUP((I7),Blacksmith!A:Z,8,TRUE) &amp; ")"</f>
        <v>No Armor In Stock ()</v>
      </c>
      <c r="K7" s="48" t="str">
        <f ca="1">PRODUCT(VLOOKUP((I7),Blacksmith!A:D,4,TRUE),RANDBETWEEN(-20,20)%+1) &amp; " gp"</f>
        <v>0 gp</v>
      </c>
      <c r="L7" s="49">
        <f ca="1">VLOOKUP(RANDBETWEEN(1,Jeweler!J2),Jeweler!A:C,1,TRUE)</f>
        <v>11000</v>
      </c>
      <c r="M7" s="47" t="str">
        <f ca="1">VLOOKUP((L7),Jeweler!A:C,3,TRUE) &amp; " (" &amp; VLOOKUP((L7),Jeweler!A:Z,9,TRUE) &amp; ")"</f>
        <v>Ring of Animal Influence (dmg 189)</v>
      </c>
      <c r="N7" s="48" t="str">
        <f ca="1">PRODUCT(VLOOKUP((L7),Jeweler!A:D,4,TRUE),RANDBETWEEN(-20,20)%+1) &amp; " gp"</f>
        <v>4480 gp</v>
      </c>
      <c r="O7" s="48">
        <f ca="1">VLOOKUP(RANDBETWEEN(1,Enchanter!J2),Enchanter!A:C,1,TRUE)</f>
        <v>74000</v>
      </c>
      <c r="P7" s="47" t="str">
        <f ca="1">VLOOKUP((O7),Enchanter!A:C,3,TRUE) &amp; " (" &amp; VLOOKUP((O7),Enchanter!A:Z,9,TRUE) &amp; ")"</f>
        <v>Horseshoes of Speed (dmg 175)</v>
      </c>
      <c r="Q7" s="48" t="str">
        <f ca="1">PRODUCT(VLOOKUP((O7),Enchanter!A:D,4,TRUE),RANDBETWEEN(-20,20)%+1) &amp; " gp"</f>
        <v>5750 gp</v>
      </c>
      <c r="R7" s="6"/>
      <c r="S7" s="6"/>
    </row>
    <row r="8" spans="1:19" ht="15.6">
      <c r="A8" s="2" t="s">
        <v>534</v>
      </c>
      <c r="B8" s="6"/>
      <c r="C8" s="6"/>
      <c r="D8" s="98"/>
      <c r="E8" s="99"/>
      <c r="F8" s="99"/>
      <c r="G8" s="99"/>
      <c r="H8" s="99"/>
      <c r="I8" s="46">
        <f ca="1">VLOOKUP(RANDBETWEEN(1,Blacksmith!J2),Blacksmith!A:C,1,TRUE)</f>
        <v>24000</v>
      </c>
      <c r="J8" s="47" t="str">
        <f ca="1">VLOOKUP((I8),Blacksmith!A:E,3,TRUE) &amp; " (" &amp; VLOOKUP((I8),Blacksmith!A:Z,8,TRUE) &amp; ")"</f>
        <v>Mithral Armor (dmg 182)</v>
      </c>
      <c r="K8" s="50" t="str">
        <f ca="1">PRODUCT(VLOOKUP((I8),Blacksmith!A:D,4,TRUE),RANDBETWEEN(-20,20)%+1) &amp; " gp"</f>
        <v>736 gp</v>
      </c>
      <c r="L8" s="51">
        <f ca="1">VLOOKUP(RANDBETWEEN(1,Jeweler!J2),Jeweler!A:C,1,TRUE)</f>
        <v>8600</v>
      </c>
      <c r="M8" s="47" t="str">
        <f ca="1">VLOOKUP((L8),Jeweler!A:C,3,TRUE) &amp; " (" &amp; VLOOKUP((L8),Jeweler!A:Z,9,TRUE) &amp; ")"</f>
        <v>Ring of Warmth (dmg 193)</v>
      </c>
      <c r="N8" s="50" t="str">
        <f ca="1">PRODUCT(VLOOKUP((L8),Jeweler!A:D,4,TRUE),RANDBETWEEN(-20,20)%+1) &amp; " gp"</f>
        <v>910 gp</v>
      </c>
      <c r="O8" s="50">
        <f ca="1">VLOOKUP(RANDBETWEEN(1,Enchanter!J2),Enchanter!A:C,1,TRUE)</f>
        <v>9000</v>
      </c>
      <c r="P8" s="47" t="str">
        <f ca="1">VLOOKUP((O8),Enchanter!A:C,3,TRUE) &amp; " (" &amp; VLOOKUP((O8),Enchanter!A:Z,9,TRUE) &amp; ")"</f>
        <v>Broom of Flying (dmg 156)</v>
      </c>
      <c r="Q8" s="50" t="str">
        <f ca="1">PRODUCT(VLOOKUP((O8),Enchanter!A:D,4,TRUE),RANDBETWEEN(-20,20)%+1) &amp; " gp"</f>
        <v>7120 gp</v>
      </c>
      <c r="R8" s="6"/>
      <c r="S8" s="6"/>
    </row>
    <row r="9" spans="1:19" ht="14.4">
      <c r="A9" s="52" t="s">
        <v>535</v>
      </c>
      <c r="B9" s="53" t="s">
        <v>536</v>
      </c>
      <c r="C9" s="53" t="s">
        <v>537</v>
      </c>
      <c r="D9" s="53" t="s">
        <v>18</v>
      </c>
      <c r="E9" s="53" t="s">
        <v>19</v>
      </c>
      <c r="F9" s="53" t="s">
        <v>538</v>
      </c>
      <c r="G9" s="53" t="s">
        <v>23</v>
      </c>
      <c r="H9" s="53" t="s">
        <v>539</v>
      </c>
      <c r="I9" s="54"/>
      <c r="J9" s="55"/>
      <c r="K9" s="6"/>
      <c r="L9" s="6"/>
      <c r="M9" s="6"/>
      <c r="N9" s="6"/>
      <c r="O9" s="6"/>
      <c r="P9" s="6"/>
      <c r="Q9" s="6"/>
      <c r="R9" s="6"/>
      <c r="S9" s="6"/>
    </row>
    <row r="10" spans="1:19" ht="14.4">
      <c r="A10" s="56" t="s">
        <v>540</v>
      </c>
      <c r="B10" s="57" t="str">
        <f t="array" aca="1" ref="B10" ca="1">INDEX(NPCs!A:A,RANDBETWEEN(2,COUNTA(NPCs!A:A)))</f>
        <v>Kada</v>
      </c>
      <c r="C10" s="57" t="str">
        <f t="array" aca="1" ref="C10" ca="1">INDEX(NPCs!B:B,RANDBETWEEN(2,COUNTA(NPCs!B:B)))</f>
        <v>Dirgereaper</v>
      </c>
      <c r="D10" s="57" t="str">
        <f t="array" aca="1" ref="D10" ca="1">INDEX(NPCs!C:C,RANDBETWEEN(2,COUNTA(NPCs!C:C)))</f>
        <v>Human</v>
      </c>
      <c r="E10" s="57" t="str">
        <f t="array" aca="1" ref="E10" ca="1">INDEX(NPCs!D:D,RANDBETWEEN(2,COUNTA(NPCs!D:D)))</f>
        <v>Young</v>
      </c>
      <c r="F10" s="57" t="str">
        <f t="array" aca="1" ref="F10" ca="1">INDEX(NPCs!E:E,RANDBETWEEN(2,COUNTA(NPCs!E:E)))</f>
        <v>Short</v>
      </c>
      <c r="G10" s="57" t="str">
        <f t="array" aca="1" ref="G10" ca="1">INDEX(NPCs!F:F,RANDBETWEEN(2,COUNTA(NPCs!F:F)))</f>
        <v>Delightful</v>
      </c>
      <c r="H10" s="57" t="str">
        <f t="array" aca="1" ref="H10" ca="1">INDEX(NPCs!G:G,RANDBETWEEN(2,COUNTA(NPCs!G:G)))</f>
        <v>Use Long Words</v>
      </c>
      <c r="I10" s="54"/>
      <c r="J10" s="6"/>
      <c r="K10" s="6"/>
      <c r="L10" s="6"/>
      <c r="M10" s="6"/>
      <c r="N10" s="6"/>
      <c r="O10" s="6"/>
      <c r="P10" s="6"/>
      <c r="Q10" s="6"/>
      <c r="R10" s="6"/>
      <c r="S10" s="6"/>
    </row>
    <row r="11" spans="1:19" ht="14.4">
      <c r="A11" s="58" t="s">
        <v>531</v>
      </c>
      <c r="B11" s="59" t="str">
        <f t="array" aca="1" ref="B11" ca="1">INDEX(NPCs!A:A,RANDBETWEEN(2,COUNTA(NPCs!A:A)))</f>
        <v>Amel</v>
      </c>
      <c r="C11" s="59" t="str">
        <f t="array" aca="1" ref="C11" ca="1">INDEX(NPCs!B:B,RANDBETWEEN(2,COUNTA(NPCs!B:B)))</f>
        <v>Morningsinger</v>
      </c>
      <c r="D11" s="59" t="str">
        <f t="array" aca="1" ref="D11" ca="1">INDEX(NPCs!C:C,RANDBETWEEN(2,COUNTA(NPCs!C:C)))</f>
        <v>Half-Elf</v>
      </c>
      <c r="E11" s="59" t="str">
        <f t="array" aca="1" ref="E11" ca="1">INDEX(NPCs!D:D,RANDBETWEEN(2,COUNTA(NPCs!D:D)))</f>
        <v>Young</v>
      </c>
      <c r="F11" s="59" t="str">
        <f t="array" aca="1" ref="F11" ca="1">INDEX(NPCs!E:E,RANDBETWEEN(2,COUNTA(NPCs!E:E)))</f>
        <v>Scar</v>
      </c>
      <c r="G11" s="59" t="str">
        <f t="array" aca="1" ref="G11" ca="1">INDEX(NPCs!F:F,RANDBETWEEN(2,COUNTA(NPCs!F:F)))</f>
        <v>Friendly</v>
      </c>
      <c r="H11" s="59" t="str">
        <f t="array" aca="1" ref="H11" ca="1">INDEX(NPCs!G:G,RANDBETWEEN(2,COUNTA(NPCs!G:G)))</f>
        <v>Uses Wrong Words</v>
      </c>
      <c r="I11" s="54"/>
      <c r="J11" s="6"/>
      <c r="K11" s="6"/>
      <c r="L11" s="6"/>
      <c r="M11" s="6"/>
      <c r="N11" s="6"/>
      <c r="O11" s="6"/>
      <c r="P11" s="6"/>
      <c r="Q11" s="6"/>
      <c r="R11" s="6"/>
      <c r="S11" s="6"/>
    </row>
    <row r="12" spans="1:19" ht="14.4">
      <c r="A12" s="56" t="s">
        <v>527</v>
      </c>
      <c r="B12" s="57" t="str">
        <f t="array" aca="1" ref="B12" ca="1">INDEX(NPCs!A:A,RANDBETWEEN(2,COUNTA(NPCs!A:A)))</f>
        <v>Cirdire</v>
      </c>
      <c r="C12" s="57" t="str">
        <f t="array" aca="1" ref="C12" ca="1">INDEX(NPCs!B:B,RANDBETWEEN(2,COUNTA(NPCs!B:B)))</f>
        <v>Val'haren</v>
      </c>
      <c r="D12" s="57" t="str">
        <f t="array" aca="1" ref="D12" ca="1">INDEX(NPCs!C:C,RANDBETWEEN(2,COUNTA(NPCs!C:C)))</f>
        <v>Elf</v>
      </c>
      <c r="E12" s="57" t="str">
        <f t="array" aca="1" ref="E12" ca="1">INDEX(NPCs!D:D,RANDBETWEEN(2,COUNTA(NPCs!D:D)))</f>
        <v>Ancient</v>
      </c>
      <c r="F12" s="57" t="str">
        <f t="array" aca="1" ref="F12" ca="1">INDEX(NPCs!E:E,RANDBETWEEN(2,COUNTA(NPCs!E:E)))</f>
        <v>Very muscular</v>
      </c>
      <c r="G12" s="57" t="str">
        <f t="array" aca="1" ref="G12" ca="1">INDEX(NPCs!F:F,RANDBETWEEN(2,COUNTA(NPCs!F:F)))</f>
        <v>Friendly</v>
      </c>
      <c r="H12" s="57" t="str">
        <f t="array" aca="1" ref="H12" ca="1">INDEX(NPCs!G:G,RANDBETWEEN(2,COUNTA(NPCs!G:G)))</f>
        <v>Squint</v>
      </c>
      <c r="I12" s="54"/>
      <c r="J12" s="6"/>
      <c r="K12" s="6"/>
      <c r="L12" s="6"/>
      <c r="M12" s="6"/>
      <c r="N12" s="6"/>
      <c r="O12" s="6"/>
      <c r="P12" s="6"/>
      <c r="Q12" s="6"/>
      <c r="R12" s="6"/>
      <c r="S12" s="6"/>
    </row>
    <row r="13" spans="1:19" ht="14.4">
      <c r="A13" s="58" t="s">
        <v>529</v>
      </c>
      <c r="B13" s="59" t="str">
        <f t="array" aca="1" ref="B13" ca="1">INDEX(NPCs!A:A,RANDBETWEEN(2,COUNTA(NPCs!A:A)))</f>
        <v>Glinarv</v>
      </c>
      <c r="C13" s="59" t="str">
        <f t="array" aca="1" ref="C13" ca="1">INDEX(NPCs!B:B,RANDBETWEEN(2,COUNTA(NPCs!B:B)))</f>
        <v>Eaglemore</v>
      </c>
      <c r="D13" s="59" t="str">
        <f t="array" aca="1" ref="D13" ca="1">INDEX(NPCs!C:C,RANDBETWEEN(2,COUNTA(NPCs!C:C)))</f>
        <v>Elf</v>
      </c>
      <c r="E13" s="59" t="str">
        <f t="array" aca="1" ref="E13" ca="1">INDEX(NPCs!D:D,RANDBETWEEN(2,COUNTA(NPCs!D:D)))</f>
        <v>Middle Aged</v>
      </c>
      <c r="F13" s="59" t="str">
        <f t="array" aca="1" ref="F13" ca="1">INDEX(NPCs!E:E,RANDBETWEEN(2,COUNTA(NPCs!E:E)))</f>
        <v>Unusual Skin Color</v>
      </c>
      <c r="G13" s="59" t="str">
        <f t="array" aca="1" ref="G13" ca="1">INDEX(NPCs!F:F,RANDBETWEEN(2,COUNTA(NPCs!F:F)))</f>
        <v>Cautious</v>
      </c>
      <c r="H13" s="59" t="str">
        <f t="array" aca="1" ref="H13" ca="1">INDEX(NPCs!G:G,RANDBETWEEN(2,COUNTA(NPCs!G:G)))</f>
        <v>Jovial</v>
      </c>
      <c r="I13" s="54"/>
      <c r="J13" s="6"/>
      <c r="K13" s="6"/>
      <c r="L13" s="6"/>
      <c r="M13" s="6"/>
      <c r="N13" s="6"/>
      <c r="O13" s="6"/>
      <c r="P13" s="6"/>
      <c r="Q13" s="6"/>
      <c r="R13" s="6"/>
      <c r="S13" s="6"/>
    </row>
    <row r="14" spans="1:19" ht="14.4">
      <c r="A14" s="56" t="s">
        <v>532</v>
      </c>
      <c r="B14" s="57" t="str">
        <f t="array" aca="1" ref="B14" ca="1">INDEX(NPCs!A:A,RANDBETWEEN(2,COUNTA(NPCs!A:A)))</f>
        <v>Cecie</v>
      </c>
      <c r="C14" s="57" t="str">
        <f t="array" aca="1" ref="C14" ca="1">INDEX(NPCs!B:B,RANDBETWEEN(2,COUNTA(NPCs!B:B)))</f>
        <v>Snakesoar</v>
      </c>
      <c r="D14" s="57" t="str">
        <f t="array" aca="1" ref="D14" ca="1">INDEX(NPCs!C:C,RANDBETWEEN(2,COUNTA(NPCs!C:C)))</f>
        <v>Dragonborn</v>
      </c>
      <c r="E14" s="57" t="str">
        <f t="array" aca="1" ref="E14" ca="1">INDEX(NPCs!D:D,RANDBETWEEN(2,COUNTA(NPCs!D:D)))</f>
        <v>Middle Aged</v>
      </c>
      <c r="F14" s="57" t="str">
        <f t="array" aca="1" ref="F14" ca="1">INDEX(NPCs!E:E,RANDBETWEEN(2,COUNTA(NPCs!E:E)))</f>
        <v>Beautiful</v>
      </c>
      <c r="G14" s="57" t="str">
        <f t="array" aca="1" ref="G14" ca="1">INDEX(NPCs!F:F,RANDBETWEEN(2,COUNTA(NPCs!F:F)))</f>
        <v>Kind</v>
      </c>
      <c r="H14" s="57" t="str">
        <f t="array" aca="1" ref="H14" ca="1">INDEX(NPCs!G:G,RANDBETWEEN(2,COUNTA(NPCs!G:G)))</f>
        <v>Hums</v>
      </c>
      <c r="I14" s="54"/>
      <c r="J14" s="2"/>
      <c r="K14" s="6"/>
      <c r="L14" s="6"/>
      <c r="M14" s="6"/>
      <c r="N14" s="6"/>
      <c r="O14" s="6"/>
      <c r="P14" s="6"/>
      <c r="Q14" s="6"/>
      <c r="R14" s="6"/>
      <c r="S14" s="6"/>
    </row>
    <row r="15" spans="1:19" ht="15.6">
      <c r="A15" s="58" t="s">
        <v>533</v>
      </c>
      <c r="B15" s="59" t="str">
        <f t="array" aca="1" ref="B15" ca="1">INDEX(NPCs!A:A,RANDBETWEEN(2,COUNTA(NPCs!A:A)))</f>
        <v>Irdathin</v>
      </c>
      <c r="C15" s="59" t="str">
        <f t="array" aca="1" ref="C15" ca="1">INDEX(NPCs!B:B,RANDBETWEEN(2,COUNTA(NPCs!B:B)))</f>
        <v>Alpenward</v>
      </c>
      <c r="D15" s="59" t="str">
        <f t="array" aca="1" ref="D15" ca="1">INDEX(NPCs!C:C,RANDBETWEEN(2,COUNTA(NPCs!C:C)))</f>
        <v>Half-Elf</v>
      </c>
      <c r="E15" s="59" t="str">
        <f t="array" aca="1" ref="E15" ca="1">INDEX(NPCs!D:D,RANDBETWEEN(2,COUNTA(NPCs!D:D)))</f>
        <v>Old</v>
      </c>
      <c r="F15" s="59" t="str">
        <f t="array" aca="1" ref="F15" ca="1">INDEX(NPCs!E:E,RANDBETWEEN(2,COUNTA(NPCs!E:E)))</f>
        <v>Weird Eye Color</v>
      </c>
      <c r="G15" s="59" t="str">
        <f t="array" aca="1" ref="G15" ca="1">INDEX(NPCs!F:F,RANDBETWEEN(2,COUNTA(NPCs!F:F)))</f>
        <v>Intelligent</v>
      </c>
      <c r="H15" s="59" t="str">
        <f t="array" aca="1" ref="H15" ca="1">INDEX(NPCs!G:G,RANDBETWEEN(2,COUNTA(NPCs!G:G)))</f>
        <v>Bite His Fingernails</v>
      </c>
      <c r="I15" s="60" t="s">
        <v>526</v>
      </c>
      <c r="J15" s="43" t="s">
        <v>531</v>
      </c>
      <c r="K15" s="44" t="s">
        <v>528</v>
      </c>
      <c r="L15" s="44" t="s">
        <v>530</v>
      </c>
      <c r="M15" s="43" t="s">
        <v>541</v>
      </c>
      <c r="N15" s="44" t="s">
        <v>528</v>
      </c>
      <c r="O15" s="6"/>
      <c r="P15" s="2" t="s">
        <v>542</v>
      </c>
      <c r="Q15" s="6"/>
      <c r="R15" s="6"/>
      <c r="S15" s="6"/>
    </row>
    <row r="16" spans="1:19" ht="15.6">
      <c r="A16" s="56" t="s">
        <v>543</v>
      </c>
      <c r="B16" s="57" t="str">
        <f t="array" aca="1" ref="B16" ca="1">INDEX(NPCs!A:A,RANDBETWEEN(2,COUNTA(NPCs!A:A)))</f>
        <v>Enelron</v>
      </c>
      <c r="C16" s="57" t="str">
        <f t="array" aca="1" ref="C16" ca="1">INDEX(NPCs!B:B,RANDBETWEEN(2,COUNTA(NPCs!B:B)))</f>
        <v>Dewbeam</v>
      </c>
      <c r="D16" s="57" t="str">
        <f t="array" aca="1" ref="D16" ca="1">INDEX(NPCs!C:C,RANDBETWEEN(2,COUNTA(NPCs!C:C)))</f>
        <v>Dragonborn</v>
      </c>
      <c r="E16" s="57" t="str">
        <f t="array" aca="1" ref="E16" ca="1">INDEX(NPCs!D:D,RANDBETWEEN(2,COUNTA(NPCs!D:D)))</f>
        <v>Young</v>
      </c>
      <c r="F16" s="57" t="str">
        <f t="array" aca="1" ref="F16" ca="1">INDEX(NPCs!E:E,RANDBETWEEN(2,COUNTA(NPCs!E:E)))</f>
        <v>Birthmark</v>
      </c>
      <c r="G16" s="57" t="str">
        <f t="array" aca="1" ref="G16" ca="1">INDEX(NPCs!F:F,RANDBETWEEN(2,COUNTA(NPCs!F:F)))</f>
        <v>Honest</v>
      </c>
      <c r="H16" s="57" t="str">
        <f t="array" aca="1" ref="H16" ca="1">INDEX(NPCs!G:G,RANDBETWEEN(2,COUNTA(NPCs!G:G)))</f>
        <v>Terrible Negotiator</v>
      </c>
      <c r="I16" s="46">
        <f ca="1">VLOOKUP(RANDBETWEEN(1,Potions!J2),Potions!A:C,1,TRUE)</f>
        <v>21750</v>
      </c>
      <c r="J16" s="47" t="str">
        <f ca="1">VLOOKUP((I16),Potions!A:E,3,TRUE) &amp; " (" &amp; VLOOKUP((I16),Potions!A:Z,6,TRUE) &amp; ")"</f>
        <v>Potion of Cloud Giant Strength (dmg 187)</v>
      </c>
      <c r="K16" s="48" t="str">
        <f ca="1">PRODUCT(VLOOKUP((I16),Potions!A:D,4,TRUE),RANDBETWEEN(-20,20)%+1) &amp; " gp"</f>
        <v>880 gp</v>
      </c>
      <c r="L16" s="48">
        <f ca="1">VLOOKUP(RANDBETWEEN(1,MagicWeapons!J2),MagicWeapons!A:C,1,TRUE)</f>
        <v>3500</v>
      </c>
      <c r="M16" s="47" t="str">
        <f ca="1">VLOOKUP((L16),MagicWeapons!A:C,3,TRUE) &amp; " (" &amp; VLOOKUP((L16),MagicWeapons!A:Z,9,TRUE) &amp; ")"</f>
        <v>Staff of Withering (dmg 205)</v>
      </c>
      <c r="N16" s="48" t="str">
        <f ca="1">PRODUCT(VLOOKUP((L16),MagicWeapons!A:D,4,TRUE),RANDBETWEEN(-20,20)%+1) &amp; " gp"</f>
        <v>2490 gp</v>
      </c>
      <c r="O16" s="6"/>
      <c r="P16" s="61" t="str">
        <f>HYPERLINK("onenote:https://d.docs.live.net/acd661a65c5fe18b/Documents/DnD_5E_Reference/Store.one#Armor&amp;section-id={7DA77967-9A0E-408A-B18F-5624CA1223BD}&amp;page-id={6F80A50E-1966-4BD1-986E-8CBCDE2F5A40}&amp;end","Armor")</f>
        <v>Armor</v>
      </c>
      <c r="Q16" s="6"/>
      <c r="R16" s="6"/>
      <c r="S16" s="6"/>
    </row>
    <row r="17" spans="1:19" ht="15.6">
      <c r="A17" s="58" t="s">
        <v>544</v>
      </c>
      <c r="B17" s="59" t="str">
        <f t="array" aca="1" ref="B17" ca="1">INDEX(NPCs!A:A,RANDBETWEEN(2,COUNTA(NPCs!A:A)))</f>
        <v>Eldas</v>
      </c>
      <c r="C17" s="59" t="str">
        <f t="array" aca="1" ref="C17" ca="1">INDEX(NPCs!B:B,RANDBETWEEN(2,COUNTA(NPCs!B:B)))</f>
        <v>Stilloak</v>
      </c>
      <c r="D17" s="59" t="str">
        <f t="array" aca="1" ref="D17" ca="1">INDEX(NPCs!C:C,RANDBETWEEN(2,COUNTA(NPCs!C:C)))</f>
        <v>Human</v>
      </c>
      <c r="E17" s="59" t="str">
        <f t="array" aca="1" ref="E17" ca="1">INDEX(NPCs!D:D,RANDBETWEEN(2,COUNTA(NPCs!D:D)))</f>
        <v>Very Old</v>
      </c>
      <c r="F17" s="59" t="str">
        <f t="array" aca="1" ref="F17" ca="1">INDEX(NPCs!E:E,RANDBETWEEN(2,COUNTA(NPCs!E:E)))</f>
        <v>Formal Clothes</v>
      </c>
      <c r="G17" s="59" t="str">
        <f t="array" aca="1" ref="G17" ca="1">INDEX(NPCs!F:F,RANDBETWEEN(2,COUNTA(NPCs!F:F)))</f>
        <v>Delightful</v>
      </c>
      <c r="H17" s="59" t="str">
        <f t="array" aca="1" ref="H17" ca="1">INDEX(NPCs!G:G,RANDBETWEEN(2,COUNTA(NPCs!G:G)))</f>
        <v>Tap Fingers</v>
      </c>
      <c r="I17" s="46">
        <f ca="1">VLOOKUP(RANDBETWEEN(1,Potions!J2),Potions!A:C,1,TRUE)</f>
        <v>6000</v>
      </c>
      <c r="J17" s="47" t="str">
        <f ca="1">VLOOKUP((I17),Potions!A:E,3,TRUE) &amp; " (" &amp; VLOOKUP((I17),Potions!A:Z,6,TRUE) &amp; ")"</f>
        <v>Philter of Love (dmg 184)</v>
      </c>
      <c r="K17" s="50" t="str">
        <f ca="1">PRODUCT(VLOOKUP((I17),Potions!A:D,4,TRUE),RANDBETWEEN(-20,20)%+1) &amp; " gp"</f>
        <v>72.9 gp</v>
      </c>
      <c r="L17" s="50">
        <f ca="1">VLOOKUP(RANDBETWEEN(1,MagicWeapons!J2),MagicWeapons!A:C,1,TRUE)</f>
        <v>14100</v>
      </c>
      <c r="M17" s="47" t="str">
        <f ca="1">VLOOKUP((L17),MagicWeapons!A:C,3,TRUE) &amp; " (" &amp; VLOOKUP((L17),MagicWeapons!A:Z,9,TRUE) &amp; ")"</f>
        <v>Wand of the War Mage, +2 (dmg 212)</v>
      </c>
      <c r="N17" s="50" t="str">
        <f ca="1">PRODUCT(VLOOKUP((L17),MagicWeapons!A:D,4,TRUE),RANDBETWEEN(-20,20)%+1) &amp; " gp"</f>
        <v>5424 gp</v>
      </c>
      <c r="O17" s="6"/>
      <c r="P17" s="61" t="str">
        <f>HYPERLINK("onenote:https://d.docs.live.net/acd661a65c5fe18b/Documents/DnD_5E_Reference/Store.one#Equipment&amp;section-id={7DA77967-9A0E-408A-B18F-5624CA1223BD}&amp;page-id={41A613C2-8346-4675-957F-6DAA8C321CD5}&amp;end","Equipment")</f>
        <v>Equipment</v>
      </c>
      <c r="Q17" s="6"/>
      <c r="R17" s="6"/>
      <c r="S17" s="6"/>
    </row>
    <row r="18" spans="1:19" ht="15.6">
      <c r="A18" s="56" t="s">
        <v>545</v>
      </c>
      <c r="B18" s="57" t="str">
        <f t="array" aca="1" ref="B18" ca="1">INDEX(NPCs!A:A,RANDBETWEEN(2,COUNTA(NPCs!A:A)))</f>
        <v>Alim</v>
      </c>
      <c r="C18" s="57" t="str">
        <f t="array" aca="1" ref="C18" ca="1">INDEX(NPCs!B:B,RANDBETWEEN(2,COUNTA(NPCs!B:B)))</f>
        <v>Pridehammer</v>
      </c>
      <c r="D18" s="57" t="str">
        <f t="array" aca="1" ref="D18" ca="1">INDEX(NPCs!C:C,RANDBETWEEN(2,COUNTA(NPCs!C:C)))</f>
        <v>Halfling</v>
      </c>
      <c r="E18" s="57" t="str">
        <f t="array" aca="1" ref="E18" ca="1">INDEX(NPCs!D:D,RANDBETWEEN(2,COUNTA(NPCs!D:D)))</f>
        <v>Middle Aged</v>
      </c>
      <c r="F18" s="57" t="str">
        <f t="array" aca="1" ref="F18" ca="1">INDEX(NPCs!E:E,RANDBETWEEN(2,COUNTA(NPCs!E:E)))</f>
        <v>Scar</v>
      </c>
      <c r="G18" s="57" t="str">
        <f t="array" aca="1" ref="G18" ca="1">INDEX(NPCs!F:F,RANDBETWEEN(2,COUNTA(NPCs!F:F)))</f>
        <v>Argumentative</v>
      </c>
      <c r="H18" s="57" t="str">
        <f t="array" aca="1" ref="H18" ca="1">INDEX(NPCs!G:G,RANDBETWEEN(2,COUNTA(NPCs!G:G)))</f>
        <v>Bite His Fingernails</v>
      </c>
      <c r="I18" s="46">
        <f ca="1">VLOOKUP(RANDBETWEEN(1,Potions!J2),Potions!A:C,1,TRUE)</f>
        <v>20800</v>
      </c>
      <c r="J18" s="47" t="str">
        <f ca="1">VLOOKUP((I18),Potions!A:E,3,TRUE) &amp; " (" &amp; VLOOKUP((I18),Potions!A:Z,6,TRUE) &amp; ")"</f>
        <v>Potion of Superior Healing (dmg 187)</v>
      </c>
      <c r="K18" s="48" t="str">
        <f ca="1">PRODUCT(VLOOKUP((I18),Potions!A:D,4,TRUE),RANDBETWEEN(-20,20)%+1) &amp; " gp"</f>
        <v>400.5 gp</v>
      </c>
      <c r="L18" s="48">
        <f ca="1">VLOOKUP(RANDBETWEEN(1,MagicWeapons!J2),MagicWeapons!A:C,1,TRUE)</f>
        <v>0</v>
      </c>
      <c r="M18" s="47" t="str">
        <f ca="1">VLOOKUP((L18),MagicWeapons!A:C,3,TRUE) &amp; " (" &amp; VLOOKUP((L18),MagicWeapons!A:Z,9,TRUE) &amp; ")"</f>
        <v>Staff of the Adder (dmg 203)</v>
      </c>
      <c r="N18" s="48" t="str">
        <f ca="1">PRODUCT(VLOOKUP((L18),MagicWeapons!A:D,4,TRUE),RANDBETWEEN(-20,20)%+1) &amp; " gp"</f>
        <v>1674 gp</v>
      </c>
      <c r="O18" s="6"/>
      <c r="P18" s="61" t="str">
        <f>HYPERLINK("onenote:https://d.docs.live.net/acd661a65c5fe18b/Documents/DnD_5E_Reference/Store.one#Spellcasting%20Services&amp;section-id={7DA77967-9A0E-408A-B18F-5624CA1223BD}&amp;page-id={E0F06FA4-1744-4AB9-872F-8A7D6938F1A6}&amp;end","Spell Services")</f>
        <v>Spell Services</v>
      </c>
      <c r="Q18" s="6"/>
      <c r="R18" s="6"/>
      <c r="S18" s="6"/>
    </row>
    <row r="19" spans="1:19" ht="15.6">
      <c r="A19" s="58" t="s">
        <v>546</v>
      </c>
      <c r="B19" s="59" t="str">
        <f t="array" aca="1" ref="B19" ca="1">INDEX(NPCs!A:A,RANDBETWEEN(2,COUNTA(NPCs!A:A)))</f>
        <v>Hely</v>
      </c>
      <c r="C19" s="59" t="str">
        <f t="array" aca="1" ref="C19" ca="1">INDEX(NPCs!B:B,RANDBETWEEN(2,COUNTA(NPCs!B:B)))</f>
        <v>Val'haren</v>
      </c>
      <c r="D19" s="59" t="str">
        <f t="array" aca="1" ref="D19" ca="1">INDEX(NPCs!C:C,RANDBETWEEN(2,COUNTA(NPCs!C:C)))</f>
        <v>Half-Orc</v>
      </c>
      <c r="E19" s="59" t="str">
        <f t="array" aca="1" ref="E19" ca="1">INDEX(NPCs!D:D,RANDBETWEEN(2,COUNTA(NPCs!D:D)))</f>
        <v>Young</v>
      </c>
      <c r="F19" s="59" t="str">
        <f t="array" aca="1" ref="F19" ca="1">INDEX(NPCs!E:E,RANDBETWEEN(2,COUNTA(NPCs!E:E)))</f>
        <v>Ugly</v>
      </c>
      <c r="G19" s="59" t="str">
        <f t="array" aca="1" ref="G19" ca="1">INDEX(NPCs!F:F,RANDBETWEEN(2,COUNTA(NPCs!F:F)))</f>
        <v>Friendly</v>
      </c>
      <c r="H19" s="59" t="str">
        <f t="array" aca="1" ref="H19" ca="1">INDEX(NPCs!G:G,RANDBETWEEN(2,COUNTA(NPCs!G:G)))</f>
        <v>Uses Wrong Words</v>
      </c>
      <c r="I19" s="46">
        <f ca="1">VLOOKUP(RANDBETWEEN(1,Potions!J2),Potions!A:C,1,TRUE)</f>
        <v>17800</v>
      </c>
      <c r="J19" s="47" t="str">
        <f ca="1">VLOOKUP((I19),Potions!A:E,3,TRUE) &amp; " (" &amp; VLOOKUP((I19),Potions!A:Z,6,TRUE) &amp; ")"</f>
        <v>Potion of Frost Giant Strength (dmg 187)</v>
      </c>
      <c r="K19" s="50" t="str">
        <f ca="1">PRODUCT(VLOOKUP((I19),Potions!A:D,4,TRUE),RANDBETWEEN(-20,20)%+1) &amp; " gp"</f>
        <v>340 gp</v>
      </c>
      <c r="L19" s="50">
        <f ca="1">VLOOKUP(RANDBETWEEN(1,MagicWeapons!J2),MagicWeapons!A:C,1,TRUE)</f>
        <v>3000</v>
      </c>
      <c r="M19" s="47" t="str">
        <f ca="1">VLOOKUP((L19),MagicWeapons!A:C,3,TRUE) &amp; " (" &amp; VLOOKUP((L19),MagicWeapons!A:Z,9,TRUE) &amp; ")"</f>
        <v>Staff of Swarming Insects (dmg 203)</v>
      </c>
      <c r="N19" s="50" t="str">
        <f ca="1">PRODUCT(VLOOKUP((L19),MagicWeapons!A:D,4,TRUE),RANDBETWEEN(-20,20)%+1) &amp; " gp"</f>
        <v>17920 gp</v>
      </c>
      <c r="O19" s="6"/>
      <c r="P19" s="6"/>
      <c r="Q19" s="6"/>
      <c r="R19" s="6"/>
      <c r="S19" s="6"/>
    </row>
    <row r="20" spans="1:19" ht="15.6">
      <c r="A20" s="6"/>
      <c r="B20" s="6"/>
      <c r="C20" s="6"/>
      <c r="D20" s="6"/>
      <c r="E20" s="6"/>
      <c r="F20" s="6"/>
      <c r="G20" s="6"/>
      <c r="H20" s="6"/>
      <c r="I20" s="46">
        <f ca="1">VLOOKUP(RANDBETWEEN(1,Potions!J2),Potions!A:C,1,TRUE)</f>
        <v>14300</v>
      </c>
      <c r="J20" s="47" t="str">
        <f ca="1">VLOOKUP((I20),Potions!A:E,3,TRUE) &amp; " (" &amp; VLOOKUP((I20),Potions!A:Z,6,TRUE) &amp; ")"</f>
        <v>Potion of Water Breathing (dmg 188)</v>
      </c>
      <c r="K20" s="48" t="str">
        <f ca="1">PRODUCT(VLOOKUP((I20),Potions!A:D,4,TRUE),RANDBETWEEN(-20,20)%+1) &amp; " gp"</f>
        <v>216 gp</v>
      </c>
      <c r="L20" s="48">
        <f ca="1">VLOOKUP(RANDBETWEEN(1,MagicWeapons!J2),MagicWeapons!A:C,1,TRUE)</f>
        <v>0</v>
      </c>
      <c r="M20" s="47" t="str">
        <f ca="1">VLOOKUP((L20),MagicWeapons!A:C,3,TRUE) &amp; " (" &amp; VLOOKUP((L20),MagicWeapons!A:Z,9,TRUE) &amp; ")"</f>
        <v>Staff of the Adder (dmg 203)</v>
      </c>
      <c r="N20" s="48" t="str">
        <f ca="1">PRODUCT(VLOOKUP((L20),MagicWeapons!A:D,4,TRUE),RANDBETWEEN(-20,20)%+1) &amp; " gp"</f>
        <v>1620 gp</v>
      </c>
      <c r="O20" s="6"/>
      <c r="P20" s="6"/>
      <c r="Q20" s="6"/>
      <c r="R20" s="6"/>
      <c r="S20" s="6"/>
    </row>
    <row r="21" spans="1:19" ht="15.6">
      <c r="A21" s="6"/>
      <c r="B21" s="6"/>
      <c r="C21" s="6"/>
      <c r="D21" s="6"/>
      <c r="E21" s="6"/>
      <c r="F21" s="6"/>
      <c r="G21" s="6"/>
      <c r="H21" s="6"/>
      <c r="I21" s="46">
        <f ca="1">VLOOKUP(RANDBETWEEN(1,Potions!J2),Potions!A:C,1,TRUE)</f>
        <v>19300</v>
      </c>
      <c r="J21" s="47" t="str">
        <f ca="1">VLOOKUP((I21),Potions!A:E,3,TRUE) &amp; " (" &amp; VLOOKUP((I21),Potions!A:Z,6,TRUE) &amp; ")"</f>
        <v>Potion of Invulnerability (dmg 188)</v>
      </c>
      <c r="K21" s="50" t="str">
        <f ca="1">PRODUCT(VLOOKUP((I21),Potions!A:D,4,TRUE),RANDBETWEEN(-20,20)%+1) &amp; " gp"</f>
        <v>3166.8 gp</v>
      </c>
      <c r="L21" s="50">
        <f ca="1">VLOOKUP(RANDBETWEEN(1,MagicWeapons!J2),MagicWeapons!A:C,1,TRUE)</f>
        <v>0</v>
      </c>
      <c r="M21" s="47" t="str">
        <f ca="1">VLOOKUP((L21),MagicWeapons!A:C,3,TRUE) &amp; " (" &amp; VLOOKUP((L21),MagicWeapons!A:Z,9,TRUE) &amp; ")"</f>
        <v>Staff of the Adder (dmg 203)</v>
      </c>
      <c r="N21" s="50" t="str">
        <f ca="1">PRODUCT(VLOOKUP((L21),MagicWeapons!A:D,4,TRUE),RANDBETWEEN(-20,20)%+1) &amp; " gp"</f>
        <v>1980 gp</v>
      </c>
      <c r="O21" s="6"/>
      <c r="P21" s="6"/>
      <c r="Q21" s="6"/>
      <c r="R21" s="6"/>
      <c r="S21" s="6"/>
    </row>
    <row r="22" spans="1:19" ht="15.6">
      <c r="A22" s="2" t="s">
        <v>579</v>
      </c>
      <c r="B22" s="6"/>
      <c r="C22" s="6"/>
      <c r="D22" s="6"/>
      <c r="E22" s="6"/>
      <c r="F22" s="6"/>
      <c r="G22" s="6"/>
      <c r="H22" s="6"/>
      <c r="I22" s="46">
        <f ca="1">VLOOKUP(RANDBETWEEN(1,Potions!J2),Potions!A:C,1,TRUE)</f>
        <v>0</v>
      </c>
      <c r="J22" s="47" t="str">
        <f ca="1">VLOOKUP((I22),Potions!A:E,3,TRUE) &amp; " (" &amp; VLOOKUP((I22),Potions!A:Z,6,TRUE) &amp; ")"</f>
        <v>Potion of Climbing (dmg 187)</v>
      </c>
      <c r="K22" s="48" t="str">
        <f ca="1">PRODUCT(VLOOKUP((I22),Potions!A:D,4,TRUE),RANDBETWEEN(-20,20)%+1) &amp; " gp"</f>
        <v>58 gp</v>
      </c>
      <c r="L22" s="48"/>
      <c r="M22" s="6"/>
      <c r="N22" s="6"/>
      <c r="O22" s="6"/>
      <c r="P22" s="6"/>
      <c r="Q22" s="6"/>
      <c r="R22" s="6"/>
      <c r="S22" s="6"/>
    </row>
    <row r="23" spans="1:19" ht="15.6">
      <c r="A23" s="100" t="s">
        <v>589</v>
      </c>
      <c r="B23" s="97"/>
      <c r="C23" s="101" t="s">
        <v>590</v>
      </c>
      <c r="D23" s="97"/>
      <c r="E23" s="97"/>
      <c r="F23" s="100" t="s">
        <v>591</v>
      </c>
      <c r="G23" s="97"/>
      <c r="H23" s="97"/>
      <c r="I23" s="46">
        <f ca="1">VLOOKUP(RANDBETWEEN(1,Potions!J2),Potions!A:C,1,TRUE)</f>
        <v>20800</v>
      </c>
      <c r="J23" s="47" t="str">
        <f ca="1">VLOOKUP((I23),Potions!A:E,3,TRUE) &amp; " (" &amp; VLOOKUP((I23),Potions!A:Z,6,TRUE) &amp; ")"</f>
        <v>Potion of Superior Healing (dmg 187)</v>
      </c>
      <c r="K23" s="50" t="str">
        <f ca="1">PRODUCT(VLOOKUP((I23),Potions!A:D,4,TRUE),RANDBETWEEN(-20,20)%+1) &amp; " gp"</f>
        <v>445.5 gp</v>
      </c>
      <c r="L23" s="50"/>
      <c r="M23" s="6"/>
      <c r="N23" s="6"/>
      <c r="O23" s="6"/>
      <c r="P23" s="6"/>
      <c r="Q23" s="6"/>
      <c r="R23" s="6"/>
      <c r="S23" s="6"/>
    </row>
    <row r="24" spans="1:19" ht="15.6">
      <c r="A24" s="97"/>
      <c r="B24" s="97"/>
      <c r="C24" s="97"/>
      <c r="D24" s="97"/>
      <c r="E24" s="97"/>
      <c r="F24" s="97"/>
      <c r="G24" s="97"/>
      <c r="H24" s="97"/>
      <c r="I24" s="46">
        <f ca="1">VLOOKUP(RANDBETWEEN(1,Potions!J2),Potions!A:C,1,TRUE)</f>
        <v>16300</v>
      </c>
      <c r="J24" s="47" t="str">
        <f ca="1">VLOOKUP((I24),Potions!A:E,3,TRUE) &amp; " (" &amp; VLOOKUP((I24),Potions!A:Z,6,TRUE) &amp; ")"</f>
        <v>Potion of Clairvoyance (dmg 187)</v>
      </c>
      <c r="K24" s="48" t="str">
        <f ca="1">PRODUCT(VLOOKUP((I24),Potions!A:D,4,TRUE),RANDBETWEEN(-20,20)%+1) &amp; " gp"</f>
        <v>1008 gp</v>
      </c>
      <c r="L24" s="48"/>
      <c r="M24" s="6"/>
      <c r="N24" s="6"/>
      <c r="O24" s="6"/>
      <c r="P24" s="6"/>
      <c r="Q24" s="6"/>
      <c r="R24" s="6"/>
      <c r="S24" s="6"/>
    </row>
    <row r="25" spans="1:19" ht="15.6">
      <c r="A25" s="97"/>
      <c r="B25" s="97"/>
      <c r="C25" s="97"/>
      <c r="D25" s="97"/>
      <c r="E25" s="97"/>
      <c r="F25" s="97"/>
      <c r="G25" s="97"/>
      <c r="H25" s="97"/>
      <c r="I25" s="46">
        <f ca="1">VLOOKUP(RANDBETWEEN(1,Potions!J2),Potions!A:C,1,TRUE)</f>
        <v>15800</v>
      </c>
      <c r="J25" s="47" t="str">
        <f ca="1">VLOOKUP((I25),Potions!A:E,3,TRUE) &amp; " (" &amp; VLOOKUP((I25),Potions!A:Z,6,TRUE) &amp; ")"</f>
        <v>Oil of Etherealness (dmg 183)</v>
      </c>
      <c r="K25" s="50" t="str">
        <f ca="1">PRODUCT(VLOOKUP((I25),Potions!A:D,4,TRUE),RANDBETWEEN(-20,20)%+1) &amp; " gp"</f>
        <v>1920 gp</v>
      </c>
      <c r="L25" s="50"/>
      <c r="M25" s="6"/>
      <c r="N25" s="6"/>
      <c r="O25" s="6"/>
      <c r="P25" s="6"/>
      <c r="Q25" s="6"/>
      <c r="R25" s="6"/>
      <c r="S25" s="6"/>
    </row>
    <row r="26" spans="1:19" ht="15.6">
      <c r="A26" s="97"/>
      <c r="B26" s="97"/>
      <c r="C26" s="97"/>
      <c r="D26" s="97"/>
      <c r="E26" s="97"/>
      <c r="F26" s="97"/>
      <c r="G26" s="97"/>
      <c r="H26" s="97"/>
      <c r="I26" s="46">
        <f ca="1">VLOOKUP(RANDBETWEEN(1,Potions!J2),Potions!A:C,1,TRUE)</f>
        <v>20800</v>
      </c>
      <c r="J26" s="47" t="str">
        <f ca="1">VLOOKUP((I26),Potions!A:E,3,TRUE) &amp; " (" &amp; VLOOKUP((I26),Potions!A:Z,6,TRUE) &amp; ")"</f>
        <v>Potion of Superior Healing (dmg 187)</v>
      </c>
      <c r="K26" s="48" t="str">
        <f ca="1">PRODUCT(VLOOKUP((I26),Potions!A:D,4,TRUE),RANDBETWEEN(-20,20)%+1) &amp; " gp"</f>
        <v>526.5 gp</v>
      </c>
      <c r="L26" s="48"/>
      <c r="M26" s="6"/>
      <c r="N26" s="6"/>
      <c r="O26" s="6"/>
      <c r="P26" s="6"/>
      <c r="Q26" s="6"/>
      <c r="R26" s="6"/>
      <c r="S26" s="6"/>
    </row>
    <row r="27" spans="1:19" ht="15.6">
      <c r="A27" s="97"/>
      <c r="B27" s="97"/>
      <c r="C27" s="97"/>
      <c r="D27" s="97"/>
      <c r="E27" s="97"/>
      <c r="F27" s="97"/>
      <c r="G27" s="97"/>
      <c r="H27" s="97"/>
      <c r="I27" s="46">
        <f ca="1">VLOOKUP(RANDBETWEEN(1,Potions!J2),Potions!A:C,1,TRUE)</f>
        <v>9000</v>
      </c>
      <c r="J27" s="47" t="str">
        <f ca="1">VLOOKUP((I27),Potions!A:E,3,TRUE) &amp; " (" &amp; VLOOKUP((I27),Potions!A:Z,6,TRUE) &amp; ")"</f>
        <v>Potion of Greater Healing (dmg 187)</v>
      </c>
      <c r="K27" s="50" t="str">
        <f ca="1">PRODUCT(VLOOKUP((I27),Potions!A:D,4,TRUE),RANDBETWEEN(-20,20)%+1) &amp; " gp"</f>
        <v>172.5 gp</v>
      </c>
      <c r="L27" s="50"/>
      <c r="M27" s="6"/>
      <c r="N27" s="6"/>
      <c r="O27" s="6"/>
      <c r="P27" s="6"/>
      <c r="Q27" s="6"/>
      <c r="R27" s="6"/>
      <c r="S27" s="6"/>
    </row>
    <row r="28" spans="1:19" ht="14.4">
      <c r="A28" s="97"/>
      <c r="B28" s="97"/>
      <c r="C28" s="97"/>
      <c r="D28" s="97"/>
      <c r="E28" s="97"/>
      <c r="F28" s="97"/>
      <c r="G28" s="97"/>
      <c r="H28" s="97"/>
      <c r="I28" s="6"/>
      <c r="J28" s="6"/>
      <c r="K28" s="6"/>
      <c r="L28" s="6"/>
      <c r="M28" s="6"/>
      <c r="N28" s="6"/>
      <c r="O28" s="6"/>
      <c r="P28" s="6"/>
      <c r="Q28" s="6"/>
      <c r="R28" s="6"/>
      <c r="S28" s="6"/>
    </row>
    <row r="29" spans="1:19" ht="14.4">
      <c r="A29" s="97"/>
      <c r="B29" s="97"/>
      <c r="C29" s="97"/>
      <c r="D29" s="97"/>
      <c r="E29" s="97"/>
      <c r="F29" s="97"/>
      <c r="G29" s="97"/>
      <c r="H29" s="97"/>
      <c r="I29" s="63"/>
      <c r="J29" s="6"/>
      <c r="K29" s="6"/>
      <c r="L29" s="6"/>
      <c r="M29" s="6"/>
      <c r="N29" s="6"/>
      <c r="O29" s="6"/>
      <c r="P29" s="6"/>
      <c r="Q29" s="6"/>
      <c r="R29" s="6"/>
      <c r="S29" s="6"/>
    </row>
    <row r="30" spans="1:19" ht="14.4">
      <c r="A30" s="97"/>
      <c r="B30" s="97"/>
      <c r="C30" s="97"/>
      <c r="D30" s="97"/>
      <c r="E30" s="97"/>
      <c r="F30" s="97"/>
      <c r="G30" s="97"/>
      <c r="H30" s="97"/>
      <c r="I30" s="63"/>
      <c r="J30" s="6"/>
      <c r="K30" s="6"/>
      <c r="L30" s="6"/>
      <c r="M30" s="6"/>
      <c r="N30" s="6"/>
      <c r="O30" s="6"/>
      <c r="P30" s="6"/>
      <c r="Q30" s="6"/>
      <c r="R30" s="6"/>
      <c r="S30" s="6"/>
    </row>
    <row r="31" spans="1:19" ht="14.4">
      <c r="A31" s="97"/>
      <c r="B31" s="97"/>
      <c r="C31" s="97"/>
      <c r="D31" s="97"/>
      <c r="E31" s="97"/>
      <c r="F31" s="97"/>
      <c r="G31" s="97"/>
      <c r="H31" s="97"/>
      <c r="I31" s="63"/>
      <c r="J31" s="6"/>
      <c r="K31" s="6"/>
      <c r="L31" s="6"/>
      <c r="M31" s="6"/>
      <c r="N31" s="6"/>
      <c r="O31" s="6"/>
      <c r="P31" s="6"/>
      <c r="Q31" s="6"/>
      <c r="R31" s="6"/>
      <c r="S31" s="6"/>
    </row>
    <row r="32" spans="1:19" ht="14.4">
      <c r="A32" s="97"/>
      <c r="B32" s="97"/>
      <c r="C32" s="97"/>
      <c r="D32" s="97"/>
      <c r="E32" s="97"/>
      <c r="F32" s="97"/>
      <c r="G32" s="97"/>
      <c r="H32" s="97"/>
      <c r="I32" s="63"/>
      <c r="J32" s="6"/>
      <c r="K32" s="6"/>
      <c r="L32" s="6"/>
      <c r="M32" s="6"/>
      <c r="N32" s="6"/>
      <c r="O32" s="6"/>
      <c r="P32" s="6"/>
      <c r="Q32" s="6"/>
      <c r="R32" s="6"/>
      <c r="S32" s="6"/>
    </row>
    <row r="33" spans="1:19" ht="14.4">
      <c r="A33" s="97"/>
      <c r="B33" s="97"/>
      <c r="C33" s="97"/>
      <c r="D33" s="97"/>
      <c r="E33" s="97"/>
      <c r="F33" s="97"/>
      <c r="G33" s="97"/>
      <c r="H33" s="97"/>
      <c r="I33" s="63"/>
      <c r="J33" s="6"/>
      <c r="K33" s="6"/>
      <c r="L33" s="6"/>
      <c r="M33" s="6"/>
      <c r="N33" s="6"/>
      <c r="O33" s="6"/>
      <c r="P33" s="6"/>
      <c r="Q33" s="6"/>
      <c r="R33" s="6"/>
      <c r="S33" s="6"/>
    </row>
    <row r="34" spans="1:19" ht="14.4">
      <c r="A34" s="97"/>
      <c r="B34" s="97"/>
      <c r="C34" s="97"/>
      <c r="D34" s="97"/>
      <c r="E34" s="97"/>
      <c r="F34" s="97"/>
      <c r="G34" s="97"/>
      <c r="H34" s="97"/>
      <c r="I34" s="63"/>
      <c r="J34" s="6"/>
      <c r="K34" s="6"/>
      <c r="L34" s="6"/>
      <c r="M34" s="6"/>
      <c r="N34" s="6"/>
      <c r="O34" s="6"/>
      <c r="P34" s="6"/>
      <c r="Q34" s="6"/>
      <c r="R34" s="6"/>
      <c r="S34" s="6"/>
    </row>
    <row r="35" spans="1:19" ht="102.75" customHeight="1">
      <c r="A35" s="97"/>
      <c r="B35" s="97"/>
      <c r="C35" s="97"/>
      <c r="D35" s="97"/>
      <c r="E35" s="97"/>
      <c r="F35" s="97"/>
      <c r="G35" s="97"/>
      <c r="H35" s="97"/>
      <c r="I35" s="63"/>
      <c r="J35" s="6"/>
      <c r="K35" s="6"/>
      <c r="L35" s="6"/>
      <c r="M35" s="6"/>
      <c r="N35" s="6"/>
      <c r="O35" s="6"/>
      <c r="P35" s="6"/>
      <c r="Q35" s="6"/>
      <c r="R35" s="6"/>
      <c r="S35" s="6"/>
    </row>
    <row r="36" spans="1:19" ht="14.4">
      <c r="A36" s="6"/>
      <c r="B36" s="6"/>
      <c r="C36" s="6"/>
      <c r="D36" s="6"/>
      <c r="E36" s="6"/>
      <c r="F36" s="6"/>
      <c r="G36" s="6"/>
      <c r="H36" s="6"/>
      <c r="I36" s="6"/>
      <c r="J36" s="6"/>
      <c r="K36" s="6"/>
      <c r="L36" s="6"/>
      <c r="M36" s="6"/>
      <c r="N36" s="6"/>
      <c r="O36" s="6"/>
      <c r="P36" s="6"/>
      <c r="Q36" s="6"/>
      <c r="R36" s="6"/>
      <c r="S36" s="6"/>
    </row>
    <row r="37" spans="1:19" ht="14.4">
      <c r="A37" s="6"/>
      <c r="B37" s="6"/>
      <c r="C37" s="6"/>
      <c r="D37" s="6"/>
      <c r="E37" s="6"/>
      <c r="F37" s="6"/>
      <c r="G37" s="6"/>
      <c r="H37" s="6"/>
      <c r="I37" s="6"/>
      <c r="J37" s="6"/>
      <c r="K37" s="6"/>
      <c r="L37" s="6"/>
      <c r="M37" s="6"/>
      <c r="N37" s="6"/>
      <c r="O37" s="6"/>
      <c r="P37" s="6"/>
      <c r="Q37" s="6"/>
      <c r="R37" s="6"/>
      <c r="S37" s="6"/>
    </row>
    <row r="38" spans="1:19" ht="14.4">
      <c r="A38" s="6"/>
      <c r="B38" s="6"/>
      <c r="C38" s="6"/>
      <c r="D38" s="6"/>
      <c r="E38" s="6"/>
      <c r="F38" s="6"/>
      <c r="G38" s="6"/>
      <c r="H38" s="6"/>
      <c r="I38" s="6"/>
      <c r="J38" s="6"/>
      <c r="K38" s="6"/>
      <c r="L38" s="6"/>
      <c r="M38" s="6"/>
      <c r="N38" s="6"/>
      <c r="O38" s="6"/>
      <c r="P38" s="6"/>
      <c r="Q38" s="6"/>
      <c r="R38" s="6"/>
      <c r="S38" s="6"/>
    </row>
    <row r="39" spans="1:19" ht="14.4">
      <c r="A39" s="6"/>
      <c r="B39" s="6"/>
      <c r="C39" s="6"/>
      <c r="D39" s="6"/>
      <c r="E39" s="6"/>
      <c r="F39" s="6"/>
      <c r="G39" s="6"/>
      <c r="H39" s="6"/>
      <c r="I39" s="6"/>
      <c r="J39" s="6"/>
      <c r="K39" s="6"/>
      <c r="L39" s="6"/>
      <c r="M39" s="6"/>
      <c r="N39" s="6"/>
      <c r="O39" s="6"/>
      <c r="P39" s="6"/>
      <c r="Q39" s="6"/>
      <c r="R39" s="6"/>
      <c r="S39" s="6"/>
    </row>
    <row r="40" spans="1:19" ht="14.4">
      <c r="A40" s="6"/>
      <c r="B40" s="6"/>
      <c r="C40" s="6"/>
      <c r="D40" s="6"/>
      <c r="E40" s="6"/>
      <c r="F40" s="6"/>
      <c r="G40" s="6"/>
      <c r="H40" s="6"/>
      <c r="I40" s="6"/>
      <c r="J40" s="6"/>
      <c r="K40" s="6"/>
      <c r="L40" s="6"/>
      <c r="M40" s="6"/>
      <c r="N40" s="6"/>
      <c r="O40" s="6"/>
      <c r="P40" s="6"/>
      <c r="Q40" s="6"/>
      <c r="R40" s="6"/>
      <c r="S40" s="6"/>
    </row>
    <row r="41" spans="1:19" ht="14.4">
      <c r="A41" s="6"/>
      <c r="B41" s="6"/>
      <c r="C41" s="6"/>
      <c r="D41" s="6"/>
      <c r="E41" s="6"/>
      <c r="F41" s="6"/>
      <c r="G41" s="6"/>
      <c r="H41" s="6"/>
      <c r="I41" s="6"/>
      <c r="J41" s="6"/>
      <c r="K41" s="6"/>
      <c r="L41" s="6"/>
      <c r="M41" s="6"/>
      <c r="N41" s="6"/>
      <c r="O41" s="6"/>
      <c r="P41" s="6"/>
      <c r="Q41" s="6"/>
      <c r="R41" s="6"/>
      <c r="S41" s="6"/>
    </row>
    <row r="42" spans="1:19" ht="14.4">
      <c r="A42" s="6"/>
      <c r="B42" s="6"/>
      <c r="C42" s="6"/>
      <c r="D42" s="6"/>
      <c r="E42" s="6"/>
      <c r="F42" s="6"/>
      <c r="G42" s="6"/>
      <c r="H42" s="6"/>
      <c r="I42" s="6"/>
      <c r="J42" s="6"/>
      <c r="K42" s="6"/>
      <c r="L42" s="6"/>
      <c r="M42" s="6"/>
      <c r="N42" s="6"/>
      <c r="O42" s="6"/>
      <c r="P42" s="6"/>
      <c r="Q42" s="6"/>
      <c r="R42" s="6"/>
      <c r="S42" s="6"/>
    </row>
    <row r="43" spans="1:19" ht="14.4">
      <c r="A43" s="6"/>
      <c r="B43" s="6"/>
      <c r="C43" s="6"/>
      <c r="D43" s="6"/>
      <c r="E43" s="6"/>
      <c r="F43" s="6"/>
      <c r="G43" s="6"/>
      <c r="H43" s="6"/>
      <c r="I43" s="6"/>
      <c r="J43" s="6"/>
      <c r="K43" s="6"/>
      <c r="L43" s="6"/>
      <c r="M43" s="6"/>
      <c r="N43" s="6"/>
      <c r="O43" s="6"/>
      <c r="P43" s="6"/>
      <c r="Q43" s="6"/>
      <c r="R43" s="6"/>
      <c r="S43" s="6"/>
    </row>
    <row r="44" spans="1:19" ht="14.4">
      <c r="A44" s="6"/>
      <c r="B44" s="6"/>
      <c r="C44" s="6"/>
      <c r="D44" s="6"/>
      <c r="E44" s="6"/>
      <c r="F44" s="6"/>
      <c r="G44" s="6"/>
      <c r="H44" s="6"/>
      <c r="I44" s="6"/>
      <c r="J44" s="6"/>
      <c r="K44" s="6"/>
      <c r="L44" s="6"/>
      <c r="M44" s="6"/>
      <c r="N44" s="6"/>
      <c r="O44" s="6"/>
      <c r="P44" s="6"/>
      <c r="Q44" s="6"/>
      <c r="R44" s="6"/>
      <c r="S44" s="6"/>
    </row>
    <row r="45" spans="1:19" ht="14.4">
      <c r="A45" s="6"/>
      <c r="B45" s="6"/>
      <c r="C45" s="6"/>
      <c r="D45" s="6"/>
      <c r="E45" s="6"/>
      <c r="F45" s="6"/>
      <c r="G45" s="6"/>
      <c r="H45" s="6"/>
      <c r="I45" s="6"/>
      <c r="J45" s="6"/>
      <c r="K45" s="6"/>
      <c r="L45" s="6"/>
      <c r="M45" s="6"/>
      <c r="N45" s="6"/>
      <c r="O45" s="6"/>
      <c r="P45" s="6"/>
      <c r="Q45" s="6"/>
      <c r="R45" s="6"/>
      <c r="S45" s="6"/>
    </row>
    <row r="46" spans="1:19" ht="14.4">
      <c r="A46" s="6"/>
      <c r="B46" s="6"/>
      <c r="C46" s="6"/>
      <c r="D46" s="6"/>
      <c r="E46" s="6"/>
      <c r="F46" s="6"/>
      <c r="G46" s="6"/>
      <c r="H46" s="6"/>
      <c r="I46" s="6"/>
      <c r="J46" s="6"/>
      <c r="K46" s="6"/>
      <c r="L46" s="6"/>
      <c r="M46" s="6"/>
      <c r="N46" s="6"/>
      <c r="O46" s="6"/>
      <c r="P46" s="6"/>
      <c r="Q46" s="6"/>
      <c r="R46" s="6"/>
      <c r="S46" s="6"/>
    </row>
    <row r="47" spans="1:19" ht="14.4">
      <c r="A47" s="6"/>
      <c r="B47" s="6"/>
      <c r="C47" s="6"/>
      <c r="D47" s="6"/>
      <c r="E47" s="6"/>
      <c r="F47" s="6"/>
      <c r="G47" s="6"/>
      <c r="H47" s="6"/>
      <c r="I47" s="6"/>
      <c r="J47" s="6"/>
      <c r="K47" s="6"/>
      <c r="L47" s="6"/>
      <c r="M47" s="6"/>
      <c r="N47" s="6"/>
      <c r="O47" s="6"/>
      <c r="P47" s="6"/>
      <c r="Q47" s="6"/>
      <c r="R47" s="6"/>
      <c r="S47" s="6"/>
    </row>
    <row r="48" spans="1:19" ht="14.4">
      <c r="A48" s="6"/>
      <c r="B48" s="6"/>
      <c r="C48" s="6"/>
      <c r="D48" s="6"/>
      <c r="E48" s="6"/>
      <c r="F48" s="6"/>
      <c r="G48" s="6"/>
      <c r="H48" s="6"/>
      <c r="I48" s="6"/>
      <c r="J48" s="6"/>
      <c r="K48" s="6"/>
      <c r="L48" s="6"/>
      <c r="M48" s="6"/>
      <c r="N48" s="6"/>
      <c r="O48" s="6"/>
      <c r="P48" s="6"/>
      <c r="Q48" s="6"/>
      <c r="R48" s="6"/>
      <c r="S48" s="6"/>
    </row>
    <row r="49" spans="1:19" ht="14.4">
      <c r="A49" s="6"/>
      <c r="B49" s="6"/>
      <c r="C49" s="6"/>
      <c r="D49" s="6"/>
      <c r="E49" s="6"/>
      <c r="F49" s="6"/>
      <c r="G49" s="6"/>
      <c r="H49" s="6"/>
      <c r="I49" s="6"/>
      <c r="J49" s="6"/>
      <c r="K49" s="6"/>
      <c r="L49" s="6"/>
      <c r="M49" s="6"/>
      <c r="N49" s="6"/>
      <c r="O49" s="6"/>
      <c r="P49" s="6"/>
      <c r="Q49" s="6"/>
      <c r="R49" s="6"/>
      <c r="S49" s="6"/>
    </row>
    <row r="50" spans="1:19" ht="14.4">
      <c r="A50" s="6"/>
      <c r="B50" s="6"/>
      <c r="C50" s="6"/>
      <c r="D50" s="6"/>
      <c r="E50" s="6"/>
      <c r="F50" s="6"/>
      <c r="G50" s="6"/>
      <c r="H50" s="6"/>
      <c r="I50" s="6"/>
      <c r="J50" s="6"/>
      <c r="K50" s="6"/>
      <c r="L50" s="6"/>
      <c r="M50" s="6"/>
      <c r="N50" s="6"/>
      <c r="O50" s="6"/>
      <c r="P50" s="6"/>
      <c r="Q50" s="6"/>
      <c r="R50" s="6"/>
      <c r="S50" s="6"/>
    </row>
    <row r="51" spans="1:19" ht="14.4">
      <c r="A51" s="6"/>
      <c r="B51" s="6"/>
      <c r="C51" s="6"/>
      <c r="D51" s="6"/>
      <c r="E51" s="6"/>
      <c r="F51" s="6"/>
      <c r="G51" s="6"/>
      <c r="H51" s="6"/>
      <c r="I51" s="6"/>
      <c r="J51" s="6"/>
      <c r="K51" s="6"/>
      <c r="L51" s="6"/>
      <c r="M51" s="6"/>
      <c r="N51" s="6"/>
      <c r="O51" s="6"/>
      <c r="P51" s="6"/>
      <c r="Q51" s="6"/>
      <c r="R51" s="6"/>
      <c r="S51" s="6"/>
    </row>
    <row r="52" spans="1:19" ht="14.4">
      <c r="A52" s="6"/>
      <c r="B52" s="6"/>
      <c r="C52" s="6"/>
      <c r="D52" s="6"/>
      <c r="E52" s="6"/>
      <c r="F52" s="6"/>
      <c r="G52" s="6"/>
      <c r="H52" s="6"/>
      <c r="I52" s="6"/>
      <c r="J52" s="6"/>
      <c r="K52" s="6"/>
      <c r="L52" s="6"/>
      <c r="M52" s="6"/>
      <c r="N52" s="6"/>
      <c r="O52" s="6"/>
      <c r="P52" s="6"/>
      <c r="Q52" s="6"/>
      <c r="R52" s="6"/>
      <c r="S52" s="6"/>
    </row>
    <row r="53" spans="1:19" ht="14.4">
      <c r="A53" s="6"/>
      <c r="B53" s="6"/>
      <c r="C53" s="6"/>
      <c r="D53" s="6"/>
      <c r="E53" s="6"/>
      <c r="F53" s="6"/>
      <c r="G53" s="6"/>
      <c r="H53" s="6"/>
      <c r="I53" s="6"/>
      <c r="J53" s="6"/>
      <c r="K53" s="6"/>
      <c r="L53" s="6"/>
      <c r="M53" s="6"/>
      <c r="N53" s="6"/>
      <c r="O53" s="6"/>
      <c r="P53" s="6"/>
      <c r="Q53" s="6"/>
      <c r="R53" s="6"/>
      <c r="S53" s="6"/>
    </row>
    <row r="54" spans="1:19" ht="14.4">
      <c r="A54" s="6"/>
      <c r="B54" s="6"/>
      <c r="C54" s="6"/>
      <c r="D54" s="6"/>
      <c r="E54" s="6"/>
      <c r="F54" s="6"/>
      <c r="G54" s="6"/>
      <c r="H54" s="6"/>
      <c r="I54" s="6"/>
      <c r="J54" s="6"/>
      <c r="K54" s="6"/>
      <c r="L54" s="6"/>
      <c r="M54" s="6"/>
      <c r="N54" s="6"/>
      <c r="O54" s="6"/>
      <c r="P54" s="6"/>
      <c r="Q54" s="6"/>
      <c r="R54" s="6"/>
      <c r="S54" s="6"/>
    </row>
    <row r="55" spans="1:19" ht="14.4">
      <c r="A55" s="6"/>
      <c r="B55" s="6"/>
      <c r="C55" s="6"/>
      <c r="D55" s="6"/>
      <c r="E55" s="6"/>
      <c r="F55" s="6"/>
      <c r="G55" s="6"/>
      <c r="H55" s="6"/>
      <c r="I55" s="6"/>
      <c r="J55" s="6"/>
      <c r="K55" s="6"/>
      <c r="L55" s="6"/>
      <c r="M55" s="6"/>
      <c r="N55" s="6"/>
      <c r="O55" s="6"/>
      <c r="P55" s="6"/>
      <c r="Q55" s="6"/>
      <c r="R55" s="6"/>
      <c r="S55" s="6"/>
    </row>
    <row r="56" spans="1:19" ht="14.4">
      <c r="A56" s="6"/>
      <c r="B56" s="6"/>
      <c r="C56" s="6"/>
      <c r="D56" s="6"/>
      <c r="E56" s="6"/>
      <c r="F56" s="6"/>
      <c r="G56" s="6"/>
      <c r="H56" s="6"/>
      <c r="I56" s="6"/>
      <c r="J56" s="6"/>
      <c r="K56" s="6"/>
      <c r="L56" s="6"/>
      <c r="M56" s="6"/>
      <c r="N56" s="6"/>
      <c r="O56" s="6"/>
      <c r="P56" s="6"/>
      <c r="Q56" s="6"/>
      <c r="R56" s="6"/>
      <c r="S56" s="6"/>
    </row>
    <row r="57" spans="1:19" ht="14.4">
      <c r="A57" s="6"/>
      <c r="B57" s="6"/>
      <c r="C57" s="6"/>
      <c r="D57" s="6"/>
      <c r="E57" s="6"/>
      <c r="F57" s="6"/>
      <c r="G57" s="6"/>
      <c r="H57" s="6"/>
      <c r="I57" s="6"/>
      <c r="J57" s="6"/>
      <c r="K57" s="6"/>
      <c r="L57" s="6"/>
      <c r="M57" s="6"/>
      <c r="N57" s="6"/>
      <c r="O57" s="6"/>
      <c r="P57" s="6"/>
      <c r="Q57" s="6"/>
      <c r="R57" s="6"/>
      <c r="S57" s="6"/>
    </row>
    <row r="58" spans="1:19" ht="14.4">
      <c r="A58" s="6"/>
      <c r="B58" s="6"/>
      <c r="C58" s="6"/>
      <c r="D58" s="6"/>
      <c r="E58" s="6"/>
      <c r="F58" s="6"/>
      <c r="G58" s="6"/>
      <c r="H58" s="6"/>
      <c r="I58" s="6"/>
      <c r="J58" s="6"/>
      <c r="K58" s="6"/>
      <c r="L58" s="6"/>
      <c r="M58" s="6"/>
      <c r="N58" s="6"/>
      <c r="O58" s="6"/>
      <c r="P58" s="6"/>
      <c r="Q58" s="6"/>
      <c r="R58" s="6"/>
      <c r="S58" s="6"/>
    </row>
    <row r="59" spans="1:19" ht="14.4">
      <c r="A59" s="6"/>
      <c r="B59" s="6"/>
      <c r="C59" s="6"/>
      <c r="D59" s="6"/>
      <c r="E59" s="6"/>
      <c r="F59" s="6"/>
      <c r="G59" s="6"/>
      <c r="H59" s="6"/>
      <c r="I59" s="6"/>
      <c r="J59" s="6"/>
      <c r="K59" s="6"/>
      <c r="L59" s="6"/>
      <c r="M59" s="6"/>
      <c r="N59" s="6"/>
      <c r="O59" s="6"/>
      <c r="P59" s="6"/>
      <c r="Q59" s="6"/>
      <c r="R59" s="6"/>
      <c r="S59" s="6"/>
    </row>
    <row r="60" spans="1:19" ht="14.4">
      <c r="A60" s="6"/>
      <c r="B60" s="6"/>
      <c r="C60" s="6"/>
      <c r="D60" s="6"/>
      <c r="E60" s="6"/>
      <c r="F60" s="6"/>
      <c r="G60" s="6"/>
      <c r="H60" s="6"/>
      <c r="I60" s="6"/>
      <c r="J60" s="6"/>
      <c r="K60" s="6"/>
      <c r="L60" s="6"/>
      <c r="M60" s="6"/>
      <c r="N60" s="6"/>
      <c r="O60" s="6"/>
      <c r="P60" s="6"/>
      <c r="Q60" s="6"/>
      <c r="R60" s="6"/>
      <c r="S60" s="6"/>
    </row>
    <row r="61" spans="1:19" ht="14.4">
      <c r="A61" s="6"/>
      <c r="B61" s="6"/>
      <c r="C61" s="6"/>
      <c r="D61" s="6"/>
      <c r="E61" s="6"/>
      <c r="F61" s="6"/>
      <c r="G61" s="6"/>
      <c r="H61" s="6"/>
      <c r="I61" s="6"/>
      <c r="J61" s="6"/>
      <c r="K61" s="6"/>
      <c r="L61" s="6"/>
      <c r="M61" s="6"/>
      <c r="N61" s="6"/>
      <c r="O61" s="6"/>
      <c r="P61" s="6"/>
      <c r="Q61" s="6"/>
      <c r="R61" s="6"/>
      <c r="S61" s="6"/>
    </row>
    <row r="62" spans="1:19" ht="14.4">
      <c r="A62" s="6"/>
      <c r="B62" s="6"/>
      <c r="C62" s="6"/>
      <c r="D62" s="6"/>
      <c r="E62" s="6"/>
      <c r="F62" s="6"/>
      <c r="G62" s="6"/>
      <c r="H62" s="6"/>
      <c r="I62" s="6"/>
      <c r="J62" s="6"/>
      <c r="K62" s="6"/>
      <c r="L62" s="6"/>
      <c r="M62" s="6"/>
      <c r="N62" s="6"/>
      <c r="O62" s="6"/>
      <c r="P62" s="6"/>
      <c r="Q62" s="6"/>
      <c r="R62" s="6"/>
      <c r="S62" s="6"/>
    </row>
    <row r="63" spans="1:19" ht="14.4">
      <c r="A63" s="6"/>
      <c r="B63" s="6"/>
      <c r="C63" s="6"/>
      <c r="D63" s="6"/>
      <c r="E63" s="6"/>
      <c r="F63" s="6"/>
      <c r="G63" s="6"/>
      <c r="H63" s="6"/>
      <c r="I63" s="6"/>
      <c r="J63" s="6"/>
      <c r="K63" s="6"/>
      <c r="L63" s="6"/>
      <c r="M63" s="6"/>
      <c r="N63" s="6"/>
      <c r="O63" s="6"/>
      <c r="P63" s="6"/>
      <c r="Q63" s="6"/>
      <c r="R63" s="6"/>
      <c r="S63" s="6"/>
    </row>
    <row r="64" spans="1:19" ht="14.4">
      <c r="A64" s="6"/>
      <c r="B64" s="6"/>
      <c r="C64" s="6"/>
      <c r="D64" s="6"/>
      <c r="E64" s="6"/>
      <c r="F64" s="6"/>
      <c r="G64" s="6"/>
      <c r="H64" s="6"/>
      <c r="I64" s="6"/>
      <c r="J64" s="6"/>
      <c r="K64" s="6"/>
      <c r="L64" s="6"/>
      <c r="M64" s="6"/>
      <c r="N64" s="6"/>
      <c r="O64" s="6"/>
      <c r="P64" s="6"/>
      <c r="Q64" s="6"/>
      <c r="R64" s="6"/>
      <c r="S64" s="6"/>
    </row>
    <row r="65" spans="1:19" ht="14.4">
      <c r="A65" s="6"/>
      <c r="B65" s="6"/>
      <c r="C65" s="6"/>
      <c r="D65" s="6"/>
      <c r="E65" s="6"/>
      <c r="F65" s="6"/>
      <c r="G65" s="6"/>
      <c r="H65" s="6"/>
      <c r="I65" s="6"/>
      <c r="J65" s="6"/>
      <c r="K65" s="6"/>
      <c r="L65" s="6"/>
      <c r="M65" s="6"/>
      <c r="N65" s="6"/>
      <c r="O65" s="6"/>
      <c r="P65" s="6"/>
      <c r="Q65" s="6"/>
      <c r="R65" s="6"/>
      <c r="S65" s="6"/>
    </row>
    <row r="66" spans="1:19" ht="14.4">
      <c r="A66" s="6"/>
      <c r="B66" s="6"/>
      <c r="C66" s="6"/>
      <c r="D66" s="6"/>
      <c r="E66" s="6"/>
      <c r="F66" s="6"/>
      <c r="G66" s="6"/>
      <c r="H66" s="6"/>
      <c r="I66" s="6"/>
      <c r="J66" s="6"/>
      <c r="K66" s="6"/>
      <c r="L66" s="6"/>
      <c r="M66" s="6"/>
      <c r="N66" s="6"/>
      <c r="O66" s="6"/>
      <c r="P66" s="6"/>
      <c r="Q66" s="6"/>
      <c r="R66" s="6"/>
      <c r="S66" s="6"/>
    </row>
    <row r="67" spans="1:19" ht="14.4">
      <c r="A67" s="6"/>
      <c r="B67" s="6"/>
      <c r="C67" s="6"/>
      <c r="D67" s="6"/>
      <c r="E67" s="6"/>
      <c r="F67" s="6"/>
      <c r="G67" s="6"/>
      <c r="H67" s="6"/>
      <c r="I67" s="6"/>
      <c r="J67" s="6"/>
      <c r="K67" s="6"/>
      <c r="L67" s="6"/>
      <c r="M67" s="6"/>
      <c r="N67" s="6"/>
      <c r="O67" s="6"/>
      <c r="P67" s="6"/>
      <c r="Q67" s="6"/>
      <c r="R67" s="6"/>
      <c r="S67" s="6"/>
    </row>
    <row r="68" spans="1:19" ht="14.4">
      <c r="A68" s="6"/>
      <c r="B68" s="6"/>
      <c r="C68" s="6"/>
      <c r="D68" s="6"/>
      <c r="E68" s="6"/>
      <c r="F68" s="6"/>
      <c r="G68" s="6"/>
      <c r="H68" s="6"/>
      <c r="I68" s="6"/>
      <c r="J68" s="6"/>
      <c r="K68" s="6"/>
      <c r="L68" s="6"/>
      <c r="M68" s="6"/>
      <c r="N68" s="6"/>
      <c r="O68" s="6"/>
      <c r="P68" s="6"/>
      <c r="Q68" s="6"/>
      <c r="R68" s="6"/>
      <c r="S68" s="6"/>
    </row>
    <row r="69" spans="1:19" ht="14.4">
      <c r="A69" s="6"/>
      <c r="B69" s="6"/>
      <c r="C69" s="6"/>
      <c r="D69" s="6"/>
      <c r="E69" s="6"/>
      <c r="F69" s="6"/>
      <c r="G69" s="6"/>
      <c r="H69" s="6"/>
      <c r="I69" s="6"/>
      <c r="J69" s="6"/>
      <c r="K69" s="6"/>
      <c r="L69" s="6"/>
      <c r="M69" s="6"/>
      <c r="N69" s="6"/>
      <c r="O69" s="6"/>
      <c r="P69" s="6"/>
      <c r="Q69" s="6"/>
      <c r="R69" s="6"/>
      <c r="S69" s="6"/>
    </row>
    <row r="70" spans="1:19" ht="14.4">
      <c r="A70" s="6"/>
      <c r="B70" s="6"/>
      <c r="C70" s="6"/>
      <c r="D70" s="6"/>
      <c r="E70" s="6"/>
      <c r="F70" s="6"/>
      <c r="G70" s="6"/>
      <c r="H70" s="6"/>
      <c r="I70" s="6"/>
      <c r="J70" s="6"/>
      <c r="K70" s="6"/>
      <c r="L70" s="6"/>
      <c r="M70" s="6"/>
      <c r="N70" s="6"/>
      <c r="O70" s="6"/>
      <c r="P70" s="6"/>
      <c r="Q70" s="6"/>
      <c r="R70" s="6"/>
      <c r="S70" s="6"/>
    </row>
    <row r="71" spans="1:19" ht="14.4">
      <c r="A71" s="6"/>
      <c r="B71" s="6"/>
      <c r="C71" s="6"/>
      <c r="D71" s="6"/>
      <c r="E71" s="6"/>
      <c r="F71" s="6"/>
      <c r="G71" s="6"/>
      <c r="H71" s="6"/>
      <c r="I71" s="6"/>
      <c r="J71" s="6"/>
      <c r="K71" s="6"/>
      <c r="L71" s="6"/>
      <c r="M71" s="6"/>
      <c r="N71" s="6"/>
      <c r="O71" s="6"/>
      <c r="P71" s="6"/>
      <c r="Q71" s="6"/>
      <c r="R71" s="6"/>
      <c r="S71" s="6"/>
    </row>
    <row r="72" spans="1:19" ht="14.4">
      <c r="A72" s="6"/>
      <c r="B72" s="6"/>
      <c r="C72" s="6"/>
      <c r="D72" s="6"/>
      <c r="E72" s="6"/>
      <c r="F72" s="6"/>
      <c r="G72" s="6"/>
      <c r="H72" s="6"/>
      <c r="I72" s="6"/>
      <c r="J72" s="6"/>
      <c r="K72" s="6"/>
      <c r="L72" s="6"/>
      <c r="M72" s="6"/>
      <c r="N72" s="6"/>
      <c r="O72" s="6"/>
      <c r="P72" s="6"/>
      <c r="Q72" s="6"/>
      <c r="R72" s="6"/>
      <c r="S72" s="6"/>
    </row>
    <row r="73" spans="1:19" ht="14.4">
      <c r="A73" s="6"/>
      <c r="B73" s="6"/>
      <c r="C73" s="6"/>
      <c r="D73" s="6"/>
      <c r="E73" s="6"/>
      <c r="F73" s="6"/>
      <c r="G73" s="6"/>
      <c r="H73" s="6"/>
      <c r="I73" s="6"/>
      <c r="J73" s="6"/>
      <c r="K73" s="6"/>
      <c r="L73" s="6"/>
      <c r="M73" s="6"/>
      <c r="N73" s="6"/>
      <c r="O73" s="6"/>
      <c r="P73" s="6"/>
      <c r="Q73" s="6"/>
      <c r="R73" s="6"/>
      <c r="S73" s="6"/>
    </row>
    <row r="74" spans="1:19" ht="14.4">
      <c r="A74" s="6"/>
      <c r="B74" s="6"/>
      <c r="C74" s="6"/>
      <c r="D74" s="6"/>
      <c r="E74" s="6"/>
      <c r="F74" s="6"/>
      <c r="G74" s="6"/>
      <c r="H74" s="6"/>
      <c r="I74" s="6"/>
      <c r="J74" s="6"/>
      <c r="K74" s="6"/>
      <c r="L74" s="6"/>
      <c r="M74" s="6"/>
      <c r="N74" s="6"/>
      <c r="O74" s="6"/>
      <c r="P74" s="6"/>
      <c r="Q74" s="6"/>
      <c r="R74" s="6"/>
      <c r="S74" s="6"/>
    </row>
    <row r="75" spans="1:19" ht="14.4">
      <c r="A75" s="6"/>
      <c r="B75" s="6"/>
      <c r="C75" s="6"/>
      <c r="D75" s="6"/>
      <c r="E75" s="6"/>
      <c r="F75" s="6"/>
      <c r="G75" s="6"/>
      <c r="H75" s="6"/>
      <c r="I75" s="6"/>
      <c r="J75" s="6"/>
      <c r="K75" s="6"/>
      <c r="L75" s="6"/>
      <c r="M75" s="6"/>
      <c r="N75" s="6"/>
      <c r="O75" s="6"/>
      <c r="P75" s="6"/>
      <c r="Q75" s="6"/>
      <c r="R75" s="6"/>
      <c r="S75" s="6"/>
    </row>
    <row r="76" spans="1:19" ht="14.4">
      <c r="A76" s="6"/>
      <c r="B76" s="6"/>
      <c r="C76" s="6"/>
      <c r="D76" s="6"/>
      <c r="E76" s="6"/>
      <c r="F76" s="6"/>
      <c r="G76" s="6"/>
      <c r="H76" s="6"/>
      <c r="I76" s="6"/>
      <c r="J76" s="6"/>
      <c r="K76" s="6"/>
      <c r="L76" s="6"/>
      <c r="M76" s="6"/>
      <c r="N76" s="6"/>
      <c r="O76" s="6"/>
      <c r="P76" s="6"/>
      <c r="Q76" s="6"/>
      <c r="R76" s="6"/>
      <c r="S76" s="6"/>
    </row>
    <row r="77" spans="1:19" ht="14.4">
      <c r="A77" s="6"/>
      <c r="B77" s="6"/>
      <c r="C77" s="6"/>
      <c r="D77" s="6"/>
      <c r="E77" s="6"/>
      <c r="F77" s="6"/>
      <c r="G77" s="6"/>
      <c r="H77" s="6"/>
      <c r="I77" s="6"/>
      <c r="J77" s="6"/>
      <c r="K77" s="6"/>
      <c r="L77" s="6"/>
      <c r="M77" s="6"/>
      <c r="N77" s="6"/>
      <c r="O77" s="6"/>
      <c r="P77" s="6"/>
      <c r="Q77" s="6"/>
      <c r="R77" s="6"/>
      <c r="S77" s="6"/>
    </row>
    <row r="78" spans="1:19" ht="14.4">
      <c r="A78" s="6"/>
      <c r="B78" s="6"/>
      <c r="C78" s="6"/>
      <c r="D78" s="6"/>
      <c r="E78" s="6"/>
      <c r="F78" s="6"/>
      <c r="G78" s="6"/>
      <c r="H78" s="6"/>
      <c r="I78" s="6"/>
      <c r="J78" s="6"/>
      <c r="K78" s="6"/>
      <c r="L78" s="6"/>
      <c r="M78" s="6"/>
      <c r="N78" s="6"/>
      <c r="O78" s="6"/>
      <c r="P78" s="6"/>
      <c r="Q78" s="6"/>
      <c r="R78" s="6"/>
      <c r="S78" s="6"/>
    </row>
    <row r="79" spans="1:19" ht="14.4">
      <c r="A79" s="6"/>
      <c r="B79" s="6"/>
      <c r="C79" s="6"/>
      <c r="D79" s="6"/>
      <c r="E79" s="6"/>
      <c r="F79" s="6"/>
      <c r="G79" s="6"/>
      <c r="H79" s="6"/>
      <c r="I79" s="6"/>
      <c r="J79" s="6"/>
      <c r="K79" s="6"/>
      <c r="L79" s="6"/>
      <c r="M79" s="6"/>
      <c r="N79" s="6"/>
      <c r="O79" s="6"/>
      <c r="P79" s="6"/>
      <c r="Q79" s="6"/>
      <c r="R79" s="6"/>
      <c r="S79" s="6"/>
    </row>
    <row r="80" spans="1:19" ht="14.4">
      <c r="A80" s="6"/>
      <c r="B80" s="6"/>
      <c r="C80" s="6"/>
      <c r="D80" s="6"/>
      <c r="E80" s="6"/>
      <c r="F80" s="6"/>
      <c r="G80" s="6"/>
      <c r="H80" s="6"/>
      <c r="I80" s="6"/>
      <c r="J80" s="6"/>
      <c r="K80" s="6"/>
      <c r="L80" s="6"/>
      <c r="M80" s="6"/>
      <c r="N80" s="6"/>
      <c r="O80" s="6"/>
      <c r="P80" s="6"/>
      <c r="Q80" s="6"/>
      <c r="R80" s="6"/>
      <c r="S80" s="6"/>
    </row>
    <row r="81" spans="1:19" ht="14.4">
      <c r="A81" s="6"/>
      <c r="B81" s="6"/>
      <c r="C81" s="6"/>
      <c r="D81" s="6"/>
      <c r="E81" s="6"/>
      <c r="F81" s="6"/>
      <c r="G81" s="6"/>
      <c r="H81" s="6"/>
      <c r="I81" s="6"/>
      <c r="J81" s="6"/>
      <c r="K81" s="6"/>
      <c r="L81" s="6"/>
      <c r="M81" s="6"/>
      <c r="N81" s="6"/>
      <c r="O81" s="6"/>
      <c r="P81" s="6"/>
      <c r="Q81" s="6"/>
      <c r="R81" s="6"/>
      <c r="S81" s="6"/>
    </row>
    <row r="82" spans="1:19" ht="14.4">
      <c r="A82" s="6"/>
      <c r="B82" s="6"/>
      <c r="C82" s="6"/>
      <c r="D82" s="6"/>
      <c r="E82" s="6"/>
      <c r="F82" s="6"/>
      <c r="G82" s="6"/>
      <c r="H82" s="6"/>
      <c r="I82" s="6"/>
      <c r="J82" s="6"/>
      <c r="K82" s="6"/>
      <c r="L82" s="6"/>
      <c r="M82" s="6"/>
      <c r="N82" s="6"/>
      <c r="O82" s="6"/>
      <c r="P82" s="6"/>
      <c r="Q82" s="6"/>
      <c r="R82" s="6"/>
      <c r="S82" s="6"/>
    </row>
    <row r="83" spans="1:19" ht="14.4">
      <c r="A83" s="6"/>
      <c r="B83" s="6"/>
      <c r="C83" s="6"/>
      <c r="D83" s="6"/>
      <c r="E83" s="6"/>
      <c r="F83" s="6"/>
      <c r="G83" s="6"/>
      <c r="H83" s="6"/>
      <c r="I83" s="6"/>
      <c r="J83" s="6"/>
      <c r="K83" s="6"/>
      <c r="L83" s="6"/>
      <c r="M83" s="6"/>
      <c r="N83" s="6"/>
      <c r="O83" s="6"/>
      <c r="P83" s="6"/>
      <c r="Q83" s="6"/>
      <c r="R83" s="6"/>
      <c r="S83" s="6"/>
    </row>
    <row r="84" spans="1:19" ht="14.4">
      <c r="A84" s="6"/>
      <c r="B84" s="6"/>
      <c r="C84" s="6"/>
      <c r="D84" s="6"/>
      <c r="E84" s="6"/>
      <c r="F84" s="6"/>
      <c r="G84" s="6"/>
      <c r="H84" s="6"/>
      <c r="I84" s="6"/>
      <c r="J84" s="6"/>
      <c r="K84" s="6"/>
      <c r="L84" s="6"/>
      <c r="M84" s="6"/>
      <c r="N84" s="6"/>
      <c r="O84" s="6"/>
      <c r="P84" s="6"/>
      <c r="Q84" s="6"/>
      <c r="R84" s="6"/>
      <c r="S84" s="6"/>
    </row>
    <row r="85" spans="1:19" ht="14.4">
      <c r="A85" s="6"/>
      <c r="B85" s="6"/>
      <c r="C85" s="6"/>
      <c r="D85" s="6"/>
      <c r="E85" s="6"/>
      <c r="F85" s="6"/>
      <c r="G85" s="6"/>
      <c r="H85" s="6"/>
      <c r="I85" s="6"/>
      <c r="J85" s="6"/>
      <c r="K85" s="6"/>
      <c r="L85" s="6"/>
      <c r="M85" s="6"/>
      <c r="N85" s="6"/>
      <c r="O85" s="6"/>
      <c r="P85" s="6"/>
      <c r="Q85" s="6"/>
      <c r="R85" s="6"/>
      <c r="S85" s="6"/>
    </row>
    <row r="86" spans="1:19" ht="14.4">
      <c r="A86" s="6"/>
      <c r="B86" s="6"/>
      <c r="C86" s="6"/>
      <c r="D86" s="6"/>
      <c r="E86" s="6"/>
      <c r="F86" s="6"/>
      <c r="G86" s="6"/>
      <c r="H86" s="6"/>
      <c r="I86" s="6"/>
      <c r="J86" s="6"/>
      <c r="K86" s="6"/>
      <c r="L86" s="6"/>
      <c r="M86" s="6"/>
      <c r="N86" s="6"/>
      <c r="O86" s="6"/>
      <c r="P86" s="6"/>
      <c r="Q86" s="6"/>
      <c r="R86" s="6"/>
      <c r="S86" s="6"/>
    </row>
    <row r="87" spans="1:19" ht="14.4">
      <c r="A87" s="6"/>
      <c r="B87" s="6"/>
      <c r="C87" s="6"/>
      <c r="D87" s="6"/>
      <c r="E87" s="6"/>
      <c r="F87" s="6"/>
      <c r="G87" s="6"/>
      <c r="H87" s="6"/>
      <c r="I87" s="6"/>
      <c r="J87" s="6"/>
      <c r="K87" s="6"/>
      <c r="L87" s="6"/>
      <c r="M87" s="6"/>
      <c r="N87" s="6"/>
      <c r="O87" s="6"/>
      <c r="P87" s="6"/>
      <c r="Q87" s="6"/>
      <c r="R87" s="6"/>
      <c r="S87" s="6"/>
    </row>
    <row r="88" spans="1:19" ht="14.4">
      <c r="A88" s="6"/>
      <c r="B88" s="6"/>
      <c r="C88" s="6"/>
      <c r="D88" s="6"/>
      <c r="E88" s="6"/>
      <c r="F88" s="6"/>
      <c r="G88" s="6"/>
      <c r="H88" s="6"/>
      <c r="I88" s="6"/>
      <c r="J88" s="6"/>
      <c r="K88" s="6"/>
      <c r="L88" s="6"/>
      <c r="M88" s="6"/>
      <c r="N88" s="6"/>
      <c r="O88" s="6"/>
      <c r="P88" s="6"/>
      <c r="Q88" s="6"/>
      <c r="R88" s="6"/>
      <c r="S88" s="6"/>
    </row>
    <row r="89" spans="1:19" ht="14.4">
      <c r="A89" s="6"/>
      <c r="B89" s="6"/>
      <c r="C89" s="6"/>
      <c r="D89" s="6"/>
      <c r="E89" s="6"/>
      <c r="F89" s="6"/>
      <c r="G89" s="6"/>
      <c r="H89" s="6"/>
      <c r="I89" s="6"/>
      <c r="J89" s="6"/>
      <c r="K89" s="6"/>
      <c r="L89" s="6"/>
      <c r="M89" s="6"/>
      <c r="N89" s="6"/>
      <c r="O89" s="6"/>
      <c r="P89" s="6"/>
      <c r="Q89" s="6"/>
      <c r="R89" s="6"/>
      <c r="S89" s="6"/>
    </row>
    <row r="90" spans="1:19" ht="14.4">
      <c r="A90" s="6"/>
      <c r="B90" s="6"/>
      <c r="C90" s="6"/>
      <c r="D90" s="6"/>
      <c r="E90" s="6"/>
      <c r="F90" s="6"/>
      <c r="G90" s="6"/>
      <c r="H90" s="6"/>
      <c r="I90" s="6"/>
      <c r="J90" s="6"/>
      <c r="K90" s="6"/>
      <c r="L90" s="6"/>
      <c r="M90" s="6"/>
      <c r="N90" s="6"/>
      <c r="O90" s="6"/>
      <c r="P90" s="6"/>
      <c r="Q90" s="6"/>
      <c r="R90" s="6"/>
      <c r="S90" s="6"/>
    </row>
    <row r="91" spans="1:19" ht="14.4">
      <c r="A91" s="6"/>
      <c r="B91" s="6"/>
      <c r="C91" s="6"/>
      <c r="D91" s="6"/>
      <c r="E91" s="6"/>
      <c r="F91" s="6"/>
      <c r="G91" s="6"/>
      <c r="H91" s="6"/>
      <c r="I91" s="6"/>
      <c r="J91" s="6"/>
      <c r="K91" s="6"/>
      <c r="L91" s="6"/>
      <c r="M91" s="6"/>
      <c r="N91" s="6"/>
      <c r="O91" s="6"/>
      <c r="P91" s="6"/>
      <c r="Q91" s="6"/>
      <c r="R91" s="6"/>
      <c r="S91" s="6"/>
    </row>
    <row r="92" spans="1:19" ht="14.4">
      <c r="A92" s="6"/>
      <c r="B92" s="6"/>
      <c r="C92" s="6"/>
      <c r="D92" s="6"/>
      <c r="E92" s="6"/>
      <c r="F92" s="6"/>
      <c r="G92" s="6"/>
      <c r="H92" s="6"/>
      <c r="I92" s="6"/>
      <c r="J92" s="6"/>
      <c r="K92" s="6"/>
      <c r="L92" s="6"/>
      <c r="M92" s="6"/>
      <c r="N92" s="6"/>
      <c r="O92" s="6"/>
      <c r="P92" s="6"/>
      <c r="Q92" s="6"/>
      <c r="R92" s="6"/>
      <c r="S92" s="6"/>
    </row>
    <row r="93" spans="1:19" ht="14.4">
      <c r="A93" s="6"/>
      <c r="B93" s="6"/>
      <c r="C93" s="6"/>
      <c r="D93" s="6"/>
      <c r="E93" s="6"/>
      <c r="F93" s="6"/>
      <c r="G93" s="6"/>
      <c r="H93" s="6"/>
      <c r="I93" s="6"/>
      <c r="J93" s="6"/>
      <c r="K93" s="6"/>
      <c r="L93" s="6"/>
      <c r="M93" s="6"/>
      <c r="N93" s="6"/>
      <c r="O93" s="6"/>
      <c r="P93" s="6"/>
      <c r="Q93" s="6"/>
      <c r="R93" s="6"/>
      <c r="S93" s="6"/>
    </row>
    <row r="94" spans="1:19" ht="14.4">
      <c r="A94" s="6"/>
      <c r="B94" s="6"/>
      <c r="C94" s="6"/>
      <c r="D94" s="6"/>
      <c r="E94" s="6"/>
      <c r="F94" s="6"/>
      <c r="G94" s="6"/>
      <c r="H94" s="6"/>
      <c r="I94" s="6"/>
      <c r="J94" s="6"/>
      <c r="K94" s="6"/>
      <c r="L94" s="6"/>
      <c r="M94" s="6"/>
      <c r="N94" s="6"/>
      <c r="O94" s="6"/>
      <c r="P94" s="6"/>
      <c r="Q94" s="6"/>
      <c r="R94" s="6"/>
      <c r="S94" s="6"/>
    </row>
    <row r="95" spans="1:19" ht="14.4">
      <c r="A95" s="6"/>
      <c r="B95" s="6"/>
      <c r="C95" s="6"/>
      <c r="D95" s="6"/>
      <c r="E95" s="6"/>
      <c r="F95" s="6"/>
      <c r="G95" s="6"/>
      <c r="H95" s="6"/>
      <c r="I95" s="6"/>
      <c r="J95" s="6"/>
      <c r="K95" s="6"/>
      <c r="L95" s="6"/>
      <c r="M95" s="6"/>
      <c r="N95" s="6"/>
      <c r="O95" s="6"/>
      <c r="P95" s="6"/>
      <c r="Q95" s="6"/>
      <c r="R95" s="6"/>
      <c r="S95" s="6"/>
    </row>
    <row r="96" spans="1:19" ht="14.4">
      <c r="A96" s="6"/>
      <c r="B96" s="6"/>
      <c r="C96" s="6"/>
      <c r="D96" s="6"/>
      <c r="E96" s="6"/>
      <c r="F96" s="6"/>
      <c r="G96" s="6"/>
      <c r="H96" s="6"/>
      <c r="I96" s="6"/>
      <c r="J96" s="6"/>
      <c r="K96" s="6"/>
      <c r="L96" s="6"/>
      <c r="M96" s="6"/>
      <c r="N96" s="6"/>
      <c r="O96" s="6"/>
      <c r="P96" s="6"/>
      <c r="Q96" s="6"/>
      <c r="R96" s="6"/>
      <c r="S96" s="6"/>
    </row>
    <row r="97" spans="1:19" ht="14.4">
      <c r="A97" s="6"/>
      <c r="B97" s="6"/>
      <c r="C97" s="6"/>
      <c r="D97" s="6"/>
      <c r="E97" s="6"/>
      <c r="F97" s="6"/>
      <c r="G97" s="6"/>
      <c r="H97" s="6"/>
      <c r="I97" s="6"/>
      <c r="J97" s="6"/>
      <c r="K97" s="6"/>
      <c r="L97" s="6"/>
      <c r="M97" s="6"/>
      <c r="N97" s="6"/>
      <c r="O97" s="6"/>
      <c r="P97" s="6"/>
      <c r="Q97" s="6"/>
      <c r="R97" s="6"/>
      <c r="S97" s="6"/>
    </row>
    <row r="98" spans="1:19" ht="14.4">
      <c r="A98" s="6"/>
      <c r="B98" s="6"/>
      <c r="C98" s="6"/>
      <c r="D98" s="6"/>
      <c r="E98" s="6"/>
      <c r="F98" s="6"/>
      <c r="G98" s="6"/>
      <c r="H98" s="6"/>
      <c r="I98" s="6"/>
      <c r="J98" s="6"/>
      <c r="K98" s="6"/>
      <c r="L98" s="6"/>
      <c r="M98" s="6"/>
      <c r="N98" s="6"/>
      <c r="O98" s="6"/>
      <c r="P98" s="6"/>
      <c r="Q98" s="6"/>
      <c r="R98" s="6"/>
      <c r="S98" s="6"/>
    </row>
    <row r="99" spans="1:19" ht="14.4">
      <c r="A99" s="6"/>
      <c r="B99" s="6"/>
      <c r="C99" s="6"/>
      <c r="D99" s="6"/>
      <c r="E99" s="6"/>
      <c r="F99" s="6"/>
      <c r="G99" s="6"/>
      <c r="H99" s="6"/>
      <c r="I99" s="6"/>
      <c r="J99" s="6"/>
      <c r="K99" s="6"/>
      <c r="L99" s="6"/>
      <c r="M99" s="6"/>
      <c r="N99" s="6"/>
      <c r="O99" s="6"/>
      <c r="P99" s="6"/>
      <c r="Q99" s="6"/>
      <c r="R99" s="6"/>
      <c r="S99" s="6"/>
    </row>
    <row r="100" spans="1:19" ht="14.4">
      <c r="A100" s="6"/>
      <c r="B100" s="6"/>
      <c r="C100" s="6"/>
      <c r="D100" s="6"/>
      <c r="E100" s="6"/>
      <c r="F100" s="6"/>
      <c r="G100" s="6"/>
      <c r="H100" s="6"/>
      <c r="I100" s="6"/>
      <c r="J100" s="6"/>
      <c r="K100" s="6"/>
      <c r="L100" s="6"/>
      <c r="M100" s="6"/>
      <c r="N100" s="6"/>
      <c r="O100" s="6"/>
      <c r="P100" s="6"/>
      <c r="Q100" s="6"/>
      <c r="R100" s="6"/>
      <c r="S100" s="6"/>
    </row>
    <row r="101" spans="1:19" ht="14.4">
      <c r="A101" s="6"/>
      <c r="B101" s="6"/>
      <c r="C101" s="6"/>
      <c r="D101" s="6"/>
      <c r="E101" s="6"/>
      <c r="F101" s="6"/>
      <c r="G101" s="6"/>
      <c r="H101" s="6"/>
      <c r="I101" s="6"/>
      <c r="J101" s="6"/>
      <c r="K101" s="6"/>
      <c r="L101" s="6"/>
      <c r="M101" s="6"/>
      <c r="N101" s="6"/>
      <c r="O101" s="6"/>
      <c r="P101" s="6"/>
      <c r="Q101" s="6"/>
      <c r="R101" s="6"/>
      <c r="S101" s="6"/>
    </row>
    <row r="102" spans="1:19" ht="14.4">
      <c r="A102" s="6"/>
      <c r="B102" s="6"/>
      <c r="C102" s="6"/>
      <c r="D102" s="6"/>
      <c r="E102" s="6"/>
      <c r="F102" s="6"/>
      <c r="G102" s="6"/>
      <c r="H102" s="6"/>
      <c r="I102" s="6"/>
      <c r="J102" s="6"/>
      <c r="K102" s="6"/>
      <c r="L102" s="6"/>
      <c r="M102" s="6"/>
      <c r="N102" s="6"/>
      <c r="O102" s="6"/>
      <c r="P102" s="6"/>
      <c r="Q102" s="6"/>
      <c r="R102" s="6"/>
      <c r="S102" s="6"/>
    </row>
    <row r="103" spans="1:19" ht="14.4">
      <c r="A103" s="6"/>
      <c r="B103" s="6"/>
      <c r="C103" s="6"/>
      <c r="D103" s="6"/>
      <c r="E103" s="6"/>
      <c r="F103" s="6"/>
      <c r="G103" s="6"/>
      <c r="H103" s="6"/>
      <c r="I103" s="6"/>
      <c r="J103" s="6"/>
      <c r="K103" s="6"/>
      <c r="L103" s="6"/>
      <c r="M103" s="6"/>
      <c r="N103" s="6"/>
      <c r="O103" s="6"/>
      <c r="P103" s="6"/>
      <c r="Q103" s="6"/>
      <c r="R103" s="6"/>
      <c r="S103" s="6"/>
    </row>
    <row r="104" spans="1:19" ht="14.4">
      <c r="A104" s="6"/>
      <c r="B104" s="6"/>
      <c r="C104" s="6"/>
      <c r="D104" s="6"/>
      <c r="E104" s="6"/>
      <c r="F104" s="6"/>
      <c r="G104" s="6"/>
      <c r="H104" s="6"/>
      <c r="I104" s="6"/>
      <c r="J104" s="6"/>
      <c r="K104" s="6"/>
      <c r="L104" s="6"/>
      <c r="M104" s="6"/>
      <c r="N104" s="6"/>
      <c r="O104" s="6"/>
      <c r="P104" s="6"/>
      <c r="Q104" s="6"/>
      <c r="R104" s="6"/>
      <c r="S104" s="6"/>
    </row>
    <row r="105" spans="1:19" ht="14.4">
      <c r="A105" s="6"/>
      <c r="B105" s="6"/>
      <c r="C105" s="6"/>
      <c r="D105" s="6"/>
      <c r="E105" s="6"/>
      <c r="F105" s="6"/>
      <c r="G105" s="6"/>
      <c r="H105" s="6"/>
      <c r="I105" s="6"/>
      <c r="J105" s="6"/>
      <c r="K105" s="6"/>
      <c r="L105" s="6"/>
      <c r="M105" s="6"/>
      <c r="N105" s="6"/>
      <c r="O105" s="6"/>
      <c r="P105" s="6"/>
      <c r="Q105" s="6"/>
      <c r="R105" s="6"/>
      <c r="S105" s="6"/>
    </row>
    <row r="106" spans="1:19" ht="14.4">
      <c r="A106" s="6"/>
      <c r="B106" s="6"/>
      <c r="C106" s="6"/>
      <c r="D106" s="6"/>
      <c r="E106" s="6"/>
      <c r="F106" s="6"/>
      <c r="G106" s="6"/>
      <c r="H106" s="6"/>
      <c r="I106" s="6"/>
      <c r="J106" s="6"/>
      <c r="K106" s="6"/>
      <c r="L106" s="6"/>
      <c r="M106" s="6"/>
      <c r="N106" s="6"/>
      <c r="O106" s="6"/>
      <c r="P106" s="6"/>
      <c r="Q106" s="6"/>
      <c r="R106" s="6"/>
      <c r="S106" s="6"/>
    </row>
    <row r="107" spans="1:19" ht="14.4">
      <c r="A107" s="6"/>
      <c r="B107" s="6"/>
      <c r="C107" s="6"/>
      <c r="D107" s="6"/>
      <c r="E107" s="6"/>
      <c r="F107" s="6"/>
      <c r="G107" s="6"/>
      <c r="H107" s="6"/>
      <c r="I107" s="6"/>
      <c r="J107" s="6"/>
      <c r="K107" s="6"/>
      <c r="L107" s="6"/>
      <c r="M107" s="6"/>
      <c r="N107" s="6"/>
      <c r="O107" s="6"/>
      <c r="P107" s="6"/>
      <c r="Q107" s="6"/>
      <c r="R107" s="6"/>
      <c r="S107" s="6"/>
    </row>
    <row r="108" spans="1:19" ht="14.4">
      <c r="A108" s="6"/>
      <c r="B108" s="6"/>
      <c r="C108" s="6"/>
      <c r="D108" s="6"/>
      <c r="E108" s="6"/>
      <c r="F108" s="6"/>
      <c r="G108" s="6"/>
      <c r="H108" s="6"/>
      <c r="I108" s="6"/>
      <c r="J108" s="6"/>
      <c r="K108" s="6"/>
      <c r="L108" s="6"/>
      <c r="M108" s="6"/>
      <c r="N108" s="6"/>
      <c r="O108" s="6"/>
      <c r="P108" s="6"/>
      <c r="Q108" s="6"/>
      <c r="R108" s="6"/>
      <c r="S108" s="6"/>
    </row>
    <row r="109" spans="1:19" ht="14.4">
      <c r="A109" s="6"/>
      <c r="B109" s="6"/>
      <c r="C109" s="6"/>
      <c r="D109" s="6"/>
      <c r="E109" s="6"/>
      <c r="F109" s="6"/>
      <c r="G109" s="6"/>
      <c r="H109" s="6"/>
      <c r="I109" s="6"/>
      <c r="J109" s="6"/>
      <c r="K109" s="6"/>
      <c r="L109" s="6"/>
      <c r="M109" s="6"/>
      <c r="N109" s="6"/>
      <c r="O109" s="6"/>
      <c r="P109" s="6"/>
      <c r="Q109" s="6"/>
      <c r="R109" s="6"/>
      <c r="S109" s="6"/>
    </row>
    <row r="110" spans="1:19" ht="14.4">
      <c r="A110" s="6"/>
      <c r="B110" s="6"/>
      <c r="C110" s="6"/>
      <c r="D110" s="6"/>
      <c r="E110" s="6"/>
      <c r="F110" s="6"/>
      <c r="G110" s="6"/>
      <c r="H110" s="6"/>
      <c r="I110" s="6"/>
      <c r="J110" s="6"/>
      <c r="K110" s="6"/>
      <c r="L110" s="6"/>
      <c r="M110" s="6"/>
      <c r="N110" s="6"/>
      <c r="O110" s="6"/>
      <c r="P110" s="6"/>
      <c r="Q110" s="6"/>
      <c r="R110" s="6"/>
      <c r="S110" s="6"/>
    </row>
    <row r="111" spans="1:19" ht="14.4">
      <c r="A111" s="6"/>
      <c r="B111" s="6"/>
      <c r="C111" s="6"/>
      <c r="D111" s="6"/>
      <c r="E111" s="6"/>
      <c r="F111" s="6"/>
      <c r="G111" s="6"/>
      <c r="H111" s="6"/>
      <c r="I111" s="6"/>
      <c r="J111" s="6"/>
      <c r="K111" s="6"/>
      <c r="L111" s="6"/>
      <c r="M111" s="6"/>
      <c r="N111" s="6"/>
      <c r="O111" s="6"/>
      <c r="P111" s="6"/>
      <c r="Q111" s="6"/>
      <c r="R111" s="6"/>
      <c r="S111" s="6"/>
    </row>
    <row r="112" spans="1:19" ht="14.4">
      <c r="A112" s="6"/>
      <c r="B112" s="6"/>
      <c r="C112" s="6"/>
      <c r="D112" s="6"/>
      <c r="E112" s="6"/>
      <c r="F112" s="6"/>
      <c r="G112" s="6"/>
      <c r="H112" s="6"/>
      <c r="I112" s="6"/>
      <c r="J112" s="6"/>
      <c r="K112" s="6"/>
      <c r="L112" s="6"/>
      <c r="M112" s="6"/>
      <c r="N112" s="6"/>
      <c r="O112" s="6"/>
      <c r="P112" s="6"/>
      <c r="Q112" s="6"/>
      <c r="R112" s="6"/>
      <c r="S112" s="6"/>
    </row>
    <row r="113" spans="1:19" ht="14.4">
      <c r="A113" s="6"/>
      <c r="B113" s="6"/>
      <c r="C113" s="6"/>
      <c r="D113" s="6"/>
      <c r="E113" s="6"/>
      <c r="F113" s="6"/>
      <c r="G113" s="6"/>
      <c r="H113" s="6"/>
      <c r="I113" s="6"/>
      <c r="J113" s="6"/>
      <c r="K113" s="6"/>
      <c r="L113" s="6"/>
      <c r="M113" s="6"/>
      <c r="N113" s="6"/>
      <c r="O113" s="6"/>
      <c r="P113" s="6"/>
      <c r="Q113" s="6"/>
      <c r="R113" s="6"/>
      <c r="S113" s="6"/>
    </row>
    <row r="114" spans="1:19" ht="14.4">
      <c r="A114" s="6"/>
      <c r="B114" s="6"/>
      <c r="C114" s="6"/>
      <c r="D114" s="6"/>
      <c r="E114" s="6"/>
      <c r="F114" s="6"/>
      <c r="G114" s="6"/>
      <c r="H114" s="6"/>
      <c r="I114" s="6"/>
      <c r="J114" s="6"/>
      <c r="K114" s="6"/>
      <c r="L114" s="6"/>
      <c r="M114" s="6"/>
      <c r="N114" s="6"/>
      <c r="O114" s="6"/>
      <c r="P114" s="6"/>
      <c r="Q114" s="6"/>
      <c r="R114" s="6"/>
      <c r="S114" s="6"/>
    </row>
    <row r="115" spans="1:19" ht="14.4">
      <c r="A115" s="6"/>
      <c r="B115" s="6"/>
      <c r="C115" s="6"/>
      <c r="D115" s="6"/>
      <c r="E115" s="6"/>
      <c r="F115" s="6"/>
      <c r="G115" s="6"/>
      <c r="H115" s="6"/>
      <c r="I115" s="6"/>
      <c r="J115" s="6"/>
      <c r="K115" s="6"/>
      <c r="L115" s="6"/>
      <c r="M115" s="6"/>
      <c r="N115" s="6"/>
      <c r="O115" s="6"/>
      <c r="P115" s="6"/>
      <c r="Q115" s="6"/>
      <c r="R115" s="6"/>
      <c r="S115" s="6"/>
    </row>
    <row r="116" spans="1:19" ht="14.4">
      <c r="A116" s="6"/>
      <c r="B116" s="6"/>
      <c r="C116" s="6"/>
      <c r="D116" s="6"/>
      <c r="E116" s="6"/>
      <c r="F116" s="6"/>
      <c r="G116" s="6"/>
      <c r="H116" s="6"/>
      <c r="I116" s="6"/>
      <c r="J116" s="6"/>
      <c r="K116" s="6"/>
      <c r="L116" s="6"/>
      <c r="M116" s="6"/>
      <c r="N116" s="6"/>
      <c r="O116" s="6"/>
      <c r="P116" s="6"/>
      <c r="Q116" s="6"/>
      <c r="R116" s="6"/>
      <c r="S116" s="6"/>
    </row>
    <row r="117" spans="1:19" ht="14.4">
      <c r="A117" s="6"/>
      <c r="B117" s="6"/>
      <c r="C117" s="6"/>
      <c r="D117" s="6"/>
      <c r="E117" s="6"/>
      <c r="F117" s="6"/>
      <c r="G117" s="6"/>
      <c r="H117" s="6"/>
      <c r="I117" s="6"/>
      <c r="J117" s="6"/>
      <c r="K117" s="6"/>
      <c r="L117" s="6"/>
      <c r="M117" s="6"/>
      <c r="N117" s="6"/>
      <c r="O117" s="6"/>
      <c r="P117" s="6"/>
      <c r="Q117" s="6"/>
      <c r="R117" s="6"/>
      <c r="S117" s="6"/>
    </row>
    <row r="118" spans="1:19" ht="14.4">
      <c r="A118" s="6"/>
      <c r="B118" s="6"/>
      <c r="C118" s="6"/>
      <c r="D118" s="6"/>
      <c r="E118" s="6"/>
      <c r="F118" s="6"/>
      <c r="G118" s="6"/>
      <c r="H118" s="6"/>
      <c r="I118" s="6"/>
      <c r="J118" s="6"/>
      <c r="K118" s="6"/>
      <c r="L118" s="6"/>
      <c r="M118" s="6"/>
      <c r="N118" s="6"/>
      <c r="O118" s="6"/>
      <c r="P118" s="6"/>
      <c r="Q118" s="6"/>
      <c r="R118" s="6"/>
      <c r="S118" s="6"/>
    </row>
    <row r="119" spans="1:19" ht="14.4">
      <c r="A119" s="6"/>
      <c r="B119" s="6"/>
      <c r="C119" s="6"/>
      <c r="D119" s="6"/>
      <c r="E119" s="6"/>
      <c r="F119" s="6"/>
      <c r="G119" s="6"/>
      <c r="H119" s="6"/>
      <c r="I119" s="6"/>
      <c r="J119" s="6"/>
      <c r="K119" s="6"/>
      <c r="L119" s="6"/>
      <c r="M119" s="6"/>
      <c r="N119" s="6"/>
      <c r="O119" s="6"/>
      <c r="P119" s="6"/>
      <c r="Q119" s="6"/>
      <c r="R119" s="6"/>
      <c r="S119" s="6"/>
    </row>
    <row r="120" spans="1:19" ht="14.4">
      <c r="A120" s="6"/>
      <c r="B120" s="6"/>
      <c r="C120" s="6"/>
      <c r="D120" s="6"/>
      <c r="E120" s="6"/>
      <c r="F120" s="6"/>
      <c r="G120" s="6"/>
      <c r="H120" s="6"/>
      <c r="I120" s="6"/>
      <c r="J120" s="6"/>
      <c r="K120" s="6"/>
      <c r="L120" s="6"/>
      <c r="M120" s="6"/>
      <c r="N120" s="6"/>
      <c r="O120" s="6"/>
      <c r="P120" s="6"/>
      <c r="Q120" s="6"/>
      <c r="R120" s="6"/>
      <c r="S120" s="6"/>
    </row>
    <row r="121" spans="1:19" ht="14.4">
      <c r="A121" s="6"/>
      <c r="B121" s="6"/>
      <c r="C121" s="6"/>
      <c r="D121" s="6"/>
      <c r="E121" s="6"/>
      <c r="F121" s="6"/>
      <c r="G121" s="6"/>
      <c r="H121" s="6"/>
      <c r="I121" s="6"/>
      <c r="J121" s="6"/>
      <c r="K121" s="6"/>
      <c r="L121" s="6"/>
      <c r="M121" s="6"/>
      <c r="N121" s="6"/>
      <c r="O121" s="6"/>
      <c r="P121" s="6"/>
      <c r="Q121" s="6"/>
      <c r="R121" s="6"/>
      <c r="S121" s="6"/>
    </row>
    <row r="122" spans="1:19" ht="14.4">
      <c r="A122" s="6"/>
      <c r="B122" s="6"/>
      <c r="C122" s="6"/>
      <c r="D122" s="6"/>
      <c r="E122" s="6"/>
      <c r="F122" s="6"/>
      <c r="G122" s="6"/>
      <c r="H122" s="6"/>
      <c r="I122" s="6"/>
      <c r="J122" s="6"/>
      <c r="K122" s="6"/>
      <c r="L122" s="6"/>
      <c r="M122" s="6"/>
      <c r="N122" s="6"/>
      <c r="O122" s="6"/>
      <c r="P122" s="6"/>
      <c r="Q122" s="6"/>
      <c r="R122" s="6"/>
      <c r="S122" s="6"/>
    </row>
    <row r="123" spans="1:19" ht="14.4">
      <c r="A123" s="6"/>
      <c r="B123" s="6"/>
      <c r="C123" s="6"/>
      <c r="D123" s="6"/>
      <c r="E123" s="6"/>
      <c r="F123" s="6"/>
      <c r="G123" s="6"/>
      <c r="H123" s="6"/>
      <c r="I123" s="6"/>
      <c r="J123" s="6"/>
      <c r="K123" s="6"/>
      <c r="L123" s="6"/>
      <c r="M123" s="6"/>
      <c r="N123" s="6"/>
      <c r="O123" s="6"/>
      <c r="P123" s="6"/>
      <c r="Q123" s="6"/>
      <c r="R123" s="6"/>
      <c r="S123" s="6"/>
    </row>
    <row r="124" spans="1:19" ht="14.4">
      <c r="A124" s="6"/>
      <c r="B124" s="6"/>
      <c r="C124" s="6"/>
      <c r="D124" s="6"/>
      <c r="E124" s="6"/>
      <c r="F124" s="6"/>
      <c r="G124" s="6"/>
      <c r="H124" s="6"/>
      <c r="I124" s="6"/>
      <c r="J124" s="6"/>
      <c r="K124" s="6"/>
      <c r="L124" s="6"/>
      <c r="M124" s="6"/>
      <c r="N124" s="6"/>
      <c r="O124" s="6"/>
      <c r="P124" s="6"/>
      <c r="Q124" s="6"/>
      <c r="R124" s="6"/>
      <c r="S124" s="6"/>
    </row>
    <row r="125" spans="1:19" ht="14.4">
      <c r="A125" s="6"/>
      <c r="B125" s="6"/>
      <c r="C125" s="6"/>
      <c r="D125" s="6"/>
      <c r="E125" s="6"/>
      <c r="F125" s="6"/>
      <c r="G125" s="6"/>
      <c r="H125" s="6"/>
      <c r="I125" s="6"/>
      <c r="J125" s="6"/>
      <c r="K125" s="6"/>
      <c r="L125" s="6"/>
      <c r="M125" s="6"/>
      <c r="N125" s="6"/>
      <c r="O125" s="6"/>
      <c r="P125" s="6"/>
      <c r="Q125" s="6"/>
      <c r="R125" s="6"/>
      <c r="S125" s="6"/>
    </row>
    <row r="126" spans="1:19" ht="14.4">
      <c r="A126" s="6"/>
      <c r="B126" s="6"/>
      <c r="C126" s="6"/>
      <c r="D126" s="6"/>
      <c r="E126" s="6"/>
      <c r="F126" s="6"/>
      <c r="G126" s="6"/>
      <c r="H126" s="6"/>
      <c r="I126" s="6"/>
      <c r="J126" s="6"/>
      <c r="K126" s="6"/>
      <c r="L126" s="6"/>
      <c r="M126" s="6"/>
      <c r="N126" s="6"/>
      <c r="O126" s="6"/>
      <c r="P126" s="6"/>
      <c r="Q126" s="6"/>
      <c r="R126" s="6"/>
      <c r="S126" s="6"/>
    </row>
    <row r="127" spans="1:19" ht="14.4">
      <c r="A127" s="6"/>
      <c r="B127" s="6"/>
      <c r="C127" s="6"/>
      <c r="D127" s="6"/>
      <c r="E127" s="6"/>
      <c r="F127" s="6"/>
      <c r="G127" s="6"/>
      <c r="H127" s="6"/>
      <c r="I127" s="6"/>
      <c r="J127" s="6"/>
      <c r="K127" s="6"/>
      <c r="L127" s="6"/>
      <c r="M127" s="6"/>
      <c r="N127" s="6"/>
      <c r="O127" s="6"/>
      <c r="P127" s="6"/>
      <c r="Q127" s="6"/>
      <c r="R127" s="6"/>
      <c r="S127" s="6"/>
    </row>
    <row r="128" spans="1:19" ht="14.4">
      <c r="A128" s="6"/>
      <c r="B128" s="6"/>
      <c r="C128" s="6"/>
      <c r="D128" s="6"/>
      <c r="E128" s="6"/>
      <c r="F128" s="6"/>
      <c r="G128" s="6"/>
      <c r="H128" s="6"/>
      <c r="I128" s="6"/>
      <c r="J128" s="6"/>
      <c r="K128" s="6"/>
      <c r="L128" s="6"/>
      <c r="M128" s="6"/>
      <c r="N128" s="6"/>
      <c r="O128" s="6"/>
      <c r="P128" s="6"/>
      <c r="Q128" s="6"/>
      <c r="R128" s="6"/>
      <c r="S128" s="6"/>
    </row>
    <row r="129" spans="1:19" ht="14.4">
      <c r="A129" s="6"/>
      <c r="B129" s="6"/>
      <c r="C129" s="6"/>
      <c r="D129" s="6"/>
      <c r="E129" s="6"/>
      <c r="F129" s="6"/>
      <c r="G129" s="6"/>
      <c r="H129" s="6"/>
      <c r="I129" s="6"/>
      <c r="J129" s="6"/>
      <c r="K129" s="6"/>
      <c r="L129" s="6"/>
      <c r="M129" s="6"/>
      <c r="N129" s="6"/>
      <c r="O129" s="6"/>
      <c r="P129" s="6"/>
      <c r="Q129" s="6"/>
      <c r="R129" s="6"/>
      <c r="S129" s="6"/>
    </row>
    <row r="130" spans="1:19" ht="14.4">
      <c r="A130" s="6"/>
      <c r="B130" s="6"/>
      <c r="C130" s="6"/>
      <c r="D130" s="6"/>
      <c r="E130" s="6"/>
      <c r="F130" s="6"/>
      <c r="G130" s="6"/>
      <c r="H130" s="6"/>
      <c r="I130" s="6"/>
      <c r="J130" s="6"/>
      <c r="K130" s="6"/>
      <c r="L130" s="6"/>
      <c r="M130" s="6"/>
      <c r="N130" s="6"/>
      <c r="O130" s="6"/>
      <c r="P130" s="6"/>
      <c r="Q130" s="6"/>
      <c r="R130" s="6"/>
      <c r="S130" s="6"/>
    </row>
    <row r="131" spans="1:19" ht="14.4">
      <c r="A131" s="6"/>
      <c r="B131" s="6"/>
      <c r="C131" s="6"/>
      <c r="D131" s="6"/>
      <c r="E131" s="6"/>
      <c r="F131" s="6"/>
      <c r="G131" s="6"/>
      <c r="H131" s="6"/>
      <c r="I131" s="6"/>
      <c r="J131" s="6"/>
      <c r="K131" s="6"/>
      <c r="L131" s="6"/>
      <c r="M131" s="6"/>
      <c r="N131" s="6"/>
      <c r="O131" s="6"/>
      <c r="P131" s="6"/>
      <c r="Q131" s="6"/>
      <c r="R131" s="6"/>
      <c r="S131" s="6"/>
    </row>
    <row r="132" spans="1:19" ht="14.4">
      <c r="A132" s="6"/>
      <c r="B132" s="6"/>
      <c r="C132" s="6"/>
      <c r="D132" s="6"/>
      <c r="E132" s="6"/>
      <c r="F132" s="6"/>
      <c r="G132" s="6"/>
      <c r="H132" s="6"/>
      <c r="I132" s="6"/>
      <c r="J132" s="6"/>
      <c r="K132" s="6"/>
      <c r="L132" s="6"/>
      <c r="M132" s="6"/>
      <c r="N132" s="6"/>
      <c r="O132" s="6"/>
      <c r="P132" s="6"/>
      <c r="Q132" s="6"/>
      <c r="R132" s="6"/>
      <c r="S132" s="6"/>
    </row>
    <row r="133" spans="1:19" ht="14.4">
      <c r="A133" s="6"/>
      <c r="B133" s="6"/>
      <c r="C133" s="6"/>
      <c r="D133" s="6"/>
      <c r="E133" s="6"/>
      <c r="F133" s="6"/>
      <c r="G133" s="6"/>
      <c r="H133" s="6"/>
      <c r="I133" s="6"/>
      <c r="J133" s="6"/>
      <c r="K133" s="6"/>
      <c r="L133" s="6"/>
      <c r="M133" s="6"/>
      <c r="N133" s="6"/>
      <c r="O133" s="6"/>
      <c r="P133" s="6"/>
      <c r="Q133" s="6"/>
      <c r="R133" s="6"/>
      <c r="S133" s="6"/>
    </row>
    <row r="134" spans="1:19" ht="14.4">
      <c r="A134" s="6"/>
      <c r="B134" s="6"/>
      <c r="C134" s="6"/>
      <c r="D134" s="6"/>
      <c r="E134" s="6"/>
      <c r="F134" s="6"/>
      <c r="G134" s="6"/>
      <c r="H134" s="6"/>
      <c r="I134" s="6"/>
      <c r="J134" s="6"/>
      <c r="K134" s="6"/>
      <c r="L134" s="6"/>
      <c r="M134" s="6"/>
      <c r="N134" s="6"/>
      <c r="O134" s="6"/>
      <c r="P134" s="6"/>
      <c r="Q134" s="6"/>
      <c r="R134" s="6"/>
      <c r="S134" s="6"/>
    </row>
    <row r="135" spans="1:19" ht="14.4">
      <c r="A135" s="6"/>
      <c r="B135" s="6"/>
      <c r="C135" s="6"/>
      <c r="D135" s="6"/>
      <c r="E135" s="6"/>
      <c r="F135" s="6"/>
      <c r="G135" s="6"/>
      <c r="H135" s="6"/>
      <c r="I135" s="6"/>
      <c r="J135" s="6"/>
      <c r="K135" s="6"/>
      <c r="L135" s="6"/>
      <c r="M135" s="6"/>
      <c r="N135" s="6"/>
      <c r="O135" s="6"/>
      <c r="P135" s="6"/>
      <c r="Q135" s="6"/>
      <c r="R135" s="6"/>
      <c r="S135" s="6"/>
    </row>
    <row r="136" spans="1:19" ht="14.4">
      <c r="A136" s="6"/>
      <c r="B136" s="6"/>
      <c r="C136" s="6"/>
      <c r="D136" s="6"/>
      <c r="E136" s="6"/>
      <c r="F136" s="6"/>
      <c r="G136" s="6"/>
      <c r="H136" s="6"/>
      <c r="I136" s="6"/>
      <c r="J136" s="6"/>
      <c r="K136" s="6"/>
      <c r="L136" s="6"/>
      <c r="M136" s="6"/>
      <c r="N136" s="6"/>
      <c r="O136" s="6"/>
      <c r="P136" s="6"/>
      <c r="Q136" s="6"/>
      <c r="R136" s="6"/>
      <c r="S136" s="6"/>
    </row>
    <row r="137" spans="1:19" ht="14.4">
      <c r="A137" s="6"/>
      <c r="B137" s="6"/>
      <c r="C137" s="6"/>
      <c r="D137" s="6"/>
      <c r="E137" s="6"/>
      <c r="F137" s="6"/>
      <c r="G137" s="6"/>
      <c r="H137" s="6"/>
      <c r="I137" s="6"/>
      <c r="J137" s="6"/>
      <c r="K137" s="6"/>
      <c r="L137" s="6"/>
      <c r="M137" s="6"/>
      <c r="N137" s="6"/>
      <c r="O137" s="6"/>
      <c r="P137" s="6"/>
      <c r="Q137" s="6"/>
      <c r="R137" s="6"/>
      <c r="S137" s="6"/>
    </row>
    <row r="138" spans="1:19" ht="14.4">
      <c r="A138" s="6"/>
      <c r="B138" s="6"/>
      <c r="C138" s="6"/>
      <c r="D138" s="6"/>
      <c r="E138" s="6"/>
      <c r="F138" s="6"/>
      <c r="G138" s="6"/>
      <c r="H138" s="6"/>
      <c r="I138" s="6"/>
      <c r="J138" s="6"/>
      <c r="K138" s="6"/>
      <c r="L138" s="6"/>
      <c r="M138" s="6"/>
      <c r="N138" s="6"/>
      <c r="O138" s="6"/>
      <c r="P138" s="6"/>
      <c r="Q138" s="6"/>
      <c r="R138" s="6"/>
      <c r="S138" s="6"/>
    </row>
    <row r="139" spans="1:19" ht="14.4">
      <c r="A139" s="6"/>
      <c r="B139" s="6"/>
      <c r="C139" s="6"/>
      <c r="D139" s="6"/>
      <c r="E139" s="6"/>
      <c r="F139" s="6"/>
      <c r="G139" s="6"/>
      <c r="H139" s="6"/>
      <c r="I139" s="6"/>
      <c r="J139" s="6"/>
      <c r="K139" s="6"/>
      <c r="L139" s="6"/>
      <c r="M139" s="6"/>
      <c r="N139" s="6"/>
      <c r="O139" s="6"/>
      <c r="P139" s="6"/>
      <c r="Q139" s="6"/>
      <c r="R139" s="6"/>
      <c r="S139" s="6"/>
    </row>
    <row r="140" spans="1:19" ht="14.4">
      <c r="A140" s="6"/>
      <c r="B140" s="6"/>
      <c r="C140" s="6"/>
      <c r="D140" s="6"/>
      <c r="E140" s="6"/>
      <c r="F140" s="6"/>
      <c r="G140" s="6"/>
      <c r="H140" s="6"/>
      <c r="I140" s="6"/>
      <c r="J140" s="6"/>
      <c r="K140" s="6"/>
      <c r="L140" s="6"/>
      <c r="M140" s="6"/>
      <c r="N140" s="6"/>
      <c r="O140" s="6"/>
      <c r="P140" s="6"/>
      <c r="Q140" s="6"/>
      <c r="R140" s="6"/>
      <c r="S140" s="6"/>
    </row>
    <row r="141" spans="1:19" ht="14.4">
      <c r="A141" s="6"/>
      <c r="B141" s="6"/>
      <c r="C141" s="6"/>
      <c r="D141" s="6"/>
      <c r="E141" s="6"/>
      <c r="F141" s="6"/>
      <c r="G141" s="6"/>
      <c r="H141" s="6"/>
      <c r="I141" s="6"/>
      <c r="J141" s="6"/>
      <c r="K141" s="6"/>
      <c r="L141" s="6"/>
      <c r="M141" s="6"/>
      <c r="N141" s="6"/>
      <c r="O141" s="6"/>
      <c r="P141" s="6"/>
      <c r="Q141" s="6"/>
      <c r="R141" s="6"/>
      <c r="S141" s="6"/>
    </row>
    <row r="142" spans="1:19" ht="14.4">
      <c r="A142" s="6"/>
      <c r="B142" s="6"/>
      <c r="C142" s="6"/>
      <c r="D142" s="6"/>
      <c r="E142" s="6"/>
      <c r="F142" s="6"/>
      <c r="G142" s="6"/>
      <c r="H142" s="6"/>
      <c r="I142" s="6"/>
      <c r="J142" s="6"/>
      <c r="K142" s="6"/>
      <c r="L142" s="6"/>
      <c r="M142" s="6"/>
      <c r="N142" s="6"/>
      <c r="O142" s="6"/>
      <c r="P142" s="6"/>
      <c r="Q142" s="6"/>
      <c r="R142" s="6"/>
      <c r="S142" s="6"/>
    </row>
    <row r="143" spans="1:19" ht="14.4">
      <c r="A143" s="6"/>
      <c r="B143" s="6"/>
      <c r="C143" s="6"/>
      <c r="D143" s="6"/>
      <c r="E143" s="6"/>
      <c r="F143" s="6"/>
      <c r="G143" s="6"/>
      <c r="H143" s="6"/>
      <c r="I143" s="6"/>
      <c r="J143" s="6"/>
      <c r="K143" s="6"/>
      <c r="L143" s="6"/>
      <c r="M143" s="6"/>
      <c r="N143" s="6"/>
      <c r="O143" s="6"/>
      <c r="P143" s="6"/>
      <c r="Q143" s="6"/>
      <c r="R143" s="6"/>
      <c r="S143" s="6"/>
    </row>
    <row r="144" spans="1:19" ht="14.4">
      <c r="A144" s="6"/>
      <c r="B144" s="6"/>
      <c r="C144" s="6"/>
      <c r="D144" s="6"/>
      <c r="E144" s="6"/>
      <c r="F144" s="6"/>
      <c r="G144" s="6"/>
      <c r="H144" s="6"/>
      <c r="I144" s="6"/>
      <c r="J144" s="6"/>
      <c r="K144" s="6"/>
      <c r="L144" s="6"/>
      <c r="M144" s="6"/>
      <c r="N144" s="6"/>
      <c r="O144" s="6"/>
      <c r="P144" s="6"/>
      <c r="Q144" s="6"/>
      <c r="R144" s="6"/>
      <c r="S144" s="6"/>
    </row>
    <row r="145" spans="1:19" ht="14.4">
      <c r="A145" s="6"/>
      <c r="B145" s="6"/>
      <c r="C145" s="6"/>
      <c r="D145" s="6"/>
      <c r="E145" s="6"/>
      <c r="F145" s="6"/>
      <c r="G145" s="6"/>
      <c r="H145" s="6"/>
      <c r="I145" s="6"/>
      <c r="J145" s="6"/>
      <c r="K145" s="6"/>
      <c r="L145" s="6"/>
      <c r="M145" s="6"/>
      <c r="N145" s="6"/>
      <c r="O145" s="6"/>
      <c r="P145" s="6"/>
      <c r="Q145" s="6"/>
      <c r="R145" s="6"/>
      <c r="S145" s="6"/>
    </row>
    <row r="146" spans="1:19" ht="14.4">
      <c r="A146" s="6"/>
      <c r="B146" s="6"/>
      <c r="C146" s="6"/>
      <c r="D146" s="6"/>
      <c r="E146" s="6"/>
      <c r="F146" s="6"/>
      <c r="G146" s="6"/>
      <c r="H146" s="6"/>
      <c r="I146" s="6"/>
      <c r="J146" s="6"/>
      <c r="K146" s="6"/>
      <c r="L146" s="6"/>
      <c r="M146" s="6"/>
      <c r="N146" s="6"/>
      <c r="O146" s="6"/>
      <c r="P146" s="6"/>
      <c r="Q146" s="6"/>
      <c r="R146" s="6"/>
      <c r="S146" s="6"/>
    </row>
    <row r="147" spans="1:19" ht="14.4">
      <c r="A147" s="6"/>
      <c r="B147" s="6"/>
      <c r="C147" s="6"/>
      <c r="D147" s="6"/>
      <c r="E147" s="6"/>
      <c r="F147" s="6"/>
      <c r="G147" s="6"/>
      <c r="H147" s="6"/>
      <c r="I147" s="6"/>
      <c r="J147" s="6"/>
      <c r="K147" s="6"/>
      <c r="L147" s="6"/>
      <c r="M147" s="6"/>
      <c r="N147" s="6"/>
      <c r="O147" s="6"/>
      <c r="P147" s="6"/>
      <c r="Q147" s="6"/>
      <c r="R147" s="6"/>
      <c r="S147" s="6"/>
    </row>
    <row r="148" spans="1:19" ht="14.4">
      <c r="A148" s="6"/>
      <c r="B148" s="6"/>
      <c r="C148" s="6"/>
      <c r="D148" s="6"/>
      <c r="E148" s="6"/>
      <c r="F148" s="6"/>
      <c r="G148" s="6"/>
      <c r="H148" s="6"/>
      <c r="I148" s="6"/>
      <c r="J148" s="6"/>
      <c r="K148" s="6"/>
      <c r="L148" s="6"/>
      <c r="M148" s="6"/>
      <c r="N148" s="6"/>
      <c r="O148" s="6"/>
      <c r="P148" s="6"/>
      <c r="Q148" s="6"/>
      <c r="R148" s="6"/>
      <c r="S148" s="6"/>
    </row>
    <row r="149" spans="1:19" ht="14.4">
      <c r="A149" s="6"/>
      <c r="B149" s="6"/>
      <c r="C149" s="6"/>
      <c r="D149" s="6"/>
      <c r="E149" s="6"/>
      <c r="F149" s="6"/>
      <c r="G149" s="6"/>
      <c r="H149" s="6"/>
      <c r="I149" s="6"/>
      <c r="J149" s="6"/>
      <c r="K149" s="6"/>
      <c r="L149" s="6"/>
      <c r="M149" s="6"/>
      <c r="N149" s="6"/>
      <c r="O149" s="6"/>
      <c r="P149" s="6"/>
      <c r="Q149" s="6"/>
      <c r="R149" s="6"/>
      <c r="S149" s="6"/>
    </row>
    <row r="150" spans="1:19" ht="14.4">
      <c r="A150" s="6"/>
      <c r="B150" s="6"/>
      <c r="C150" s="6"/>
      <c r="D150" s="6"/>
      <c r="E150" s="6"/>
      <c r="F150" s="6"/>
      <c r="G150" s="6"/>
      <c r="H150" s="6"/>
      <c r="I150" s="6"/>
      <c r="J150" s="6"/>
      <c r="K150" s="6"/>
      <c r="L150" s="6"/>
      <c r="M150" s="6"/>
      <c r="N150" s="6"/>
      <c r="O150" s="6"/>
      <c r="P150" s="6"/>
      <c r="Q150" s="6"/>
      <c r="R150" s="6"/>
      <c r="S150" s="6"/>
    </row>
    <row r="151" spans="1:19" ht="14.4">
      <c r="A151" s="6"/>
      <c r="B151" s="6"/>
      <c r="C151" s="6"/>
      <c r="D151" s="6"/>
      <c r="E151" s="6"/>
      <c r="F151" s="6"/>
      <c r="G151" s="6"/>
      <c r="H151" s="6"/>
      <c r="I151" s="6"/>
      <c r="J151" s="6"/>
      <c r="K151" s="6"/>
      <c r="L151" s="6"/>
      <c r="M151" s="6"/>
      <c r="N151" s="6"/>
      <c r="O151" s="6"/>
      <c r="P151" s="6"/>
      <c r="Q151" s="6"/>
      <c r="R151" s="6"/>
      <c r="S151" s="6"/>
    </row>
    <row r="152" spans="1:19" ht="14.4">
      <c r="A152" s="6"/>
      <c r="B152" s="6"/>
      <c r="C152" s="6"/>
      <c r="D152" s="6"/>
      <c r="E152" s="6"/>
      <c r="F152" s="6"/>
      <c r="G152" s="6"/>
      <c r="H152" s="6"/>
      <c r="I152" s="6"/>
      <c r="J152" s="6"/>
      <c r="K152" s="6"/>
      <c r="L152" s="6"/>
      <c r="M152" s="6"/>
      <c r="N152" s="6"/>
      <c r="O152" s="6"/>
      <c r="P152" s="6"/>
      <c r="Q152" s="6"/>
      <c r="R152" s="6"/>
      <c r="S152" s="6"/>
    </row>
    <row r="153" spans="1:19" ht="14.4">
      <c r="A153" s="6"/>
      <c r="B153" s="6"/>
      <c r="C153" s="6"/>
      <c r="D153" s="6"/>
      <c r="E153" s="6"/>
      <c r="F153" s="6"/>
      <c r="G153" s="6"/>
      <c r="H153" s="6"/>
      <c r="I153" s="6"/>
      <c r="J153" s="6"/>
      <c r="K153" s="6"/>
      <c r="L153" s="6"/>
      <c r="M153" s="6"/>
      <c r="N153" s="6"/>
      <c r="O153" s="6"/>
      <c r="P153" s="6"/>
      <c r="Q153" s="6"/>
      <c r="R153" s="6"/>
      <c r="S153" s="6"/>
    </row>
    <row r="154" spans="1:19" ht="14.4">
      <c r="A154" s="6"/>
      <c r="B154" s="6"/>
      <c r="C154" s="6"/>
      <c r="D154" s="6"/>
      <c r="E154" s="6"/>
      <c r="F154" s="6"/>
      <c r="G154" s="6"/>
      <c r="H154" s="6"/>
      <c r="I154" s="6"/>
      <c r="J154" s="6"/>
      <c r="K154" s="6"/>
      <c r="L154" s="6"/>
      <c r="M154" s="6"/>
      <c r="N154" s="6"/>
      <c r="O154" s="6"/>
      <c r="P154" s="6"/>
      <c r="Q154" s="6"/>
      <c r="R154" s="6"/>
      <c r="S154" s="6"/>
    </row>
    <row r="155" spans="1:19" ht="14.4">
      <c r="A155" s="6"/>
      <c r="B155" s="6"/>
      <c r="C155" s="6"/>
      <c r="D155" s="6"/>
      <c r="E155" s="6"/>
      <c r="F155" s="6"/>
      <c r="G155" s="6"/>
      <c r="H155" s="6"/>
      <c r="I155" s="6"/>
      <c r="J155" s="6"/>
      <c r="K155" s="6"/>
      <c r="L155" s="6"/>
      <c r="M155" s="6"/>
      <c r="N155" s="6"/>
      <c r="O155" s="6"/>
      <c r="P155" s="6"/>
      <c r="Q155" s="6"/>
      <c r="R155" s="6"/>
      <c r="S155" s="6"/>
    </row>
    <row r="156" spans="1:19" ht="14.4">
      <c r="A156" s="6"/>
      <c r="B156" s="6"/>
      <c r="C156" s="6"/>
      <c r="D156" s="6"/>
      <c r="E156" s="6"/>
      <c r="F156" s="6"/>
      <c r="G156" s="6"/>
      <c r="H156" s="6"/>
      <c r="I156" s="6"/>
      <c r="J156" s="6"/>
      <c r="K156" s="6"/>
      <c r="L156" s="6"/>
      <c r="M156" s="6"/>
      <c r="N156" s="6"/>
      <c r="O156" s="6"/>
      <c r="P156" s="6"/>
      <c r="Q156" s="6"/>
      <c r="R156" s="6"/>
      <c r="S156" s="6"/>
    </row>
    <row r="157" spans="1:19" ht="14.4">
      <c r="A157" s="6"/>
      <c r="B157" s="6"/>
      <c r="C157" s="6"/>
      <c r="D157" s="6"/>
      <c r="E157" s="6"/>
      <c r="F157" s="6"/>
      <c r="G157" s="6"/>
      <c r="H157" s="6"/>
      <c r="I157" s="6"/>
      <c r="J157" s="6"/>
      <c r="K157" s="6"/>
      <c r="L157" s="6"/>
      <c r="M157" s="6"/>
      <c r="N157" s="6"/>
      <c r="O157" s="6"/>
      <c r="P157" s="6"/>
      <c r="Q157" s="6"/>
      <c r="R157" s="6"/>
      <c r="S157" s="6"/>
    </row>
    <row r="158" spans="1:19" ht="14.4">
      <c r="A158" s="6"/>
      <c r="B158" s="6"/>
      <c r="C158" s="6"/>
      <c r="D158" s="6"/>
      <c r="E158" s="6"/>
      <c r="F158" s="6"/>
      <c r="G158" s="6"/>
      <c r="H158" s="6"/>
      <c r="I158" s="6"/>
      <c r="J158" s="6"/>
      <c r="K158" s="6"/>
      <c r="L158" s="6"/>
      <c r="M158" s="6"/>
      <c r="N158" s="6"/>
      <c r="O158" s="6"/>
      <c r="P158" s="6"/>
      <c r="Q158" s="6"/>
      <c r="R158" s="6"/>
      <c r="S158" s="6"/>
    </row>
    <row r="159" spans="1:19" ht="14.4">
      <c r="A159" s="6"/>
      <c r="B159" s="6"/>
      <c r="C159" s="6"/>
      <c r="D159" s="6"/>
      <c r="E159" s="6"/>
      <c r="F159" s="6"/>
      <c r="G159" s="6"/>
      <c r="H159" s="6"/>
      <c r="I159" s="6"/>
      <c r="J159" s="6"/>
      <c r="K159" s="6"/>
      <c r="L159" s="6"/>
      <c r="M159" s="6"/>
      <c r="N159" s="6"/>
      <c r="O159" s="6"/>
      <c r="P159" s="6"/>
      <c r="Q159" s="6"/>
      <c r="R159" s="6"/>
      <c r="S159" s="6"/>
    </row>
    <row r="160" spans="1:19" ht="14.4">
      <c r="A160" s="6"/>
      <c r="B160" s="6"/>
      <c r="C160" s="6"/>
      <c r="D160" s="6"/>
      <c r="E160" s="6"/>
      <c r="F160" s="6"/>
      <c r="G160" s="6"/>
      <c r="H160" s="6"/>
      <c r="I160" s="6"/>
      <c r="J160" s="6"/>
      <c r="K160" s="6"/>
      <c r="L160" s="6"/>
      <c r="M160" s="6"/>
      <c r="N160" s="6"/>
      <c r="O160" s="6"/>
      <c r="P160" s="6"/>
      <c r="Q160" s="6"/>
      <c r="R160" s="6"/>
      <c r="S160" s="6"/>
    </row>
    <row r="161" spans="1:19" ht="14.4">
      <c r="A161" s="6"/>
      <c r="B161" s="6"/>
      <c r="C161" s="6"/>
      <c r="D161" s="6"/>
      <c r="E161" s="6"/>
      <c r="F161" s="6"/>
      <c r="G161" s="6"/>
      <c r="H161" s="6"/>
      <c r="I161" s="6"/>
      <c r="J161" s="6"/>
      <c r="K161" s="6"/>
      <c r="L161" s="6"/>
      <c r="M161" s="6"/>
      <c r="N161" s="6"/>
      <c r="O161" s="6"/>
      <c r="P161" s="6"/>
      <c r="Q161" s="6"/>
      <c r="R161" s="6"/>
      <c r="S161" s="6"/>
    </row>
    <row r="162" spans="1:19" ht="14.4">
      <c r="A162" s="6"/>
      <c r="B162" s="6"/>
      <c r="C162" s="6"/>
      <c r="D162" s="6"/>
      <c r="E162" s="6"/>
      <c r="F162" s="6"/>
      <c r="G162" s="6"/>
      <c r="H162" s="6"/>
      <c r="I162" s="6"/>
      <c r="J162" s="6"/>
      <c r="K162" s="6"/>
      <c r="L162" s="6"/>
      <c r="M162" s="6"/>
      <c r="N162" s="6"/>
      <c r="O162" s="6"/>
      <c r="P162" s="6"/>
      <c r="Q162" s="6"/>
      <c r="R162" s="6"/>
      <c r="S162" s="6"/>
    </row>
    <row r="163" spans="1:19" ht="14.4">
      <c r="A163" s="6"/>
      <c r="B163" s="6"/>
      <c r="C163" s="6"/>
      <c r="D163" s="6"/>
      <c r="E163" s="6"/>
      <c r="F163" s="6"/>
      <c r="G163" s="6"/>
      <c r="H163" s="6"/>
      <c r="I163" s="6"/>
      <c r="J163" s="6"/>
      <c r="K163" s="6"/>
      <c r="L163" s="6"/>
      <c r="M163" s="6"/>
      <c r="N163" s="6"/>
      <c r="O163" s="6"/>
      <c r="P163" s="6"/>
      <c r="Q163" s="6"/>
      <c r="R163" s="6"/>
      <c r="S163" s="6"/>
    </row>
    <row r="164" spans="1:19" ht="14.4">
      <c r="A164" s="6"/>
      <c r="B164" s="6"/>
      <c r="C164" s="6"/>
      <c r="D164" s="6"/>
      <c r="E164" s="6"/>
      <c r="F164" s="6"/>
      <c r="G164" s="6"/>
      <c r="H164" s="6"/>
      <c r="I164" s="6"/>
      <c r="J164" s="6"/>
      <c r="K164" s="6"/>
      <c r="L164" s="6"/>
      <c r="M164" s="6"/>
      <c r="N164" s="6"/>
      <c r="O164" s="6"/>
      <c r="P164" s="6"/>
      <c r="Q164" s="6"/>
      <c r="R164" s="6"/>
      <c r="S164" s="6"/>
    </row>
    <row r="165" spans="1:19" ht="14.4">
      <c r="A165" s="6"/>
      <c r="B165" s="6"/>
      <c r="C165" s="6"/>
      <c r="D165" s="6"/>
      <c r="E165" s="6"/>
      <c r="F165" s="6"/>
      <c r="G165" s="6"/>
      <c r="H165" s="6"/>
      <c r="I165" s="6"/>
      <c r="J165" s="6"/>
      <c r="K165" s="6"/>
      <c r="L165" s="6"/>
      <c r="M165" s="6"/>
      <c r="N165" s="6"/>
      <c r="O165" s="6"/>
      <c r="P165" s="6"/>
      <c r="Q165" s="6"/>
      <c r="R165" s="6"/>
      <c r="S165" s="6"/>
    </row>
    <row r="166" spans="1:19" ht="14.4">
      <c r="A166" s="6"/>
      <c r="B166" s="6"/>
      <c r="C166" s="6"/>
      <c r="D166" s="6"/>
      <c r="E166" s="6"/>
      <c r="F166" s="6"/>
      <c r="G166" s="6"/>
      <c r="H166" s="6"/>
      <c r="I166" s="6"/>
      <c r="J166" s="6"/>
      <c r="K166" s="6"/>
      <c r="L166" s="6"/>
      <c r="M166" s="6"/>
      <c r="N166" s="6"/>
      <c r="O166" s="6"/>
      <c r="P166" s="6"/>
      <c r="Q166" s="6"/>
      <c r="R166" s="6"/>
      <c r="S166" s="6"/>
    </row>
    <row r="167" spans="1:19" ht="14.4">
      <c r="A167" s="6"/>
      <c r="B167" s="6"/>
      <c r="C167" s="6"/>
      <c r="D167" s="6"/>
      <c r="E167" s="6"/>
      <c r="F167" s="6"/>
      <c r="G167" s="6"/>
      <c r="H167" s="6"/>
      <c r="I167" s="6"/>
      <c r="J167" s="6"/>
      <c r="K167" s="6"/>
      <c r="L167" s="6"/>
      <c r="M167" s="6"/>
      <c r="N167" s="6"/>
      <c r="O167" s="6"/>
      <c r="P167" s="6"/>
      <c r="Q167" s="6"/>
      <c r="R167" s="6"/>
      <c r="S167" s="6"/>
    </row>
    <row r="168" spans="1:19" ht="14.4">
      <c r="A168" s="6"/>
      <c r="B168" s="6"/>
      <c r="C168" s="6"/>
      <c r="D168" s="6"/>
      <c r="E168" s="6"/>
      <c r="F168" s="6"/>
      <c r="G168" s="6"/>
      <c r="H168" s="6"/>
      <c r="I168" s="6"/>
      <c r="J168" s="6"/>
      <c r="K168" s="6"/>
      <c r="L168" s="6"/>
      <c r="M168" s="6"/>
      <c r="N168" s="6"/>
      <c r="O168" s="6"/>
      <c r="P168" s="6"/>
      <c r="Q168" s="6"/>
      <c r="R168" s="6"/>
      <c r="S168" s="6"/>
    </row>
    <row r="169" spans="1:19" ht="14.4">
      <c r="A169" s="6"/>
      <c r="B169" s="6"/>
      <c r="C169" s="6"/>
      <c r="D169" s="6"/>
      <c r="E169" s="6"/>
      <c r="F169" s="6"/>
      <c r="G169" s="6"/>
      <c r="H169" s="6"/>
      <c r="I169" s="6"/>
      <c r="J169" s="6"/>
      <c r="K169" s="6"/>
      <c r="L169" s="6"/>
      <c r="M169" s="6"/>
      <c r="N169" s="6"/>
      <c r="O169" s="6"/>
      <c r="P169" s="6"/>
      <c r="Q169" s="6"/>
      <c r="R169" s="6"/>
      <c r="S169" s="6"/>
    </row>
    <row r="170" spans="1:19" ht="14.4">
      <c r="A170" s="6"/>
      <c r="B170" s="6"/>
      <c r="C170" s="6"/>
      <c r="D170" s="6"/>
      <c r="E170" s="6"/>
      <c r="F170" s="6"/>
      <c r="G170" s="6"/>
      <c r="H170" s="6"/>
      <c r="I170" s="6"/>
      <c r="J170" s="6"/>
      <c r="K170" s="6"/>
      <c r="L170" s="6"/>
      <c r="M170" s="6"/>
      <c r="N170" s="6"/>
      <c r="O170" s="6"/>
      <c r="P170" s="6"/>
      <c r="Q170" s="6"/>
      <c r="R170" s="6"/>
      <c r="S170" s="6"/>
    </row>
    <row r="171" spans="1:19" ht="14.4">
      <c r="A171" s="6"/>
      <c r="B171" s="6"/>
      <c r="C171" s="6"/>
      <c r="D171" s="6"/>
      <c r="E171" s="6"/>
      <c r="F171" s="6"/>
      <c r="G171" s="6"/>
      <c r="H171" s="6"/>
      <c r="I171" s="6"/>
      <c r="J171" s="6"/>
      <c r="K171" s="6"/>
      <c r="L171" s="6"/>
      <c r="M171" s="6"/>
      <c r="N171" s="6"/>
      <c r="O171" s="6"/>
      <c r="P171" s="6"/>
      <c r="Q171" s="6"/>
      <c r="R171" s="6"/>
      <c r="S171" s="6"/>
    </row>
    <row r="172" spans="1:19" ht="14.4">
      <c r="A172" s="6"/>
      <c r="B172" s="6"/>
      <c r="C172" s="6"/>
      <c r="D172" s="6"/>
      <c r="E172" s="6"/>
      <c r="F172" s="6"/>
      <c r="G172" s="6"/>
      <c r="H172" s="6"/>
      <c r="I172" s="6"/>
      <c r="J172" s="6"/>
      <c r="K172" s="6"/>
      <c r="L172" s="6"/>
      <c r="M172" s="6"/>
      <c r="N172" s="6"/>
      <c r="O172" s="6"/>
      <c r="P172" s="6"/>
      <c r="Q172" s="6"/>
      <c r="R172" s="6"/>
      <c r="S172" s="6"/>
    </row>
    <row r="173" spans="1:19" ht="14.4">
      <c r="A173" s="6"/>
      <c r="B173" s="6"/>
      <c r="C173" s="6"/>
      <c r="D173" s="6"/>
      <c r="E173" s="6"/>
      <c r="F173" s="6"/>
      <c r="G173" s="6"/>
      <c r="H173" s="6"/>
      <c r="I173" s="6"/>
      <c r="J173" s="6"/>
      <c r="K173" s="6"/>
      <c r="L173" s="6"/>
      <c r="M173" s="6"/>
      <c r="N173" s="6"/>
      <c r="O173" s="6"/>
      <c r="P173" s="6"/>
      <c r="Q173" s="6"/>
      <c r="R173" s="6"/>
      <c r="S173" s="6"/>
    </row>
    <row r="174" spans="1:19" ht="14.4">
      <c r="A174" s="6"/>
      <c r="B174" s="6"/>
      <c r="C174" s="6"/>
      <c r="D174" s="6"/>
      <c r="E174" s="6"/>
      <c r="F174" s="6"/>
      <c r="G174" s="6"/>
      <c r="H174" s="6"/>
      <c r="I174" s="6"/>
      <c r="J174" s="6"/>
      <c r="K174" s="6"/>
      <c r="L174" s="6"/>
      <c r="M174" s="6"/>
      <c r="N174" s="6"/>
      <c r="O174" s="6"/>
      <c r="P174" s="6"/>
      <c r="Q174" s="6"/>
      <c r="R174" s="6"/>
      <c r="S174" s="6"/>
    </row>
    <row r="175" spans="1:19" ht="14.4">
      <c r="A175" s="6"/>
      <c r="B175" s="6"/>
      <c r="C175" s="6"/>
      <c r="D175" s="6"/>
      <c r="E175" s="6"/>
      <c r="F175" s="6"/>
      <c r="G175" s="6"/>
      <c r="H175" s="6"/>
      <c r="I175" s="6"/>
      <c r="J175" s="6"/>
      <c r="K175" s="6"/>
      <c r="L175" s="6"/>
      <c r="M175" s="6"/>
      <c r="N175" s="6"/>
      <c r="O175" s="6"/>
      <c r="P175" s="6"/>
      <c r="Q175" s="6"/>
      <c r="R175" s="6"/>
      <c r="S175" s="6"/>
    </row>
    <row r="176" spans="1:19" ht="14.4">
      <c r="A176" s="6"/>
      <c r="B176" s="6"/>
      <c r="C176" s="6"/>
      <c r="D176" s="6"/>
      <c r="E176" s="6"/>
      <c r="F176" s="6"/>
      <c r="G176" s="6"/>
      <c r="H176" s="6"/>
      <c r="I176" s="6"/>
      <c r="J176" s="6"/>
      <c r="K176" s="6"/>
      <c r="L176" s="6"/>
      <c r="M176" s="6"/>
      <c r="N176" s="6"/>
      <c r="O176" s="6"/>
      <c r="P176" s="6"/>
      <c r="Q176" s="6"/>
      <c r="R176" s="6"/>
      <c r="S176" s="6"/>
    </row>
    <row r="177" spans="1:19" ht="14.4">
      <c r="A177" s="6"/>
      <c r="B177" s="6"/>
      <c r="C177" s="6"/>
      <c r="D177" s="6"/>
      <c r="E177" s="6"/>
      <c r="F177" s="6"/>
      <c r="G177" s="6"/>
      <c r="H177" s="6"/>
      <c r="I177" s="6"/>
      <c r="J177" s="6"/>
      <c r="K177" s="6"/>
      <c r="L177" s="6"/>
      <c r="M177" s="6"/>
      <c r="N177" s="6"/>
      <c r="O177" s="6"/>
      <c r="P177" s="6"/>
      <c r="Q177" s="6"/>
      <c r="R177" s="6"/>
      <c r="S177" s="6"/>
    </row>
    <row r="178" spans="1:19" ht="14.4">
      <c r="A178" s="6"/>
      <c r="B178" s="6"/>
      <c r="C178" s="6"/>
      <c r="D178" s="6"/>
      <c r="E178" s="6"/>
      <c r="F178" s="6"/>
      <c r="G178" s="6"/>
      <c r="H178" s="6"/>
      <c r="I178" s="6"/>
      <c r="J178" s="6"/>
      <c r="K178" s="6"/>
      <c r="L178" s="6"/>
      <c r="M178" s="6"/>
      <c r="N178" s="6"/>
      <c r="O178" s="6"/>
      <c r="P178" s="6"/>
      <c r="Q178" s="6"/>
      <c r="R178" s="6"/>
      <c r="S178" s="6"/>
    </row>
    <row r="179" spans="1:19" ht="14.4">
      <c r="A179" s="6"/>
      <c r="B179" s="6"/>
      <c r="C179" s="6"/>
      <c r="D179" s="6"/>
      <c r="E179" s="6"/>
      <c r="F179" s="6"/>
      <c r="G179" s="6"/>
      <c r="H179" s="6"/>
      <c r="I179" s="6"/>
      <c r="J179" s="6"/>
      <c r="K179" s="6"/>
      <c r="L179" s="6"/>
      <c r="M179" s="6"/>
      <c r="N179" s="6"/>
      <c r="O179" s="6"/>
      <c r="P179" s="6"/>
      <c r="Q179" s="6"/>
      <c r="R179" s="6"/>
      <c r="S179" s="6"/>
    </row>
    <row r="180" spans="1:19" ht="14.4">
      <c r="A180" s="6"/>
      <c r="B180" s="6"/>
      <c r="C180" s="6"/>
      <c r="D180" s="6"/>
      <c r="E180" s="6"/>
      <c r="F180" s="6"/>
      <c r="G180" s="6"/>
      <c r="H180" s="6"/>
      <c r="I180" s="6"/>
      <c r="J180" s="6"/>
      <c r="K180" s="6"/>
      <c r="L180" s="6"/>
      <c r="M180" s="6"/>
      <c r="N180" s="6"/>
      <c r="O180" s="6"/>
      <c r="P180" s="6"/>
      <c r="Q180" s="6"/>
      <c r="R180" s="6"/>
      <c r="S180" s="6"/>
    </row>
    <row r="181" spans="1:19" ht="14.4">
      <c r="A181" s="6"/>
      <c r="B181" s="6"/>
      <c r="C181" s="6"/>
      <c r="D181" s="6"/>
      <c r="E181" s="6"/>
      <c r="F181" s="6"/>
      <c r="G181" s="6"/>
      <c r="H181" s="6"/>
      <c r="I181" s="6"/>
      <c r="J181" s="6"/>
      <c r="K181" s="6"/>
      <c r="L181" s="6"/>
      <c r="M181" s="6"/>
      <c r="N181" s="6"/>
      <c r="O181" s="6"/>
      <c r="P181" s="6"/>
      <c r="Q181" s="6"/>
      <c r="R181" s="6"/>
      <c r="S181" s="6"/>
    </row>
    <row r="182" spans="1:19" ht="14.4">
      <c r="A182" s="6"/>
      <c r="B182" s="6"/>
      <c r="C182" s="6"/>
      <c r="D182" s="6"/>
      <c r="E182" s="6"/>
      <c r="F182" s="6"/>
      <c r="G182" s="6"/>
      <c r="H182" s="6"/>
      <c r="I182" s="6"/>
      <c r="J182" s="6"/>
      <c r="K182" s="6"/>
      <c r="L182" s="6"/>
      <c r="M182" s="6"/>
      <c r="N182" s="6"/>
      <c r="O182" s="6"/>
      <c r="P182" s="6"/>
      <c r="Q182" s="6"/>
      <c r="R182" s="6"/>
      <c r="S182" s="6"/>
    </row>
    <row r="183" spans="1:19" ht="14.4">
      <c r="A183" s="6"/>
      <c r="B183" s="6"/>
      <c r="C183" s="6"/>
      <c r="D183" s="6"/>
      <c r="E183" s="6"/>
      <c r="F183" s="6"/>
      <c r="G183" s="6"/>
      <c r="H183" s="6"/>
      <c r="I183" s="6"/>
      <c r="J183" s="6"/>
      <c r="K183" s="6"/>
      <c r="L183" s="6"/>
      <c r="M183" s="6"/>
      <c r="N183" s="6"/>
      <c r="O183" s="6"/>
      <c r="P183" s="6"/>
      <c r="Q183" s="6"/>
      <c r="R183" s="6"/>
      <c r="S183" s="6"/>
    </row>
    <row r="184" spans="1:19" ht="14.4">
      <c r="A184" s="6"/>
      <c r="B184" s="6"/>
      <c r="C184" s="6"/>
      <c r="D184" s="6"/>
      <c r="E184" s="6"/>
      <c r="F184" s="6"/>
      <c r="G184" s="6"/>
      <c r="H184" s="6"/>
      <c r="I184" s="6"/>
      <c r="J184" s="6"/>
      <c r="K184" s="6"/>
      <c r="L184" s="6"/>
      <c r="M184" s="6"/>
      <c r="N184" s="6"/>
      <c r="O184" s="6"/>
      <c r="P184" s="6"/>
      <c r="Q184" s="6"/>
      <c r="R184" s="6"/>
      <c r="S184" s="6"/>
    </row>
    <row r="185" spans="1:19" ht="14.4">
      <c r="A185" s="6"/>
      <c r="B185" s="6"/>
      <c r="C185" s="6"/>
      <c r="D185" s="6"/>
      <c r="E185" s="6"/>
      <c r="F185" s="6"/>
      <c r="G185" s="6"/>
      <c r="H185" s="6"/>
      <c r="I185" s="6"/>
      <c r="J185" s="6"/>
      <c r="K185" s="6"/>
      <c r="L185" s="6"/>
      <c r="M185" s="6"/>
      <c r="N185" s="6"/>
      <c r="O185" s="6"/>
      <c r="P185" s="6"/>
      <c r="Q185" s="6"/>
      <c r="R185" s="6"/>
      <c r="S185" s="6"/>
    </row>
    <row r="186" spans="1:19" ht="14.4">
      <c r="A186" s="6"/>
      <c r="B186" s="6"/>
      <c r="C186" s="6"/>
      <c r="D186" s="6"/>
      <c r="E186" s="6"/>
      <c r="F186" s="6"/>
      <c r="G186" s="6"/>
      <c r="H186" s="6"/>
      <c r="I186" s="6"/>
      <c r="J186" s="6"/>
      <c r="K186" s="6"/>
      <c r="L186" s="6"/>
      <c r="M186" s="6"/>
      <c r="N186" s="6"/>
      <c r="O186" s="6"/>
      <c r="P186" s="6"/>
      <c r="Q186" s="6"/>
      <c r="R186" s="6"/>
      <c r="S186" s="6"/>
    </row>
    <row r="187" spans="1:19" ht="14.4">
      <c r="A187" s="6"/>
      <c r="B187" s="6"/>
      <c r="C187" s="6"/>
      <c r="D187" s="6"/>
      <c r="E187" s="6"/>
      <c r="F187" s="6"/>
      <c r="G187" s="6"/>
      <c r="H187" s="6"/>
      <c r="I187" s="6"/>
      <c r="J187" s="6"/>
      <c r="K187" s="6"/>
      <c r="L187" s="6"/>
      <c r="M187" s="6"/>
      <c r="N187" s="6"/>
      <c r="O187" s="6"/>
      <c r="P187" s="6"/>
      <c r="Q187" s="6"/>
      <c r="R187" s="6"/>
      <c r="S187" s="6"/>
    </row>
    <row r="188" spans="1:19" ht="14.4">
      <c r="A188" s="6"/>
      <c r="B188" s="6"/>
      <c r="C188" s="6"/>
      <c r="D188" s="6"/>
      <c r="E188" s="6"/>
      <c r="F188" s="6"/>
      <c r="G188" s="6"/>
      <c r="H188" s="6"/>
      <c r="I188" s="6"/>
      <c r="J188" s="6"/>
      <c r="K188" s="6"/>
      <c r="L188" s="6"/>
      <c r="M188" s="6"/>
      <c r="N188" s="6"/>
      <c r="O188" s="6"/>
      <c r="P188" s="6"/>
      <c r="Q188" s="6"/>
      <c r="R188" s="6"/>
      <c r="S188" s="6"/>
    </row>
    <row r="189" spans="1:19" ht="14.4">
      <c r="A189" s="6"/>
      <c r="B189" s="6"/>
      <c r="C189" s="6"/>
      <c r="D189" s="6"/>
      <c r="E189" s="6"/>
      <c r="F189" s="6"/>
      <c r="G189" s="6"/>
      <c r="H189" s="6"/>
      <c r="I189" s="6"/>
      <c r="J189" s="6"/>
      <c r="K189" s="6"/>
      <c r="L189" s="6"/>
      <c r="M189" s="6"/>
      <c r="N189" s="6"/>
      <c r="O189" s="6"/>
      <c r="P189" s="6"/>
      <c r="Q189" s="6"/>
      <c r="R189" s="6"/>
      <c r="S189" s="6"/>
    </row>
    <row r="190" spans="1:19" ht="14.4">
      <c r="A190" s="6"/>
      <c r="B190" s="6"/>
      <c r="C190" s="6"/>
      <c r="D190" s="6"/>
      <c r="E190" s="6"/>
      <c r="F190" s="6"/>
      <c r="G190" s="6"/>
      <c r="H190" s="6"/>
      <c r="I190" s="6"/>
      <c r="J190" s="6"/>
      <c r="K190" s="6"/>
      <c r="L190" s="6"/>
      <c r="M190" s="6"/>
      <c r="N190" s="6"/>
      <c r="O190" s="6"/>
      <c r="P190" s="6"/>
      <c r="Q190" s="6"/>
      <c r="R190" s="6"/>
      <c r="S190" s="6"/>
    </row>
    <row r="191" spans="1:19" ht="14.4">
      <c r="A191" s="6"/>
      <c r="B191" s="6"/>
      <c r="C191" s="6"/>
      <c r="D191" s="6"/>
      <c r="E191" s="6"/>
      <c r="F191" s="6"/>
      <c r="G191" s="6"/>
      <c r="H191" s="6"/>
      <c r="I191" s="6"/>
      <c r="J191" s="6"/>
      <c r="K191" s="6"/>
      <c r="L191" s="6"/>
      <c r="M191" s="6"/>
      <c r="N191" s="6"/>
      <c r="O191" s="6"/>
      <c r="P191" s="6"/>
      <c r="Q191" s="6"/>
      <c r="R191" s="6"/>
      <c r="S191" s="6"/>
    </row>
    <row r="192" spans="1:19" ht="14.4">
      <c r="A192" s="6"/>
      <c r="B192" s="6"/>
      <c r="C192" s="6"/>
      <c r="D192" s="6"/>
      <c r="E192" s="6"/>
      <c r="F192" s="6"/>
      <c r="G192" s="6"/>
      <c r="H192" s="6"/>
      <c r="I192" s="6"/>
      <c r="J192" s="6"/>
      <c r="K192" s="6"/>
      <c r="L192" s="6"/>
      <c r="M192" s="6"/>
      <c r="N192" s="6"/>
      <c r="O192" s="6"/>
      <c r="P192" s="6"/>
      <c r="Q192" s="6"/>
      <c r="R192" s="6"/>
      <c r="S192" s="6"/>
    </row>
    <row r="193" spans="1:19" ht="14.4">
      <c r="A193" s="6"/>
      <c r="B193" s="6"/>
      <c r="C193" s="6"/>
      <c r="D193" s="6"/>
      <c r="E193" s="6"/>
      <c r="F193" s="6"/>
      <c r="G193" s="6"/>
      <c r="H193" s="6"/>
      <c r="I193" s="6"/>
      <c r="J193" s="6"/>
      <c r="K193" s="6"/>
      <c r="L193" s="6"/>
      <c r="M193" s="6"/>
      <c r="N193" s="6"/>
      <c r="O193" s="6"/>
      <c r="P193" s="6"/>
      <c r="Q193" s="6"/>
      <c r="R193" s="6"/>
      <c r="S193" s="6"/>
    </row>
    <row r="194" spans="1:19" ht="14.4">
      <c r="A194" s="6"/>
      <c r="B194" s="6"/>
      <c r="C194" s="6"/>
      <c r="D194" s="6"/>
      <c r="E194" s="6"/>
      <c r="F194" s="6"/>
      <c r="G194" s="6"/>
      <c r="H194" s="6"/>
      <c r="I194" s="6"/>
      <c r="J194" s="6"/>
      <c r="K194" s="6"/>
      <c r="L194" s="6"/>
      <c r="M194" s="6"/>
      <c r="N194" s="6"/>
      <c r="O194" s="6"/>
      <c r="P194" s="6"/>
      <c r="Q194" s="6"/>
      <c r="R194" s="6"/>
      <c r="S194" s="6"/>
    </row>
    <row r="195" spans="1:19" ht="14.4">
      <c r="A195" s="6"/>
      <c r="B195" s="6"/>
      <c r="C195" s="6"/>
      <c r="D195" s="6"/>
      <c r="E195" s="6"/>
      <c r="F195" s="6"/>
      <c r="G195" s="6"/>
      <c r="H195" s="6"/>
      <c r="I195" s="6"/>
      <c r="J195" s="6"/>
      <c r="K195" s="6"/>
      <c r="L195" s="6"/>
      <c r="M195" s="6"/>
      <c r="N195" s="6"/>
      <c r="O195" s="6"/>
      <c r="P195" s="6"/>
      <c r="Q195" s="6"/>
      <c r="R195" s="6"/>
      <c r="S195" s="6"/>
    </row>
    <row r="196" spans="1:19" ht="14.4">
      <c r="A196" s="6"/>
      <c r="B196" s="6"/>
      <c r="C196" s="6"/>
      <c r="D196" s="6"/>
      <c r="E196" s="6"/>
      <c r="F196" s="6"/>
      <c r="G196" s="6"/>
      <c r="H196" s="6"/>
      <c r="I196" s="6"/>
      <c r="J196" s="6"/>
      <c r="K196" s="6"/>
      <c r="L196" s="6"/>
      <c r="M196" s="6"/>
      <c r="N196" s="6"/>
      <c r="O196" s="6"/>
      <c r="P196" s="6"/>
      <c r="Q196" s="6"/>
      <c r="R196" s="6"/>
      <c r="S196" s="6"/>
    </row>
    <row r="197" spans="1:19" ht="14.4">
      <c r="A197" s="6"/>
      <c r="B197" s="6"/>
      <c r="C197" s="6"/>
      <c r="D197" s="6"/>
      <c r="E197" s="6"/>
      <c r="F197" s="6"/>
      <c r="G197" s="6"/>
      <c r="H197" s="6"/>
      <c r="I197" s="6"/>
      <c r="J197" s="6"/>
      <c r="K197" s="6"/>
      <c r="L197" s="6"/>
      <c r="M197" s="6"/>
      <c r="N197" s="6"/>
      <c r="O197" s="6"/>
      <c r="P197" s="6"/>
      <c r="Q197" s="6"/>
      <c r="R197" s="6"/>
      <c r="S197" s="6"/>
    </row>
    <row r="198" spans="1:19" ht="14.4">
      <c r="A198" s="6"/>
      <c r="B198" s="6"/>
      <c r="C198" s="6"/>
      <c r="D198" s="6"/>
      <c r="E198" s="6"/>
      <c r="F198" s="6"/>
      <c r="G198" s="6"/>
      <c r="H198" s="6"/>
      <c r="I198" s="6"/>
      <c r="J198" s="6"/>
      <c r="K198" s="6"/>
      <c r="L198" s="6"/>
      <c r="M198" s="6"/>
      <c r="N198" s="6"/>
      <c r="O198" s="6"/>
      <c r="P198" s="6"/>
      <c r="Q198" s="6"/>
      <c r="R198" s="6"/>
      <c r="S198" s="6"/>
    </row>
    <row r="199" spans="1:19" ht="14.4">
      <c r="A199" s="6"/>
      <c r="B199" s="6"/>
      <c r="C199" s="6"/>
      <c r="D199" s="6"/>
      <c r="E199" s="6"/>
      <c r="F199" s="6"/>
      <c r="G199" s="6"/>
      <c r="H199" s="6"/>
      <c r="I199" s="6"/>
      <c r="J199" s="6"/>
      <c r="K199" s="6"/>
      <c r="L199" s="6"/>
      <c r="M199" s="6"/>
      <c r="N199" s="6"/>
      <c r="O199" s="6"/>
      <c r="P199" s="6"/>
      <c r="Q199" s="6"/>
      <c r="R199" s="6"/>
      <c r="S199" s="6"/>
    </row>
    <row r="200" spans="1:19" ht="14.4">
      <c r="A200" s="6"/>
      <c r="B200" s="6"/>
      <c r="C200" s="6"/>
      <c r="D200" s="6"/>
      <c r="E200" s="6"/>
      <c r="F200" s="6"/>
      <c r="G200" s="6"/>
      <c r="H200" s="6"/>
      <c r="I200" s="6"/>
      <c r="J200" s="6"/>
      <c r="K200" s="6"/>
      <c r="L200" s="6"/>
      <c r="M200" s="6"/>
      <c r="N200" s="6"/>
      <c r="O200" s="6"/>
      <c r="P200" s="6"/>
      <c r="Q200" s="6"/>
      <c r="R200" s="6"/>
      <c r="S200" s="6"/>
    </row>
    <row r="201" spans="1:19" ht="14.4">
      <c r="A201" s="6"/>
      <c r="B201" s="6"/>
      <c r="C201" s="6"/>
      <c r="D201" s="6"/>
      <c r="E201" s="6"/>
      <c r="F201" s="6"/>
      <c r="G201" s="6"/>
      <c r="H201" s="6"/>
      <c r="I201" s="6"/>
      <c r="J201" s="6"/>
      <c r="K201" s="6"/>
      <c r="L201" s="6"/>
      <c r="M201" s="6"/>
      <c r="N201" s="6"/>
      <c r="O201" s="6"/>
      <c r="P201" s="6"/>
      <c r="Q201" s="6"/>
      <c r="R201" s="6"/>
      <c r="S201" s="6"/>
    </row>
    <row r="202" spans="1:19" ht="14.4">
      <c r="A202" s="6"/>
      <c r="B202" s="6"/>
      <c r="C202" s="6"/>
      <c r="D202" s="6"/>
      <c r="E202" s="6"/>
      <c r="F202" s="6"/>
      <c r="G202" s="6"/>
      <c r="H202" s="6"/>
      <c r="I202" s="6"/>
      <c r="J202" s="6"/>
      <c r="K202" s="6"/>
      <c r="L202" s="6"/>
      <c r="M202" s="6"/>
      <c r="N202" s="6"/>
      <c r="O202" s="6"/>
      <c r="P202" s="6"/>
      <c r="Q202" s="6"/>
      <c r="R202" s="6"/>
      <c r="S202" s="6"/>
    </row>
    <row r="203" spans="1:19" ht="14.4">
      <c r="A203" s="6"/>
      <c r="B203" s="6"/>
      <c r="C203" s="6"/>
      <c r="D203" s="6"/>
      <c r="E203" s="6"/>
      <c r="F203" s="6"/>
      <c r="G203" s="6"/>
      <c r="H203" s="6"/>
      <c r="I203" s="6"/>
      <c r="J203" s="6"/>
      <c r="K203" s="6"/>
      <c r="L203" s="6"/>
      <c r="M203" s="6"/>
      <c r="N203" s="6"/>
      <c r="O203" s="6"/>
      <c r="P203" s="6"/>
      <c r="Q203" s="6"/>
      <c r="R203" s="6"/>
      <c r="S203" s="6"/>
    </row>
    <row r="204" spans="1:19" ht="14.4">
      <c r="A204" s="6"/>
      <c r="B204" s="6"/>
      <c r="C204" s="6"/>
      <c r="D204" s="6"/>
      <c r="E204" s="6"/>
      <c r="F204" s="6"/>
      <c r="G204" s="6"/>
      <c r="H204" s="6"/>
      <c r="I204" s="6"/>
      <c r="J204" s="6"/>
      <c r="K204" s="6"/>
      <c r="L204" s="6"/>
      <c r="M204" s="6"/>
      <c r="N204" s="6"/>
      <c r="O204" s="6"/>
      <c r="P204" s="6"/>
      <c r="Q204" s="6"/>
      <c r="R204" s="6"/>
      <c r="S204" s="6"/>
    </row>
    <row r="205" spans="1:19" ht="14.4">
      <c r="A205" s="6"/>
      <c r="B205" s="6"/>
      <c r="C205" s="6"/>
      <c r="D205" s="6"/>
      <c r="E205" s="6"/>
      <c r="F205" s="6"/>
      <c r="G205" s="6"/>
      <c r="H205" s="6"/>
      <c r="I205" s="6"/>
      <c r="J205" s="6"/>
      <c r="K205" s="6"/>
      <c r="L205" s="6"/>
      <c r="M205" s="6"/>
      <c r="N205" s="6"/>
      <c r="O205" s="6"/>
      <c r="P205" s="6"/>
      <c r="Q205" s="6"/>
      <c r="R205" s="6"/>
      <c r="S205" s="6"/>
    </row>
    <row r="206" spans="1:19" ht="14.4">
      <c r="A206" s="6"/>
      <c r="B206" s="6"/>
      <c r="C206" s="6"/>
      <c r="D206" s="6"/>
      <c r="E206" s="6"/>
      <c r="F206" s="6"/>
      <c r="G206" s="6"/>
      <c r="H206" s="6"/>
      <c r="I206" s="6"/>
      <c r="J206" s="6"/>
      <c r="K206" s="6"/>
      <c r="L206" s="6"/>
      <c r="M206" s="6"/>
      <c r="N206" s="6"/>
      <c r="O206" s="6"/>
      <c r="P206" s="6"/>
      <c r="Q206" s="6"/>
      <c r="R206" s="6"/>
      <c r="S206" s="6"/>
    </row>
    <row r="207" spans="1:19" ht="14.4">
      <c r="A207" s="6"/>
      <c r="B207" s="6"/>
      <c r="C207" s="6"/>
      <c r="D207" s="6"/>
      <c r="E207" s="6"/>
      <c r="F207" s="6"/>
      <c r="G207" s="6"/>
      <c r="H207" s="6"/>
      <c r="I207" s="6"/>
      <c r="J207" s="6"/>
      <c r="K207" s="6"/>
      <c r="L207" s="6"/>
      <c r="M207" s="6"/>
      <c r="N207" s="6"/>
      <c r="O207" s="6"/>
      <c r="P207" s="6"/>
      <c r="Q207" s="6"/>
      <c r="R207" s="6"/>
      <c r="S207" s="6"/>
    </row>
    <row r="208" spans="1:19" ht="14.4">
      <c r="A208" s="6"/>
      <c r="B208" s="6"/>
      <c r="C208" s="6"/>
      <c r="D208" s="6"/>
      <c r="E208" s="6"/>
      <c r="F208" s="6"/>
      <c r="G208" s="6"/>
      <c r="H208" s="6"/>
      <c r="I208" s="6"/>
      <c r="J208" s="6"/>
      <c r="K208" s="6"/>
      <c r="L208" s="6"/>
      <c r="M208" s="6"/>
      <c r="N208" s="6"/>
      <c r="O208" s="6"/>
      <c r="P208" s="6"/>
      <c r="Q208" s="6"/>
      <c r="R208" s="6"/>
      <c r="S208" s="6"/>
    </row>
    <row r="209" spans="1:19" ht="14.4">
      <c r="A209" s="6"/>
      <c r="B209" s="6"/>
      <c r="C209" s="6"/>
      <c r="D209" s="6"/>
      <c r="E209" s="6"/>
      <c r="F209" s="6"/>
      <c r="G209" s="6"/>
      <c r="H209" s="6"/>
      <c r="I209" s="6"/>
      <c r="J209" s="6"/>
      <c r="K209" s="6"/>
      <c r="L209" s="6"/>
      <c r="M209" s="6"/>
      <c r="N209" s="6"/>
      <c r="O209" s="6"/>
      <c r="P209" s="6"/>
      <c r="Q209" s="6"/>
      <c r="R209" s="6"/>
      <c r="S209" s="6"/>
    </row>
    <row r="210" spans="1:19" ht="14.4">
      <c r="A210" s="6"/>
      <c r="B210" s="6"/>
      <c r="C210" s="6"/>
      <c r="D210" s="6"/>
      <c r="E210" s="6"/>
      <c r="F210" s="6"/>
      <c r="G210" s="6"/>
      <c r="H210" s="6"/>
      <c r="I210" s="6"/>
      <c r="J210" s="6"/>
      <c r="K210" s="6"/>
      <c r="L210" s="6"/>
      <c r="M210" s="6"/>
      <c r="N210" s="6"/>
      <c r="O210" s="6"/>
      <c r="P210" s="6"/>
      <c r="Q210" s="6"/>
      <c r="R210" s="6"/>
      <c r="S210" s="6"/>
    </row>
    <row r="211" spans="1:19" ht="14.4">
      <c r="A211" s="6"/>
      <c r="B211" s="6"/>
      <c r="C211" s="6"/>
      <c r="D211" s="6"/>
      <c r="E211" s="6"/>
      <c r="F211" s="6"/>
      <c r="G211" s="6"/>
      <c r="H211" s="6"/>
      <c r="I211" s="6"/>
      <c r="J211" s="6"/>
      <c r="K211" s="6"/>
      <c r="L211" s="6"/>
      <c r="M211" s="6"/>
      <c r="N211" s="6"/>
      <c r="O211" s="6"/>
      <c r="P211" s="6"/>
      <c r="Q211" s="6"/>
      <c r="R211" s="6"/>
      <c r="S211" s="6"/>
    </row>
    <row r="212" spans="1:19" ht="14.4">
      <c r="A212" s="6"/>
      <c r="B212" s="6"/>
      <c r="C212" s="6"/>
      <c r="D212" s="6"/>
      <c r="E212" s="6"/>
      <c r="F212" s="6"/>
      <c r="G212" s="6"/>
      <c r="H212" s="6"/>
      <c r="I212" s="6"/>
      <c r="J212" s="6"/>
      <c r="K212" s="6"/>
      <c r="L212" s="6"/>
      <c r="M212" s="6"/>
      <c r="N212" s="6"/>
      <c r="O212" s="6"/>
      <c r="P212" s="6"/>
      <c r="Q212" s="6"/>
      <c r="R212" s="6"/>
      <c r="S212" s="6"/>
    </row>
    <row r="213" spans="1:19" ht="14.4">
      <c r="A213" s="6"/>
      <c r="B213" s="6"/>
      <c r="C213" s="6"/>
      <c r="D213" s="6"/>
      <c r="E213" s="6"/>
      <c r="F213" s="6"/>
      <c r="G213" s="6"/>
      <c r="H213" s="6"/>
      <c r="I213" s="6"/>
      <c r="J213" s="6"/>
      <c r="K213" s="6"/>
      <c r="L213" s="6"/>
      <c r="M213" s="6"/>
      <c r="N213" s="6"/>
      <c r="O213" s="6"/>
      <c r="P213" s="6"/>
      <c r="Q213" s="6"/>
      <c r="R213" s="6"/>
      <c r="S213" s="6"/>
    </row>
    <row r="214" spans="1:19" ht="14.4">
      <c r="A214" s="6"/>
      <c r="B214" s="6"/>
      <c r="C214" s="6"/>
      <c r="D214" s="6"/>
      <c r="E214" s="6"/>
      <c r="F214" s="6"/>
      <c r="G214" s="6"/>
      <c r="H214" s="6"/>
      <c r="I214" s="6"/>
      <c r="J214" s="6"/>
      <c r="K214" s="6"/>
      <c r="L214" s="6"/>
      <c r="M214" s="6"/>
      <c r="N214" s="6"/>
      <c r="O214" s="6"/>
      <c r="P214" s="6"/>
      <c r="Q214" s="6"/>
      <c r="R214" s="6"/>
      <c r="S214" s="6"/>
    </row>
    <row r="215" spans="1:19" ht="14.4">
      <c r="A215" s="6"/>
      <c r="B215" s="6"/>
      <c r="C215" s="6"/>
      <c r="D215" s="6"/>
      <c r="E215" s="6"/>
      <c r="F215" s="6"/>
      <c r="G215" s="6"/>
      <c r="H215" s="6"/>
      <c r="I215" s="6"/>
      <c r="J215" s="6"/>
      <c r="K215" s="6"/>
      <c r="L215" s="6"/>
      <c r="M215" s="6"/>
      <c r="N215" s="6"/>
      <c r="O215" s="6"/>
      <c r="P215" s="6"/>
      <c r="Q215" s="6"/>
      <c r="R215" s="6"/>
      <c r="S215" s="6"/>
    </row>
    <row r="216" spans="1:19" ht="14.4">
      <c r="A216" s="6"/>
      <c r="B216" s="6"/>
      <c r="C216" s="6"/>
      <c r="D216" s="6"/>
      <c r="E216" s="6"/>
      <c r="F216" s="6"/>
      <c r="G216" s="6"/>
      <c r="H216" s="6"/>
      <c r="I216" s="6"/>
      <c r="J216" s="6"/>
      <c r="K216" s="6"/>
      <c r="L216" s="6"/>
      <c r="M216" s="6"/>
      <c r="N216" s="6"/>
      <c r="O216" s="6"/>
      <c r="P216" s="6"/>
      <c r="Q216" s="6"/>
      <c r="R216" s="6"/>
      <c r="S216" s="6"/>
    </row>
    <row r="217" spans="1:19" ht="14.4">
      <c r="A217" s="6"/>
      <c r="B217" s="6"/>
      <c r="C217" s="6"/>
      <c r="D217" s="6"/>
      <c r="E217" s="6"/>
      <c r="F217" s="6"/>
      <c r="G217" s="6"/>
      <c r="H217" s="6"/>
      <c r="I217" s="6"/>
      <c r="J217" s="6"/>
      <c r="K217" s="6"/>
      <c r="L217" s="6"/>
      <c r="M217" s="6"/>
      <c r="N217" s="6"/>
      <c r="O217" s="6"/>
      <c r="P217" s="6"/>
      <c r="Q217" s="6"/>
      <c r="R217" s="6"/>
      <c r="S217" s="6"/>
    </row>
    <row r="218" spans="1:19" ht="14.4">
      <c r="A218" s="6"/>
      <c r="B218" s="6"/>
      <c r="C218" s="6"/>
      <c r="D218" s="6"/>
      <c r="E218" s="6"/>
      <c r="F218" s="6"/>
      <c r="G218" s="6"/>
      <c r="H218" s="6"/>
      <c r="I218" s="6"/>
      <c r="J218" s="6"/>
      <c r="K218" s="6"/>
      <c r="L218" s="6"/>
      <c r="M218" s="6"/>
      <c r="N218" s="6"/>
      <c r="O218" s="6"/>
      <c r="P218" s="6"/>
      <c r="Q218" s="6"/>
      <c r="R218" s="6"/>
      <c r="S218" s="6"/>
    </row>
    <row r="219" spans="1:19" ht="14.4">
      <c r="A219" s="6"/>
      <c r="B219" s="6"/>
      <c r="C219" s="6"/>
      <c r="D219" s="6"/>
      <c r="E219" s="6"/>
      <c r="F219" s="6"/>
      <c r="G219" s="6"/>
      <c r="H219" s="6"/>
      <c r="I219" s="6"/>
      <c r="J219" s="6"/>
      <c r="K219" s="6"/>
      <c r="L219" s="6"/>
      <c r="M219" s="6"/>
      <c r="N219" s="6"/>
      <c r="O219" s="6"/>
      <c r="P219" s="6"/>
      <c r="Q219" s="6"/>
      <c r="R219" s="6"/>
      <c r="S219" s="6"/>
    </row>
    <row r="220" spans="1:19" ht="14.4">
      <c r="A220" s="6"/>
      <c r="B220" s="6"/>
      <c r="C220" s="6"/>
      <c r="D220" s="6"/>
      <c r="E220" s="6"/>
      <c r="F220" s="6"/>
      <c r="G220" s="6"/>
      <c r="H220" s="6"/>
      <c r="I220" s="6"/>
      <c r="J220" s="6"/>
      <c r="K220" s="6"/>
      <c r="L220" s="6"/>
      <c r="M220" s="6"/>
      <c r="N220" s="6"/>
      <c r="O220" s="6"/>
      <c r="P220" s="6"/>
      <c r="Q220" s="6"/>
      <c r="R220" s="6"/>
      <c r="S220" s="6"/>
    </row>
    <row r="221" spans="1:19" ht="14.4">
      <c r="A221" s="6"/>
      <c r="B221" s="6"/>
      <c r="C221" s="6"/>
      <c r="D221" s="6"/>
      <c r="E221" s="6"/>
      <c r="F221" s="6"/>
      <c r="G221" s="6"/>
      <c r="H221" s="6"/>
      <c r="I221" s="6"/>
      <c r="J221" s="6"/>
      <c r="K221" s="6"/>
      <c r="L221" s="6"/>
      <c r="M221" s="6"/>
      <c r="N221" s="6"/>
      <c r="O221" s="6"/>
      <c r="P221" s="6"/>
      <c r="Q221" s="6"/>
      <c r="R221" s="6"/>
      <c r="S221" s="6"/>
    </row>
    <row r="222" spans="1:19" ht="14.4">
      <c r="A222" s="6"/>
      <c r="B222" s="6"/>
      <c r="C222" s="6"/>
      <c r="D222" s="6"/>
      <c r="E222" s="6"/>
      <c r="F222" s="6"/>
      <c r="G222" s="6"/>
      <c r="H222" s="6"/>
      <c r="I222" s="6"/>
      <c r="J222" s="6"/>
      <c r="K222" s="6"/>
      <c r="L222" s="6"/>
      <c r="M222" s="6"/>
      <c r="N222" s="6"/>
      <c r="O222" s="6"/>
      <c r="P222" s="6"/>
      <c r="Q222" s="6"/>
      <c r="R222" s="6"/>
      <c r="S222" s="6"/>
    </row>
    <row r="223" spans="1:19" ht="14.4">
      <c r="A223" s="6"/>
      <c r="B223" s="6"/>
      <c r="C223" s="6"/>
      <c r="D223" s="6"/>
      <c r="E223" s="6"/>
      <c r="F223" s="6"/>
      <c r="G223" s="6"/>
      <c r="H223" s="6"/>
      <c r="I223" s="6"/>
      <c r="J223" s="6"/>
      <c r="K223" s="6"/>
      <c r="L223" s="6"/>
      <c r="M223" s="6"/>
      <c r="N223" s="6"/>
      <c r="O223" s="6"/>
      <c r="P223" s="6"/>
      <c r="Q223" s="6"/>
      <c r="R223" s="6"/>
      <c r="S223" s="6"/>
    </row>
    <row r="224" spans="1:19" ht="14.4">
      <c r="A224" s="6"/>
      <c r="B224" s="6"/>
      <c r="C224" s="6"/>
      <c r="D224" s="6"/>
      <c r="E224" s="6"/>
      <c r="F224" s="6"/>
      <c r="G224" s="6"/>
      <c r="H224" s="6"/>
      <c r="I224" s="6"/>
      <c r="J224" s="6"/>
      <c r="K224" s="6"/>
      <c r="L224" s="6"/>
      <c r="M224" s="6"/>
      <c r="N224" s="6"/>
      <c r="O224" s="6"/>
      <c r="P224" s="6"/>
      <c r="Q224" s="6"/>
      <c r="R224" s="6"/>
      <c r="S224" s="6"/>
    </row>
    <row r="225" spans="1:19" ht="14.4">
      <c r="A225" s="6"/>
      <c r="B225" s="6"/>
      <c r="C225" s="6"/>
      <c r="D225" s="6"/>
      <c r="E225" s="6"/>
      <c r="F225" s="6"/>
      <c r="G225" s="6"/>
      <c r="H225" s="6"/>
      <c r="I225" s="6"/>
      <c r="J225" s="6"/>
      <c r="K225" s="6"/>
      <c r="L225" s="6"/>
      <c r="M225" s="6"/>
      <c r="N225" s="6"/>
      <c r="O225" s="6"/>
      <c r="P225" s="6"/>
      <c r="Q225" s="6"/>
      <c r="R225" s="6"/>
      <c r="S225" s="6"/>
    </row>
    <row r="226" spans="1:19" ht="14.4">
      <c r="A226" s="6"/>
      <c r="B226" s="6"/>
      <c r="C226" s="6"/>
      <c r="D226" s="6"/>
      <c r="E226" s="6"/>
      <c r="F226" s="6"/>
      <c r="G226" s="6"/>
      <c r="H226" s="6"/>
      <c r="I226" s="6"/>
      <c r="J226" s="6"/>
      <c r="K226" s="6"/>
      <c r="L226" s="6"/>
      <c r="M226" s="6"/>
      <c r="N226" s="6"/>
      <c r="O226" s="6"/>
      <c r="P226" s="6"/>
      <c r="Q226" s="6"/>
      <c r="R226" s="6"/>
      <c r="S226" s="6"/>
    </row>
    <row r="227" spans="1:19" ht="14.4">
      <c r="A227" s="6"/>
      <c r="B227" s="6"/>
      <c r="C227" s="6"/>
      <c r="D227" s="6"/>
      <c r="E227" s="6"/>
      <c r="F227" s="6"/>
      <c r="G227" s="6"/>
      <c r="H227" s="6"/>
      <c r="I227" s="6"/>
      <c r="J227" s="6"/>
      <c r="K227" s="6"/>
      <c r="L227" s="6"/>
      <c r="M227" s="6"/>
      <c r="N227" s="6"/>
      <c r="O227" s="6"/>
      <c r="P227" s="6"/>
      <c r="Q227" s="6"/>
      <c r="R227" s="6"/>
      <c r="S227" s="6"/>
    </row>
    <row r="228" spans="1:19" ht="14.4">
      <c r="A228" s="6"/>
      <c r="B228" s="6"/>
      <c r="C228" s="6"/>
      <c r="D228" s="6"/>
      <c r="E228" s="6"/>
      <c r="F228" s="6"/>
      <c r="G228" s="6"/>
      <c r="H228" s="6"/>
      <c r="I228" s="6"/>
      <c r="J228" s="6"/>
      <c r="K228" s="6"/>
      <c r="L228" s="6"/>
      <c r="M228" s="6"/>
      <c r="N228" s="6"/>
      <c r="O228" s="6"/>
      <c r="P228" s="6"/>
      <c r="Q228" s="6"/>
      <c r="R228" s="6"/>
      <c r="S228" s="6"/>
    </row>
    <row r="229" spans="1:19" ht="14.4">
      <c r="A229" s="6"/>
      <c r="B229" s="6"/>
      <c r="C229" s="6"/>
      <c r="D229" s="6"/>
      <c r="E229" s="6"/>
      <c r="F229" s="6"/>
      <c r="G229" s="6"/>
      <c r="H229" s="6"/>
      <c r="I229" s="6"/>
      <c r="J229" s="6"/>
      <c r="K229" s="6"/>
      <c r="L229" s="6"/>
      <c r="M229" s="6"/>
      <c r="N229" s="6"/>
      <c r="O229" s="6"/>
      <c r="P229" s="6"/>
      <c r="Q229" s="6"/>
      <c r="R229" s="6"/>
      <c r="S229" s="6"/>
    </row>
    <row r="230" spans="1:19" ht="14.4">
      <c r="A230" s="6"/>
      <c r="B230" s="6"/>
      <c r="C230" s="6"/>
      <c r="D230" s="6"/>
      <c r="E230" s="6"/>
      <c r="F230" s="6"/>
      <c r="G230" s="6"/>
      <c r="H230" s="6"/>
      <c r="I230" s="6"/>
      <c r="J230" s="6"/>
      <c r="K230" s="6"/>
      <c r="L230" s="6"/>
      <c r="M230" s="6"/>
      <c r="N230" s="6"/>
      <c r="O230" s="6"/>
      <c r="P230" s="6"/>
      <c r="Q230" s="6"/>
      <c r="R230" s="6"/>
      <c r="S230" s="6"/>
    </row>
    <row r="231" spans="1:19" ht="14.4">
      <c r="A231" s="6"/>
      <c r="B231" s="6"/>
      <c r="C231" s="6"/>
      <c r="D231" s="6"/>
      <c r="E231" s="6"/>
      <c r="F231" s="6"/>
      <c r="G231" s="6"/>
      <c r="H231" s="6"/>
      <c r="I231" s="6"/>
      <c r="J231" s="6"/>
      <c r="K231" s="6"/>
      <c r="L231" s="6"/>
      <c r="M231" s="6"/>
      <c r="N231" s="6"/>
      <c r="O231" s="6"/>
      <c r="P231" s="6"/>
      <c r="Q231" s="6"/>
      <c r="R231" s="6"/>
      <c r="S231" s="6"/>
    </row>
    <row r="232" spans="1:19" ht="14.4">
      <c r="A232" s="6"/>
      <c r="B232" s="6"/>
      <c r="C232" s="6"/>
      <c r="D232" s="6"/>
      <c r="E232" s="6"/>
      <c r="F232" s="6"/>
      <c r="G232" s="6"/>
      <c r="H232" s="6"/>
      <c r="I232" s="6"/>
      <c r="J232" s="6"/>
      <c r="K232" s="6"/>
      <c r="L232" s="6"/>
      <c r="M232" s="6"/>
      <c r="N232" s="6"/>
      <c r="O232" s="6"/>
      <c r="P232" s="6"/>
      <c r="Q232" s="6"/>
      <c r="R232" s="6"/>
      <c r="S232" s="6"/>
    </row>
    <row r="233" spans="1:19" ht="14.4">
      <c r="A233" s="6"/>
      <c r="B233" s="6"/>
      <c r="C233" s="6"/>
      <c r="D233" s="6"/>
      <c r="E233" s="6"/>
      <c r="F233" s="6"/>
      <c r="G233" s="6"/>
      <c r="H233" s="6"/>
      <c r="I233" s="6"/>
      <c r="J233" s="6"/>
      <c r="K233" s="6"/>
      <c r="L233" s="6"/>
      <c r="M233" s="6"/>
      <c r="N233" s="6"/>
      <c r="O233" s="6"/>
      <c r="P233" s="6"/>
      <c r="Q233" s="6"/>
      <c r="R233" s="6"/>
      <c r="S233" s="6"/>
    </row>
    <row r="234" spans="1:19" ht="14.4">
      <c r="A234" s="6"/>
      <c r="B234" s="6"/>
      <c r="C234" s="6"/>
      <c r="D234" s="6"/>
      <c r="E234" s="6"/>
      <c r="F234" s="6"/>
      <c r="G234" s="6"/>
      <c r="H234" s="6"/>
      <c r="I234" s="6"/>
      <c r="J234" s="6"/>
      <c r="K234" s="6"/>
      <c r="L234" s="6"/>
      <c r="M234" s="6"/>
      <c r="N234" s="6"/>
      <c r="O234" s="6"/>
      <c r="P234" s="6"/>
      <c r="Q234" s="6"/>
      <c r="R234" s="6"/>
      <c r="S234" s="6"/>
    </row>
    <row r="235" spans="1:19" ht="14.4">
      <c r="A235" s="6"/>
      <c r="B235" s="6"/>
      <c r="C235" s="6"/>
      <c r="D235" s="6"/>
      <c r="E235" s="6"/>
      <c r="F235" s="6"/>
      <c r="G235" s="6"/>
      <c r="H235" s="6"/>
      <c r="I235" s="6"/>
      <c r="J235" s="6"/>
      <c r="K235" s="6"/>
      <c r="L235" s="6"/>
      <c r="M235" s="6"/>
      <c r="N235" s="6"/>
      <c r="O235" s="6"/>
      <c r="P235" s="6"/>
      <c r="Q235" s="6"/>
      <c r="R235" s="6"/>
      <c r="S235" s="6"/>
    </row>
    <row r="236" spans="1:19" ht="14.4">
      <c r="A236" s="6"/>
      <c r="B236" s="6"/>
      <c r="C236" s="6"/>
      <c r="D236" s="6"/>
      <c r="E236" s="6"/>
      <c r="F236" s="6"/>
      <c r="G236" s="6"/>
      <c r="H236" s="6"/>
      <c r="I236" s="6"/>
      <c r="J236" s="6"/>
      <c r="K236" s="6"/>
      <c r="L236" s="6"/>
      <c r="M236" s="6"/>
      <c r="N236" s="6"/>
      <c r="O236" s="6"/>
      <c r="P236" s="6"/>
      <c r="Q236" s="6"/>
      <c r="R236" s="6"/>
      <c r="S236" s="6"/>
    </row>
    <row r="237" spans="1:19" ht="14.4">
      <c r="A237" s="6"/>
      <c r="B237" s="6"/>
      <c r="C237" s="6"/>
      <c r="D237" s="6"/>
      <c r="E237" s="6"/>
      <c r="F237" s="6"/>
      <c r="G237" s="6"/>
      <c r="H237" s="6"/>
      <c r="I237" s="6"/>
      <c r="J237" s="6"/>
      <c r="K237" s="6"/>
      <c r="L237" s="6"/>
      <c r="M237" s="6"/>
      <c r="N237" s="6"/>
      <c r="O237" s="6"/>
      <c r="P237" s="6"/>
      <c r="Q237" s="6"/>
      <c r="R237" s="6"/>
      <c r="S237" s="6"/>
    </row>
    <row r="238" spans="1:19" ht="14.4">
      <c r="A238" s="6"/>
      <c r="B238" s="6"/>
      <c r="C238" s="6"/>
      <c r="D238" s="6"/>
      <c r="E238" s="6"/>
      <c r="F238" s="6"/>
      <c r="G238" s="6"/>
      <c r="H238" s="6"/>
      <c r="I238" s="6"/>
      <c r="J238" s="6"/>
      <c r="K238" s="6"/>
      <c r="L238" s="6"/>
      <c r="M238" s="6"/>
      <c r="N238" s="6"/>
      <c r="O238" s="6"/>
      <c r="P238" s="6"/>
      <c r="Q238" s="6"/>
      <c r="R238" s="6"/>
      <c r="S238" s="6"/>
    </row>
    <row r="239" spans="1:19" ht="14.4">
      <c r="A239" s="6"/>
      <c r="B239" s="6"/>
      <c r="C239" s="6"/>
      <c r="D239" s="6"/>
      <c r="E239" s="6"/>
      <c r="F239" s="6"/>
      <c r="G239" s="6"/>
      <c r="H239" s="6"/>
      <c r="I239" s="6"/>
      <c r="J239" s="6"/>
      <c r="K239" s="6"/>
      <c r="L239" s="6"/>
      <c r="M239" s="6"/>
      <c r="N239" s="6"/>
      <c r="O239" s="6"/>
      <c r="P239" s="6"/>
      <c r="Q239" s="6"/>
      <c r="R239" s="6"/>
      <c r="S239" s="6"/>
    </row>
    <row r="240" spans="1:19" ht="14.4">
      <c r="A240" s="6"/>
      <c r="B240" s="6"/>
      <c r="C240" s="6"/>
      <c r="D240" s="6"/>
      <c r="E240" s="6"/>
      <c r="F240" s="6"/>
      <c r="G240" s="6"/>
      <c r="H240" s="6"/>
      <c r="I240" s="6"/>
      <c r="J240" s="6"/>
      <c r="K240" s="6"/>
      <c r="L240" s="6"/>
      <c r="M240" s="6"/>
      <c r="N240" s="6"/>
      <c r="O240" s="6"/>
      <c r="P240" s="6"/>
      <c r="Q240" s="6"/>
      <c r="R240" s="6"/>
      <c r="S240" s="6"/>
    </row>
    <row r="241" spans="1:19" ht="14.4">
      <c r="A241" s="6"/>
      <c r="B241" s="6"/>
      <c r="C241" s="6"/>
      <c r="D241" s="6"/>
      <c r="E241" s="6"/>
      <c r="F241" s="6"/>
      <c r="G241" s="6"/>
      <c r="H241" s="6"/>
      <c r="I241" s="6"/>
      <c r="J241" s="6"/>
      <c r="K241" s="6"/>
      <c r="L241" s="6"/>
      <c r="M241" s="6"/>
      <c r="N241" s="6"/>
      <c r="O241" s="6"/>
      <c r="P241" s="6"/>
      <c r="Q241" s="6"/>
      <c r="R241" s="6"/>
      <c r="S241" s="6"/>
    </row>
    <row r="242" spans="1:19" ht="14.4">
      <c r="A242" s="6"/>
      <c r="B242" s="6"/>
      <c r="C242" s="6"/>
      <c r="D242" s="6"/>
      <c r="E242" s="6"/>
      <c r="F242" s="6"/>
      <c r="G242" s="6"/>
      <c r="H242" s="6"/>
      <c r="I242" s="6"/>
      <c r="J242" s="6"/>
      <c r="K242" s="6"/>
      <c r="L242" s="6"/>
      <c r="M242" s="6"/>
      <c r="N242" s="6"/>
      <c r="O242" s="6"/>
      <c r="P242" s="6"/>
      <c r="Q242" s="6"/>
      <c r="R242" s="6"/>
      <c r="S242" s="6"/>
    </row>
    <row r="243" spans="1:19" ht="14.4">
      <c r="A243" s="6"/>
      <c r="B243" s="6"/>
      <c r="C243" s="6"/>
      <c r="D243" s="6"/>
      <c r="E243" s="6"/>
      <c r="F243" s="6"/>
      <c r="G243" s="6"/>
      <c r="H243" s="6"/>
      <c r="I243" s="6"/>
      <c r="J243" s="6"/>
      <c r="K243" s="6"/>
      <c r="L243" s="6"/>
      <c r="M243" s="6"/>
      <c r="N243" s="6"/>
      <c r="O243" s="6"/>
      <c r="P243" s="6"/>
      <c r="Q243" s="6"/>
      <c r="R243" s="6"/>
      <c r="S243" s="6"/>
    </row>
    <row r="244" spans="1:19" ht="14.4">
      <c r="A244" s="6"/>
      <c r="B244" s="6"/>
      <c r="C244" s="6"/>
      <c r="D244" s="6"/>
      <c r="E244" s="6"/>
      <c r="F244" s="6"/>
      <c r="G244" s="6"/>
      <c r="H244" s="6"/>
      <c r="I244" s="6"/>
      <c r="J244" s="6"/>
      <c r="K244" s="6"/>
      <c r="L244" s="6"/>
      <c r="M244" s="6"/>
      <c r="N244" s="6"/>
      <c r="O244" s="6"/>
      <c r="P244" s="6"/>
      <c r="Q244" s="6"/>
      <c r="R244" s="6"/>
      <c r="S244" s="6"/>
    </row>
    <row r="245" spans="1:19" ht="14.4">
      <c r="A245" s="6"/>
      <c r="B245" s="6"/>
      <c r="C245" s="6"/>
      <c r="D245" s="6"/>
      <c r="E245" s="6"/>
      <c r="F245" s="6"/>
      <c r="G245" s="6"/>
      <c r="H245" s="6"/>
      <c r="I245" s="6"/>
      <c r="J245" s="6"/>
      <c r="K245" s="6"/>
      <c r="L245" s="6"/>
      <c r="M245" s="6"/>
      <c r="N245" s="6"/>
      <c r="O245" s="6"/>
      <c r="P245" s="6"/>
      <c r="Q245" s="6"/>
      <c r="R245" s="6"/>
      <c r="S245" s="6"/>
    </row>
    <row r="246" spans="1:19" ht="14.4">
      <c r="A246" s="6"/>
      <c r="B246" s="6"/>
      <c r="C246" s="6"/>
      <c r="D246" s="6"/>
      <c r="E246" s="6"/>
      <c r="F246" s="6"/>
      <c r="G246" s="6"/>
      <c r="H246" s="6"/>
      <c r="I246" s="6"/>
      <c r="J246" s="6"/>
      <c r="K246" s="6"/>
      <c r="L246" s="6"/>
      <c r="M246" s="6"/>
      <c r="N246" s="6"/>
      <c r="O246" s="6"/>
      <c r="P246" s="6"/>
      <c r="Q246" s="6"/>
      <c r="R246" s="6"/>
      <c r="S246" s="6"/>
    </row>
    <row r="247" spans="1:19" ht="14.4">
      <c r="A247" s="6"/>
      <c r="B247" s="6"/>
      <c r="C247" s="6"/>
      <c r="D247" s="6"/>
      <c r="E247" s="6"/>
      <c r="F247" s="6"/>
      <c r="G247" s="6"/>
      <c r="H247" s="6"/>
      <c r="I247" s="6"/>
      <c r="J247" s="6"/>
      <c r="K247" s="6"/>
      <c r="L247" s="6"/>
      <c r="M247" s="6"/>
      <c r="N247" s="6"/>
      <c r="O247" s="6"/>
      <c r="P247" s="6"/>
      <c r="Q247" s="6"/>
      <c r="R247" s="6"/>
      <c r="S247" s="6"/>
    </row>
    <row r="248" spans="1:19" ht="14.4">
      <c r="A248" s="6"/>
      <c r="B248" s="6"/>
      <c r="C248" s="6"/>
      <c r="D248" s="6"/>
      <c r="E248" s="6"/>
      <c r="F248" s="6"/>
      <c r="G248" s="6"/>
      <c r="H248" s="6"/>
      <c r="I248" s="6"/>
      <c r="J248" s="6"/>
      <c r="K248" s="6"/>
      <c r="L248" s="6"/>
      <c r="M248" s="6"/>
      <c r="N248" s="6"/>
      <c r="O248" s="6"/>
      <c r="P248" s="6"/>
      <c r="Q248" s="6"/>
      <c r="R248" s="6"/>
      <c r="S248" s="6"/>
    </row>
    <row r="249" spans="1:19" ht="14.4">
      <c r="A249" s="6"/>
      <c r="B249" s="6"/>
      <c r="C249" s="6"/>
      <c r="D249" s="6"/>
      <c r="E249" s="6"/>
      <c r="F249" s="6"/>
      <c r="G249" s="6"/>
      <c r="H249" s="6"/>
      <c r="I249" s="6"/>
      <c r="J249" s="6"/>
      <c r="K249" s="6"/>
      <c r="L249" s="6"/>
      <c r="M249" s="6"/>
      <c r="N249" s="6"/>
      <c r="O249" s="6"/>
      <c r="P249" s="6"/>
      <c r="Q249" s="6"/>
      <c r="R249" s="6"/>
      <c r="S249" s="6"/>
    </row>
    <row r="250" spans="1:19" ht="14.4">
      <c r="A250" s="6"/>
      <c r="B250" s="6"/>
      <c r="C250" s="6"/>
      <c r="D250" s="6"/>
      <c r="E250" s="6"/>
      <c r="F250" s="6"/>
      <c r="G250" s="6"/>
      <c r="H250" s="6"/>
      <c r="I250" s="6"/>
      <c r="J250" s="6"/>
      <c r="K250" s="6"/>
      <c r="L250" s="6"/>
      <c r="M250" s="6"/>
      <c r="N250" s="6"/>
      <c r="O250" s="6"/>
      <c r="P250" s="6"/>
      <c r="Q250" s="6"/>
      <c r="R250" s="6"/>
      <c r="S250" s="6"/>
    </row>
    <row r="251" spans="1:19" ht="14.4">
      <c r="A251" s="6"/>
      <c r="B251" s="6"/>
      <c r="C251" s="6"/>
      <c r="D251" s="6"/>
      <c r="E251" s="6"/>
      <c r="F251" s="6"/>
      <c r="G251" s="6"/>
      <c r="H251" s="6"/>
      <c r="I251" s="6"/>
      <c r="J251" s="6"/>
      <c r="K251" s="6"/>
      <c r="L251" s="6"/>
      <c r="M251" s="6"/>
      <c r="N251" s="6"/>
      <c r="O251" s="6"/>
      <c r="P251" s="6"/>
      <c r="Q251" s="6"/>
      <c r="R251" s="6"/>
      <c r="S251" s="6"/>
    </row>
    <row r="252" spans="1:19" ht="14.4">
      <c r="A252" s="6"/>
      <c r="B252" s="6"/>
      <c r="C252" s="6"/>
      <c r="D252" s="6"/>
      <c r="E252" s="6"/>
      <c r="F252" s="6"/>
      <c r="G252" s="6"/>
      <c r="H252" s="6"/>
      <c r="I252" s="6"/>
      <c r="J252" s="6"/>
      <c r="K252" s="6"/>
      <c r="L252" s="6"/>
      <c r="M252" s="6"/>
      <c r="N252" s="6"/>
      <c r="O252" s="6"/>
      <c r="P252" s="6"/>
      <c r="Q252" s="6"/>
      <c r="R252" s="6"/>
      <c r="S252" s="6"/>
    </row>
    <row r="253" spans="1:19" ht="14.4">
      <c r="A253" s="6"/>
      <c r="B253" s="6"/>
      <c r="C253" s="6"/>
      <c r="D253" s="6"/>
      <c r="E253" s="6"/>
      <c r="F253" s="6"/>
      <c r="G253" s="6"/>
      <c r="H253" s="6"/>
      <c r="I253" s="6"/>
      <c r="J253" s="6"/>
      <c r="K253" s="6"/>
      <c r="L253" s="6"/>
      <c r="M253" s="6"/>
      <c r="N253" s="6"/>
      <c r="O253" s="6"/>
      <c r="P253" s="6"/>
      <c r="Q253" s="6"/>
      <c r="R253" s="6"/>
      <c r="S253" s="6"/>
    </row>
    <row r="254" spans="1:19" ht="14.4">
      <c r="A254" s="6"/>
      <c r="B254" s="6"/>
      <c r="C254" s="6"/>
      <c r="D254" s="6"/>
      <c r="E254" s="6"/>
      <c r="F254" s="6"/>
      <c r="G254" s="6"/>
      <c r="H254" s="6"/>
      <c r="I254" s="6"/>
      <c r="J254" s="6"/>
      <c r="K254" s="6"/>
      <c r="L254" s="6"/>
      <c r="M254" s="6"/>
      <c r="N254" s="6"/>
      <c r="O254" s="6"/>
      <c r="P254" s="6"/>
      <c r="Q254" s="6"/>
      <c r="R254" s="6"/>
      <c r="S254" s="6"/>
    </row>
    <row r="255" spans="1:19" ht="14.4">
      <c r="A255" s="6"/>
      <c r="B255" s="6"/>
      <c r="C255" s="6"/>
      <c r="D255" s="6"/>
      <c r="E255" s="6"/>
      <c r="F255" s="6"/>
      <c r="G255" s="6"/>
      <c r="H255" s="6"/>
      <c r="I255" s="6"/>
      <c r="J255" s="6"/>
      <c r="K255" s="6"/>
      <c r="L255" s="6"/>
      <c r="M255" s="6"/>
      <c r="N255" s="6"/>
      <c r="O255" s="6"/>
      <c r="P255" s="6"/>
      <c r="Q255" s="6"/>
      <c r="R255" s="6"/>
      <c r="S255" s="6"/>
    </row>
    <row r="256" spans="1:19" ht="14.4">
      <c r="A256" s="6"/>
      <c r="B256" s="6"/>
      <c r="C256" s="6"/>
      <c r="D256" s="6"/>
      <c r="E256" s="6"/>
      <c r="F256" s="6"/>
      <c r="G256" s="6"/>
      <c r="H256" s="6"/>
      <c r="I256" s="6"/>
      <c r="J256" s="6"/>
      <c r="K256" s="6"/>
      <c r="L256" s="6"/>
      <c r="M256" s="6"/>
      <c r="N256" s="6"/>
      <c r="O256" s="6"/>
      <c r="P256" s="6"/>
      <c r="Q256" s="6"/>
      <c r="R256" s="6"/>
      <c r="S256" s="6"/>
    </row>
    <row r="257" spans="1:19" ht="14.4">
      <c r="A257" s="6"/>
      <c r="B257" s="6"/>
      <c r="C257" s="6"/>
      <c r="D257" s="6"/>
      <c r="E257" s="6"/>
      <c r="F257" s="6"/>
      <c r="G257" s="6"/>
      <c r="H257" s="6"/>
      <c r="I257" s="6"/>
      <c r="J257" s="6"/>
      <c r="K257" s="6"/>
      <c r="L257" s="6"/>
      <c r="M257" s="6"/>
      <c r="N257" s="6"/>
      <c r="O257" s="6"/>
      <c r="P257" s="6"/>
      <c r="Q257" s="6"/>
      <c r="R257" s="6"/>
      <c r="S257" s="6"/>
    </row>
    <row r="258" spans="1:19" ht="14.4">
      <c r="A258" s="6"/>
      <c r="B258" s="6"/>
      <c r="C258" s="6"/>
      <c r="D258" s="6"/>
      <c r="E258" s="6"/>
      <c r="F258" s="6"/>
      <c r="G258" s="6"/>
      <c r="H258" s="6"/>
      <c r="I258" s="6"/>
      <c r="J258" s="6"/>
      <c r="K258" s="6"/>
      <c r="L258" s="6"/>
      <c r="M258" s="6"/>
      <c r="N258" s="6"/>
      <c r="O258" s="6"/>
      <c r="P258" s="6"/>
      <c r="Q258" s="6"/>
      <c r="R258" s="6"/>
      <c r="S258" s="6"/>
    </row>
    <row r="259" spans="1:19" ht="14.4">
      <c r="A259" s="6"/>
      <c r="B259" s="6"/>
      <c r="C259" s="6"/>
      <c r="D259" s="6"/>
      <c r="E259" s="6"/>
      <c r="F259" s="6"/>
      <c r="G259" s="6"/>
      <c r="H259" s="6"/>
      <c r="I259" s="6"/>
      <c r="J259" s="6"/>
      <c r="K259" s="6"/>
      <c r="L259" s="6"/>
      <c r="M259" s="6"/>
      <c r="N259" s="6"/>
      <c r="O259" s="6"/>
      <c r="P259" s="6"/>
      <c r="Q259" s="6"/>
      <c r="R259" s="6"/>
      <c r="S259" s="6"/>
    </row>
    <row r="260" spans="1:19" ht="14.4">
      <c r="A260" s="6"/>
      <c r="B260" s="6"/>
      <c r="C260" s="6"/>
      <c r="D260" s="6"/>
      <c r="E260" s="6"/>
      <c r="F260" s="6"/>
      <c r="G260" s="6"/>
      <c r="H260" s="6"/>
      <c r="I260" s="6"/>
      <c r="J260" s="6"/>
      <c r="K260" s="6"/>
      <c r="L260" s="6"/>
      <c r="M260" s="6"/>
      <c r="N260" s="6"/>
      <c r="O260" s="6"/>
      <c r="P260" s="6"/>
      <c r="Q260" s="6"/>
      <c r="R260" s="6"/>
      <c r="S260" s="6"/>
    </row>
    <row r="261" spans="1:19" ht="14.4">
      <c r="A261" s="6"/>
      <c r="B261" s="6"/>
      <c r="C261" s="6"/>
      <c r="D261" s="6"/>
      <c r="E261" s="6"/>
      <c r="F261" s="6"/>
      <c r="G261" s="6"/>
      <c r="H261" s="6"/>
      <c r="I261" s="6"/>
      <c r="J261" s="6"/>
      <c r="K261" s="6"/>
      <c r="L261" s="6"/>
      <c r="M261" s="6"/>
      <c r="N261" s="6"/>
      <c r="O261" s="6"/>
      <c r="P261" s="6"/>
      <c r="Q261" s="6"/>
      <c r="R261" s="6"/>
      <c r="S261" s="6"/>
    </row>
    <row r="262" spans="1:19" ht="14.4">
      <c r="A262" s="6"/>
      <c r="B262" s="6"/>
      <c r="C262" s="6"/>
      <c r="D262" s="6"/>
      <c r="E262" s="6"/>
      <c r="F262" s="6"/>
      <c r="G262" s="6"/>
      <c r="H262" s="6"/>
      <c r="I262" s="6"/>
      <c r="J262" s="6"/>
      <c r="K262" s="6"/>
      <c r="L262" s="6"/>
      <c r="M262" s="6"/>
      <c r="N262" s="6"/>
      <c r="O262" s="6"/>
      <c r="P262" s="6"/>
      <c r="Q262" s="6"/>
      <c r="R262" s="6"/>
      <c r="S262" s="6"/>
    </row>
    <row r="263" spans="1:19" ht="14.4">
      <c r="A263" s="6"/>
      <c r="B263" s="6"/>
      <c r="C263" s="6"/>
      <c r="D263" s="6"/>
      <c r="E263" s="6"/>
      <c r="F263" s="6"/>
      <c r="G263" s="6"/>
      <c r="H263" s="6"/>
      <c r="I263" s="6"/>
      <c r="J263" s="6"/>
      <c r="K263" s="6"/>
      <c r="L263" s="6"/>
      <c r="M263" s="6"/>
      <c r="N263" s="6"/>
      <c r="O263" s="6"/>
      <c r="P263" s="6"/>
      <c r="Q263" s="6"/>
      <c r="R263" s="6"/>
      <c r="S263" s="6"/>
    </row>
    <row r="264" spans="1:19" ht="14.4">
      <c r="A264" s="6"/>
      <c r="B264" s="6"/>
      <c r="C264" s="6"/>
      <c r="D264" s="6"/>
      <c r="E264" s="6"/>
      <c r="F264" s="6"/>
      <c r="G264" s="6"/>
      <c r="H264" s="6"/>
      <c r="I264" s="6"/>
      <c r="J264" s="6"/>
      <c r="K264" s="6"/>
      <c r="L264" s="6"/>
      <c r="M264" s="6"/>
      <c r="N264" s="6"/>
      <c r="O264" s="6"/>
      <c r="P264" s="6"/>
      <c r="Q264" s="6"/>
      <c r="R264" s="6"/>
      <c r="S264" s="6"/>
    </row>
    <row r="265" spans="1:19" ht="14.4">
      <c r="A265" s="6"/>
      <c r="B265" s="6"/>
      <c r="C265" s="6"/>
      <c r="D265" s="6"/>
      <c r="E265" s="6"/>
      <c r="F265" s="6"/>
      <c r="G265" s="6"/>
      <c r="H265" s="6"/>
      <c r="I265" s="6"/>
      <c r="J265" s="6"/>
      <c r="K265" s="6"/>
      <c r="L265" s="6"/>
      <c r="M265" s="6"/>
      <c r="N265" s="6"/>
      <c r="O265" s="6"/>
      <c r="P265" s="6"/>
      <c r="Q265" s="6"/>
      <c r="R265" s="6"/>
      <c r="S265" s="6"/>
    </row>
    <row r="266" spans="1:19" ht="14.4">
      <c r="A266" s="6"/>
      <c r="B266" s="6"/>
      <c r="C266" s="6"/>
      <c r="D266" s="6"/>
      <c r="E266" s="6"/>
      <c r="F266" s="6"/>
      <c r="G266" s="6"/>
      <c r="H266" s="6"/>
      <c r="I266" s="6"/>
      <c r="J266" s="6"/>
      <c r="K266" s="6"/>
      <c r="L266" s="6"/>
      <c r="M266" s="6"/>
      <c r="N266" s="6"/>
      <c r="O266" s="6"/>
      <c r="P266" s="6"/>
      <c r="Q266" s="6"/>
      <c r="R266" s="6"/>
      <c r="S266" s="6"/>
    </row>
    <row r="267" spans="1:19" ht="14.4">
      <c r="A267" s="6"/>
      <c r="B267" s="6"/>
      <c r="C267" s="6"/>
      <c r="D267" s="6"/>
      <c r="E267" s="6"/>
      <c r="F267" s="6"/>
      <c r="G267" s="6"/>
      <c r="H267" s="6"/>
      <c r="I267" s="6"/>
      <c r="J267" s="6"/>
      <c r="K267" s="6"/>
      <c r="L267" s="6"/>
      <c r="M267" s="6"/>
      <c r="N267" s="6"/>
      <c r="O267" s="6"/>
      <c r="P267" s="6"/>
      <c r="Q267" s="6"/>
      <c r="R267" s="6"/>
      <c r="S267" s="6"/>
    </row>
    <row r="268" spans="1:19" ht="14.4">
      <c r="A268" s="6"/>
      <c r="B268" s="6"/>
      <c r="C268" s="6"/>
      <c r="D268" s="6"/>
      <c r="E268" s="6"/>
      <c r="F268" s="6"/>
      <c r="G268" s="6"/>
      <c r="H268" s="6"/>
      <c r="I268" s="6"/>
      <c r="J268" s="6"/>
      <c r="K268" s="6"/>
      <c r="L268" s="6"/>
      <c r="M268" s="6"/>
      <c r="N268" s="6"/>
      <c r="O268" s="6"/>
      <c r="P268" s="6"/>
      <c r="Q268" s="6"/>
      <c r="R268" s="6"/>
      <c r="S268" s="6"/>
    </row>
    <row r="269" spans="1:19" ht="14.4">
      <c r="A269" s="6"/>
      <c r="B269" s="6"/>
      <c r="C269" s="6"/>
      <c r="D269" s="6"/>
      <c r="E269" s="6"/>
      <c r="F269" s="6"/>
      <c r="G269" s="6"/>
      <c r="H269" s="6"/>
      <c r="I269" s="6"/>
      <c r="J269" s="6"/>
      <c r="K269" s="6"/>
      <c r="L269" s="6"/>
      <c r="M269" s="6"/>
      <c r="N269" s="6"/>
      <c r="O269" s="6"/>
      <c r="P269" s="6"/>
      <c r="Q269" s="6"/>
      <c r="R269" s="6"/>
      <c r="S269" s="6"/>
    </row>
    <row r="270" spans="1:19" ht="14.4">
      <c r="A270" s="6"/>
      <c r="B270" s="6"/>
      <c r="C270" s="6"/>
      <c r="D270" s="6"/>
      <c r="E270" s="6"/>
      <c r="F270" s="6"/>
      <c r="G270" s="6"/>
      <c r="H270" s="6"/>
      <c r="I270" s="6"/>
      <c r="J270" s="6"/>
      <c r="K270" s="6"/>
      <c r="L270" s="6"/>
      <c r="M270" s="6"/>
      <c r="N270" s="6"/>
      <c r="O270" s="6"/>
      <c r="P270" s="6"/>
      <c r="Q270" s="6"/>
      <c r="R270" s="6"/>
      <c r="S270" s="6"/>
    </row>
    <row r="271" spans="1:19" ht="14.4">
      <c r="A271" s="6"/>
      <c r="B271" s="6"/>
      <c r="C271" s="6"/>
      <c r="D271" s="6"/>
      <c r="E271" s="6"/>
      <c r="F271" s="6"/>
      <c r="G271" s="6"/>
      <c r="H271" s="6"/>
      <c r="I271" s="6"/>
      <c r="J271" s="6"/>
      <c r="K271" s="6"/>
      <c r="L271" s="6"/>
      <c r="M271" s="6"/>
      <c r="N271" s="6"/>
      <c r="O271" s="6"/>
      <c r="P271" s="6"/>
      <c r="Q271" s="6"/>
      <c r="R271" s="6"/>
      <c r="S271" s="6"/>
    </row>
    <row r="272" spans="1:19" ht="14.4">
      <c r="A272" s="6"/>
      <c r="B272" s="6"/>
      <c r="C272" s="6"/>
      <c r="D272" s="6"/>
      <c r="E272" s="6"/>
      <c r="F272" s="6"/>
      <c r="G272" s="6"/>
      <c r="H272" s="6"/>
      <c r="I272" s="6"/>
      <c r="J272" s="6"/>
      <c r="K272" s="6"/>
      <c r="L272" s="6"/>
      <c r="M272" s="6"/>
      <c r="N272" s="6"/>
      <c r="O272" s="6"/>
      <c r="P272" s="6"/>
      <c r="Q272" s="6"/>
      <c r="R272" s="6"/>
      <c r="S272" s="6"/>
    </row>
    <row r="273" spans="1:19" ht="14.4">
      <c r="A273" s="6"/>
      <c r="B273" s="6"/>
      <c r="C273" s="6"/>
      <c r="D273" s="6"/>
      <c r="E273" s="6"/>
      <c r="F273" s="6"/>
      <c r="G273" s="6"/>
      <c r="H273" s="6"/>
      <c r="I273" s="6"/>
      <c r="J273" s="6"/>
      <c r="K273" s="6"/>
      <c r="L273" s="6"/>
      <c r="M273" s="6"/>
      <c r="N273" s="6"/>
      <c r="O273" s="6"/>
      <c r="P273" s="6"/>
      <c r="Q273" s="6"/>
      <c r="R273" s="6"/>
      <c r="S273" s="6"/>
    </row>
    <row r="274" spans="1:19" ht="14.4">
      <c r="A274" s="6"/>
      <c r="B274" s="6"/>
      <c r="C274" s="6"/>
      <c r="D274" s="6"/>
      <c r="E274" s="6"/>
      <c r="F274" s="6"/>
      <c r="G274" s="6"/>
      <c r="H274" s="6"/>
      <c r="I274" s="6"/>
      <c r="J274" s="6"/>
      <c r="K274" s="6"/>
      <c r="L274" s="6"/>
      <c r="M274" s="6"/>
      <c r="N274" s="6"/>
      <c r="O274" s="6"/>
      <c r="P274" s="6"/>
      <c r="Q274" s="6"/>
      <c r="R274" s="6"/>
      <c r="S274" s="6"/>
    </row>
    <row r="275" spans="1:19" ht="14.4">
      <c r="A275" s="6"/>
      <c r="B275" s="6"/>
      <c r="C275" s="6"/>
      <c r="D275" s="6"/>
      <c r="E275" s="6"/>
      <c r="F275" s="6"/>
      <c r="G275" s="6"/>
      <c r="H275" s="6"/>
      <c r="I275" s="6"/>
      <c r="J275" s="6"/>
      <c r="K275" s="6"/>
      <c r="L275" s="6"/>
      <c r="M275" s="6"/>
      <c r="N275" s="6"/>
      <c r="O275" s="6"/>
      <c r="P275" s="6"/>
      <c r="Q275" s="6"/>
      <c r="R275" s="6"/>
      <c r="S275" s="6"/>
    </row>
    <row r="276" spans="1:19" ht="14.4">
      <c r="A276" s="6"/>
      <c r="B276" s="6"/>
      <c r="C276" s="6"/>
      <c r="D276" s="6"/>
      <c r="E276" s="6"/>
      <c r="F276" s="6"/>
      <c r="G276" s="6"/>
      <c r="H276" s="6"/>
      <c r="I276" s="6"/>
      <c r="J276" s="6"/>
      <c r="K276" s="6"/>
      <c r="L276" s="6"/>
      <c r="M276" s="6"/>
      <c r="N276" s="6"/>
      <c r="O276" s="6"/>
      <c r="P276" s="6"/>
      <c r="Q276" s="6"/>
      <c r="R276" s="6"/>
      <c r="S276" s="6"/>
    </row>
    <row r="277" spans="1:19" ht="14.4">
      <c r="A277" s="6"/>
      <c r="B277" s="6"/>
      <c r="C277" s="6"/>
      <c r="D277" s="6"/>
      <c r="E277" s="6"/>
      <c r="F277" s="6"/>
      <c r="G277" s="6"/>
      <c r="H277" s="6"/>
      <c r="I277" s="6"/>
      <c r="J277" s="6"/>
      <c r="K277" s="6"/>
      <c r="L277" s="6"/>
      <c r="M277" s="6"/>
      <c r="N277" s="6"/>
      <c r="O277" s="6"/>
      <c r="P277" s="6"/>
      <c r="Q277" s="6"/>
      <c r="R277" s="6"/>
      <c r="S277" s="6"/>
    </row>
    <row r="278" spans="1:19" ht="14.4">
      <c r="A278" s="6"/>
      <c r="B278" s="6"/>
      <c r="C278" s="6"/>
      <c r="D278" s="6"/>
      <c r="E278" s="6"/>
      <c r="F278" s="6"/>
      <c r="G278" s="6"/>
      <c r="H278" s="6"/>
      <c r="I278" s="6"/>
      <c r="J278" s="6"/>
      <c r="K278" s="6"/>
      <c r="L278" s="6"/>
      <c r="M278" s="6"/>
      <c r="N278" s="6"/>
      <c r="O278" s="6"/>
      <c r="P278" s="6"/>
      <c r="Q278" s="6"/>
      <c r="R278" s="6"/>
      <c r="S278" s="6"/>
    </row>
    <row r="279" spans="1:19" ht="14.4">
      <c r="A279" s="6"/>
      <c r="B279" s="6"/>
      <c r="C279" s="6"/>
      <c r="D279" s="6"/>
      <c r="E279" s="6"/>
      <c r="F279" s="6"/>
      <c r="G279" s="6"/>
      <c r="H279" s="6"/>
      <c r="I279" s="6"/>
      <c r="J279" s="6"/>
      <c r="K279" s="6"/>
      <c r="L279" s="6"/>
      <c r="M279" s="6"/>
      <c r="N279" s="6"/>
      <c r="O279" s="6"/>
      <c r="P279" s="6"/>
      <c r="Q279" s="6"/>
      <c r="R279" s="6"/>
      <c r="S279" s="6"/>
    </row>
    <row r="280" spans="1:19" ht="14.4">
      <c r="A280" s="6"/>
      <c r="B280" s="6"/>
      <c r="C280" s="6"/>
      <c r="D280" s="6"/>
      <c r="E280" s="6"/>
      <c r="F280" s="6"/>
      <c r="G280" s="6"/>
      <c r="H280" s="6"/>
      <c r="I280" s="6"/>
      <c r="J280" s="6"/>
      <c r="K280" s="6"/>
      <c r="L280" s="6"/>
      <c r="M280" s="6"/>
      <c r="N280" s="6"/>
      <c r="O280" s="6"/>
      <c r="P280" s="6"/>
      <c r="Q280" s="6"/>
      <c r="R280" s="6"/>
      <c r="S280" s="6"/>
    </row>
    <row r="281" spans="1:19" ht="14.4">
      <c r="A281" s="6"/>
      <c r="B281" s="6"/>
      <c r="C281" s="6"/>
      <c r="D281" s="6"/>
      <c r="E281" s="6"/>
      <c r="F281" s="6"/>
      <c r="G281" s="6"/>
      <c r="H281" s="6"/>
      <c r="I281" s="6"/>
      <c r="J281" s="6"/>
      <c r="K281" s="6"/>
      <c r="L281" s="6"/>
      <c r="M281" s="6"/>
      <c r="N281" s="6"/>
      <c r="O281" s="6"/>
      <c r="P281" s="6"/>
      <c r="Q281" s="6"/>
      <c r="R281" s="6"/>
      <c r="S281" s="6"/>
    </row>
    <row r="282" spans="1:19" ht="14.4">
      <c r="A282" s="6"/>
      <c r="B282" s="6"/>
      <c r="C282" s="6"/>
      <c r="D282" s="6"/>
      <c r="E282" s="6"/>
      <c r="F282" s="6"/>
      <c r="G282" s="6"/>
      <c r="H282" s="6"/>
      <c r="I282" s="6"/>
      <c r="J282" s="6"/>
      <c r="K282" s="6"/>
      <c r="L282" s="6"/>
      <c r="M282" s="6"/>
      <c r="N282" s="6"/>
      <c r="O282" s="6"/>
      <c r="P282" s="6"/>
      <c r="Q282" s="6"/>
      <c r="R282" s="6"/>
      <c r="S282" s="6"/>
    </row>
    <row r="283" spans="1:19" ht="14.4">
      <c r="A283" s="6"/>
      <c r="B283" s="6"/>
      <c r="C283" s="6"/>
      <c r="D283" s="6"/>
      <c r="E283" s="6"/>
      <c r="F283" s="6"/>
      <c r="G283" s="6"/>
      <c r="H283" s="6"/>
      <c r="I283" s="6"/>
      <c r="J283" s="6"/>
      <c r="K283" s="6"/>
      <c r="L283" s="6"/>
      <c r="M283" s="6"/>
      <c r="N283" s="6"/>
      <c r="O283" s="6"/>
      <c r="P283" s="6"/>
      <c r="Q283" s="6"/>
      <c r="R283" s="6"/>
      <c r="S283" s="6"/>
    </row>
    <row r="284" spans="1:19" ht="14.4">
      <c r="A284" s="6"/>
      <c r="B284" s="6"/>
      <c r="C284" s="6"/>
      <c r="D284" s="6"/>
      <c r="E284" s="6"/>
      <c r="F284" s="6"/>
      <c r="G284" s="6"/>
      <c r="H284" s="6"/>
      <c r="I284" s="6"/>
      <c r="J284" s="6"/>
      <c r="K284" s="6"/>
      <c r="L284" s="6"/>
      <c r="M284" s="6"/>
      <c r="N284" s="6"/>
      <c r="O284" s="6"/>
      <c r="P284" s="6"/>
      <c r="Q284" s="6"/>
      <c r="R284" s="6"/>
      <c r="S284" s="6"/>
    </row>
    <row r="285" spans="1:19" ht="14.4">
      <c r="A285" s="6"/>
      <c r="B285" s="6"/>
      <c r="C285" s="6"/>
      <c r="D285" s="6"/>
      <c r="E285" s="6"/>
      <c r="F285" s="6"/>
      <c r="G285" s="6"/>
      <c r="H285" s="6"/>
      <c r="I285" s="6"/>
      <c r="J285" s="6"/>
      <c r="K285" s="6"/>
      <c r="L285" s="6"/>
      <c r="M285" s="6"/>
      <c r="N285" s="6"/>
      <c r="O285" s="6"/>
      <c r="P285" s="6"/>
      <c r="Q285" s="6"/>
      <c r="R285" s="6"/>
      <c r="S285" s="6"/>
    </row>
    <row r="286" spans="1:19" ht="14.4">
      <c r="A286" s="6"/>
      <c r="B286" s="6"/>
      <c r="C286" s="6"/>
      <c r="D286" s="6"/>
      <c r="E286" s="6"/>
      <c r="F286" s="6"/>
      <c r="G286" s="6"/>
      <c r="H286" s="6"/>
      <c r="I286" s="6"/>
      <c r="J286" s="6"/>
      <c r="K286" s="6"/>
      <c r="L286" s="6"/>
      <c r="M286" s="6"/>
      <c r="N286" s="6"/>
      <c r="O286" s="6"/>
      <c r="P286" s="6"/>
      <c r="Q286" s="6"/>
      <c r="R286" s="6"/>
      <c r="S286" s="6"/>
    </row>
    <row r="287" spans="1:19" ht="14.4">
      <c r="A287" s="6"/>
      <c r="B287" s="6"/>
      <c r="C287" s="6"/>
      <c r="D287" s="6"/>
      <c r="E287" s="6"/>
      <c r="F287" s="6"/>
      <c r="G287" s="6"/>
      <c r="H287" s="6"/>
      <c r="I287" s="6"/>
      <c r="J287" s="6"/>
      <c r="K287" s="6"/>
      <c r="L287" s="6"/>
      <c r="M287" s="6"/>
      <c r="N287" s="6"/>
      <c r="O287" s="6"/>
      <c r="P287" s="6"/>
      <c r="Q287" s="6"/>
      <c r="R287" s="6"/>
      <c r="S287" s="6"/>
    </row>
    <row r="288" spans="1:19" ht="14.4">
      <c r="A288" s="6"/>
      <c r="B288" s="6"/>
      <c r="C288" s="6"/>
      <c r="D288" s="6"/>
      <c r="E288" s="6"/>
      <c r="F288" s="6"/>
      <c r="G288" s="6"/>
      <c r="H288" s="6"/>
      <c r="I288" s="6"/>
      <c r="J288" s="6"/>
      <c r="K288" s="6"/>
      <c r="L288" s="6"/>
      <c r="M288" s="6"/>
      <c r="N288" s="6"/>
      <c r="O288" s="6"/>
      <c r="P288" s="6"/>
      <c r="Q288" s="6"/>
      <c r="R288" s="6"/>
      <c r="S288" s="6"/>
    </row>
    <row r="289" spans="1:19" ht="14.4">
      <c r="A289" s="6"/>
      <c r="B289" s="6"/>
      <c r="C289" s="6"/>
      <c r="D289" s="6"/>
      <c r="E289" s="6"/>
      <c r="F289" s="6"/>
      <c r="G289" s="6"/>
      <c r="H289" s="6"/>
      <c r="I289" s="6"/>
      <c r="J289" s="6"/>
      <c r="K289" s="6"/>
      <c r="L289" s="6"/>
      <c r="M289" s="6"/>
      <c r="N289" s="6"/>
      <c r="O289" s="6"/>
      <c r="P289" s="6"/>
      <c r="Q289" s="6"/>
      <c r="R289" s="6"/>
      <c r="S289" s="6"/>
    </row>
    <row r="290" spans="1:19" ht="14.4">
      <c r="A290" s="6"/>
      <c r="B290" s="6"/>
      <c r="C290" s="6"/>
      <c r="D290" s="6"/>
      <c r="E290" s="6"/>
      <c r="F290" s="6"/>
      <c r="G290" s="6"/>
      <c r="H290" s="6"/>
      <c r="I290" s="6"/>
      <c r="J290" s="6"/>
      <c r="K290" s="6"/>
      <c r="L290" s="6"/>
      <c r="M290" s="6"/>
      <c r="N290" s="6"/>
      <c r="O290" s="6"/>
      <c r="P290" s="6"/>
      <c r="Q290" s="6"/>
      <c r="R290" s="6"/>
      <c r="S290" s="6"/>
    </row>
    <row r="291" spans="1:19" ht="14.4">
      <c r="A291" s="6"/>
      <c r="B291" s="6"/>
      <c r="C291" s="6"/>
      <c r="D291" s="6"/>
      <c r="E291" s="6"/>
      <c r="F291" s="6"/>
      <c r="G291" s="6"/>
      <c r="H291" s="6"/>
      <c r="I291" s="6"/>
      <c r="J291" s="6"/>
      <c r="K291" s="6"/>
      <c r="L291" s="6"/>
      <c r="M291" s="6"/>
      <c r="N291" s="6"/>
      <c r="O291" s="6"/>
      <c r="P291" s="6"/>
      <c r="Q291" s="6"/>
      <c r="R291" s="6"/>
      <c r="S291" s="6"/>
    </row>
    <row r="292" spans="1:19" ht="14.4">
      <c r="A292" s="6"/>
      <c r="B292" s="6"/>
      <c r="C292" s="6"/>
      <c r="D292" s="6"/>
      <c r="E292" s="6"/>
      <c r="F292" s="6"/>
      <c r="G292" s="6"/>
      <c r="H292" s="6"/>
      <c r="I292" s="6"/>
      <c r="J292" s="6"/>
      <c r="K292" s="6"/>
      <c r="L292" s="6"/>
      <c r="M292" s="6"/>
      <c r="N292" s="6"/>
      <c r="O292" s="6"/>
      <c r="P292" s="6"/>
      <c r="Q292" s="6"/>
      <c r="R292" s="6"/>
      <c r="S292" s="6"/>
    </row>
    <row r="293" spans="1:19" ht="14.4">
      <c r="A293" s="6"/>
      <c r="B293" s="6"/>
      <c r="C293" s="6"/>
      <c r="D293" s="6"/>
      <c r="E293" s="6"/>
      <c r="F293" s="6"/>
      <c r="G293" s="6"/>
      <c r="H293" s="6"/>
      <c r="I293" s="6"/>
      <c r="J293" s="6"/>
      <c r="K293" s="6"/>
      <c r="L293" s="6"/>
      <c r="M293" s="6"/>
      <c r="N293" s="6"/>
      <c r="O293" s="6"/>
      <c r="P293" s="6"/>
      <c r="Q293" s="6"/>
      <c r="R293" s="6"/>
      <c r="S293" s="6"/>
    </row>
    <row r="294" spans="1:19" ht="14.4">
      <c r="A294" s="6"/>
      <c r="B294" s="6"/>
      <c r="C294" s="6"/>
      <c r="D294" s="6"/>
      <c r="E294" s="6"/>
      <c r="F294" s="6"/>
      <c r="G294" s="6"/>
      <c r="H294" s="6"/>
      <c r="I294" s="6"/>
      <c r="J294" s="6"/>
      <c r="K294" s="6"/>
      <c r="L294" s="6"/>
      <c r="M294" s="6"/>
      <c r="N294" s="6"/>
      <c r="O294" s="6"/>
      <c r="P294" s="6"/>
      <c r="Q294" s="6"/>
      <c r="R294" s="6"/>
      <c r="S294" s="6"/>
    </row>
    <row r="295" spans="1:19" ht="14.4">
      <c r="A295" s="6"/>
      <c r="B295" s="6"/>
      <c r="C295" s="6"/>
      <c r="D295" s="6"/>
      <c r="E295" s="6"/>
      <c r="F295" s="6"/>
      <c r="G295" s="6"/>
      <c r="H295" s="6"/>
      <c r="I295" s="6"/>
      <c r="J295" s="6"/>
      <c r="K295" s="6"/>
      <c r="L295" s="6"/>
      <c r="M295" s="6"/>
      <c r="N295" s="6"/>
      <c r="O295" s="6"/>
      <c r="P295" s="6"/>
      <c r="Q295" s="6"/>
      <c r="R295" s="6"/>
      <c r="S295" s="6"/>
    </row>
    <row r="296" spans="1:19" ht="14.4">
      <c r="A296" s="6"/>
      <c r="B296" s="6"/>
      <c r="C296" s="6"/>
      <c r="D296" s="6"/>
      <c r="E296" s="6"/>
      <c r="F296" s="6"/>
      <c r="G296" s="6"/>
      <c r="H296" s="6"/>
      <c r="I296" s="6"/>
      <c r="J296" s="6"/>
      <c r="K296" s="6"/>
      <c r="L296" s="6"/>
      <c r="M296" s="6"/>
      <c r="N296" s="6"/>
      <c r="O296" s="6"/>
      <c r="P296" s="6"/>
      <c r="Q296" s="6"/>
      <c r="R296" s="6"/>
      <c r="S296" s="6"/>
    </row>
    <row r="297" spans="1:19" ht="14.4">
      <c r="A297" s="6"/>
      <c r="B297" s="6"/>
      <c r="C297" s="6"/>
      <c r="D297" s="6"/>
      <c r="E297" s="6"/>
      <c r="F297" s="6"/>
      <c r="G297" s="6"/>
      <c r="H297" s="6"/>
      <c r="I297" s="6"/>
      <c r="J297" s="6"/>
      <c r="K297" s="6"/>
      <c r="L297" s="6"/>
      <c r="M297" s="6"/>
      <c r="N297" s="6"/>
      <c r="O297" s="6"/>
      <c r="P297" s="6"/>
      <c r="Q297" s="6"/>
      <c r="R297" s="6"/>
      <c r="S297" s="6"/>
    </row>
    <row r="298" spans="1:19" ht="14.4">
      <c r="A298" s="6"/>
      <c r="B298" s="6"/>
      <c r="C298" s="6"/>
      <c r="D298" s="6"/>
      <c r="E298" s="6"/>
      <c r="F298" s="6"/>
      <c r="G298" s="6"/>
      <c r="H298" s="6"/>
      <c r="I298" s="6"/>
      <c r="J298" s="6"/>
      <c r="K298" s="6"/>
      <c r="L298" s="6"/>
      <c r="M298" s="6"/>
      <c r="N298" s="6"/>
      <c r="O298" s="6"/>
      <c r="P298" s="6"/>
      <c r="Q298" s="6"/>
      <c r="R298" s="6"/>
      <c r="S298" s="6"/>
    </row>
    <row r="299" spans="1:19" ht="14.4">
      <c r="A299" s="6"/>
      <c r="B299" s="6"/>
      <c r="C299" s="6"/>
      <c r="D299" s="6"/>
      <c r="E299" s="6"/>
      <c r="F299" s="6"/>
      <c r="G299" s="6"/>
      <c r="H299" s="6"/>
      <c r="I299" s="6"/>
      <c r="J299" s="6"/>
      <c r="K299" s="6"/>
      <c r="L299" s="6"/>
      <c r="M299" s="6"/>
      <c r="N299" s="6"/>
      <c r="O299" s="6"/>
      <c r="P299" s="6"/>
      <c r="Q299" s="6"/>
      <c r="R299" s="6"/>
      <c r="S299" s="6"/>
    </row>
    <row r="300" spans="1:19" ht="14.4">
      <c r="A300" s="6"/>
      <c r="B300" s="6"/>
      <c r="C300" s="6"/>
      <c r="D300" s="6"/>
      <c r="E300" s="6"/>
      <c r="F300" s="6"/>
      <c r="G300" s="6"/>
      <c r="H300" s="6"/>
      <c r="I300" s="6"/>
      <c r="J300" s="6"/>
      <c r="K300" s="6"/>
      <c r="L300" s="6"/>
      <c r="M300" s="6"/>
      <c r="N300" s="6"/>
      <c r="O300" s="6"/>
      <c r="P300" s="6"/>
      <c r="Q300" s="6"/>
      <c r="R300" s="6"/>
      <c r="S300" s="6"/>
    </row>
    <row r="301" spans="1:19" ht="14.4">
      <c r="A301" s="6"/>
      <c r="B301" s="6"/>
      <c r="C301" s="6"/>
      <c r="D301" s="6"/>
      <c r="E301" s="6"/>
      <c r="F301" s="6"/>
      <c r="G301" s="6"/>
      <c r="H301" s="6"/>
      <c r="I301" s="6"/>
      <c r="J301" s="6"/>
      <c r="K301" s="6"/>
      <c r="L301" s="6"/>
      <c r="M301" s="6"/>
      <c r="N301" s="6"/>
      <c r="O301" s="6"/>
      <c r="P301" s="6"/>
      <c r="Q301" s="6"/>
      <c r="R301" s="6"/>
      <c r="S301" s="6"/>
    </row>
    <row r="302" spans="1:19" ht="14.4">
      <c r="A302" s="6"/>
      <c r="B302" s="6"/>
      <c r="C302" s="6"/>
      <c r="D302" s="6"/>
      <c r="E302" s="6"/>
      <c r="F302" s="6"/>
      <c r="G302" s="6"/>
      <c r="H302" s="6"/>
      <c r="I302" s="6"/>
      <c r="J302" s="6"/>
      <c r="K302" s="6"/>
      <c r="L302" s="6"/>
      <c r="M302" s="6"/>
      <c r="N302" s="6"/>
      <c r="O302" s="6"/>
      <c r="P302" s="6"/>
      <c r="Q302" s="6"/>
      <c r="R302" s="6"/>
      <c r="S302" s="6"/>
    </row>
    <row r="303" spans="1:19" ht="14.4">
      <c r="A303" s="6"/>
      <c r="B303" s="6"/>
      <c r="C303" s="6"/>
      <c r="D303" s="6"/>
      <c r="E303" s="6"/>
      <c r="F303" s="6"/>
      <c r="G303" s="6"/>
      <c r="H303" s="6"/>
      <c r="I303" s="6"/>
      <c r="J303" s="6"/>
      <c r="K303" s="6"/>
      <c r="L303" s="6"/>
      <c r="M303" s="6"/>
      <c r="N303" s="6"/>
      <c r="O303" s="6"/>
      <c r="P303" s="6"/>
      <c r="Q303" s="6"/>
      <c r="R303" s="6"/>
      <c r="S303" s="6"/>
    </row>
    <row r="304" spans="1:19" ht="14.4">
      <c r="A304" s="6"/>
      <c r="B304" s="6"/>
      <c r="C304" s="6"/>
      <c r="D304" s="6"/>
      <c r="E304" s="6"/>
      <c r="F304" s="6"/>
      <c r="G304" s="6"/>
      <c r="H304" s="6"/>
      <c r="I304" s="6"/>
      <c r="J304" s="6"/>
      <c r="K304" s="6"/>
      <c r="L304" s="6"/>
      <c r="M304" s="6"/>
      <c r="N304" s="6"/>
      <c r="O304" s="6"/>
      <c r="P304" s="6"/>
      <c r="Q304" s="6"/>
      <c r="R304" s="6"/>
      <c r="S304" s="6"/>
    </row>
    <row r="305" spans="1:19" ht="14.4">
      <c r="A305" s="6"/>
      <c r="B305" s="6"/>
      <c r="C305" s="6"/>
      <c r="D305" s="6"/>
      <c r="E305" s="6"/>
      <c r="F305" s="6"/>
      <c r="G305" s="6"/>
      <c r="H305" s="6"/>
      <c r="I305" s="6"/>
      <c r="J305" s="6"/>
      <c r="K305" s="6"/>
      <c r="L305" s="6"/>
      <c r="M305" s="6"/>
      <c r="N305" s="6"/>
      <c r="O305" s="6"/>
      <c r="P305" s="6"/>
      <c r="Q305" s="6"/>
      <c r="R305" s="6"/>
      <c r="S305" s="6"/>
    </row>
    <row r="306" spans="1:19" ht="14.4">
      <c r="A306" s="6"/>
      <c r="B306" s="6"/>
      <c r="C306" s="6"/>
      <c r="D306" s="6"/>
      <c r="E306" s="6"/>
      <c r="F306" s="6"/>
      <c r="G306" s="6"/>
      <c r="H306" s="6"/>
      <c r="I306" s="6"/>
      <c r="J306" s="6"/>
      <c r="K306" s="6"/>
      <c r="L306" s="6"/>
      <c r="M306" s="6"/>
      <c r="N306" s="6"/>
      <c r="O306" s="6"/>
      <c r="P306" s="6"/>
      <c r="Q306" s="6"/>
      <c r="R306" s="6"/>
      <c r="S306" s="6"/>
    </row>
    <row r="307" spans="1:19" ht="14.4">
      <c r="A307" s="6"/>
      <c r="B307" s="6"/>
      <c r="C307" s="6"/>
      <c r="D307" s="6"/>
      <c r="E307" s="6"/>
      <c r="F307" s="6"/>
      <c r="G307" s="6"/>
      <c r="H307" s="6"/>
      <c r="I307" s="6"/>
      <c r="J307" s="6"/>
      <c r="K307" s="6"/>
      <c r="L307" s="6"/>
      <c r="M307" s="6"/>
      <c r="N307" s="6"/>
      <c r="O307" s="6"/>
      <c r="P307" s="6"/>
      <c r="Q307" s="6"/>
      <c r="R307" s="6"/>
      <c r="S307" s="6"/>
    </row>
    <row r="308" spans="1:19" ht="14.4">
      <c r="A308" s="6"/>
      <c r="B308" s="6"/>
      <c r="C308" s="6"/>
      <c r="D308" s="6"/>
      <c r="E308" s="6"/>
      <c r="F308" s="6"/>
      <c r="G308" s="6"/>
      <c r="H308" s="6"/>
      <c r="I308" s="6"/>
      <c r="J308" s="6"/>
      <c r="K308" s="6"/>
      <c r="L308" s="6"/>
      <c r="M308" s="6"/>
      <c r="N308" s="6"/>
      <c r="O308" s="6"/>
      <c r="P308" s="6"/>
      <c r="Q308" s="6"/>
      <c r="R308" s="6"/>
      <c r="S308" s="6"/>
    </row>
    <row r="309" spans="1:19" ht="14.4">
      <c r="A309" s="6"/>
      <c r="B309" s="6"/>
      <c r="C309" s="6"/>
      <c r="D309" s="6"/>
      <c r="E309" s="6"/>
      <c r="F309" s="6"/>
      <c r="G309" s="6"/>
      <c r="H309" s="6"/>
      <c r="I309" s="6"/>
      <c r="J309" s="6"/>
      <c r="K309" s="6"/>
      <c r="L309" s="6"/>
      <c r="M309" s="6"/>
      <c r="N309" s="6"/>
      <c r="O309" s="6"/>
      <c r="P309" s="6"/>
      <c r="Q309" s="6"/>
      <c r="R309" s="6"/>
      <c r="S309" s="6"/>
    </row>
    <row r="310" spans="1:19" ht="14.4">
      <c r="A310" s="6"/>
      <c r="B310" s="6"/>
      <c r="C310" s="6"/>
      <c r="D310" s="6"/>
      <c r="E310" s="6"/>
      <c r="F310" s="6"/>
      <c r="G310" s="6"/>
      <c r="H310" s="6"/>
      <c r="I310" s="6"/>
      <c r="J310" s="6"/>
      <c r="K310" s="6"/>
      <c r="L310" s="6"/>
      <c r="M310" s="6"/>
      <c r="N310" s="6"/>
      <c r="O310" s="6"/>
      <c r="P310" s="6"/>
      <c r="Q310" s="6"/>
      <c r="R310" s="6"/>
      <c r="S310" s="6"/>
    </row>
    <row r="311" spans="1:19" ht="14.4">
      <c r="A311" s="6"/>
      <c r="B311" s="6"/>
      <c r="C311" s="6"/>
      <c r="D311" s="6"/>
      <c r="E311" s="6"/>
      <c r="F311" s="6"/>
      <c r="G311" s="6"/>
      <c r="H311" s="6"/>
      <c r="I311" s="6"/>
      <c r="J311" s="6"/>
      <c r="K311" s="6"/>
      <c r="L311" s="6"/>
      <c r="M311" s="6"/>
      <c r="N311" s="6"/>
      <c r="O311" s="6"/>
      <c r="P311" s="6"/>
      <c r="Q311" s="6"/>
      <c r="R311" s="6"/>
      <c r="S311" s="6"/>
    </row>
    <row r="312" spans="1:19" ht="14.4">
      <c r="A312" s="6"/>
      <c r="B312" s="6"/>
      <c r="C312" s="6"/>
      <c r="D312" s="6"/>
      <c r="E312" s="6"/>
      <c r="F312" s="6"/>
      <c r="G312" s="6"/>
      <c r="H312" s="6"/>
      <c r="I312" s="6"/>
      <c r="J312" s="6"/>
      <c r="K312" s="6"/>
      <c r="L312" s="6"/>
      <c r="M312" s="6"/>
      <c r="N312" s="6"/>
      <c r="O312" s="6"/>
      <c r="P312" s="6"/>
      <c r="Q312" s="6"/>
      <c r="R312" s="6"/>
      <c r="S312" s="6"/>
    </row>
    <row r="313" spans="1:19" ht="14.4">
      <c r="A313" s="6"/>
      <c r="B313" s="6"/>
      <c r="C313" s="6"/>
      <c r="D313" s="6"/>
      <c r="E313" s="6"/>
      <c r="F313" s="6"/>
      <c r="G313" s="6"/>
      <c r="H313" s="6"/>
      <c r="I313" s="6"/>
      <c r="J313" s="6"/>
      <c r="K313" s="6"/>
      <c r="L313" s="6"/>
      <c r="M313" s="6"/>
      <c r="N313" s="6"/>
      <c r="O313" s="6"/>
      <c r="P313" s="6"/>
      <c r="Q313" s="6"/>
      <c r="R313" s="6"/>
      <c r="S313" s="6"/>
    </row>
    <row r="314" spans="1:19" ht="14.4">
      <c r="A314" s="6"/>
      <c r="B314" s="6"/>
      <c r="C314" s="6"/>
      <c r="D314" s="6"/>
      <c r="E314" s="6"/>
      <c r="F314" s="6"/>
      <c r="G314" s="6"/>
      <c r="H314" s="6"/>
      <c r="I314" s="6"/>
      <c r="J314" s="6"/>
      <c r="K314" s="6"/>
      <c r="L314" s="6"/>
      <c r="M314" s="6"/>
      <c r="N314" s="6"/>
      <c r="O314" s="6"/>
      <c r="P314" s="6"/>
      <c r="Q314" s="6"/>
      <c r="R314" s="6"/>
      <c r="S314" s="6"/>
    </row>
    <row r="315" spans="1:19" ht="14.4">
      <c r="A315" s="6"/>
      <c r="B315" s="6"/>
      <c r="C315" s="6"/>
      <c r="D315" s="6"/>
      <c r="E315" s="6"/>
      <c r="F315" s="6"/>
      <c r="G315" s="6"/>
      <c r="H315" s="6"/>
      <c r="I315" s="6"/>
      <c r="J315" s="6"/>
      <c r="K315" s="6"/>
      <c r="L315" s="6"/>
      <c r="M315" s="6"/>
      <c r="N315" s="6"/>
      <c r="O315" s="6"/>
      <c r="P315" s="6"/>
      <c r="Q315" s="6"/>
      <c r="R315" s="6"/>
      <c r="S315" s="6"/>
    </row>
    <row r="316" spans="1:19" ht="14.4">
      <c r="A316" s="6"/>
      <c r="B316" s="6"/>
      <c r="C316" s="6"/>
      <c r="D316" s="6"/>
      <c r="E316" s="6"/>
      <c r="F316" s="6"/>
      <c r="G316" s="6"/>
      <c r="H316" s="6"/>
      <c r="I316" s="6"/>
      <c r="J316" s="6"/>
      <c r="K316" s="6"/>
      <c r="L316" s="6"/>
      <c r="M316" s="6"/>
      <c r="N316" s="6"/>
      <c r="O316" s="6"/>
      <c r="P316" s="6"/>
      <c r="Q316" s="6"/>
      <c r="R316" s="6"/>
      <c r="S316" s="6"/>
    </row>
    <row r="317" spans="1:19" ht="14.4">
      <c r="A317" s="6"/>
      <c r="B317" s="6"/>
      <c r="C317" s="6"/>
      <c r="D317" s="6"/>
      <c r="E317" s="6"/>
      <c r="F317" s="6"/>
      <c r="G317" s="6"/>
      <c r="H317" s="6"/>
      <c r="I317" s="6"/>
      <c r="J317" s="6"/>
      <c r="K317" s="6"/>
      <c r="L317" s="6"/>
      <c r="M317" s="6"/>
      <c r="N317" s="6"/>
      <c r="O317" s="6"/>
      <c r="P317" s="6"/>
      <c r="Q317" s="6"/>
      <c r="R317" s="6"/>
      <c r="S317" s="6"/>
    </row>
    <row r="318" spans="1:19" ht="14.4">
      <c r="A318" s="6"/>
      <c r="B318" s="6"/>
      <c r="C318" s="6"/>
      <c r="D318" s="6"/>
      <c r="E318" s="6"/>
      <c r="F318" s="6"/>
      <c r="G318" s="6"/>
      <c r="H318" s="6"/>
      <c r="I318" s="6"/>
      <c r="J318" s="6"/>
      <c r="K318" s="6"/>
      <c r="L318" s="6"/>
      <c r="M318" s="6"/>
      <c r="N318" s="6"/>
      <c r="O318" s="6"/>
      <c r="P318" s="6"/>
      <c r="Q318" s="6"/>
      <c r="R318" s="6"/>
      <c r="S318" s="6"/>
    </row>
    <row r="319" spans="1:19" ht="14.4">
      <c r="A319" s="6"/>
      <c r="B319" s="6"/>
      <c r="C319" s="6"/>
      <c r="D319" s="6"/>
      <c r="E319" s="6"/>
      <c r="F319" s="6"/>
      <c r="G319" s="6"/>
      <c r="H319" s="6"/>
      <c r="I319" s="6"/>
      <c r="J319" s="6"/>
      <c r="K319" s="6"/>
      <c r="L319" s="6"/>
      <c r="M319" s="6"/>
      <c r="N319" s="6"/>
      <c r="O319" s="6"/>
      <c r="P319" s="6"/>
      <c r="Q319" s="6"/>
      <c r="R319" s="6"/>
      <c r="S319" s="6"/>
    </row>
    <row r="320" spans="1:19" ht="14.4">
      <c r="A320" s="6"/>
      <c r="B320" s="6"/>
      <c r="C320" s="6"/>
      <c r="D320" s="6"/>
      <c r="E320" s="6"/>
      <c r="F320" s="6"/>
      <c r="G320" s="6"/>
      <c r="H320" s="6"/>
      <c r="I320" s="6"/>
      <c r="J320" s="6"/>
      <c r="K320" s="6"/>
      <c r="L320" s="6"/>
      <c r="M320" s="6"/>
      <c r="N320" s="6"/>
      <c r="O320" s="6"/>
      <c r="P320" s="6"/>
      <c r="Q320" s="6"/>
      <c r="R320" s="6"/>
      <c r="S320" s="6"/>
    </row>
    <row r="321" spans="1:19" ht="14.4">
      <c r="A321" s="6"/>
      <c r="B321" s="6"/>
      <c r="C321" s="6"/>
      <c r="D321" s="6"/>
      <c r="E321" s="6"/>
      <c r="F321" s="6"/>
      <c r="G321" s="6"/>
      <c r="H321" s="6"/>
      <c r="I321" s="6"/>
      <c r="J321" s="6"/>
      <c r="K321" s="6"/>
      <c r="L321" s="6"/>
      <c r="M321" s="6"/>
      <c r="N321" s="6"/>
      <c r="O321" s="6"/>
      <c r="P321" s="6"/>
      <c r="Q321" s="6"/>
      <c r="R321" s="6"/>
      <c r="S321" s="6"/>
    </row>
    <row r="322" spans="1:19" ht="14.4">
      <c r="A322" s="6"/>
      <c r="B322" s="6"/>
      <c r="C322" s="6"/>
      <c r="D322" s="6"/>
      <c r="E322" s="6"/>
      <c r="F322" s="6"/>
      <c r="G322" s="6"/>
      <c r="H322" s="6"/>
      <c r="I322" s="6"/>
      <c r="J322" s="6"/>
      <c r="K322" s="6"/>
      <c r="L322" s="6"/>
      <c r="M322" s="6"/>
      <c r="N322" s="6"/>
      <c r="O322" s="6"/>
      <c r="P322" s="6"/>
      <c r="Q322" s="6"/>
      <c r="R322" s="6"/>
      <c r="S322" s="6"/>
    </row>
    <row r="323" spans="1:19" ht="14.4">
      <c r="A323" s="6"/>
      <c r="B323" s="6"/>
      <c r="C323" s="6"/>
      <c r="D323" s="6"/>
      <c r="E323" s="6"/>
      <c r="F323" s="6"/>
      <c r="G323" s="6"/>
      <c r="H323" s="6"/>
      <c r="I323" s="6"/>
      <c r="J323" s="6"/>
      <c r="K323" s="6"/>
      <c r="L323" s="6"/>
      <c r="M323" s="6"/>
      <c r="N323" s="6"/>
      <c r="O323" s="6"/>
      <c r="P323" s="6"/>
      <c r="Q323" s="6"/>
      <c r="R323" s="6"/>
      <c r="S323" s="6"/>
    </row>
    <row r="324" spans="1:19" ht="14.4">
      <c r="A324" s="6"/>
      <c r="B324" s="6"/>
      <c r="C324" s="6"/>
      <c r="D324" s="6"/>
      <c r="E324" s="6"/>
      <c r="F324" s="6"/>
      <c r="G324" s="6"/>
      <c r="H324" s="6"/>
      <c r="I324" s="6"/>
      <c r="J324" s="6"/>
      <c r="K324" s="6"/>
      <c r="L324" s="6"/>
      <c r="M324" s="6"/>
      <c r="N324" s="6"/>
      <c r="O324" s="6"/>
      <c r="P324" s="6"/>
      <c r="Q324" s="6"/>
      <c r="R324" s="6"/>
      <c r="S324" s="6"/>
    </row>
    <row r="325" spans="1:19" ht="14.4">
      <c r="A325" s="6"/>
      <c r="B325" s="6"/>
      <c r="C325" s="6"/>
      <c r="D325" s="6"/>
      <c r="E325" s="6"/>
      <c r="F325" s="6"/>
      <c r="G325" s="6"/>
      <c r="H325" s="6"/>
      <c r="I325" s="6"/>
      <c r="J325" s="6"/>
      <c r="K325" s="6"/>
      <c r="L325" s="6"/>
      <c r="M325" s="6"/>
      <c r="N325" s="6"/>
      <c r="O325" s="6"/>
      <c r="P325" s="6"/>
      <c r="Q325" s="6"/>
      <c r="R325" s="6"/>
      <c r="S325" s="6"/>
    </row>
    <row r="326" spans="1:19" ht="14.4">
      <c r="A326" s="6"/>
      <c r="B326" s="6"/>
      <c r="C326" s="6"/>
      <c r="D326" s="6"/>
      <c r="E326" s="6"/>
      <c r="F326" s="6"/>
      <c r="G326" s="6"/>
      <c r="H326" s="6"/>
      <c r="I326" s="6"/>
      <c r="J326" s="6"/>
      <c r="K326" s="6"/>
      <c r="L326" s="6"/>
      <c r="M326" s="6"/>
      <c r="N326" s="6"/>
      <c r="O326" s="6"/>
      <c r="P326" s="6"/>
      <c r="Q326" s="6"/>
      <c r="R326" s="6"/>
      <c r="S326" s="6"/>
    </row>
    <row r="327" spans="1:19" ht="14.4">
      <c r="A327" s="6"/>
      <c r="B327" s="6"/>
      <c r="C327" s="6"/>
      <c r="D327" s="6"/>
      <c r="E327" s="6"/>
      <c r="F327" s="6"/>
      <c r="G327" s="6"/>
      <c r="H327" s="6"/>
      <c r="I327" s="6"/>
      <c r="J327" s="6"/>
      <c r="K327" s="6"/>
      <c r="L327" s="6"/>
      <c r="M327" s="6"/>
      <c r="N327" s="6"/>
      <c r="O327" s="6"/>
      <c r="P327" s="6"/>
      <c r="Q327" s="6"/>
      <c r="R327" s="6"/>
      <c r="S327" s="6"/>
    </row>
    <row r="328" spans="1:19" ht="14.4">
      <c r="A328" s="6"/>
      <c r="B328" s="6"/>
      <c r="C328" s="6"/>
      <c r="D328" s="6"/>
      <c r="E328" s="6"/>
      <c r="F328" s="6"/>
      <c r="G328" s="6"/>
      <c r="H328" s="6"/>
      <c r="I328" s="6"/>
      <c r="J328" s="6"/>
      <c r="K328" s="6"/>
      <c r="L328" s="6"/>
      <c r="M328" s="6"/>
      <c r="N328" s="6"/>
      <c r="O328" s="6"/>
      <c r="P328" s="6"/>
      <c r="Q328" s="6"/>
      <c r="R328" s="6"/>
      <c r="S328" s="6"/>
    </row>
    <row r="329" spans="1:19" ht="14.4">
      <c r="A329" s="6"/>
      <c r="B329" s="6"/>
      <c r="C329" s="6"/>
      <c r="D329" s="6"/>
      <c r="E329" s="6"/>
      <c r="F329" s="6"/>
      <c r="G329" s="6"/>
      <c r="H329" s="6"/>
      <c r="I329" s="6"/>
      <c r="J329" s="6"/>
      <c r="K329" s="6"/>
      <c r="L329" s="6"/>
      <c r="M329" s="6"/>
      <c r="N329" s="6"/>
      <c r="O329" s="6"/>
      <c r="P329" s="6"/>
      <c r="Q329" s="6"/>
      <c r="R329" s="6"/>
      <c r="S329" s="6"/>
    </row>
    <row r="330" spans="1:19" ht="14.4">
      <c r="A330" s="6"/>
      <c r="B330" s="6"/>
      <c r="C330" s="6"/>
      <c r="D330" s="6"/>
      <c r="E330" s="6"/>
      <c r="F330" s="6"/>
      <c r="G330" s="6"/>
      <c r="H330" s="6"/>
      <c r="I330" s="6"/>
      <c r="J330" s="6"/>
      <c r="K330" s="6"/>
      <c r="L330" s="6"/>
      <c r="M330" s="6"/>
      <c r="N330" s="6"/>
      <c r="O330" s="6"/>
      <c r="P330" s="6"/>
      <c r="Q330" s="6"/>
      <c r="R330" s="6"/>
      <c r="S330" s="6"/>
    </row>
    <row r="331" spans="1:19" ht="14.4">
      <c r="A331" s="6"/>
      <c r="B331" s="6"/>
      <c r="C331" s="6"/>
      <c r="D331" s="6"/>
      <c r="E331" s="6"/>
      <c r="F331" s="6"/>
      <c r="G331" s="6"/>
      <c r="H331" s="6"/>
      <c r="I331" s="6"/>
      <c r="J331" s="6"/>
      <c r="K331" s="6"/>
      <c r="L331" s="6"/>
      <c r="M331" s="6"/>
      <c r="N331" s="6"/>
      <c r="O331" s="6"/>
      <c r="P331" s="6"/>
      <c r="Q331" s="6"/>
      <c r="R331" s="6"/>
      <c r="S331" s="6"/>
    </row>
    <row r="332" spans="1:19" ht="14.4">
      <c r="A332" s="6"/>
      <c r="B332" s="6"/>
      <c r="C332" s="6"/>
      <c r="D332" s="6"/>
      <c r="E332" s="6"/>
      <c r="F332" s="6"/>
      <c r="G332" s="6"/>
      <c r="H332" s="6"/>
      <c r="I332" s="6"/>
      <c r="J332" s="6"/>
      <c r="K332" s="6"/>
      <c r="L332" s="6"/>
      <c r="M332" s="6"/>
      <c r="N332" s="6"/>
      <c r="O332" s="6"/>
      <c r="P332" s="6"/>
      <c r="Q332" s="6"/>
      <c r="R332" s="6"/>
      <c r="S332" s="6"/>
    </row>
    <row r="333" spans="1:19" ht="14.4">
      <c r="A333" s="6"/>
      <c r="B333" s="6"/>
      <c r="C333" s="6"/>
      <c r="D333" s="6"/>
      <c r="E333" s="6"/>
      <c r="F333" s="6"/>
      <c r="G333" s="6"/>
      <c r="H333" s="6"/>
      <c r="I333" s="6"/>
      <c r="J333" s="6"/>
      <c r="K333" s="6"/>
      <c r="L333" s="6"/>
      <c r="M333" s="6"/>
      <c r="N333" s="6"/>
      <c r="O333" s="6"/>
      <c r="P333" s="6"/>
      <c r="Q333" s="6"/>
      <c r="R333" s="6"/>
      <c r="S333" s="6"/>
    </row>
    <row r="334" spans="1:19" ht="14.4">
      <c r="A334" s="6"/>
      <c r="B334" s="6"/>
      <c r="C334" s="6"/>
      <c r="D334" s="6"/>
      <c r="E334" s="6"/>
      <c r="F334" s="6"/>
      <c r="G334" s="6"/>
      <c r="H334" s="6"/>
      <c r="I334" s="6"/>
      <c r="J334" s="6"/>
      <c r="K334" s="6"/>
      <c r="L334" s="6"/>
      <c r="M334" s="6"/>
      <c r="N334" s="6"/>
      <c r="O334" s="6"/>
      <c r="P334" s="6"/>
      <c r="Q334" s="6"/>
      <c r="R334" s="6"/>
      <c r="S334" s="6"/>
    </row>
    <row r="335" spans="1:19" ht="14.4">
      <c r="A335" s="6"/>
      <c r="B335" s="6"/>
      <c r="C335" s="6"/>
      <c r="D335" s="6"/>
      <c r="E335" s="6"/>
      <c r="F335" s="6"/>
      <c r="G335" s="6"/>
      <c r="H335" s="6"/>
      <c r="I335" s="6"/>
      <c r="J335" s="6"/>
      <c r="K335" s="6"/>
      <c r="L335" s="6"/>
      <c r="M335" s="6"/>
      <c r="N335" s="6"/>
      <c r="O335" s="6"/>
      <c r="P335" s="6"/>
      <c r="Q335" s="6"/>
      <c r="R335" s="6"/>
      <c r="S335" s="6"/>
    </row>
    <row r="336" spans="1:19" ht="14.4">
      <c r="A336" s="6"/>
      <c r="B336" s="6"/>
      <c r="C336" s="6"/>
      <c r="D336" s="6"/>
      <c r="E336" s="6"/>
      <c r="F336" s="6"/>
      <c r="G336" s="6"/>
      <c r="H336" s="6"/>
      <c r="I336" s="6"/>
      <c r="J336" s="6"/>
      <c r="K336" s="6"/>
      <c r="L336" s="6"/>
      <c r="M336" s="6"/>
      <c r="N336" s="6"/>
      <c r="O336" s="6"/>
      <c r="P336" s="6"/>
      <c r="Q336" s="6"/>
      <c r="R336" s="6"/>
      <c r="S336" s="6"/>
    </row>
    <row r="337" spans="1:19" ht="14.4">
      <c r="A337" s="6"/>
      <c r="B337" s="6"/>
      <c r="C337" s="6"/>
      <c r="D337" s="6"/>
      <c r="E337" s="6"/>
      <c r="F337" s="6"/>
      <c r="G337" s="6"/>
      <c r="H337" s="6"/>
      <c r="I337" s="6"/>
      <c r="J337" s="6"/>
      <c r="K337" s="6"/>
      <c r="L337" s="6"/>
      <c r="M337" s="6"/>
      <c r="N337" s="6"/>
      <c r="O337" s="6"/>
      <c r="P337" s="6"/>
      <c r="Q337" s="6"/>
      <c r="R337" s="6"/>
      <c r="S337" s="6"/>
    </row>
    <row r="338" spans="1:19" ht="14.4">
      <c r="A338" s="6"/>
      <c r="B338" s="6"/>
      <c r="C338" s="6"/>
      <c r="D338" s="6"/>
      <c r="E338" s="6"/>
      <c r="F338" s="6"/>
      <c r="G338" s="6"/>
      <c r="H338" s="6"/>
      <c r="I338" s="6"/>
      <c r="J338" s="6"/>
      <c r="K338" s="6"/>
      <c r="L338" s="6"/>
      <c r="M338" s="6"/>
      <c r="N338" s="6"/>
      <c r="O338" s="6"/>
      <c r="P338" s="6"/>
      <c r="Q338" s="6"/>
      <c r="R338" s="6"/>
      <c r="S338" s="6"/>
    </row>
    <row r="339" spans="1:19" ht="14.4">
      <c r="A339" s="6"/>
      <c r="B339" s="6"/>
      <c r="C339" s="6"/>
      <c r="D339" s="6"/>
      <c r="E339" s="6"/>
      <c r="F339" s="6"/>
      <c r="G339" s="6"/>
      <c r="H339" s="6"/>
      <c r="I339" s="6"/>
      <c r="J339" s="6"/>
      <c r="K339" s="6"/>
      <c r="L339" s="6"/>
      <c r="M339" s="6"/>
      <c r="N339" s="6"/>
      <c r="O339" s="6"/>
      <c r="P339" s="6"/>
      <c r="Q339" s="6"/>
      <c r="R339" s="6"/>
      <c r="S339" s="6"/>
    </row>
    <row r="340" spans="1:19" ht="14.4">
      <c r="A340" s="6"/>
      <c r="B340" s="6"/>
      <c r="C340" s="6"/>
      <c r="D340" s="6"/>
      <c r="E340" s="6"/>
      <c r="F340" s="6"/>
      <c r="G340" s="6"/>
      <c r="H340" s="6"/>
      <c r="I340" s="6"/>
      <c r="J340" s="6"/>
      <c r="K340" s="6"/>
      <c r="L340" s="6"/>
      <c r="M340" s="6"/>
      <c r="N340" s="6"/>
      <c r="O340" s="6"/>
      <c r="P340" s="6"/>
      <c r="Q340" s="6"/>
      <c r="R340" s="6"/>
      <c r="S340" s="6"/>
    </row>
    <row r="341" spans="1:19" ht="14.4">
      <c r="A341" s="6"/>
      <c r="B341" s="6"/>
      <c r="C341" s="6"/>
      <c r="D341" s="6"/>
      <c r="E341" s="6"/>
      <c r="F341" s="6"/>
      <c r="G341" s="6"/>
      <c r="H341" s="6"/>
      <c r="I341" s="6"/>
      <c r="J341" s="6"/>
      <c r="K341" s="6"/>
      <c r="L341" s="6"/>
      <c r="M341" s="6"/>
      <c r="N341" s="6"/>
      <c r="O341" s="6"/>
      <c r="P341" s="6"/>
      <c r="Q341" s="6"/>
      <c r="R341" s="6"/>
      <c r="S341" s="6"/>
    </row>
    <row r="342" spans="1:19" ht="14.4">
      <c r="A342" s="6"/>
      <c r="B342" s="6"/>
      <c r="C342" s="6"/>
      <c r="D342" s="6"/>
      <c r="E342" s="6"/>
      <c r="F342" s="6"/>
      <c r="G342" s="6"/>
      <c r="H342" s="6"/>
      <c r="I342" s="6"/>
      <c r="J342" s="6"/>
      <c r="K342" s="6"/>
      <c r="L342" s="6"/>
      <c r="M342" s="6"/>
      <c r="N342" s="6"/>
      <c r="O342" s="6"/>
      <c r="P342" s="6"/>
      <c r="Q342" s="6"/>
      <c r="R342" s="6"/>
      <c r="S342" s="6"/>
    </row>
    <row r="343" spans="1:19" ht="14.4">
      <c r="A343" s="6"/>
      <c r="B343" s="6"/>
      <c r="C343" s="6"/>
      <c r="D343" s="6"/>
      <c r="E343" s="6"/>
      <c r="F343" s="6"/>
      <c r="G343" s="6"/>
      <c r="H343" s="6"/>
      <c r="I343" s="6"/>
      <c r="J343" s="6"/>
      <c r="K343" s="6"/>
      <c r="L343" s="6"/>
      <c r="M343" s="6"/>
      <c r="N343" s="6"/>
      <c r="O343" s="6"/>
      <c r="P343" s="6"/>
      <c r="Q343" s="6"/>
      <c r="R343" s="6"/>
      <c r="S343" s="6"/>
    </row>
    <row r="344" spans="1:19" ht="14.4">
      <c r="A344" s="6"/>
      <c r="B344" s="6"/>
      <c r="C344" s="6"/>
      <c r="D344" s="6"/>
      <c r="E344" s="6"/>
      <c r="F344" s="6"/>
      <c r="G344" s="6"/>
      <c r="H344" s="6"/>
      <c r="I344" s="6"/>
      <c r="J344" s="6"/>
      <c r="K344" s="6"/>
      <c r="L344" s="6"/>
      <c r="M344" s="6"/>
      <c r="N344" s="6"/>
      <c r="O344" s="6"/>
      <c r="P344" s="6"/>
      <c r="Q344" s="6"/>
      <c r="R344" s="6"/>
      <c r="S344" s="6"/>
    </row>
    <row r="345" spans="1:19" ht="14.4">
      <c r="A345" s="6"/>
      <c r="B345" s="6"/>
      <c r="C345" s="6"/>
      <c r="D345" s="6"/>
      <c r="E345" s="6"/>
      <c r="F345" s="6"/>
      <c r="G345" s="6"/>
      <c r="H345" s="6"/>
      <c r="I345" s="6"/>
      <c r="J345" s="6"/>
      <c r="K345" s="6"/>
      <c r="L345" s="6"/>
      <c r="M345" s="6"/>
      <c r="N345" s="6"/>
      <c r="O345" s="6"/>
      <c r="P345" s="6"/>
      <c r="Q345" s="6"/>
      <c r="R345" s="6"/>
      <c r="S345" s="6"/>
    </row>
    <row r="346" spans="1:19" ht="14.4">
      <c r="A346" s="6"/>
      <c r="B346" s="6"/>
      <c r="C346" s="6"/>
      <c r="D346" s="6"/>
      <c r="E346" s="6"/>
      <c r="F346" s="6"/>
      <c r="G346" s="6"/>
      <c r="H346" s="6"/>
      <c r="I346" s="6"/>
      <c r="J346" s="6"/>
      <c r="K346" s="6"/>
      <c r="L346" s="6"/>
      <c r="M346" s="6"/>
      <c r="N346" s="6"/>
      <c r="O346" s="6"/>
      <c r="P346" s="6"/>
      <c r="Q346" s="6"/>
      <c r="R346" s="6"/>
      <c r="S346" s="6"/>
    </row>
    <row r="347" spans="1:19" ht="14.4">
      <c r="A347" s="6"/>
      <c r="B347" s="6"/>
      <c r="C347" s="6"/>
      <c r="D347" s="6"/>
      <c r="E347" s="6"/>
      <c r="F347" s="6"/>
      <c r="G347" s="6"/>
      <c r="H347" s="6"/>
      <c r="I347" s="6"/>
      <c r="J347" s="6"/>
      <c r="K347" s="6"/>
      <c r="L347" s="6"/>
      <c r="M347" s="6"/>
      <c r="N347" s="6"/>
      <c r="O347" s="6"/>
      <c r="P347" s="6"/>
      <c r="Q347" s="6"/>
      <c r="R347" s="6"/>
      <c r="S347" s="6"/>
    </row>
    <row r="348" spans="1:19" ht="14.4">
      <c r="A348" s="6"/>
      <c r="B348" s="6"/>
      <c r="C348" s="6"/>
      <c r="D348" s="6"/>
      <c r="E348" s="6"/>
      <c r="F348" s="6"/>
      <c r="G348" s="6"/>
      <c r="H348" s="6"/>
      <c r="I348" s="6"/>
      <c r="J348" s="6"/>
      <c r="K348" s="6"/>
      <c r="L348" s="6"/>
      <c r="M348" s="6"/>
      <c r="N348" s="6"/>
      <c r="O348" s="6"/>
      <c r="P348" s="6"/>
      <c r="Q348" s="6"/>
      <c r="R348" s="6"/>
      <c r="S348" s="6"/>
    </row>
    <row r="349" spans="1:19" ht="14.4">
      <c r="A349" s="6"/>
      <c r="B349" s="6"/>
      <c r="C349" s="6"/>
      <c r="D349" s="6"/>
      <c r="E349" s="6"/>
      <c r="F349" s="6"/>
      <c r="G349" s="6"/>
      <c r="H349" s="6"/>
      <c r="I349" s="6"/>
      <c r="J349" s="6"/>
      <c r="K349" s="6"/>
      <c r="L349" s="6"/>
      <c r="M349" s="6"/>
      <c r="N349" s="6"/>
      <c r="O349" s="6"/>
      <c r="P349" s="6"/>
      <c r="Q349" s="6"/>
      <c r="R349" s="6"/>
      <c r="S349" s="6"/>
    </row>
    <row r="350" spans="1:19" ht="14.4">
      <c r="A350" s="6"/>
      <c r="B350" s="6"/>
      <c r="C350" s="6"/>
      <c r="D350" s="6"/>
      <c r="E350" s="6"/>
      <c r="F350" s="6"/>
      <c r="G350" s="6"/>
      <c r="H350" s="6"/>
      <c r="I350" s="6"/>
      <c r="J350" s="6"/>
      <c r="K350" s="6"/>
      <c r="L350" s="6"/>
      <c r="M350" s="6"/>
      <c r="N350" s="6"/>
      <c r="O350" s="6"/>
      <c r="P350" s="6"/>
      <c r="Q350" s="6"/>
      <c r="R350" s="6"/>
      <c r="S350" s="6"/>
    </row>
    <row r="351" spans="1:19" ht="14.4">
      <c r="A351" s="6"/>
      <c r="B351" s="6"/>
      <c r="C351" s="6"/>
      <c r="D351" s="6"/>
      <c r="E351" s="6"/>
      <c r="F351" s="6"/>
      <c r="G351" s="6"/>
      <c r="H351" s="6"/>
      <c r="I351" s="6"/>
      <c r="J351" s="6"/>
      <c r="K351" s="6"/>
      <c r="L351" s="6"/>
      <c r="M351" s="6"/>
      <c r="N351" s="6"/>
      <c r="O351" s="6"/>
      <c r="P351" s="6"/>
      <c r="Q351" s="6"/>
      <c r="R351" s="6"/>
      <c r="S351" s="6"/>
    </row>
    <row r="352" spans="1:19" ht="14.4">
      <c r="A352" s="6"/>
      <c r="B352" s="6"/>
      <c r="C352" s="6"/>
      <c r="D352" s="6"/>
      <c r="E352" s="6"/>
      <c r="F352" s="6"/>
      <c r="G352" s="6"/>
      <c r="H352" s="6"/>
      <c r="I352" s="6"/>
      <c r="J352" s="6"/>
      <c r="K352" s="6"/>
      <c r="L352" s="6"/>
      <c r="M352" s="6"/>
      <c r="N352" s="6"/>
      <c r="O352" s="6"/>
      <c r="P352" s="6"/>
      <c r="Q352" s="6"/>
      <c r="R352" s="6"/>
      <c r="S352" s="6"/>
    </row>
    <row r="353" spans="1:19" ht="14.4">
      <c r="A353" s="6"/>
      <c r="B353" s="6"/>
      <c r="C353" s="6"/>
      <c r="D353" s="6"/>
      <c r="E353" s="6"/>
      <c r="F353" s="6"/>
      <c r="G353" s="6"/>
      <c r="H353" s="6"/>
      <c r="I353" s="6"/>
      <c r="J353" s="6"/>
      <c r="K353" s="6"/>
      <c r="L353" s="6"/>
      <c r="M353" s="6"/>
      <c r="N353" s="6"/>
      <c r="O353" s="6"/>
      <c r="P353" s="6"/>
      <c r="Q353" s="6"/>
      <c r="R353" s="6"/>
      <c r="S353" s="6"/>
    </row>
    <row r="354" spans="1:19" ht="14.4">
      <c r="A354" s="6"/>
      <c r="B354" s="6"/>
      <c r="C354" s="6"/>
      <c r="D354" s="6"/>
      <c r="E354" s="6"/>
      <c r="F354" s="6"/>
      <c r="G354" s="6"/>
      <c r="H354" s="6"/>
      <c r="I354" s="6"/>
      <c r="J354" s="6"/>
      <c r="K354" s="6"/>
      <c r="L354" s="6"/>
      <c r="M354" s="6"/>
      <c r="N354" s="6"/>
      <c r="O354" s="6"/>
      <c r="P354" s="6"/>
      <c r="Q354" s="6"/>
      <c r="R354" s="6"/>
      <c r="S354" s="6"/>
    </row>
    <row r="355" spans="1:19" ht="14.4">
      <c r="A355" s="6"/>
      <c r="B355" s="6"/>
      <c r="C355" s="6"/>
      <c r="D355" s="6"/>
      <c r="E355" s="6"/>
      <c r="F355" s="6"/>
      <c r="G355" s="6"/>
      <c r="H355" s="6"/>
      <c r="I355" s="6"/>
      <c r="J355" s="6"/>
      <c r="K355" s="6"/>
      <c r="L355" s="6"/>
      <c r="M355" s="6"/>
      <c r="N355" s="6"/>
      <c r="O355" s="6"/>
      <c r="P355" s="6"/>
      <c r="Q355" s="6"/>
      <c r="R355" s="6"/>
      <c r="S355" s="6"/>
    </row>
    <row r="356" spans="1:19" ht="14.4">
      <c r="A356" s="6"/>
      <c r="B356" s="6"/>
      <c r="C356" s="6"/>
      <c r="D356" s="6"/>
      <c r="E356" s="6"/>
      <c r="F356" s="6"/>
      <c r="G356" s="6"/>
      <c r="H356" s="6"/>
      <c r="I356" s="6"/>
      <c r="J356" s="6"/>
      <c r="K356" s="6"/>
      <c r="L356" s="6"/>
      <c r="M356" s="6"/>
      <c r="N356" s="6"/>
      <c r="O356" s="6"/>
      <c r="P356" s="6"/>
      <c r="Q356" s="6"/>
      <c r="R356" s="6"/>
      <c r="S356" s="6"/>
    </row>
    <row r="357" spans="1:19" ht="14.4">
      <c r="A357" s="6"/>
      <c r="B357" s="6"/>
      <c r="C357" s="6"/>
      <c r="D357" s="6"/>
      <c r="E357" s="6"/>
      <c r="F357" s="6"/>
      <c r="G357" s="6"/>
      <c r="H357" s="6"/>
      <c r="I357" s="6"/>
      <c r="J357" s="6"/>
      <c r="K357" s="6"/>
      <c r="L357" s="6"/>
      <c r="M357" s="6"/>
      <c r="N357" s="6"/>
      <c r="O357" s="6"/>
      <c r="P357" s="6"/>
      <c r="Q357" s="6"/>
      <c r="R357" s="6"/>
      <c r="S357" s="6"/>
    </row>
    <row r="358" spans="1:19" ht="14.4">
      <c r="A358" s="6"/>
      <c r="B358" s="6"/>
      <c r="C358" s="6"/>
      <c r="D358" s="6"/>
      <c r="E358" s="6"/>
      <c r="F358" s="6"/>
      <c r="G358" s="6"/>
      <c r="H358" s="6"/>
      <c r="I358" s="6"/>
      <c r="J358" s="6"/>
      <c r="K358" s="6"/>
      <c r="L358" s="6"/>
      <c r="M358" s="6"/>
      <c r="N358" s="6"/>
      <c r="O358" s="6"/>
      <c r="P358" s="6"/>
      <c r="Q358" s="6"/>
      <c r="R358" s="6"/>
      <c r="S358" s="6"/>
    </row>
    <row r="359" spans="1:19" ht="14.4">
      <c r="A359" s="6"/>
      <c r="B359" s="6"/>
      <c r="C359" s="6"/>
      <c r="D359" s="6"/>
      <c r="E359" s="6"/>
      <c r="F359" s="6"/>
      <c r="G359" s="6"/>
      <c r="H359" s="6"/>
      <c r="I359" s="6"/>
      <c r="J359" s="6"/>
      <c r="K359" s="6"/>
      <c r="L359" s="6"/>
      <c r="M359" s="6"/>
      <c r="N359" s="6"/>
      <c r="O359" s="6"/>
      <c r="P359" s="6"/>
      <c r="Q359" s="6"/>
      <c r="R359" s="6"/>
      <c r="S359" s="6"/>
    </row>
    <row r="360" spans="1:19" ht="14.4">
      <c r="A360" s="6"/>
      <c r="B360" s="6"/>
      <c r="C360" s="6"/>
      <c r="D360" s="6"/>
      <c r="E360" s="6"/>
      <c r="F360" s="6"/>
      <c r="G360" s="6"/>
      <c r="H360" s="6"/>
      <c r="I360" s="6"/>
      <c r="J360" s="6"/>
      <c r="K360" s="6"/>
      <c r="L360" s="6"/>
      <c r="M360" s="6"/>
      <c r="N360" s="6"/>
      <c r="O360" s="6"/>
      <c r="P360" s="6"/>
      <c r="Q360" s="6"/>
      <c r="R360" s="6"/>
      <c r="S360" s="6"/>
    </row>
    <row r="361" spans="1:19" ht="14.4">
      <c r="A361" s="6"/>
      <c r="B361" s="6"/>
      <c r="C361" s="6"/>
      <c r="D361" s="6"/>
      <c r="E361" s="6"/>
      <c r="F361" s="6"/>
      <c r="G361" s="6"/>
      <c r="H361" s="6"/>
      <c r="I361" s="6"/>
      <c r="J361" s="6"/>
      <c r="K361" s="6"/>
      <c r="L361" s="6"/>
      <c r="M361" s="6"/>
      <c r="N361" s="6"/>
      <c r="O361" s="6"/>
      <c r="P361" s="6"/>
      <c r="Q361" s="6"/>
      <c r="R361" s="6"/>
      <c r="S361" s="6"/>
    </row>
    <row r="362" spans="1:19" ht="14.4">
      <c r="A362" s="6"/>
      <c r="B362" s="6"/>
      <c r="C362" s="6"/>
      <c r="D362" s="6"/>
      <c r="E362" s="6"/>
      <c r="F362" s="6"/>
      <c r="G362" s="6"/>
      <c r="H362" s="6"/>
      <c r="I362" s="6"/>
      <c r="J362" s="6"/>
      <c r="K362" s="6"/>
      <c r="L362" s="6"/>
      <c r="M362" s="6"/>
      <c r="N362" s="6"/>
      <c r="O362" s="6"/>
      <c r="P362" s="6"/>
      <c r="Q362" s="6"/>
      <c r="R362" s="6"/>
      <c r="S362" s="6"/>
    </row>
    <row r="363" spans="1:19" ht="14.4">
      <c r="A363" s="6"/>
      <c r="B363" s="6"/>
      <c r="C363" s="6"/>
      <c r="D363" s="6"/>
      <c r="E363" s="6"/>
      <c r="F363" s="6"/>
      <c r="G363" s="6"/>
      <c r="H363" s="6"/>
      <c r="I363" s="6"/>
      <c r="J363" s="6"/>
      <c r="K363" s="6"/>
      <c r="L363" s="6"/>
      <c r="M363" s="6"/>
      <c r="N363" s="6"/>
      <c r="O363" s="6"/>
      <c r="P363" s="6"/>
      <c r="Q363" s="6"/>
      <c r="R363" s="6"/>
      <c r="S363" s="6"/>
    </row>
    <row r="364" spans="1:19" ht="14.4">
      <c r="A364" s="6"/>
      <c r="B364" s="6"/>
      <c r="C364" s="6"/>
      <c r="D364" s="6"/>
      <c r="E364" s="6"/>
      <c r="F364" s="6"/>
      <c r="G364" s="6"/>
      <c r="H364" s="6"/>
      <c r="I364" s="6"/>
      <c r="J364" s="6"/>
      <c r="K364" s="6"/>
      <c r="L364" s="6"/>
      <c r="M364" s="6"/>
      <c r="N364" s="6"/>
      <c r="O364" s="6"/>
      <c r="P364" s="6"/>
      <c r="Q364" s="6"/>
      <c r="R364" s="6"/>
      <c r="S364" s="6"/>
    </row>
    <row r="365" spans="1:19" ht="14.4">
      <c r="A365" s="6"/>
      <c r="B365" s="6"/>
      <c r="C365" s="6"/>
      <c r="D365" s="6"/>
      <c r="E365" s="6"/>
      <c r="F365" s="6"/>
      <c r="G365" s="6"/>
      <c r="H365" s="6"/>
      <c r="I365" s="6"/>
      <c r="J365" s="6"/>
      <c r="K365" s="6"/>
      <c r="L365" s="6"/>
      <c r="M365" s="6"/>
      <c r="N365" s="6"/>
      <c r="O365" s="6"/>
      <c r="P365" s="6"/>
      <c r="Q365" s="6"/>
      <c r="R365" s="6"/>
      <c r="S365" s="6"/>
    </row>
    <row r="366" spans="1:19" ht="14.4">
      <c r="A366" s="6"/>
      <c r="B366" s="6"/>
      <c r="C366" s="6"/>
      <c r="D366" s="6"/>
      <c r="E366" s="6"/>
      <c r="F366" s="6"/>
      <c r="G366" s="6"/>
      <c r="H366" s="6"/>
      <c r="I366" s="6"/>
      <c r="J366" s="6"/>
      <c r="K366" s="6"/>
      <c r="L366" s="6"/>
      <c r="M366" s="6"/>
      <c r="N366" s="6"/>
      <c r="O366" s="6"/>
      <c r="P366" s="6"/>
      <c r="Q366" s="6"/>
      <c r="R366" s="6"/>
      <c r="S366" s="6"/>
    </row>
    <row r="367" spans="1:19" ht="14.4">
      <c r="A367" s="6"/>
      <c r="B367" s="6"/>
      <c r="C367" s="6"/>
      <c r="D367" s="6"/>
      <c r="E367" s="6"/>
      <c r="F367" s="6"/>
      <c r="G367" s="6"/>
      <c r="H367" s="6"/>
      <c r="I367" s="6"/>
      <c r="J367" s="6"/>
      <c r="K367" s="6"/>
      <c r="L367" s="6"/>
      <c r="M367" s="6"/>
      <c r="N367" s="6"/>
      <c r="O367" s="6"/>
      <c r="P367" s="6"/>
      <c r="Q367" s="6"/>
      <c r="R367" s="6"/>
      <c r="S367" s="6"/>
    </row>
    <row r="368" spans="1:19" ht="14.4">
      <c r="A368" s="6"/>
      <c r="B368" s="6"/>
      <c r="C368" s="6"/>
      <c r="D368" s="6"/>
      <c r="E368" s="6"/>
      <c r="F368" s="6"/>
      <c r="G368" s="6"/>
      <c r="H368" s="6"/>
      <c r="I368" s="6"/>
      <c r="J368" s="6"/>
      <c r="K368" s="6"/>
      <c r="L368" s="6"/>
      <c r="M368" s="6"/>
      <c r="N368" s="6"/>
      <c r="O368" s="6"/>
      <c r="P368" s="6"/>
      <c r="Q368" s="6"/>
      <c r="R368" s="6"/>
      <c r="S368" s="6"/>
    </row>
    <row r="369" spans="1:19" ht="14.4">
      <c r="A369" s="6"/>
      <c r="B369" s="6"/>
      <c r="C369" s="6"/>
      <c r="D369" s="6"/>
      <c r="E369" s="6"/>
      <c r="F369" s="6"/>
      <c r="G369" s="6"/>
      <c r="H369" s="6"/>
      <c r="I369" s="6"/>
      <c r="J369" s="6"/>
      <c r="K369" s="6"/>
      <c r="L369" s="6"/>
      <c r="M369" s="6"/>
      <c r="N369" s="6"/>
      <c r="O369" s="6"/>
      <c r="P369" s="6"/>
      <c r="Q369" s="6"/>
      <c r="R369" s="6"/>
      <c r="S369" s="6"/>
    </row>
    <row r="370" spans="1:19" ht="14.4">
      <c r="A370" s="6"/>
      <c r="B370" s="6"/>
      <c r="C370" s="6"/>
      <c r="D370" s="6"/>
      <c r="E370" s="6"/>
      <c r="F370" s="6"/>
      <c r="G370" s="6"/>
      <c r="H370" s="6"/>
      <c r="I370" s="6"/>
      <c r="J370" s="6"/>
      <c r="K370" s="6"/>
      <c r="L370" s="6"/>
      <c r="M370" s="6"/>
      <c r="N370" s="6"/>
      <c r="O370" s="6"/>
      <c r="P370" s="6"/>
      <c r="Q370" s="6"/>
      <c r="R370" s="6"/>
      <c r="S370" s="6"/>
    </row>
    <row r="371" spans="1:19" ht="14.4">
      <c r="A371" s="6"/>
      <c r="B371" s="6"/>
      <c r="C371" s="6"/>
      <c r="D371" s="6"/>
      <c r="E371" s="6"/>
      <c r="F371" s="6"/>
      <c r="G371" s="6"/>
      <c r="H371" s="6"/>
      <c r="I371" s="6"/>
      <c r="J371" s="6"/>
      <c r="K371" s="6"/>
      <c r="L371" s="6"/>
      <c r="M371" s="6"/>
      <c r="N371" s="6"/>
      <c r="O371" s="6"/>
      <c r="P371" s="6"/>
      <c r="Q371" s="6"/>
      <c r="R371" s="6"/>
      <c r="S371" s="6"/>
    </row>
    <row r="372" spans="1:19" ht="14.4">
      <c r="A372" s="6"/>
      <c r="B372" s="6"/>
      <c r="C372" s="6"/>
      <c r="D372" s="6"/>
      <c r="E372" s="6"/>
      <c r="F372" s="6"/>
      <c r="G372" s="6"/>
      <c r="H372" s="6"/>
      <c r="I372" s="6"/>
      <c r="J372" s="6"/>
      <c r="K372" s="6"/>
      <c r="L372" s="6"/>
      <c r="M372" s="6"/>
      <c r="N372" s="6"/>
      <c r="O372" s="6"/>
      <c r="P372" s="6"/>
      <c r="Q372" s="6"/>
      <c r="R372" s="6"/>
      <c r="S372" s="6"/>
    </row>
    <row r="373" spans="1:19" ht="14.4">
      <c r="A373" s="6"/>
      <c r="B373" s="6"/>
      <c r="C373" s="6"/>
      <c r="D373" s="6"/>
      <c r="E373" s="6"/>
      <c r="F373" s="6"/>
      <c r="G373" s="6"/>
      <c r="H373" s="6"/>
      <c r="I373" s="6"/>
      <c r="J373" s="6"/>
      <c r="K373" s="6"/>
      <c r="L373" s="6"/>
      <c r="M373" s="6"/>
      <c r="N373" s="6"/>
      <c r="O373" s="6"/>
      <c r="P373" s="6"/>
      <c r="Q373" s="6"/>
      <c r="R373" s="6"/>
      <c r="S373" s="6"/>
    </row>
    <row r="374" spans="1:19" ht="14.4">
      <c r="A374" s="6"/>
      <c r="B374" s="6"/>
      <c r="C374" s="6"/>
      <c r="D374" s="6"/>
      <c r="E374" s="6"/>
      <c r="F374" s="6"/>
      <c r="G374" s="6"/>
      <c r="H374" s="6"/>
      <c r="I374" s="6"/>
      <c r="J374" s="6"/>
      <c r="K374" s="6"/>
      <c r="L374" s="6"/>
      <c r="M374" s="6"/>
      <c r="N374" s="6"/>
      <c r="O374" s="6"/>
      <c r="P374" s="6"/>
      <c r="Q374" s="6"/>
      <c r="R374" s="6"/>
      <c r="S374" s="6"/>
    </row>
    <row r="375" spans="1:19" ht="14.4">
      <c r="A375" s="6"/>
      <c r="B375" s="6"/>
      <c r="C375" s="6"/>
      <c r="D375" s="6"/>
      <c r="E375" s="6"/>
      <c r="F375" s="6"/>
      <c r="G375" s="6"/>
      <c r="H375" s="6"/>
      <c r="I375" s="6"/>
      <c r="J375" s="6"/>
      <c r="K375" s="6"/>
      <c r="L375" s="6"/>
      <c r="M375" s="6"/>
      <c r="N375" s="6"/>
      <c r="O375" s="6"/>
      <c r="P375" s="6"/>
      <c r="Q375" s="6"/>
      <c r="R375" s="6"/>
      <c r="S375" s="6"/>
    </row>
    <row r="376" spans="1:19" ht="14.4">
      <c r="A376" s="6"/>
      <c r="B376" s="6"/>
      <c r="C376" s="6"/>
      <c r="D376" s="6"/>
      <c r="E376" s="6"/>
      <c r="F376" s="6"/>
      <c r="G376" s="6"/>
      <c r="H376" s="6"/>
      <c r="I376" s="6"/>
      <c r="J376" s="6"/>
      <c r="K376" s="6"/>
      <c r="L376" s="6"/>
      <c r="M376" s="6"/>
      <c r="N376" s="6"/>
      <c r="O376" s="6"/>
      <c r="P376" s="6"/>
      <c r="Q376" s="6"/>
      <c r="R376" s="6"/>
      <c r="S376" s="6"/>
    </row>
    <row r="377" spans="1:19" ht="14.4">
      <c r="A377" s="6"/>
      <c r="B377" s="6"/>
      <c r="C377" s="6"/>
      <c r="D377" s="6"/>
      <c r="E377" s="6"/>
      <c r="F377" s="6"/>
      <c r="G377" s="6"/>
      <c r="H377" s="6"/>
      <c r="I377" s="6"/>
      <c r="J377" s="6"/>
      <c r="K377" s="6"/>
      <c r="L377" s="6"/>
      <c r="M377" s="6"/>
      <c r="N377" s="6"/>
      <c r="O377" s="6"/>
      <c r="P377" s="6"/>
      <c r="Q377" s="6"/>
      <c r="R377" s="6"/>
      <c r="S377" s="6"/>
    </row>
    <row r="378" spans="1:19" ht="14.4">
      <c r="A378" s="6"/>
      <c r="B378" s="6"/>
      <c r="C378" s="6"/>
      <c r="D378" s="6"/>
      <c r="E378" s="6"/>
      <c r="F378" s="6"/>
      <c r="G378" s="6"/>
      <c r="H378" s="6"/>
      <c r="I378" s="6"/>
      <c r="J378" s="6"/>
      <c r="K378" s="6"/>
      <c r="L378" s="6"/>
      <c r="M378" s="6"/>
      <c r="N378" s="6"/>
      <c r="O378" s="6"/>
      <c r="P378" s="6"/>
      <c r="Q378" s="6"/>
      <c r="R378" s="6"/>
      <c r="S378" s="6"/>
    </row>
    <row r="379" spans="1:19" ht="14.4">
      <c r="A379" s="6"/>
      <c r="B379" s="6"/>
      <c r="C379" s="6"/>
      <c r="D379" s="6"/>
      <c r="E379" s="6"/>
      <c r="F379" s="6"/>
      <c r="G379" s="6"/>
      <c r="H379" s="6"/>
      <c r="I379" s="6"/>
      <c r="J379" s="6"/>
      <c r="K379" s="6"/>
      <c r="L379" s="6"/>
      <c r="M379" s="6"/>
      <c r="N379" s="6"/>
      <c r="O379" s="6"/>
      <c r="P379" s="6"/>
      <c r="Q379" s="6"/>
      <c r="R379" s="6"/>
      <c r="S379" s="6"/>
    </row>
    <row r="380" spans="1:19" ht="14.4">
      <c r="A380" s="6"/>
      <c r="B380" s="6"/>
      <c r="C380" s="6"/>
      <c r="D380" s="6"/>
      <c r="E380" s="6"/>
      <c r="F380" s="6"/>
      <c r="G380" s="6"/>
      <c r="H380" s="6"/>
      <c r="I380" s="6"/>
      <c r="J380" s="6"/>
      <c r="K380" s="6"/>
      <c r="L380" s="6"/>
      <c r="M380" s="6"/>
      <c r="N380" s="6"/>
      <c r="O380" s="6"/>
      <c r="P380" s="6"/>
      <c r="Q380" s="6"/>
      <c r="R380" s="6"/>
      <c r="S380" s="6"/>
    </row>
    <row r="381" spans="1:19" ht="14.4">
      <c r="A381" s="6"/>
      <c r="B381" s="6"/>
      <c r="C381" s="6"/>
      <c r="D381" s="6"/>
      <c r="E381" s="6"/>
      <c r="F381" s="6"/>
      <c r="G381" s="6"/>
      <c r="H381" s="6"/>
      <c r="I381" s="6"/>
      <c r="J381" s="6"/>
      <c r="K381" s="6"/>
      <c r="L381" s="6"/>
      <c r="M381" s="6"/>
      <c r="N381" s="6"/>
      <c r="O381" s="6"/>
      <c r="P381" s="6"/>
      <c r="Q381" s="6"/>
      <c r="R381" s="6"/>
      <c r="S381" s="6"/>
    </row>
    <row r="382" spans="1:19" ht="14.4">
      <c r="A382" s="6"/>
      <c r="B382" s="6"/>
      <c r="C382" s="6"/>
      <c r="D382" s="6"/>
      <c r="E382" s="6"/>
      <c r="F382" s="6"/>
      <c r="G382" s="6"/>
      <c r="H382" s="6"/>
      <c r="I382" s="6"/>
      <c r="J382" s="6"/>
      <c r="K382" s="6"/>
      <c r="L382" s="6"/>
      <c r="M382" s="6"/>
      <c r="N382" s="6"/>
      <c r="O382" s="6"/>
      <c r="P382" s="6"/>
      <c r="Q382" s="6"/>
      <c r="R382" s="6"/>
      <c r="S382" s="6"/>
    </row>
    <row r="383" spans="1:19" ht="14.4">
      <c r="A383" s="6"/>
      <c r="B383" s="6"/>
      <c r="C383" s="6"/>
      <c r="D383" s="6"/>
      <c r="E383" s="6"/>
      <c r="F383" s="6"/>
      <c r="G383" s="6"/>
      <c r="H383" s="6"/>
      <c r="I383" s="6"/>
      <c r="J383" s="6"/>
      <c r="K383" s="6"/>
      <c r="L383" s="6"/>
      <c r="M383" s="6"/>
      <c r="N383" s="6"/>
      <c r="O383" s="6"/>
      <c r="P383" s="6"/>
      <c r="Q383" s="6"/>
      <c r="R383" s="6"/>
      <c r="S383" s="6"/>
    </row>
    <row r="384" spans="1:19" ht="14.4">
      <c r="A384" s="6"/>
      <c r="B384" s="6"/>
      <c r="C384" s="6"/>
      <c r="D384" s="6"/>
      <c r="E384" s="6"/>
      <c r="F384" s="6"/>
      <c r="G384" s="6"/>
      <c r="H384" s="6"/>
      <c r="I384" s="6"/>
      <c r="J384" s="6"/>
      <c r="K384" s="6"/>
      <c r="L384" s="6"/>
      <c r="M384" s="6"/>
      <c r="N384" s="6"/>
      <c r="O384" s="6"/>
      <c r="P384" s="6"/>
      <c r="Q384" s="6"/>
      <c r="R384" s="6"/>
      <c r="S384" s="6"/>
    </row>
    <row r="385" spans="1:19" ht="14.4">
      <c r="A385" s="6"/>
      <c r="B385" s="6"/>
      <c r="C385" s="6"/>
      <c r="D385" s="6"/>
      <c r="E385" s="6"/>
      <c r="F385" s="6"/>
      <c r="G385" s="6"/>
      <c r="H385" s="6"/>
      <c r="I385" s="6"/>
      <c r="J385" s="6"/>
      <c r="K385" s="6"/>
      <c r="L385" s="6"/>
      <c r="M385" s="6"/>
      <c r="N385" s="6"/>
      <c r="O385" s="6"/>
      <c r="P385" s="6"/>
      <c r="Q385" s="6"/>
      <c r="R385" s="6"/>
      <c r="S385" s="6"/>
    </row>
    <row r="386" spans="1:19" ht="14.4">
      <c r="A386" s="6"/>
      <c r="B386" s="6"/>
      <c r="C386" s="6"/>
      <c r="D386" s="6"/>
      <c r="E386" s="6"/>
      <c r="F386" s="6"/>
      <c r="G386" s="6"/>
      <c r="H386" s="6"/>
      <c r="I386" s="6"/>
      <c r="J386" s="6"/>
      <c r="K386" s="6"/>
      <c r="L386" s="6"/>
      <c r="M386" s="6"/>
      <c r="N386" s="6"/>
      <c r="O386" s="6"/>
      <c r="P386" s="6"/>
      <c r="Q386" s="6"/>
      <c r="R386" s="6"/>
      <c r="S386" s="6"/>
    </row>
    <row r="387" spans="1:19" ht="14.4">
      <c r="A387" s="6"/>
      <c r="B387" s="6"/>
      <c r="C387" s="6"/>
      <c r="D387" s="6"/>
      <c r="E387" s="6"/>
      <c r="F387" s="6"/>
      <c r="G387" s="6"/>
      <c r="H387" s="6"/>
      <c r="I387" s="6"/>
      <c r="J387" s="6"/>
      <c r="K387" s="6"/>
      <c r="L387" s="6"/>
      <c r="M387" s="6"/>
      <c r="N387" s="6"/>
      <c r="O387" s="6"/>
      <c r="P387" s="6"/>
      <c r="Q387" s="6"/>
      <c r="R387" s="6"/>
      <c r="S387" s="6"/>
    </row>
    <row r="388" spans="1:19" ht="14.4">
      <c r="A388" s="6"/>
      <c r="B388" s="6"/>
      <c r="C388" s="6"/>
      <c r="D388" s="6"/>
      <c r="E388" s="6"/>
      <c r="F388" s="6"/>
      <c r="G388" s="6"/>
      <c r="H388" s="6"/>
      <c r="I388" s="6"/>
      <c r="J388" s="6"/>
      <c r="K388" s="6"/>
      <c r="L388" s="6"/>
      <c r="M388" s="6"/>
      <c r="N388" s="6"/>
      <c r="O388" s="6"/>
      <c r="P388" s="6"/>
      <c r="Q388" s="6"/>
      <c r="R388" s="6"/>
      <c r="S388" s="6"/>
    </row>
    <row r="389" spans="1:19" ht="14.4">
      <c r="A389" s="6"/>
      <c r="B389" s="6"/>
      <c r="C389" s="6"/>
      <c r="D389" s="6"/>
      <c r="E389" s="6"/>
      <c r="F389" s="6"/>
      <c r="G389" s="6"/>
      <c r="H389" s="6"/>
      <c r="I389" s="6"/>
      <c r="J389" s="6"/>
      <c r="K389" s="6"/>
      <c r="L389" s="6"/>
      <c r="M389" s="6"/>
      <c r="N389" s="6"/>
      <c r="O389" s="6"/>
      <c r="P389" s="6"/>
      <c r="Q389" s="6"/>
      <c r="R389" s="6"/>
      <c r="S389" s="6"/>
    </row>
    <row r="390" spans="1:19" ht="14.4">
      <c r="A390" s="6"/>
      <c r="B390" s="6"/>
      <c r="C390" s="6"/>
      <c r="D390" s="6"/>
      <c r="E390" s="6"/>
      <c r="F390" s="6"/>
      <c r="G390" s="6"/>
      <c r="H390" s="6"/>
      <c r="I390" s="6"/>
      <c r="J390" s="6"/>
      <c r="K390" s="6"/>
      <c r="L390" s="6"/>
      <c r="M390" s="6"/>
      <c r="N390" s="6"/>
      <c r="O390" s="6"/>
      <c r="P390" s="6"/>
      <c r="Q390" s="6"/>
      <c r="R390" s="6"/>
      <c r="S390" s="6"/>
    </row>
    <row r="391" spans="1:19" ht="14.4">
      <c r="A391" s="6"/>
      <c r="B391" s="6"/>
      <c r="C391" s="6"/>
      <c r="D391" s="6"/>
      <c r="E391" s="6"/>
      <c r="F391" s="6"/>
      <c r="G391" s="6"/>
      <c r="H391" s="6"/>
      <c r="I391" s="6"/>
      <c r="J391" s="6"/>
      <c r="K391" s="6"/>
      <c r="L391" s="6"/>
      <c r="M391" s="6"/>
      <c r="N391" s="6"/>
      <c r="O391" s="6"/>
      <c r="P391" s="6"/>
      <c r="Q391" s="6"/>
      <c r="R391" s="6"/>
      <c r="S391" s="6"/>
    </row>
    <row r="392" spans="1:19" ht="14.4">
      <c r="A392" s="6"/>
      <c r="B392" s="6"/>
      <c r="C392" s="6"/>
      <c r="D392" s="6"/>
      <c r="E392" s="6"/>
      <c r="F392" s="6"/>
      <c r="G392" s="6"/>
      <c r="H392" s="6"/>
      <c r="I392" s="6"/>
      <c r="J392" s="6"/>
      <c r="K392" s="6"/>
      <c r="L392" s="6"/>
      <c r="M392" s="6"/>
      <c r="N392" s="6"/>
      <c r="O392" s="6"/>
      <c r="P392" s="6"/>
      <c r="Q392" s="6"/>
      <c r="R392" s="6"/>
      <c r="S392" s="6"/>
    </row>
    <row r="393" spans="1:19" ht="14.4">
      <c r="A393" s="6"/>
      <c r="B393" s="6"/>
      <c r="C393" s="6"/>
      <c r="D393" s="6"/>
      <c r="E393" s="6"/>
      <c r="F393" s="6"/>
      <c r="G393" s="6"/>
      <c r="H393" s="6"/>
      <c r="I393" s="6"/>
      <c r="J393" s="6"/>
      <c r="K393" s="6"/>
      <c r="L393" s="6"/>
      <c r="M393" s="6"/>
      <c r="N393" s="6"/>
      <c r="O393" s="6"/>
      <c r="P393" s="6"/>
      <c r="Q393" s="6"/>
      <c r="R393" s="6"/>
      <c r="S393" s="6"/>
    </row>
    <row r="394" spans="1:19" ht="14.4">
      <c r="A394" s="6"/>
      <c r="B394" s="6"/>
      <c r="C394" s="6"/>
      <c r="D394" s="6"/>
      <c r="E394" s="6"/>
      <c r="F394" s="6"/>
      <c r="G394" s="6"/>
      <c r="H394" s="6"/>
      <c r="I394" s="6"/>
      <c r="J394" s="6"/>
      <c r="K394" s="6"/>
      <c r="L394" s="6"/>
      <c r="M394" s="6"/>
      <c r="N394" s="6"/>
      <c r="O394" s="6"/>
      <c r="P394" s="6"/>
      <c r="Q394" s="6"/>
      <c r="R394" s="6"/>
      <c r="S394" s="6"/>
    </row>
    <row r="395" spans="1:19" ht="14.4">
      <c r="A395" s="6"/>
      <c r="B395" s="6"/>
      <c r="C395" s="6"/>
      <c r="D395" s="6"/>
      <c r="E395" s="6"/>
      <c r="F395" s="6"/>
      <c r="G395" s="6"/>
      <c r="H395" s="6"/>
      <c r="I395" s="6"/>
      <c r="J395" s="6"/>
      <c r="K395" s="6"/>
      <c r="L395" s="6"/>
      <c r="M395" s="6"/>
      <c r="N395" s="6"/>
      <c r="O395" s="6"/>
      <c r="P395" s="6"/>
      <c r="Q395" s="6"/>
      <c r="R395" s="6"/>
      <c r="S395" s="6"/>
    </row>
    <row r="396" spans="1:19" ht="14.4">
      <c r="A396" s="6"/>
      <c r="B396" s="6"/>
      <c r="C396" s="6"/>
      <c r="D396" s="6"/>
      <c r="E396" s="6"/>
      <c r="F396" s="6"/>
      <c r="G396" s="6"/>
      <c r="H396" s="6"/>
      <c r="I396" s="6"/>
      <c r="J396" s="6"/>
      <c r="K396" s="6"/>
      <c r="L396" s="6"/>
      <c r="M396" s="6"/>
      <c r="N396" s="6"/>
      <c r="O396" s="6"/>
      <c r="P396" s="6"/>
      <c r="Q396" s="6"/>
      <c r="R396" s="6"/>
      <c r="S396" s="6"/>
    </row>
    <row r="397" spans="1:19" ht="14.4">
      <c r="A397" s="6"/>
      <c r="B397" s="6"/>
      <c r="C397" s="6"/>
      <c r="D397" s="6"/>
      <c r="E397" s="6"/>
      <c r="F397" s="6"/>
      <c r="G397" s="6"/>
      <c r="H397" s="6"/>
      <c r="I397" s="6"/>
      <c r="J397" s="6"/>
      <c r="K397" s="6"/>
      <c r="L397" s="6"/>
      <c r="M397" s="6"/>
      <c r="N397" s="6"/>
      <c r="O397" s="6"/>
      <c r="P397" s="6"/>
      <c r="Q397" s="6"/>
      <c r="R397" s="6"/>
      <c r="S397" s="6"/>
    </row>
    <row r="398" spans="1:19" ht="14.4">
      <c r="A398" s="6"/>
      <c r="B398" s="6"/>
      <c r="C398" s="6"/>
      <c r="D398" s="6"/>
      <c r="E398" s="6"/>
      <c r="F398" s="6"/>
      <c r="G398" s="6"/>
      <c r="H398" s="6"/>
      <c r="I398" s="6"/>
      <c r="J398" s="6"/>
      <c r="K398" s="6"/>
      <c r="L398" s="6"/>
      <c r="M398" s="6"/>
      <c r="N398" s="6"/>
      <c r="O398" s="6"/>
      <c r="P398" s="6"/>
      <c r="Q398" s="6"/>
      <c r="R398" s="6"/>
      <c r="S398" s="6"/>
    </row>
    <row r="399" spans="1:19" ht="14.4">
      <c r="A399" s="6"/>
      <c r="B399" s="6"/>
      <c r="C399" s="6"/>
      <c r="D399" s="6"/>
      <c r="E399" s="6"/>
      <c r="F399" s="6"/>
      <c r="G399" s="6"/>
      <c r="H399" s="6"/>
      <c r="I399" s="6"/>
      <c r="J399" s="6"/>
      <c r="K399" s="6"/>
      <c r="L399" s="6"/>
      <c r="M399" s="6"/>
      <c r="N399" s="6"/>
      <c r="O399" s="6"/>
      <c r="P399" s="6"/>
      <c r="Q399" s="6"/>
      <c r="R399" s="6"/>
      <c r="S399" s="6"/>
    </row>
    <row r="400" spans="1:19" ht="14.4">
      <c r="A400" s="6"/>
      <c r="B400" s="6"/>
      <c r="C400" s="6"/>
      <c r="D400" s="6"/>
      <c r="E400" s="6"/>
      <c r="F400" s="6"/>
      <c r="G400" s="6"/>
      <c r="H400" s="6"/>
      <c r="I400" s="6"/>
      <c r="J400" s="6"/>
      <c r="K400" s="6"/>
      <c r="L400" s="6"/>
      <c r="M400" s="6"/>
      <c r="N400" s="6"/>
      <c r="O400" s="6"/>
      <c r="P400" s="6"/>
      <c r="Q400" s="6"/>
      <c r="R400" s="6"/>
      <c r="S400" s="6"/>
    </row>
    <row r="401" spans="1:19" ht="14.4">
      <c r="A401" s="6"/>
      <c r="B401" s="6"/>
      <c r="C401" s="6"/>
      <c r="D401" s="6"/>
      <c r="E401" s="6"/>
      <c r="F401" s="6"/>
      <c r="G401" s="6"/>
      <c r="H401" s="6"/>
      <c r="I401" s="6"/>
      <c r="J401" s="6"/>
      <c r="K401" s="6"/>
      <c r="L401" s="6"/>
      <c r="M401" s="6"/>
      <c r="N401" s="6"/>
      <c r="O401" s="6"/>
      <c r="P401" s="6"/>
      <c r="Q401" s="6"/>
      <c r="R401" s="6"/>
      <c r="S401" s="6"/>
    </row>
    <row r="402" spans="1:19" ht="14.4">
      <c r="A402" s="6"/>
      <c r="B402" s="6"/>
      <c r="C402" s="6"/>
      <c r="D402" s="6"/>
      <c r="E402" s="6"/>
      <c r="F402" s="6"/>
      <c r="G402" s="6"/>
      <c r="H402" s="6"/>
      <c r="I402" s="6"/>
      <c r="J402" s="6"/>
      <c r="K402" s="6"/>
      <c r="L402" s="6"/>
      <c r="M402" s="6"/>
      <c r="N402" s="6"/>
      <c r="O402" s="6"/>
      <c r="P402" s="6"/>
      <c r="Q402" s="6"/>
      <c r="R402" s="6"/>
      <c r="S402" s="6"/>
    </row>
    <row r="403" spans="1:19" ht="14.4">
      <c r="A403" s="6"/>
      <c r="B403" s="6"/>
      <c r="C403" s="6"/>
      <c r="D403" s="6"/>
      <c r="E403" s="6"/>
      <c r="F403" s="6"/>
      <c r="G403" s="6"/>
      <c r="H403" s="6"/>
      <c r="I403" s="6"/>
      <c r="J403" s="6"/>
      <c r="K403" s="6"/>
      <c r="L403" s="6"/>
      <c r="M403" s="6"/>
      <c r="N403" s="6"/>
      <c r="O403" s="6"/>
      <c r="P403" s="6"/>
      <c r="Q403" s="6"/>
      <c r="R403" s="6"/>
      <c r="S403" s="6"/>
    </row>
    <row r="404" spans="1:19" ht="14.4">
      <c r="A404" s="6"/>
      <c r="B404" s="6"/>
      <c r="C404" s="6"/>
      <c r="D404" s="6"/>
      <c r="E404" s="6"/>
      <c r="F404" s="6"/>
      <c r="G404" s="6"/>
      <c r="H404" s="6"/>
      <c r="I404" s="6"/>
      <c r="J404" s="6"/>
      <c r="K404" s="6"/>
      <c r="L404" s="6"/>
      <c r="M404" s="6"/>
      <c r="N404" s="6"/>
      <c r="O404" s="6"/>
      <c r="P404" s="6"/>
      <c r="Q404" s="6"/>
      <c r="R404" s="6"/>
      <c r="S404" s="6"/>
    </row>
    <row r="405" spans="1:19" ht="14.4">
      <c r="A405" s="6"/>
      <c r="B405" s="6"/>
      <c r="C405" s="6"/>
      <c r="D405" s="6"/>
      <c r="E405" s="6"/>
      <c r="F405" s="6"/>
      <c r="G405" s="6"/>
      <c r="H405" s="6"/>
      <c r="I405" s="6"/>
      <c r="J405" s="6"/>
      <c r="K405" s="6"/>
      <c r="L405" s="6"/>
      <c r="M405" s="6"/>
      <c r="N405" s="6"/>
      <c r="O405" s="6"/>
      <c r="P405" s="6"/>
      <c r="Q405" s="6"/>
      <c r="R405" s="6"/>
      <c r="S405" s="6"/>
    </row>
    <row r="406" spans="1:19" ht="14.4">
      <c r="A406" s="6"/>
      <c r="B406" s="6"/>
      <c r="C406" s="6"/>
      <c r="D406" s="6"/>
      <c r="E406" s="6"/>
      <c r="F406" s="6"/>
      <c r="G406" s="6"/>
      <c r="H406" s="6"/>
      <c r="I406" s="6"/>
      <c r="J406" s="6"/>
      <c r="K406" s="6"/>
      <c r="L406" s="6"/>
      <c r="M406" s="6"/>
      <c r="N406" s="6"/>
      <c r="O406" s="6"/>
      <c r="P406" s="6"/>
      <c r="Q406" s="6"/>
      <c r="R406" s="6"/>
      <c r="S406" s="6"/>
    </row>
    <row r="407" spans="1:19" ht="14.4">
      <c r="A407" s="6"/>
      <c r="B407" s="6"/>
      <c r="C407" s="6"/>
      <c r="D407" s="6"/>
      <c r="E407" s="6"/>
      <c r="F407" s="6"/>
      <c r="G407" s="6"/>
      <c r="H407" s="6"/>
      <c r="I407" s="6"/>
      <c r="J407" s="6"/>
      <c r="K407" s="6"/>
      <c r="L407" s="6"/>
      <c r="M407" s="6"/>
      <c r="N407" s="6"/>
      <c r="O407" s="6"/>
      <c r="P407" s="6"/>
      <c r="Q407" s="6"/>
      <c r="R407" s="6"/>
      <c r="S407" s="6"/>
    </row>
    <row r="408" spans="1:19" ht="14.4">
      <c r="A408" s="6"/>
      <c r="B408" s="6"/>
      <c r="C408" s="6"/>
      <c r="D408" s="6"/>
      <c r="E408" s="6"/>
      <c r="F408" s="6"/>
      <c r="G408" s="6"/>
      <c r="H408" s="6"/>
      <c r="I408" s="6"/>
      <c r="J408" s="6"/>
      <c r="K408" s="6"/>
      <c r="L408" s="6"/>
      <c r="M408" s="6"/>
      <c r="N408" s="6"/>
      <c r="O408" s="6"/>
      <c r="P408" s="6"/>
      <c r="Q408" s="6"/>
      <c r="R408" s="6"/>
      <c r="S408" s="6"/>
    </row>
    <row r="409" spans="1:19" ht="14.4">
      <c r="A409" s="6"/>
      <c r="B409" s="6"/>
      <c r="C409" s="6"/>
      <c r="D409" s="6"/>
      <c r="E409" s="6"/>
      <c r="F409" s="6"/>
      <c r="G409" s="6"/>
      <c r="H409" s="6"/>
      <c r="I409" s="6"/>
      <c r="J409" s="6"/>
      <c r="K409" s="6"/>
      <c r="L409" s="6"/>
      <c r="M409" s="6"/>
      <c r="N409" s="6"/>
      <c r="O409" s="6"/>
      <c r="P409" s="6"/>
      <c r="Q409" s="6"/>
      <c r="R409" s="6"/>
      <c r="S409" s="6"/>
    </row>
    <row r="410" spans="1:19" ht="14.4">
      <c r="A410" s="6"/>
      <c r="B410" s="6"/>
      <c r="C410" s="6"/>
      <c r="D410" s="6"/>
      <c r="E410" s="6"/>
      <c r="F410" s="6"/>
      <c r="G410" s="6"/>
      <c r="H410" s="6"/>
      <c r="I410" s="6"/>
      <c r="J410" s="6"/>
      <c r="K410" s="6"/>
      <c r="L410" s="6"/>
      <c r="M410" s="6"/>
      <c r="N410" s="6"/>
      <c r="O410" s="6"/>
      <c r="P410" s="6"/>
      <c r="Q410" s="6"/>
      <c r="R410" s="6"/>
      <c r="S410" s="6"/>
    </row>
    <row r="411" spans="1:19" ht="14.4">
      <c r="A411" s="6"/>
      <c r="B411" s="6"/>
      <c r="C411" s="6"/>
      <c r="D411" s="6"/>
      <c r="E411" s="6"/>
      <c r="F411" s="6"/>
      <c r="G411" s="6"/>
      <c r="H411" s="6"/>
      <c r="I411" s="6"/>
      <c r="J411" s="6"/>
      <c r="K411" s="6"/>
      <c r="L411" s="6"/>
      <c r="M411" s="6"/>
      <c r="N411" s="6"/>
      <c r="O411" s="6"/>
      <c r="P411" s="6"/>
      <c r="Q411" s="6"/>
      <c r="R411" s="6"/>
      <c r="S411" s="6"/>
    </row>
    <row r="412" spans="1:19" ht="14.4">
      <c r="A412" s="6"/>
      <c r="B412" s="6"/>
      <c r="C412" s="6"/>
      <c r="D412" s="6"/>
      <c r="E412" s="6"/>
      <c r="F412" s="6"/>
      <c r="G412" s="6"/>
      <c r="H412" s="6"/>
      <c r="I412" s="6"/>
      <c r="J412" s="6"/>
      <c r="K412" s="6"/>
      <c r="L412" s="6"/>
      <c r="M412" s="6"/>
      <c r="N412" s="6"/>
      <c r="O412" s="6"/>
      <c r="P412" s="6"/>
      <c r="Q412" s="6"/>
      <c r="R412" s="6"/>
      <c r="S412" s="6"/>
    </row>
    <row r="413" spans="1:19" ht="14.4">
      <c r="A413" s="6"/>
      <c r="B413" s="6"/>
      <c r="C413" s="6"/>
      <c r="D413" s="6"/>
      <c r="E413" s="6"/>
      <c r="F413" s="6"/>
      <c r="G413" s="6"/>
      <c r="H413" s="6"/>
      <c r="I413" s="6"/>
      <c r="J413" s="6"/>
      <c r="K413" s="6"/>
      <c r="L413" s="6"/>
      <c r="M413" s="6"/>
      <c r="N413" s="6"/>
      <c r="O413" s="6"/>
      <c r="P413" s="6"/>
      <c r="Q413" s="6"/>
      <c r="R413" s="6"/>
      <c r="S413" s="6"/>
    </row>
    <row r="414" spans="1:19" ht="14.4">
      <c r="A414" s="6"/>
      <c r="B414" s="6"/>
      <c r="C414" s="6"/>
      <c r="D414" s="6"/>
      <c r="E414" s="6"/>
      <c r="F414" s="6"/>
      <c r="G414" s="6"/>
      <c r="H414" s="6"/>
      <c r="I414" s="6"/>
      <c r="J414" s="6"/>
      <c r="K414" s="6"/>
      <c r="L414" s="6"/>
      <c r="M414" s="6"/>
      <c r="N414" s="6"/>
      <c r="O414" s="6"/>
      <c r="P414" s="6"/>
      <c r="Q414" s="6"/>
      <c r="R414" s="6"/>
      <c r="S414" s="6"/>
    </row>
    <row r="415" spans="1:19" ht="14.4">
      <c r="A415" s="6"/>
      <c r="B415" s="6"/>
      <c r="C415" s="6"/>
      <c r="D415" s="6"/>
      <c r="E415" s="6"/>
      <c r="F415" s="6"/>
      <c r="G415" s="6"/>
      <c r="H415" s="6"/>
      <c r="I415" s="6"/>
      <c r="J415" s="6"/>
      <c r="K415" s="6"/>
      <c r="L415" s="6"/>
      <c r="M415" s="6"/>
      <c r="N415" s="6"/>
      <c r="O415" s="6"/>
      <c r="P415" s="6"/>
      <c r="Q415" s="6"/>
      <c r="R415" s="6"/>
      <c r="S415" s="6"/>
    </row>
    <row r="416" spans="1:19" ht="14.4">
      <c r="A416" s="6"/>
      <c r="B416" s="6"/>
      <c r="C416" s="6"/>
      <c r="D416" s="6"/>
      <c r="E416" s="6"/>
      <c r="F416" s="6"/>
      <c r="G416" s="6"/>
      <c r="H416" s="6"/>
      <c r="I416" s="6"/>
      <c r="J416" s="6"/>
      <c r="K416" s="6"/>
      <c r="L416" s="6"/>
      <c r="M416" s="6"/>
      <c r="N416" s="6"/>
      <c r="O416" s="6"/>
      <c r="P416" s="6"/>
      <c r="Q416" s="6"/>
      <c r="R416" s="6"/>
      <c r="S416" s="6"/>
    </row>
    <row r="417" spans="1:19" ht="14.4">
      <c r="A417" s="6"/>
      <c r="B417" s="6"/>
      <c r="C417" s="6"/>
      <c r="D417" s="6"/>
      <c r="E417" s="6"/>
      <c r="F417" s="6"/>
      <c r="G417" s="6"/>
      <c r="H417" s="6"/>
      <c r="I417" s="6"/>
      <c r="J417" s="6"/>
      <c r="K417" s="6"/>
      <c r="L417" s="6"/>
      <c r="M417" s="6"/>
      <c r="N417" s="6"/>
      <c r="O417" s="6"/>
      <c r="P417" s="6"/>
      <c r="Q417" s="6"/>
      <c r="R417" s="6"/>
      <c r="S417" s="6"/>
    </row>
    <row r="418" spans="1:19" ht="14.4">
      <c r="A418" s="6"/>
      <c r="B418" s="6"/>
      <c r="C418" s="6"/>
      <c r="D418" s="6"/>
      <c r="E418" s="6"/>
      <c r="F418" s="6"/>
      <c r="G418" s="6"/>
      <c r="H418" s="6"/>
      <c r="I418" s="6"/>
      <c r="J418" s="6"/>
      <c r="K418" s="6"/>
      <c r="L418" s="6"/>
      <c r="M418" s="6"/>
      <c r="N418" s="6"/>
      <c r="O418" s="6"/>
      <c r="P418" s="6"/>
      <c r="Q418" s="6"/>
      <c r="R418" s="6"/>
      <c r="S418" s="6"/>
    </row>
    <row r="419" spans="1:19" ht="14.4">
      <c r="A419" s="6"/>
      <c r="B419" s="6"/>
      <c r="C419" s="6"/>
      <c r="D419" s="6"/>
      <c r="E419" s="6"/>
      <c r="F419" s="6"/>
      <c r="G419" s="6"/>
      <c r="H419" s="6"/>
      <c r="I419" s="6"/>
      <c r="J419" s="6"/>
      <c r="K419" s="6"/>
      <c r="L419" s="6"/>
      <c r="M419" s="6"/>
      <c r="N419" s="6"/>
      <c r="O419" s="6"/>
      <c r="P419" s="6"/>
      <c r="Q419" s="6"/>
      <c r="R419" s="6"/>
      <c r="S419" s="6"/>
    </row>
    <row r="420" spans="1:19" ht="14.4">
      <c r="A420" s="6"/>
      <c r="B420" s="6"/>
      <c r="C420" s="6"/>
      <c r="D420" s="6"/>
      <c r="E420" s="6"/>
      <c r="F420" s="6"/>
      <c r="G420" s="6"/>
      <c r="H420" s="6"/>
      <c r="I420" s="6"/>
      <c r="J420" s="6"/>
      <c r="K420" s="6"/>
      <c r="L420" s="6"/>
      <c r="M420" s="6"/>
      <c r="N420" s="6"/>
      <c r="O420" s="6"/>
      <c r="P420" s="6"/>
      <c r="Q420" s="6"/>
      <c r="R420" s="6"/>
      <c r="S420" s="6"/>
    </row>
    <row r="421" spans="1:19" ht="14.4">
      <c r="A421" s="6"/>
      <c r="B421" s="6"/>
      <c r="C421" s="6"/>
      <c r="D421" s="6"/>
      <c r="E421" s="6"/>
      <c r="F421" s="6"/>
      <c r="G421" s="6"/>
      <c r="H421" s="6"/>
      <c r="I421" s="6"/>
      <c r="J421" s="6"/>
      <c r="K421" s="6"/>
      <c r="L421" s="6"/>
      <c r="M421" s="6"/>
      <c r="N421" s="6"/>
      <c r="O421" s="6"/>
      <c r="P421" s="6"/>
      <c r="Q421" s="6"/>
      <c r="R421" s="6"/>
      <c r="S421" s="6"/>
    </row>
    <row r="422" spans="1:19" ht="14.4">
      <c r="A422" s="6"/>
      <c r="B422" s="6"/>
      <c r="C422" s="6"/>
      <c r="D422" s="6"/>
      <c r="E422" s="6"/>
      <c r="F422" s="6"/>
      <c r="G422" s="6"/>
      <c r="H422" s="6"/>
      <c r="I422" s="6"/>
      <c r="J422" s="6"/>
      <c r="K422" s="6"/>
      <c r="L422" s="6"/>
      <c r="M422" s="6"/>
      <c r="N422" s="6"/>
      <c r="O422" s="6"/>
      <c r="P422" s="6"/>
      <c r="Q422" s="6"/>
      <c r="R422" s="6"/>
      <c r="S422" s="6"/>
    </row>
    <row r="423" spans="1:19" ht="14.4">
      <c r="A423" s="6"/>
      <c r="B423" s="6"/>
      <c r="C423" s="6"/>
      <c r="D423" s="6"/>
      <c r="E423" s="6"/>
      <c r="F423" s="6"/>
      <c r="G423" s="6"/>
      <c r="H423" s="6"/>
      <c r="I423" s="6"/>
      <c r="J423" s="6"/>
      <c r="K423" s="6"/>
      <c r="L423" s="6"/>
      <c r="M423" s="6"/>
      <c r="N423" s="6"/>
      <c r="O423" s="6"/>
      <c r="P423" s="6"/>
      <c r="Q423" s="6"/>
      <c r="R423" s="6"/>
      <c r="S423" s="6"/>
    </row>
    <row r="424" spans="1:19" ht="14.4">
      <c r="A424" s="6"/>
      <c r="B424" s="6"/>
      <c r="C424" s="6"/>
      <c r="D424" s="6"/>
      <c r="E424" s="6"/>
      <c r="F424" s="6"/>
      <c r="G424" s="6"/>
      <c r="H424" s="6"/>
      <c r="I424" s="6"/>
      <c r="J424" s="6"/>
      <c r="K424" s="6"/>
      <c r="L424" s="6"/>
      <c r="M424" s="6"/>
      <c r="N424" s="6"/>
      <c r="O424" s="6"/>
      <c r="P424" s="6"/>
      <c r="Q424" s="6"/>
      <c r="R424" s="6"/>
      <c r="S424" s="6"/>
    </row>
    <row r="425" spans="1:19" ht="14.4">
      <c r="A425" s="6"/>
      <c r="B425" s="6"/>
      <c r="C425" s="6"/>
      <c r="D425" s="6"/>
      <c r="E425" s="6"/>
      <c r="F425" s="6"/>
      <c r="G425" s="6"/>
      <c r="H425" s="6"/>
      <c r="I425" s="6"/>
      <c r="J425" s="6"/>
      <c r="K425" s="6"/>
      <c r="L425" s="6"/>
      <c r="M425" s="6"/>
      <c r="N425" s="6"/>
      <c r="O425" s="6"/>
      <c r="P425" s="6"/>
      <c r="Q425" s="6"/>
      <c r="R425" s="6"/>
      <c r="S425" s="6"/>
    </row>
    <row r="426" spans="1:19" ht="14.4">
      <c r="A426" s="6"/>
      <c r="B426" s="6"/>
      <c r="C426" s="6"/>
      <c r="D426" s="6"/>
      <c r="E426" s="6"/>
      <c r="F426" s="6"/>
      <c r="G426" s="6"/>
      <c r="H426" s="6"/>
      <c r="I426" s="6"/>
      <c r="J426" s="6"/>
      <c r="K426" s="6"/>
      <c r="L426" s="6"/>
      <c r="M426" s="6"/>
      <c r="N426" s="6"/>
      <c r="O426" s="6"/>
      <c r="P426" s="6"/>
      <c r="Q426" s="6"/>
      <c r="R426" s="6"/>
      <c r="S426" s="6"/>
    </row>
    <row r="427" spans="1:19" ht="14.4">
      <c r="A427" s="6"/>
      <c r="B427" s="6"/>
      <c r="C427" s="6"/>
      <c r="D427" s="6"/>
      <c r="E427" s="6"/>
      <c r="F427" s="6"/>
      <c r="G427" s="6"/>
      <c r="H427" s="6"/>
      <c r="I427" s="6"/>
      <c r="J427" s="6"/>
      <c r="K427" s="6"/>
      <c r="L427" s="6"/>
      <c r="M427" s="6"/>
      <c r="N427" s="6"/>
      <c r="O427" s="6"/>
      <c r="P427" s="6"/>
      <c r="Q427" s="6"/>
      <c r="R427" s="6"/>
      <c r="S427" s="6"/>
    </row>
    <row r="428" spans="1:19" ht="14.4">
      <c r="A428" s="6"/>
      <c r="B428" s="6"/>
      <c r="C428" s="6"/>
      <c r="D428" s="6"/>
      <c r="E428" s="6"/>
      <c r="F428" s="6"/>
      <c r="G428" s="6"/>
      <c r="H428" s="6"/>
      <c r="I428" s="6"/>
      <c r="J428" s="6"/>
      <c r="K428" s="6"/>
      <c r="L428" s="6"/>
      <c r="M428" s="6"/>
      <c r="N428" s="6"/>
      <c r="O428" s="6"/>
      <c r="P428" s="6"/>
      <c r="Q428" s="6"/>
      <c r="R428" s="6"/>
      <c r="S428" s="6"/>
    </row>
    <row r="429" spans="1:19" ht="14.4">
      <c r="A429" s="6"/>
      <c r="B429" s="6"/>
      <c r="C429" s="6"/>
      <c r="D429" s="6"/>
      <c r="E429" s="6"/>
      <c r="F429" s="6"/>
      <c r="G429" s="6"/>
      <c r="H429" s="6"/>
      <c r="I429" s="6"/>
      <c r="J429" s="6"/>
      <c r="K429" s="6"/>
      <c r="L429" s="6"/>
      <c r="M429" s="6"/>
      <c r="N429" s="6"/>
      <c r="O429" s="6"/>
      <c r="P429" s="6"/>
      <c r="Q429" s="6"/>
      <c r="R429" s="6"/>
      <c r="S429" s="6"/>
    </row>
    <row r="430" spans="1:19" ht="14.4">
      <c r="A430" s="6"/>
      <c r="B430" s="6"/>
      <c r="C430" s="6"/>
      <c r="D430" s="6"/>
      <c r="E430" s="6"/>
      <c r="F430" s="6"/>
      <c r="G430" s="6"/>
      <c r="H430" s="6"/>
      <c r="I430" s="6"/>
      <c r="J430" s="6"/>
      <c r="K430" s="6"/>
      <c r="L430" s="6"/>
      <c r="M430" s="6"/>
      <c r="N430" s="6"/>
      <c r="O430" s="6"/>
      <c r="P430" s="6"/>
      <c r="Q430" s="6"/>
      <c r="R430" s="6"/>
      <c r="S430" s="6"/>
    </row>
    <row r="431" spans="1:19" ht="14.4">
      <c r="A431" s="6"/>
      <c r="B431" s="6"/>
      <c r="C431" s="6"/>
      <c r="D431" s="6"/>
      <c r="E431" s="6"/>
      <c r="F431" s="6"/>
      <c r="G431" s="6"/>
      <c r="H431" s="6"/>
      <c r="I431" s="6"/>
      <c r="J431" s="6"/>
      <c r="K431" s="6"/>
      <c r="L431" s="6"/>
      <c r="M431" s="6"/>
      <c r="N431" s="6"/>
      <c r="O431" s="6"/>
      <c r="P431" s="6"/>
      <c r="Q431" s="6"/>
      <c r="R431" s="6"/>
      <c r="S431" s="6"/>
    </row>
    <row r="432" spans="1:19" ht="14.4">
      <c r="A432" s="6"/>
      <c r="B432" s="6"/>
      <c r="C432" s="6"/>
      <c r="D432" s="6"/>
      <c r="E432" s="6"/>
      <c r="F432" s="6"/>
      <c r="G432" s="6"/>
      <c r="H432" s="6"/>
      <c r="I432" s="6"/>
      <c r="J432" s="6"/>
      <c r="K432" s="6"/>
      <c r="L432" s="6"/>
      <c r="M432" s="6"/>
      <c r="N432" s="6"/>
      <c r="O432" s="6"/>
      <c r="P432" s="6"/>
      <c r="Q432" s="6"/>
      <c r="R432" s="6"/>
      <c r="S432" s="6"/>
    </row>
    <row r="433" spans="1:19" ht="14.4">
      <c r="A433" s="6"/>
      <c r="B433" s="6"/>
      <c r="C433" s="6"/>
      <c r="D433" s="6"/>
      <c r="E433" s="6"/>
      <c r="F433" s="6"/>
      <c r="G433" s="6"/>
      <c r="H433" s="6"/>
      <c r="I433" s="6"/>
      <c r="J433" s="6"/>
      <c r="K433" s="6"/>
      <c r="L433" s="6"/>
      <c r="M433" s="6"/>
      <c r="N433" s="6"/>
      <c r="O433" s="6"/>
      <c r="P433" s="6"/>
      <c r="Q433" s="6"/>
      <c r="R433" s="6"/>
      <c r="S433" s="6"/>
    </row>
    <row r="434" spans="1:19" ht="14.4">
      <c r="A434" s="6"/>
      <c r="B434" s="6"/>
      <c r="C434" s="6"/>
      <c r="D434" s="6"/>
      <c r="E434" s="6"/>
      <c r="F434" s="6"/>
      <c r="G434" s="6"/>
      <c r="H434" s="6"/>
      <c r="I434" s="6"/>
      <c r="J434" s="6"/>
      <c r="K434" s="6"/>
      <c r="L434" s="6"/>
      <c r="M434" s="6"/>
      <c r="N434" s="6"/>
      <c r="O434" s="6"/>
      <c r="P434" s="6"/>
      <c r="Q434" s="6"/>
      <c r="R434" s="6"/>
      <c r="S434" s="6"/>
    </row>
    <row r="435" spans="1:19" ht="14.4">
      <c r="A435" s="6"/>
      <c r="B435" s="6"/>
      <c r="C435" s="6"/>
      <c r="D435" s="6"/>
      <c r="E435" s="6"/>
      <c r="F435" s="6"/>
      <c r="G435" s="6"/>
      <c r="H435" s="6"/>
      <c r="I435" s="6"/>
      <c r="J435" s="6"/>
      <c r="K435" s="6"/>
      <c r="L435" s="6"/>
      <c r="M435" s="6"/>
      <c r="N435" s="6"/>
      <c r="O435" s="6"/>
      <c r="P435" s="6"/>
      <c r="Q435" s="6"/>
      <c r="R435" s="6"/>
      <c r="S435" s="6"/>
    </row>
    <row r="436" spans="1:19" ht="14.4">
      <c r="A436" s="6"/>
      <c r="B436" s="6"/>
      <c r="C436" s="6"/>
      <c r="D436" s="6"/>
      <c r="E436" s="6"/>
      <c r="F436" s="6"/>
      <c r="G436" s="6"/>
      <c r="H436" s="6"/>
      <c r="I436" s="6"/>
      <c r="J436" s="6"/>
      <c r="K436" s="6"/>
      <c r="L436" s="6"/>
      <c r="M436" s="6"/>
      <c r="N436" s="6"/>
      <c r="O436" s="6"/>
      <c r="P436" s="6"/>
      <c r="Q436" s="6"/>
      <c r="R436" s="6"/>
      <c r="S436" s="6"/>
    </row>
    <row r="437" spans="1:19" ht="14.4">
      <c r="A437" s="6"/>
      <c r="B437" s="6"/>
      <c r="C437" s="6"/>
      <c r="D437" s="6"/>
      <c r="E437" s="6"/>
      <c r="F437" s="6"/>
      <c r="G437" s="6"/>
      <c r="H437" s="6"/>
      <c r="I437" s="6"/>
      <c r="J437" s="6"/>
      <c r="K437" s="6"/>
      <c r="L437" s="6"/>
      <c r="M437" s="6"/>
      <c r="N437" s="6"/>
      <c r="O437" s="6"/>
      <c r="P437" s="6"/>
      <c r="Q437" s="6"/>
      <c r="R437" s="6"/>
      <c r="S437" s="6"/>
    </row>
    <row r="438" spans="1:19" ht="14.4">
      <c r="A438" s="6"/>
      <c r="B438" s="6"/>
      <c r="C438" s="6"/>
      <c r="D438" s="6"/>
      <c r="E438" s="6"/>
      <c r="F438" s="6"/>
      <c r="G438" s="6"/>
      <c r="H438" s="6"/>
      <c r="I438" s="6"/>
      <c r="J438" s="6"/>
      <c r="K438" s="6"/>
      <c r="L438" s="6"/>
      <c r="M438" s="6"/>
      <c r="N438" s="6"/>
      <c r="O438" s="6"/>
      <c r="P438" s="6"/>
      <c r="Q438" s="6"/>
      <c r="R438" s="6"/>
      <c r="S438" s="6"/>
    </row>
    <row r="439" spans="1:19" ht="14.4">
      <c r="A439" s="6"/>
      <c r="B439" s="6"/>
      <c r="C439" s="6"/>
      <c r="D439" s="6"/>
      <c r="E439" s="6"/>
      <c r="F439" s="6"/>
      <c r="G439" s="6"/>
      <c r="H439" s="6"/>
      <c r="I439" s="6"/>
      <c r="J439" s="6"/>
      <c r="K439" s="6"/>
      <c r="L439" s="6"/>
      <c r="M439" s="6"/>
      <c r="N439" s="6"/>
      <c r="O439" s="6"/>
      <c r="P439" s="6"/>
      <c r="Q439" s="6"/>
      <c r="R439" s="6"/>
      <c r="S439" s="6"/>
    </row>
    <row r="440" spans="1:19" ht="14.4">
      <c r="A440" s="6"/>
      <c r="B440" s="6"/>
      <c r="C440" s="6"/>
      <c r="D440" s="6"/>
      <c r="E440" s="6"/>
      <c r="F440" s="6"/>
      <c r="G440" s="6"/>
      <c r="H440" s="6"/>
      <c r="I440" s="6"/>
      <c r="J440" s="6"/>
      <c r="K440" s="6"/>
      <c r="L440" s="6"/>
      <c r="M440" s="6"/>
      <c r="N440" s="6"/>
      <c r="O440" s="6"/>
      <c r="P440" s="6"/>
      <c r="Q440" s="6"/>
      <c r="R440" s="6"/>
      <c r="S440" s="6"/>
    </row>
    <row r="441" spans="1:19" ht="14.4">
      <c r="A441" s="6"/>
      <c r="B441" s="6"/>
      <c r="C441" s="6"/>
      <c r="D441" s="6"/>
      <c r="E441" s="6"/>
      <c r="F441" s="6"/>
      <c r="G441" s="6"/>
      <c r="H441" s="6"/>
      <c r="I441" s="6"/>
      <c r="J441" s="6"/>
      <c r="K441" s="6"/>
      <c r="L441" s="6"/>
      <c r="M441" s="6"/>
      <c r="N441" s="6"/>
      <c r="O441" s="6"/>
      <c r="P441" s="6"/>
      <c r="Q441" s="6"/>
      <c r="R441" s="6"/>
      <c r="S441" s="6"/>
    </row>
    <row r="442" spans="1:19" ht="14.4">
      <c r="A442" s="6"/>
      <c r="B442" s="6"/>
      <c r="C442" s="6"/>
      <c r="D442" s="6"/>
      <c r="E442" s="6"/>
      <c r="F442" s="6"/>
      <c r="G442" s="6"/>
      <c r="H442" s="6"/>
      <c r="I442" s="6"/>
      <c r="J442" s="6"/>
      <c r="K442" s="6"/>
      <c r="L442" s="6"/>
      <c r="M442" s="6"/>
      <c r="N442" s="6"/>
      <c r="O442" s="6"/>
      <c r="P442" s="6"/>
      <c r="Q442" s="6"/>
      <c r="R442" s="6"/>
      <c r="S442" s="6"/>
    </row>
    <row r="443" spans="1:19" ht="14.4">
      <c r="A443" s="6"/>
      <c r="B443" s="6"/>
      <c r="C443" s="6"/>
      <c r="D443" s="6"/>
      <c r="E443" s="6"/>
      <c r="F443" s="6"/>
      <c r="G443" s="6"/>
      <c r="H443" s="6"/>
      <c r="I443" s="6"/>
      <c r="J443" s="6"/>
      <c r="K443" s="6"/>
      <c r="L443" s="6"/>
      <c r="M443" s="6"/>
      <c r="N443" s="6"/>
      <c r="O443" s="6"/>
      <c r="P443" s="6"/>
      <c r="Q443" s="6"/>
      <c r="R443" s="6"/>
      <c r="S443" s="6"/>
    </row>
    <row r="444" spans="1:19" ht="14.4">
      <c r="A444" s="6"/>
      <c r="B444" s="6"/>
      <c r="C444" s="6"/>
      <c r="D444" s="6"/>
      <c r="E444" s="6"/>
      <c r="F444" s="6"/>
      <c r="G444" s="6"/>
      <c r="H444" s="6"/>
      <c r="I444" s="6"/>
      <c r="J444" s="6"/>
      <c r="K444" s="6"/>
      <c r="L444" s="6"/>
      <c r="M444" s="6"/>
      <c r="N444" s="6"/>
      <c r="O444" s="6"/>
      <c r="P444" s="6"/>
      <c r="Q444" s="6"/>
      <c r="R444" s="6"/>
      <c r="S444" s="6"/>
    </row>
    <row r="445" spans="1:19" ht="14.4">
      <c r="A445" s="6"/>
      <c r="B445" s="6"/>
      <c r="C445" s="6"/>
      <c r="D445" s="6"/>
      <c r="E445" s="6"/>
      <c r="F445" s="6"/>
      <c r="G445" s="6"/>
      <c r="H445" s="6"/>
      <c r="I445" s="6"/>
      <c r="J445" s="6"/>
      <c r="K445" s="6"/>
      <c r="L445" s="6"/>
      <c r="M445" s="6"/>
      <c r="N445" s="6"/>
      <c r="O445" s="6"/>
      <c r="P445" s="6"/>
      <c r="Q445" s="6"/>
      <c r="R445" s="6"/>
      <c r="S445" s="6"/>
    </row>
    <row r="446" spans="1:19" ht="14.4">
      <c r="A446" s="6"/>
      <c r="B446" s="6"/>
      <c r="C446" s="6"/>
      <c r="D446" s="6"/>
      <c r="E446" s="6"/>
      <c r="F446" s="6"/>
      <c r="G446" s="6"/>
      <c r="H446" s="6"/>
      <c r="I446" s="6"/>
      <c r="J446" s="6"/>
      <c r="K446" s="6"/>
      <c r="L446" s="6"/>
      <c r="M446" s="6"/>
      <c r="N446" s="6"/>
      <c r="O446" s="6"/>
      <c r="P446" s="6"/>
      <c r="Q446" s="6"/>
      <c r="R446" s="6"/>
      <c r="S446" s="6"/>
    </row>
    <row r="447" spans="1:19" ht="14.4">
      <c r="A447" s="6"/>
      <c r="B447" s="6"/>
      <c r="C447" s="6"/>
      <c r="D447" s="6"/>
      <c r="E447" s="6"/>
      <c r="F447" s="6"/>
      <c r="G447" s="6"/>
      <c r="H447" s="6"/>
      <c r="I447" s="6"/>
      <c r="J447" s="6"/>
      <c r="K447" s="6"/>
      <c r="L447" s="6"/>
      <c r="M447" s="6"/>
      <c r="N447" s="6"/>
      <c r="O447" s="6"/>
      <c r="P447" s="6"/>
      <c r="Q447" s="6"/>
      <c r="R447" s="6"/>
      <c r="S447" s="6"/>
    </row>
    <row r="448" spans="1:19" ht="14.4">
      <c r="A448" s="6"/>
      <c r="B448" s="6"/>
      <c r="C448" s="6"/>
      <c r="D448" s="6"/>
      <c r="E448" s="6"/>
      <c r="F448" s="6"/>
      <c r="G448" s="6"/>
      <c r="H448" s="6"/>
      <c r="I448" s="6"/>
      <c r="J448" s="6"/>
      <c r="K448" s="6"/>
      <c r="L448" s="6"/>
      <c r="M448" s="6"/>
      <c r="N448" s="6"/>
      <c r="O448" s="6"/>
      <c r="P448" s="6"/>
      <c r="Q448" s="6"/>
      <c r="R448" s="6"/>
      <c r="S448" s="6"/>
    </row>
    <row r="449" spans="1:19" ht="14.4">
      <c r="A449" s="6"/>
      <c r="B449" s="6"/>
      <c r="C449" s="6"/>
      <c r="D449" s="6"/>
      <c r="E449" s="6"/>
      <c r="F449" s="6"/>
      <c r="G449" s="6"/>
      <c r="H449" s="6"/>
      <c r="I449" s="6"/>
      <c r="J449" s="6"/>
      <c r="K449" s="6"/>
      <c r="L449" s="6"/>
      <c r="M449" s="6"/>
      <c r="N449" s="6"/>
      <c r="O449" s="6"/>
      <c r="P449" s="6"/>
      <c r="Q449" s="6"/>
      <c r="R449" s="6"/>
      <c r="S449" s="6"/>
    </row>
    <row r="450" spans="1:19" ht="14.4">
      <c r="A450" s="6"/>
      <c r="B450" s="6"/>
      <c r="C450" s="6"/>
      <c r="D450" s="6"/>
      <c r="E450" s="6"/>
      <c r="F450" s="6"/>
      <c r="G450" s="6"/>
      <c r="H450" s="6"/>
      <c r="I450" s="6"/>
      <c r="J450" s="6"/>
      <c r="K450" s="6"/>
      <c r="L450" s="6"/>
      <c r="M450" s="6"/>
      <c r="N450" s="6"/>
      <c r="O450" s="6"/>
      <c r="P450" s="6"/>
      <c r="Q450" s="6"/>
      <c r="R450" s="6"/>
      <c r="S450" s="6"/>
    </row>
    <row r="451" spans="1:19" ht="14.4">
      <c r="A451" s="6"/>
      <c r="B451" s="6"/>
      <c r="C451" s="6"/>
      <c r="D451" s="6"/>
      <c r="E451" s="6"/>
      <c r="F451" s="6"/>
      <c r="G451" s="6"/>
      <c r="H451" s="6"/>
      <c r="I451" s="6"/>
      <c r="J451" s="6"/>
      <c r="K451" s="6"/>
      <c r="L451" s="6"/>
      <c r="M451" s="6"/>
      <c r="N451" s="6"/>
      <c r="O451" s="6"/>
      <c r="P451" s="6"/>
      <c r="Q451" s="6"/>
      <c r="R451" s="6"/>
      <c r="S451" s="6"/>
    </row>
    <row r="452" spans="1:19" ht="14.4">
      <c r="A452" s="6"/>
      <c r="B452" s="6"/>
      <c r="C452" s="6"/>
      <c r="D452" s="6"/>
      <c r="E452" s="6"/>
      <c r="F452" s="6"/>
      <c r="G452" s="6"/>
      <c r="H452" s="6"/>
      <c r="I452" s="6"/>
      <c r="J452" s="6"/>
      <c r="K452" s="6"/>
      <c r="L452" s="6"/>
      <c r="M452" s="6"/>
      <c r="N452" s="6"/>
      <c r="O452" s="6"/>
      <c r="P452" s="6"/>
      <c r="Q452" s="6"/>
      <c r="R452" s="6"/>
      <c r="S452" s="6"/>
    </row>
    <row r="453" spans="1:19" ht="14.4">
      <c r="A453" s="6"/>
      <c r="B453" s="6"/>
      <c r="C453" s="6"/>
      <c r="D453" s="6"/>
      <c r="E453" s="6"/>
      <c r="F453" s="6"/>
      <c r="G453" s="6"/>
      <c r="H453" s="6"/>
      <c r="I453" s="6"/>
      <c r="J453" s="6"/>
      <c r="K453" s="6"/>
      <c r="L453" s="6"/>
      <c r="M453" s="6"/>
      <c r="N453" s="6"/>
      <c r="O453" s="6"/>
      <c r="P453" s="6"/>
      <c r="Q453" s="6"/>
      <c r="R453" s="6"/>
      <c r="S453" s="6"/>
    </row>
    <row r="454" spans="1:19" ht="14.4">
      <c r="A454" s="6"/>
      <c r="B454" s="6"/>
      <c r="C454" s="6"/>
      <c r="D454" s="6"/>
      <c r="E454" s="6"/>
      <c r="F454" s="6"/>
      <c r="G454" s="6"/>
      <c r="H454" s="6"/>
      <c r="I454" s="6"/>
      <c r="J454" s="6"/>
      <c r="K454" s="6"/>
      <c r="L454" s="6"/>
      <c r="M454" s="6"/>
      <c r="N454" s="6"/>
      <c r="O454" s="6"/>
      <c r="P454" s="6"/>
      <c r="Q454" s="6"/>
      <c r="R454" s="6"/>
      <c r="S454" s="6"/>
    </row>
    <row r="455" spans="1:19" ht="14.4">
      <c r="A455" s="6"/>
      <c r="B455" s="6"/>
      <c r="C455" s="6"/>
      <c r="D455" s="6"/>
      <c r="E455" s="6"/>
      <c r="F455" s="6"/>
      <c r="G455" s="6"/>
      <c r="H455" s="6"/>
      <c r="I455" s="6"/>
      <c r="J455" s="6"/>
      <c r="K455" s="6"/>
      <c r="L455" s="6"/>
      <c r="M455" s="6"/>
      <c r="N455" s="6"/>
      <c r="O455" s="6"/>
      <c r="P455" s="6"/>
      <c r="Q455" s="6"/>
      <c r="R455" s="6"/>
      <c r="S455" s="6"/>
    </row>
    <row r="456" spans="1:19" ht="14.4">
      <c r="A456" s="6"/>
      <c r="B456" s="6"/>
      <c r="C456" s="6"/>
      <c r="D456" s="6"/>
      <c r="E456" s="6"/>
      <c r="F456" s="6"/>
      <c r="G456" s="6"/>
      <c r="H456" s="6"/>
      <c r="I456" s="6"/>
      <c r="J456" s="6"/>
      <c r="K456" s="6"/>
      <c r="L456" s="6"/>
      <c r="M456" s="6"/>
      <c r="N456" s="6"/>
      <c r="O456" s="6"/>
      <c r="P456" s="6"/>
      <c r="Q456" s="6"/>
      <c r="R456" s="6"/>
      <c r="S456" s="6"/>
    </row>
    <row r="457" spans="1:19" ht="14.4">
      <c r="A457" s="6"/>
      <c r="B457" s="6"/>
      <c r="C457" s="6"/>
      <c r="D457" s="6"/>
      <c r="E457" s="6"/>
      <c r="F457" s="6"/>
      <c r="G457" s="6"/>
      <c r="H457" s="6"/>
      <c r="I457" s="6"/>
      <c r="J457" s="6"/>
      <c r="K457" s="6"/>
      <c r="L457" s="6"/>
      <c r="M457" s="6"/>
      <c r="N457" s="6"/>
      <c r="O457" s="6"/>
      <c r="P457" s="6"/>
      <c r="Q457" s="6"/>
      <c r="R457" s="6"/>
      <c r="S457" s="6"/>
    </row>
    <row r="458" spans="1:19" ht="14.4">
      <c r="A458" s="6"/>
      <c r="B458" s="6"/>
      <c r="C458" s="6"/>
      <c r="D458" s="6"/>
      <c r="E458" s="6"/>
      <c r="F458" s="6"/>
      <c r="G458" s="6"/>
      <c r="H458" s="6"/>
      <c r="I458" s="6"/>
      <c r="J458" s="6"/>
      <c r="K458" s="6"/>
      <c r="L458" s="6"/>
      <c r="M458" s="6"/>
      <c r="N458" s="6"/>
      <c r="O458" s="6"/>
      <c r="P458" s="6"/>
      <c r="Q458" s="6"/>
      <c r="R458" s="6"/>
      <c r="S458" s="6"/>
    </row>
    <row r="459" spans="1:19" ht="14.4">
      <c r="A459" s="6"/>
      <c r="B459" s="6"/>
      <c r="C459" s="6"/>
      <c r="D459" s="6"/>
      <c r="E459" s="6"/>
      <c r="F459" s="6"/>
      <c r="G459" s="6"/>
      <c r="H459" s="6"/>
      <c r="I459" s="6"/>
      <c r="J459" s="6"/>
      <c r="K459" s="6"/>
      <c r="L459" s="6"/>
      <c r="M459" s="6"/>
      <c r="N459" s="6"/>
      <c r="O459" s="6"/>
      <c r="P459" s="6"/>
      <c r="Q459" s="6"/>
      <c r="R459" s="6"/>
      <c r="S459" s="6"/>
    </row>
    <row r="460" spans="1:19" ht="14.4">
      <c r="A460" s="6"/>
      <c r="B460" s="6"/>
      <c r="C460" s="6"/>
      <c r="D460" s="6"/>
      <c r="E460" s="6"/>
      <c r="F460" s="6"/>
      <c r="G460" s="6"/>
      <c r="H460" s="6"/>
      <c r="I460" s="6"/>
      <c r="J460" s="6"/>
      <c r="K460" s="6"/>
      <c r="L460" s="6"/>
      <c r="M460" s="6"/>
      <c r="N460" s="6"/>
      <c r="O460" s="6"/>
      <c r="P460" s="6"/>
      <c r="Q460" s="6"/>
      <c r="R460" s="6"/>
      <c r="S460" s="6"/>
    </row>
    <row r="461" spans="1:19" ht="14.4">
      <c r="A461" s="6"/>
      <c r="B461" s="6"/>
      <c r="C461" s="6"/>
      <c r="D461" s="6"/>
      <c r="E461" s="6"/>
      <c r="F461" s="6"/>
      <c r="G461" s="6"/>
      <c r="H461" s="6"/>
      <c r="I461" s="6"/>
      <c r="J461" s="6"/>
      <c r="K461" s="6"/>
      <c r="L461" s="6"/>
      <c r="M461" s="6"/>
      <c r="N461" s="6"/>
      <c r="O461" s="6"/>
      <c r="P461" s="6"/>
      <c r="Q461" s="6"/>
      <c r="R461" s="6"/>
      <c r="S461" s="6"/>
    </row>
    <row r="462" spans="1:19" ht="14.4">
      <c r="A462" s="6"/>
      <c r="B462" s="6"/>
      <c r="C462" s="6"/>
      <c r="D462" s="6"/>
      <c r="E462" s="6"/>
      <c r="F462" s="6"/>
      <c r="G462" s="6"/>
      <c r="H462" s="6"/>
      <c r="I462" s="6"/>
      <c r="J462" s="6"/>
      <c r="K462" s="6"/>
      <c r="L462" s="6"/>
      <c r="M462" s="6"/>
      <c r="N462" s="6"/>
      <c r="O462" s="6"/>
      <c r="P462" s="6"/>
      <c r="Q462" s="6"/>
      <c r="R462" s="6"/>
      <c r="S462" s="6"/>
    </row>
    <row r="463" spans="1:19" ht="14.4">
      <c r="A463" s="6"/>
      <c r="B463" s="6"/>
      <c r="C463" s="6"/>
      <c r="D463" s="6"/>
      <c r="E463" s="6"/>
      <c r="F463" s="6"/>
      <c r="G463" s="6"/>
      <c r="H463" s="6"/>
      <c r="I463" s="6"/>
      <c r="J463" s="6"/>
      <c r="K463" s="6"/>
      <c r="L463" s="6"/>
      <c r="M463" s="6"/>
      <c r="N463" s="6"/>
      <c r="O463" s="6"/>
      <c r="P463" s="6"/>
      <c r="Q463" s="6"/>
      <c r="R463" s="6"/>
      <c r="S463" s="6"/>
    </row>
    <row r="464" spans="1:19" ht="14.4">
      <c r="A464" s="6"/>
      <c r="B464" s="6"/>
      <c r="C464" s="6"/>
      <c r="D464" s="6"/>
      <c r="E464" s="6"/>
      <c r="F464" s="6"/>
      <c r="G464" s="6"/>
      <c r="H464" s="6"/>
      <c r="I464" s="6"/>
      <c r="J464" s="6"/>
      <c r="K464" s="6"/>
      <c r="L464" s="6"/>
      <c r="M464" s="6"/>
      <c r="N464" s="6"/>
      <c r="O464" s="6"/>
      <c r="P464" s="6"/>
      <c r="Q464" s="6"/>
      <c r="R464" s="6"/>
      <c r="S464" s="6"/>
    </row>
    <row r="465" spans="1:19" ht="14.4">
      <c r="A465" s="6"/>
      <c r="B465" s="6"/>
      <c r="C465" s="6"/>
      <c r="D465" s="6"/>
      <c r="E465" s="6"/>
      <c r="F465" s="6"/>
      <c r="G465" s="6"/>
      <c r="H465" s="6"/>
      <c r="I465" s="6"/>
      <c r="J465" s="6"/>
      <c r="K465" s="6"/>
      <c r="L465" s="6"/>
      <c r="M465" s="6"/>
      <c r="N465" s="6"/>
      <c r="O465" s="6"/>
      <c r="P465" s="6"/>
      <c r="Q465" s="6"/>
      <c r="R465" s="6"/>
      <c r="S465" s="6"/>
    </row>
    <row r="466" spans="1:19" ht="14.4">
      <c r="A466" s="6"/>
      <c r="B466" s="6"/>
      <c r="C466" s="6"/>
      <c r="D466" s="6"/>
      <c r="E466" s="6"/>
      <c r="F466" s="6"/>
      <c r="G466" s="6"/>
      <c r="H466" s="6"/>
      <c r="I466" s="6"/>
      <c r="J466" s="6"/>
      <c r="K466" s="6"/>
      <c r="L466" s="6"/>
      <c r="M466" s="6"/>
      <c r="N466" s="6"/>
      <c r="O466" s="6"/>
      <c r="P466" s="6"/>
      <c r="Q466" s="6"/>
      <c r="R466" s="6"/>
      <c r="S466" s="6"/>
    </row>
    <row r="467" spans="1:19" ht="14.4">
      <c r="A467" s="6"/>
      <c r="B467" s="6"/>
      <c r="C467" s="6"/>
      <c r="D467" s="6"/>
      <c r="E467" s="6"/>
      <c r="F467" s="6"/>
      <c r="G467" s="6"/>
      <c r="H467" s="6"/>
      <c r="I467" s="6"/>
      <c r="J467" s="6"/>
      <c r="K467" s="6"/>
      <c r="L467" s="6"/>
      <c r="M467" s="6"/>
      <c r="N467" s="6"/>
      <c r="O467" s="6"/>
      <c r="P467" s="6"/>
      <c r="Q467" s="6"/>
      <c r="R467" s="6"/>
      <c r="S467" s="6"/>
    </row>
    <row r="468" spans="1:19" ht="14.4">
      <c r="A468" s="6"/>
      <c r="B468" s="6"/>
      <c r="C468" s="6"/>
      <c r="D468" s="6"/>
      <c r="E468" s="6"/>
      <c r="F468" s="6"/>
      <c r="G468" s="6"/>
      <c r="H468" s="6"/>
      <c r="I468" s="6"/>
      <c r="J468" s="6"/>
      <c r="K468" s="6"/>
      <c r="L468" s="6"/>
      <c r="M468" s="6"/>
      <c r="N468" s="6"/>
      <c r="O468" s="6"/>
      <c r="P468" s="6"/>
      <c r="Q468" s="6"/>
      <c r="R468" s="6"/>
      <c r="S468" s="6"/>
    </row>
    <row r="469" spans="1:19" ht="14.4">
      <c r="A469" s="6"/>
      <c r="B469" s="6"/>
      <c r="C469" s="6"/>
      <c r="D469" s="6"/>
      <c r="E469" s="6"/>
      <c r="F469" s="6"/>
      <c r="G469" s="6"/>
      <c r="H469" s="6"/>
      <c r="I469" s="6"/>
      <c r="J469" s="6"/>
      <c r="K469" s="6"/>
      <c r="L469" s="6"/>
      <c r="M469" s="6"/>
      <c r="N469" s="6"/>
      <c r="O469" s="6"/>
      <c r="P469" s="6"/>
      <c r="Q469" s="6"/>
      <c r="R469" s="6"/>
      <c r="S469" s="6"/>
    </row>
    <row r="470" spans="1:19" ht="14.4">
      <c r="A470" s="6"/>
      <c r="B470" s="6"/>
      <c r="C470" s="6"/>
      <c r="D470" s="6"/>
      <c r="E470" s="6"/>
      <c r="F470" s="6"/>
      <c r="G470" s="6"/>
      <c r="H470" s="6"/>
      <c r="I470" s="6"/>
      <c r="J470" s="6"/>
      <c r="K470" s="6"/>
      <c r="L470" s="6"/>
      <c r="M470" s="6"/>
      <c r="N470" s="6"/>
      <c r="O470" s="6"/>
      <c r="P470" s="6"/>
      <c r="Q470" s="6"/>
      <c r="R470" s="6"/>
      <c r="S470" s="6"/>
    </row>
    <row r="471" spans="1:19" ht="14.4">
      <c r="A471" s="6"/>
      <c r="B471" s="6"/>
      <c r="C471" s="6"/>
      <c r="D471" s="6"/>
      <c r="E471" s="6"/>
      <c r="F471" s="6"/>
      <c r="G471" s="6"/>
      <c r="H471" s="6"/>
      <c r="I471" s="6"/>
      <c r="J471" s="6"/>
      <c r="K471" s="6"/>
      <c r="L471" s="6"/>
      <c r="M471" s="6"/>
      <c r="N471" s="6"/>
      <c r="O471" s="6"/>
      <c r="P471" s="6"/>
      <c r="Q471" s="6"/>
      <c r="R471" s="6"/>
      <c r="S471" s="6"/>
    </row>
    <row r="472" spans="1:19" ht="14.4">
      <c r="A472" s="6"/>
      <c r="B472" s="6"/>
      <c r="C472" s="6"/>
      <c r="D472" s="6"/>
      <c r="E472" s="6"/>
      <c r="F472" s="6"/>
      <c r="G472" s="6"/>
      <c r="H472" s="6"/>
      <c r="I472" s="6"/>
      <c r="J472" s="6"/>
      <c r="K472" s="6"/>
      <c r="L472" s="6"/>
      <c r="M472" s="6"/>
      <c r="N472" s="6"/>
      <c r="O472" s="6"/>
      <c r="P472" s="6"/>
      <c r="Q472" s="6"/>
      <c r="R472" s="6"/>
      <c r="S472" s="6"/>
    </row>
    <row r="473" spans="1:19" ht="14.4">
      <c r="A473" s="6"/>
      <c r="B473" s="6"/>
      <c r="C473" s="6"/>
      <c r="D473" s="6"/>
      <c r="E473" s="6"/>
      <c r="F473" s="6"/>
      <c r="G473" s="6"/>
      <c r="H473" s="6"/>
      <c r="I473" s="6"/>
      <c r="J473" s="6"/>
      <c r="K473" s="6"/>
      <c r="L473" s="6"/>
      <c r="M473" s="6"/>
      <c r="N473" s="6"/>
      <c r="O473" s="6"/>
      <c r="P473" s="6"/>
      <c r="Q473" s="6"/>
      <c r="R473" s="6"/>
      <c r="S473" s="6"/>
    </row>
    <row r="474" spans="1:19" ht="14.4">
      <c r="A474" s="6"/>
      <c r="B474" s="6"/>
      <c r="C474" s="6"/>
      <c r="D474" s="6"/>
      <c r="E474" s="6"/>
      <c r="F474" s="6"/>
      <c r="G474" s="6"/>
      <c r="H474" s="6"/>
      <c r="I474" s="6"/>
      <c r="J474" s="6"/>
      <c r="K474" s="6"/>
      <c r="L474" s="6"/>
      <c r="M474" s="6"/>
      <c r="N474" s="6"/>
      <c r="O474" s="6"/>
      <c r="P474" s="6"/>
      <c r="Q474" s="6"/>
      <c r="R474" s="6"/>
      <c r="S474" s="6"/>
    </row>
    <row r="475" spans="1:19" ht="14.4">
      <c r="A475" s="6"/>
      <c r="B475" s="6"/>
      <c r="C475" s="6"/>
      <c r="D475" s="6"/>
      <c r="E475" s="6"/>
      <c r="F475" s="6"/>
      <c r="G475" s="6"/>
      <c r="H475" s="6"/>
      <c r="I475" s="6"/>
      <c r="J475" s="6"/>
      <c r="K475" s="6"/>
      <c r="L475" s="6"/>
      <c r="M475" s="6"/>
      <c r="N475" s="6"/>
      <c r="O475" s="6"/>
      <c r="P475" s="6"/>
      <c r="Q475" s="6"/>
      <c r="R475" s="6"/>
      <c r="S475" s="6"/>
    </row>
    <row r="476" spans="1:19" ht="14.4">
      <c r="A476" s="6"/>
      <c r="B476" s="6"/>
      <c r="C476" s="6"/>
      <c r="D476" s="6"/>
      <c r="E476" s="6"/>
      <c r="F476" s="6"/>
      <c r="G476" s="6"/>
      <c r="H476" s="6"/>
      <c r="I476" s="6"/>
      <c r="J476" s="6"/>
      <c r="K476" s="6"/>
      <c r="L476" s="6"/>
      <c r="M476" s="6"/>
      <c r="N476" s="6"/>
      <c r="O476" s="6"/>
      <c r="P476" s="6"/>
      <c r="Q476" s="6"/>
      <c r="R476" s="6"/>
      <c r="S476" s="6"/>
    </row>
    <row r="477" spans="1:19" ht="14.4">
      <c r="A477" s="6"/>
      <c r="B477" s="6"/>
      <c r="C477" s="6"/>
      <c r="D477" s="6"/>
      <c r="E477" s="6"/>
      <c r="F477" s="6"/>
      <c r="G477" s="6"/>
      <c r="H477" s="6"/>
      <c r="I477" s="6"/>
      <c r="J477" s="6"/>
      <c r="K477" s="6"/>
      <c r="L477" s="6"/>
      <c r="M477" s="6"/>
      <c r="N477" s="6"/>
      <c r="O477" s="6"/>
      <c r="P477" s="6"/>
      <c r="Q477" s="6"/>
      <c r="R477" s="6"/>
      <c r="S477" s="6"/>
    </row>
    <row r="478" spans="1:19" ht="14.4">
      <c r="A478" s="6"/>
      <c r="B478" s="6"/>
      <c r="C478" s="6"/>
      <c r="D478" s="6"/>
      <c r="E478" s="6"/>
      <c r="F478" s="6"/>
      <c r="G478" s="6"/>
      <c r="H478" s="6"/>
      <c r="I478" s="6"/>
      <c r="J478" s="6"/>
      <c r="K478" s="6"/>
      <c r="L478" s="6"/>
      <c r="M478" s="6"/>
      <c r="N478" s="6"/>
      <c r="O478" s="6"/>
      <c r="P478" s="6"/>
      <c r="Q478" s="6"/>
      <c r="R478" s="6"/>
      <c r="S478" s="6"/>
    </row>
    <row r="479" spans="1:19" ht="14.4">
      <c r="A479" s="6"/>
      <c r="B479" s="6"/>
      <c r="C479" s="6"/>
      <c r="D479" s="6"/>
      <c r="E479" s="6"/>
      <c r="F479" s="6"/>
      <c r="G479" s="6"/>
      <c r="H479" s="6"/>
      <c r="I479" s="6"/>
      <c r="J479" s="6"/>
      <c r="K479" s="6"/>
      <c r="L479" s="6"/>
      <c r="M479" s="6"/>
      <c r="N479" s="6"/>
      <c r="O479" s="6"/>
      <c r="P479" s="6"/>
      <c r="Q479" s="6"/>
      <c r="R479" s="6"/>
      <c r="S479" s="6"/>
    </row>
    <row r="480" spans="1:19" ht="14.4">
      <c r="A480" s="6"/>
      <c r="B480" s="6"/>
      <c r="C480" s="6"/>
      <c r="D480" s="6"/>
      <c r="E480" s="6"/>
      <c r="F480" s="6"/>
      <c r="G480" s="6"/>
      <c r="H480" s="6"/>
      <c r="I480" s="6"/>
      <c r="J480" s="6"/>
      <c r="K480" s="6"/>
      <c r="L480" s="6"/>
      <c r="M480" s="6"/>
      <c r="N480" s="6"/>
      <c r="O480" s="6"/>
      <c r="P480" s="6"/>
      <c r="Q480" s="6"/>
      <c r="R480" s="6"/>
      <c r="S480" s="6"/>
    </row>
    <row r="481" spans="1:19" ht="14.4">
      <c r="A481" s="6"/>
      <c r="B481" s="6"/>
      <c r="C481" s="6"/>
      <c r="D481" s="6"/>
      <c r="E481" s="6"/>
      <c r="F481" s="6"/>
      <c r="G481" s="6"/>
      <c r="H481" s="6"/>
      <c r="I481" s="6"/>
      <c r="J481" s="6"/>
      <c r="K481" s="6"/>
      <c r="L481" s="6"/>
      <c r="M481" s="6"/>
      <c r="N481" s="6"/>
      <c r="O481" s="6"/>
      <c r="P481" s="6"/>
      <c r="Q481" s="6"/>
      <c r="R481" s="6"/>
      <c r="S481" s="6"/>
    </row>
    <row r="482" spans="1:19" ht="14.4">
      <c r="A482" s="6"/>
      <c r="B482" s="6"/>
      <c r="C482" s="6"/>
      <c r="D482" s="6"/>
      <c r="E482" s="6"/>
      <c r="F482" s="6"/>
      <c r="G482" s="6"/>
      <c r="H482" s="6"/>
      <c r="I482" s="6"/>
      <c r="J482" s="6"/>
      <c r="K482" s="6"/>
      <c r="L482" s="6"/>
      <c r="M482" s="6"/>
      <c r="N482" s="6"/>
      <c r="O482" s="6"/>
      <c r="P482" s="6"/>
      <c r="Q482" s="6"/>
      <c r="R482" s="6"/>
      <c r="S482" s="6"/>
    </row>
    <row r="483" spans="1:19" ht="14.4">
      <c r="A483" s="6"/>
      <c r="B483" s="6"/>
      <c r="C483" s="6"/>
      <c r="D483" s="6"/>
      <c r="E483" s="6"/>
      <c r="F483" s="6"/>
      <c r="G483" s="6"/>
      <c r="H483" s="6"/>
      <c r="I483" s="6"/>
      <c r="J483" s="6"/>
      <c r="K483" s="6"/>
      <c r="L483" s="6"/>
      <c r="M483" s="6"/>
      <c r="N483" s="6"/>
      <c r="O483" s="6"/>
      <c r="P483" s="6"/>
      <c r="Q483" s="6"/>
      <c r="R483" s="6"/>
      <c r="S483" s="6"/>
    </row>
    <row r="484" spans="1:19" ht="14.4">
      <c r="A484" s="6"/>
      <c r="B484" s="6"/>
      <c r="C484" s="6"/>
      <c r="D484" s="6"/>
      <c r="E484" s="6"/>
      <c r="F484" s="6"/>
      <c r="G484" s="6"/>
      <c r="H484" s="6"/>
      <c r="I484" s="6"/>
      <c r="J484" s="6"/>
      <c r="K484" s="6"/>
      <c r="L484" s="6"/>
      <c r="M484" s="6"/>
      <c r="N484" s="6"/>
      <c r="O484" s="6"/>
      <c r="P484" s="6"/>
      <c r="Q484" s="6"/>
      <c r="R484" s="6"/>
      <c r="S484" s="6"/>
    </row>
    <row r="485" spans="1:19" ht="14.4">
      <c r="A485" s="6"/>
      <c r="B485" s="6"/>
      <c r="C485" s="6"/>
      <c r="D485" s="6"/>
      <c r="E485" s="6"/>
      <c r="F485" s="6"/>
      <c r="G485" s="6"/>
      <c r="H485" s="6"/>
      <c r="I485" s="6"/>
      <c r="J485" s="6"/>
      <c r="K485" s="6"/>
      <c r="L485" s="6"/>
      <c r="M485" s="6"/>
      <c r="N485" s="6"/>
      <c r="O485" s="6"/>
      <c r="P485" s="6"/>
      <c r="Q485" s="6"/>
      <c r="R485" s="6"/>
      <c r="S485" s="6"/>
    </row>
    <row r="486" spans="1:19" ht="14.4">
      <c r="A486" s="6"/>
      <c r="B486" s="6"/>
      <c r="C486" s="6"/>
      <c r="D486" s="6"/>
      <c r="E486" s="6"/>
      <c r="F486" s="6"/>
      <c r="G486" s="6"/>
      <c r="H486" s="6"/>
      <c r="I486" s="6"/>
      <c r="J486" s="6"/>
      <c r="K486" s="6"/>
      <c r="L486" s="6"/>
      <c r="M486" s="6"/>
      <c r="N486" s="6"/>
      <c r="O486" s="6"/>
      <c r="P486" s="6"/>
      <c r="Q486" s="6"/>
      <c r="R486" s="6"/>
      <c r="S486" s="6"/>
    </row>
    <row r="487" spans="1:19" ht="14.4">
      <c r="A487" s="6"/>
      <c r="B487" s="6"/>
      <c r="C487" s="6"/>
      <c r="D487" s="6"/>
      <c r="E487" s="6"/>
      <c r="F487" s="6"/>
      <c r="G487" s="6"/>
      <c r="H487" s="6"/>
      <c r="I487" s="6"/>
      <c r="J487" s="6"/>
      <c r="K487" s="6"/>
      <c r="L487" s="6"/>
      <c r="M487" s="6"/>
      <c r="N487" s="6"/>
      <c r="O487" s="6"/>
      <c r="P487" s="6"/>
      <c r="Q487" s="6"/>
      <c r="R487" s="6"/>
      <c r="S487" s="6"/>
    </row>
    <row r="488" spans="1:19" ht="14.4">
      <c r="A488" s="6"/>
      <c r="B488" s="6"/>
      <c r="C488" s="6"/>
      <c r="D488" s="6"/>
      <c r="E488" s="6"/>
      <c r="F488" s="6"/>
      <c r="G488" s="6"/>
      <c r="H488" s="6"/>
      <c r="I488" s="6"/>
      <c r="J488" s="6"/>
      <c r="K488" s="6"/>
      <c r="L488" s="6"/>
      <c r="M488" s="6"/>
      <c r="N488" s="6"/>
      <c r="O488" s="6"/>
      <c r="P488" s="6"/>
      <c r="Q488" s="6"/>
      <c r="R488" s="6"/>
      <c r="S488" s="6"/>
    </row>
    <row r="489" spans="1:19" ht="14.4">
      <c r="A489" s="6"/>
      <c r="B489" s="6"/>
      <c r="C489" s="6"/>
      <c r="D489" s="6"/>
      <c r="E489" s="6"/>
      <c r="F489" s="6"/>
      <c r="G489" s="6"/>
      <c r="H489" s="6"/>
      <c r="I489" s="6"/>
      <c r="J489" s="6"/>
      <c r="K489" s="6"/>
      <c r="L489" s="6"/>
      <c r="M489" s="6"/>
      <c r="N489" s="6"/>
      <c r="O489" s="6"/>
      <c r="P489" s="6"/>
      <c r="Q489" s="6"/>
      <c r="R489" s="6"/>
      <c r="S489" s="6"/>
    </row>
    <row r="490" spans="1:19" ht="14.4">
      <c r="A490" s="6"/>
      <c r="B490" s="6"/>
      <c r="C490" s="6"/>
      <c r="D490" s="6"/>
      <c r="E490" s="6"/>
      <c r="F490" s="6"/>
      <c r="G490" s="6"/>
      <c r="H490" s="6"/>
      <c r="I490" s="6"/>
      <c r="J490" s="6"/>
      <c r="K490" s="6"/>
      <c r="L490" s="6"/>
      <c r="M490" s="6"/>
      <c r="N490" s="6"/>
      <c r="O490" s="6"/>
      <c r="P490" s="6"/>
      <c r="Q490" s="6"/>
      <c r="R490" s="6"/>
      <c r="S490" s="6"/>
    </row>
    <row r="491" spans="1:19" ht="14.4">
      <c r="A491" s="6"/>
      <c r="B491" s="6"/>
      <c r="C491" s="6"/>
      <c r="D491" s="6"/>
      <c r="E491" s="6"/>
      <c r="F491" s="6"/>
      <c r="G491" s="6"/>
      <c r="H491" s="6"/>
      <c r="I491" s="6"/>
      <c r="J491" s="6"/>
      <c r="K491" s="6"/>
      <c r="L491" s="6"/>
      <c r="M491" s="6"/>
      <c r="N491" s="6"/>
      <c r="O491" s="6"/>
      <c r="P491" s="6"/>
      <c r="Q491" s="6"/>
      <c r="R491" s="6"/>
      <c r="S491" s="6"/>
    </row>
    <row r="492" spans="1:19" ht="14.4">
      <c r="A492" s="6"/>
      <c r="B492" s="6"/>
      <c r="C492" s="6"/>
      <c r="D492" s="6"/>
      <c r="E492" s="6"/>
      <c r="F492" s="6"/>
      <c r="G492" s="6"/>
      <c r="H492" s="6"/>
      <c r="I492" s="6"/>
      <c r="J492" s="6"/>
      <c r="K492" s="6"/>
      <c r="L492" s="6"/>
      <c r="M492" s="6"/>
      <c r="N492" s="6"/>
      <c r="O492" s="6"/>
      <c r="P492" s="6"/>
      <c r="Q492" s="6"/>
      <c r="R492" s="6"/>
      <c r="S492" s="6"/>
    </row>
    <row r="493" spans="1:19" ht="14.4">
      <c r="A493" s="6"/>
      <c r="B493" s="6"/>
      <c r="C493" s="6"/>
      <c r="D493" s="6"/>
      <c r="E493" s="6"/>
      <c r="F493" s="6"/>
      <c r="G493" s="6"/>
      <c r="H493" s="6"/>
      <c r="I493" s="6"/>
      <c r="J493" s="6"/>
      <c r="K493" s="6"/>
      <c r="L493" s="6"/>
      <c r="M493" s="6"/>
      <c r="N493" s="6"/>
      <c r="O493" s="6"/>
      <c r="P493" s="6"/>
      <c r="Q493" s="6"/>
      <c r="R493" s="6"/>
      <c r="S493" s="6"/>
    </row>
    <row r="494" spans="1:19" ht="14.4">
      <c r="A494" s="6"/>
      <c r="B494" s="6"/>
      <c r="C494" s="6"/>
      <c r="D494" s="6"/>
      <c r="E494" s="6"/>
      <c r="F494" s="6"/>
      <c r="G494" s="6"/>
      <c r="H494" s="6"/>
      <c r="I494" s="6"/>
      <c r="J494" s="6"/>
      <c r="K494" s="6"/>
      <c r="L494" s="6"/>
      <c r="M494" s="6"/>
      <c r="N494" s="6"/>
      <c r="O494" s="6"/>
      <c r="P494" s="6"/>
      <c r="Q494" s="6"/>
      <c r="R494" s="6"/>
      <c r="S494" s="6"/>
    </row>
    <row r="495" spans="1:19" ht="14.4">
      <c r="A495" s="6"/>
      <c r="B495" s="6"/>
      <c r="C495" s="6"/>
      <c r="D495" s="6"/>
      <c r="E495" s="6"/>
      <c r="F495" s="6"/>
      <c r="G495" s="6"/>
      <c r="H495" s="6"/>
      <c r="I495" s="6"/>
      <c r="J495" s="6"/>
      <c r="K495" s="6"/>
      <c r="L495" s="6"/>
      <c r="M495" s="6"/>
      <c r="N495" s="6"/>
      <c r="O495" s="6"/>
      <c r="P495" s="6"/>
      <c r="Q495" s="6"/>
      <c r="R495" s="6"/>
      <c r="S495" s="6"/>
    </row>
    <row r="496" spans="1:19" ht="14.4">
      <c r="A496" s="6"/>
      <c r="B496" s="6"/>
      <c r="C496" s="6"/>
      <c r="D496" s="6"/>
      <c r="E496" s="6"/>
      <c r="F496" s="6"/>
      <c r="G496" s="6"/>
      <c r="H496" s="6"/>
      <c r="I496" s="6"/>
      <c r="J496" s="6"/>
      <c r="K496" s="6"/>
      <c r="L496" s="6"/>
      <c r="M496" s="6"/>
      <c r="N496" s="6"/>
      <c r="O496" s="6"/>
      <c r="P496" s="6"/>
      <c r="Q496" s="6"/>
      <c r="R496" s="6"/>
      <c r="S496" s="6"/>
    </row>
    <row r="497" spans="1:19" ht="14.4">
      <c r="A497" s="6"/>
      <c r="B497" s="6"/>
      <c r="C497" s="6"/>
      <c r="D497" s="6"/>
      <c r="E497" s="6"/>
      <c r="F497" s="6"/>
      <c r="G497" s="6"/>
      <c r="H497" s="6"/>
      <c r="I497" s="6"/>
      <c r="J497" s="6"/>
      <c r="K497" s="6"/>
      <c r="L497" s="6"/>
      <c r="M497" s="6"/>
      <c r="N497" s="6"/>
      <c r="O497" s="6"/>
      <c r="P497" s="6"/>
      <c r="Q497" s="6"/>
      <c r="R497" s="6"/>
      <c r="S497" s="6"/>
    </row>
    <row r="498" spans="1:19" ht="14.4">
      <c r="A498" s="6"/>
      <c r="B498" s="6"/>
      <c r="C498" s="6"/>
      <c r="D498" s="6"/>
      <c r="E498" s="6"/>
      <c r="F498" s="6"/>
      <c r="G498" s="6"/>
      <c r="H498" s="6"/>
      <c r="I498" s="6"/>
      <c r="J498" s="6"/>
      <c r="K498" s="6"/>
      <c r="L498" s="6"/>
      <c r="M498" s="6"/>
      <c r="N498" s="6"/>
      <c r="O498" s="6"/>
      <c r="P498" s="6"/>
      <c r="Q498" s="6"/>
      <c r="R498" s="6"/>
      <c r="S498" s="6"/>
    </row>
    <row r="499" spans="1:19" ht="14.4">
      <c r="A499" s="6"/>
      <c r="B499" s="6"/>
      <c r="C499" s="6"/>
      <c r="D499" s="6"/>
      <c r="E499" s="6"/>
      <c r="F499" s="6"/>
      <c r="G499" s="6"/>
      <c r="H499" s="6"/>
      <c r="I499" s="6"/>
      <c r="J499" s="6"/>
      <c r="K499" s="6"/>
      <c r="L499" s="6"/>
      <c r="M499" s="6"/>
      <c r="N499" s="6"/>
      <c r="O499" s="6"/>
      <c r="P499" s="6"/>
      <c r="Q499" s="6"/>
      <c r="R499" s="6"/>
      <c r="S499" s="6"/>
    </row>
    <row r="500" spans="1:19" ht="14.4">
      <c r="A500" s="6"/>
      <c r="B500" s="6"/>
      <c r="C500" s="6"/>
      <c r="D500" s="6"/>
      <c r="E500" s="6"/>
      <c r="F500" s="6"/>
      <c r="G500" s="6"/>
      <c r="H500" s="6"/>
      <c r="I500" s="6"/>
      <c r="J500" s="6"/>
      <c r="K500" s="6"/>
      <c r="L500" s="6"/>
      <c r="M500" s="6"/>
      <c r="N500" s="6"/>
      <c r="O500" s="6"/>
      <c r="P500" s="6"/>
      <c r="Q500" s="6"/>
      <c r="R500" s="6"/>
      <c r="S500" s="6"/>
    </row>
    <row r="501" spans="1:19" ht="14.4">
      <c r="A501" s="6"/>
      <c r="B501" s="6"/>
      <c r="C501" s="6"/>
      <c r="D501" s="6"/>
      <c r="E501" s="6"/>
      <c r="F501" s="6"/>
      <c r="G501" s="6"/>
      <c r="H501" s="6"/>
      <c r="I501" s="6"/>
      <c r="J501" s="6"/>
      <c r="K501" s="6"/>
      <c r="L501" s="6"/>
      <c r="M501" s="6"/>
      <c r="N501" s="6"/>
      <c r="O501" s="6"/>
      <c r="P501" s="6"/>
      <c r="Q501" s="6"/>
      <c r="R501" s="6"/>
      <c r="S501" s="6"/>
    </row>
    <row r="502" spans="1:19" ht="14.4">
      <c r="A502" s="6"/>
      <c r="B502" s="6"/>
      <c r="C502" s="6"/>
      <c r="D502" s="6"/>
      <c r="E502" s="6"/>
      <c r="F502" s="6"/>
      <c r="G502" s="6"/>
      <c r="H502" s="6"/>
      <c r="I502" s="6"/>
      <c r="J502" s="6"/>
      <c r="K502" s="6"/>
      <c r="L502" s="6"/>
      <c r="M502" s="6"/>
      <c r="N502" s="6"/>
      <c r="O502" s="6"/>
      <c r="P502" s="6"/>
      <c r="Q502" s="6"/>
      <c r="R502" s="6"/>
      <c r="S502" s="6"/>
    </row>
    <row r="503" spans="1:19" ht="14.4">
      <c r="A503" s="6"/>
      <c r="B503" s="6"/>
      <c r="C503" s="6"/>
      <c r="D503" s="6"/>
      <c r="E503" s="6"/>
      <c r="F503" s="6"/>
      <c r="G503" s="6"/>
      <c r="H503" s="6"/>
      <c r="I503" s="6"/>
      <c r="J503" s="6"/>
      <c r="K503" s="6"/>
      <c r="L503" s="6"/>
      <c r="M503" s="6"/>
      <c r="N503" s="6"/>
      <c r="O503" s="6"/>
      <c r="P503" s="6"/>
      <c r="Q503" s="6"/>
      <c r="R503" s="6"/>
      <c r="S503" s="6"/>
    </row>
    <row r="504" spans="1:19" ht="14.4">
      <c r="A504" s="6"/>
      <c r="B504" s="6"/>
      <c r="C504" s="6"/>
      <c r="D504" s="6"/>
      <c r="E504" s="6"/>
      <c r="F504" s="6"/>
      <c r="G504" s="6"/>
      <c r="H504" s="6"/>
      <c r="I504" s="6"/>
      <c r="J504" s="6"/>
      <c r="K504" s="6"/>
      <c r="L504" s="6"/>
      <c r="M504" s="6"/>
      <c r="N504" s="6"/>
      <c r="O504" s="6"/>
      <c r="P504" s="6"/>
      <c r="Q504" s="6"/>
      <c r="R504" s="6"/>
      <c r="S504" s="6"/>
    </row>
    <row r="505" spans="1:19" ht="14.4">
      <c r="A505" s="6"/>
      <c r="B505" s="6"/>
      <c r="C505" s="6"/>
      <c r="D505" s="6"/>
      <c r="E505" s="6"/>
      <c r="F505" s="6"/>
      <c r="G505" s="6"/>
      <c r="H505" s="6"/>
      <c r="I505" s="6"/>
      <c r="J505" s="6"/>
      <c r="K505" s="6"/>
      <c r="L505" s="6"/>
      <c r="M505" s="6"/>
      <c r="N505" s="6"/>
      <c r="O505" s="6"/>
      <c r="P505" s="6"/>
      <c r="Q505" s="6"/>
      <c r="R505" s="6"/>
      <c r="S505" s="6"/>
    </row>
    <row r="506" spans="1:19" ht="14.4">
      <c r="A506" s="6"/>
      <c r="B506" s="6"/>
      <c r="C506" s="6"/>
      <c r="D506" s="6"/>
      <c r="E506" s="6"/>
      <c r="F506" s="6"/>
      <c r="G506" s="6"/>
      <c r="H506" s="6"/>
      <c r="I506" s="6"/>
      <c r="J506" s="6"/>
      <c r="K506" s="6"/>
      <c r="L506" s="6"/>
      <c r="M506" s="6"/>
      <c r="N506" s="6"/>
      <c r="O506" s="6"/>
      <c r="P506" s="6"/>
      <c r="Q506" s="6"/>
      <c r="R506" s="6"/>
      <c r="S506" s="6"/>
    </row>
    <row r="507" spans="1:19" ht="14.4">
      <c r="A507" s="6"/>
      <c r="B507" s="6"/>
      <c r="C507" s="6"/>
      <c r="D507" s="6"/>
      <c r="E507" s="6"/>
      <c r="F507" s="6"/>
      <c r="G507" s="6"/>
      <c r="H507" s="6"/>
      <c r="I507" s="6"/>
      <c r="J507" s="6"/>
      <c r="K507" s="6"/>
      <c r="L507" s="6"/>
      <c r="M507" s="6"/>
      <c r="N507" s="6"/>
      <c r="O507" s="6"/>
      <c r="P507" s="6"/>
      <c r="Q507" s="6"/>
      <c r="R507" s="6"/>
      <c r="S507" s="6"/>
    </row>
    <row r="508" spans="1:19" ht="14.4">
      <c r="A508" s="6"/>
      <c r="B508" s="6"/>
      <c r="C508" s="6"/>
      <c r="D508" s="6"/>
      <c r="E508" s="6"/>
      <c r="F508" s="6"/>
      <c r="G508" s="6"/>
      <c r="H508" s="6"/>
      <c r="I508" s="6"/>
      <c r="J508" s="6"/>
      <c r="K508" s="6"/>
      <c r="L508" s="6"/>
      <c r="M508" s="6"/>
      <c r="N508" s="6"/>
      <c r="O508" s="6"/>
      <c r="P508" s="6"/>
      <c r="Q508" s="6"/>
      <c r="R508" s="6"/>
      <c r="S508" s="6"/>
    </row>
    <row r="509" spans="1:19" ht="14.4">
      <c r="A509" s="6"/>
      <c r="B509" s="6"/>
      <c r="C509" s="6"/>
      <c r="D509" s="6"/>
      <c r="E509" s="6"/>
      <c r="F509" s="6"/>
      <c r="G509" s="6"/>
      <c r="H509" s="6"/>
      <c r="I509" s="6"/>
      <c r="J509" s="6"/>
      <c r="K509" s="6"/>
      <c r="L509" s="6"/>
      <c r="M509" s="6"/>
      <c r="N509" s="6"/>
      <c r="O509" s="6"/>
      <c r="P509" s="6"/>
      <c r="Q509" s="6"/>
      <c r="R509" s="6"/>
      <c r="S509" s="6"/>
    </row>
    <row r="510" spans="1:19" ht="14.4">
      <c r="A510" s="6"/>
      <c r="B510" s="6"/>
      <c r="C510" s="6"/>
      <c r="D510" s="6"/>
      <c r="E510" s="6"/>
      <c r="F510" s="6"/>
      <c r="G510" s="6"/>
      <c r="H510" s="6"/>
      <c r="I510" s="6"/>
      <c r="J510" s="6"/>
      <c r="K510" s="6"/>
      <c r="L510" s="6"/>
      <c r="M510" s="6"/>
      <c r="N510" s="6"/>
      <c r="O510" s="6"/>
      <c r="P510" s="6"/>
      <c r="Q510" s="6"/>
      <c r="R510" s="6"/>
      <c r="S510" s="6"/>
    </row>
    <row r="511" spans="1:19" ht="14.4">
      <c r="A511" s="6"/>
      <c r="B511" s="6"/>
      <c r="C511" s="6"/>
      <c r="D511" s="6"/>
      <c r="E511" s="6"/>
      <c r="F511" s="6"/>
      <c r="G511" s="6"/>
      <c r="H511" s="6"/>
      <c r="I511" s="6"/>
      <c r="J511" s="6"/>
      <c r="K511" s="6"/>
      <c r="L511" s="6"/>
      <c r="M511" s="6"/>
      <c r="N511" s="6"/>
      <c r="O511" s="6"/>
      <c r="P511" s="6"/>
      <c r="Q511" s="6"/>
      <c r="R511" s="6"/>
      <c r="S511" s="6"/>
    </row>
    <row r="512" spans="1:19" ht="14.4">
      <c r="A512" s="6"/>
      <c r="B512" s="6"/>
      <c r="C512" s="6"/>
      <c r="D512" s="6"/>
      <c r="E512" s="6"/>
      <c r="F512" s="6"/>
      <c r="G512" s="6"/>
      <c r="H512" s="6"/>
      <c r="I512" s="6"/>
      <c r="J512" s="6"/>
      <c r="K512" s="6"/>
      <c r="L512" s="6"/>
      <c r="M512" s="6"/>
      <c r="N512" s="6"/>
      <c r="O512" s="6"/>
      <c r="P512" s="6"/>
      <c r="Q512" s="6"/>
      <c r="R512" s="6"/>
      <c r="S512" s="6"/>
    </row>
    <row r="513" spans="1:19" ht="14.4">
      <c r="A513" s="6"/>
      <c r="B513" s="6"/>
      <c r="C513" s="6"/>
      <c r="D513" s="6"/>
      <c r="E513" s="6"/>
      <c r="F513" s="6"/>
      <c r="G513" s="6"/>
      <c r="H513" s="6"/>
      <c r="I513" s="6"/>
      <c r="J513" s="6"/>
      <c r="K513" s="6"/>
      <c r="L513" s="6"/>
      <c r="M513" s="6"/>
      <c r="N513" s="6"/>
      <c r="O513" s="6"/>
      <c r="P513" s="6"/>
      <c r="Q513" s="6"/>
      <c r="R513" s="6"/>
      <c r="S513" s="6"/>
    </row>
    <row r="514" spans="1:19" ht="14.4">
      <c r="A514" s="6"/>
      <c r="B514" s="6"/>
      <c r="C514" s="6"/>
      <c r="D514" s="6"/>
      <c r="E514" s="6"/>
      <c r="F514" s="6"/>
      <c r="G514" s="6"/>
      <c r="H514" s="6"/>
      <c r="I514" s="6"/>
      <c r="J514" s="6"/>
      <c r="K514" s="6"/>
      <c r="L514" s="6"/>
      <c r="M514" s="6"/>
      <c r="N514" s="6"/>
      <c r="O514" s="6"/>
      <c r="P514" s="6"/>
      <c r="Q514" s="6"/>
      <c r="R514" s="6"/>
      <c r="S514" s="6"/>
    </row>
    <row r="515" spans="1:19" ht="14.4">
      <c r="A515" s="6"/>
      <c r="B515" s="6"/>
      <c r="C515" s="6"/>
      <c r="D515" s="6"/>
      <c r="E515" s="6"/>
      <c r="F515" s="6"/>
      <c r="G515" s="6"/>
      <c r="H515" s="6"/>
      <c r="I515" s="6"/>
      <c r="J515" s="6"/>
      <c r="K515" s="6"/>
      <c r="L515" s="6"/>
      <c r="M515" s="6"/>
      <c r="N515" s="6"/>
      <c r="O515" s="6"/>
      <c r="P515" s="6"/>
      <c r="Q515" s="6"/>
      <c r="R515" s="6"/>
      <c r="S515" s="6"/>
    </row>
    <row r="516" spans="1:19" ht="14.4">
      <c r="A516" s="6"/>
      <c r="B516" s="6"/>
      <c r="C516" s="6"/>
      <c r="D516" s="6"/>
      <c r="E516" s="6"/>
      <c r="F516" s="6"/>
      <c r="G516" s="6"/>
      <c r="H516" s="6"/>
      <c r="I516" s="6"/>
      <c r="J516" s="6"/>
      <c r="K516" s="6"/>
      <c r="L516" s="6"/>
      <c r="M516" s="6"/>
      <c r="N516" s="6"/>
      <c r="O516" s="6"/>
      <c r="P516" s="6"/>
      <c r="Q516" s="6"/>
      <c r="R516" s="6"/>
      <c r="S516" s="6"/>
    </row>
    <row r="517" spans="1:19" ht="14.4">
      <c r="A517" s="6"/>
      <c r="B517" s="6"/>
      <c r="C517" s="6"/>
      <c r="D517" s="6"/>
      <c r="E517" s="6"/>
      <c r="F517" s="6"/>
      <c r="G517" s="6"/>
      <c r="H517" s="6"/>
      <c r="I517" s="6"/>
      <c r="J517" s="6"/>
      <c r="K517" s="6"/>
      <c r="L517" s="6"/>
      <c r="M517" s="6"/>
      <c r="N517" s="6"/>
      <c r="O517" s="6"/>
      <c r="P517" s="6"/>
      <c r="Q517" s="6"/>
      <c r="R517" s="6"/>
      <c r="S517" s="6"/>
    </row>
    <row r="518" spans="1:19" ht="14.4">
      <c r="A518" s="6"/>
      <c r="B518" s="6"/>
      <c r="C518" s="6"/>
      <c r="D518" s="6"/>
      <c r="E518" s="6"/>
      <c r="F518" s="6"/>
      <c r="G518" s="6"/>
      <c r="H518" s="6"/>
      <c r="I518" s="6"/>
      <c r="J518" s="6"/>
      <c r="K518" s="6"/>
      <c r="L518" s="6"/>
      <c r="M518" s="6"/>
      <c r="N518" s="6"/>
      <c r="O518" s="6"/>
      <c r="P518" s="6"/>
      <c r="Q518" s="6"/>
      <c r="R518" s="6"/>
      <c r="S518" s="6"/>
    </row>
    <row r="519" spans="1:19" ht="14.4">
      <c r="A519" s="6"/>
      <c r="B519" s="6"/>
      <c r="C519" s="6"/>
      <c r="D519" s="6"/>
      <c r="E519" s="6"/>
      <c r="F519" s="6"/>
      <c r="G519" s="6"/>
      <c r="H519" s="6"/>
      <c r="I519" s="6"/>
      <c r="J519" s="6"/>
      <c r="K519" s="6"/>
      <c r="L519" s="6"/>
      <c r="M519" s="6"/>
      <c r="N519" s="6"/>
      <c r="O519" s="6"/>
      <c r="P519" s="6"/>
      <c r="Q519" s="6"/>
      <c r="R519" s="6"/>
      <c r="S519" s="6"/>
    </row>
    <row r="520" spans="1:19" ht="14.4">
      <c r="A520" s="6"/>
      <c r="B520" s="6"/>
      <c r="C520" s="6"/>
      <c r="D520" s="6"/>
      <c r="E520" s="6"/>
      <c r="F520" s="6"/>
      <c r="G520" s="6"/>
      <c r="H520" s="6"/>
      <c r="I520" s="6"/>
      <c r="J520" s="6"/>
      <c r="K520" s="6"/>
      <c r="L520" s="6"/>
      <c r="M520" s="6"/>
      <c r="N520" s="6"/>
      <c r="O520" s="6"/>
      <c r="P520" s="6"/>
      <c r="Q520" s="6"/>
      <c r="R520" s="6"/>
      <c r="S520" s="6"/>
    </row>
    <row r="521" spans="1:19" ht="14.4">
      <c r="A521" s="6"/>
      <c r="B521" s="6"/>
      <c r="C521" s="6"/>
      <c r="D521" s="6"/>
      <c r="E521" s="6"/>
      <c r="F521" s="6"/>
      <c r="G521" s="6"/>
      <c r="H521" s="6"/>
      <c r="I521" s="6"/>
      <c r="J521" s="6"/>
      <c r="K521" s="6"/>
      <c r="L521" s="6"/>
      <c r="M521" s="6"/>
      <c r="N521" s="6"/>
      <c r="O521" s="6"/>
      <c r="P521" s="6"/>
      <c r="Q521" s="6"/>
      <c r="R521" s="6"/>
      <c r="S521" s="6"/>
    </row>
    <row r="522" spans="1:19" ht="14.4">
      <c r="A522" s="6"/>
      <c r="B522" s="6"/>
      <c r="C522" s="6"/>
      <c r="D522" s="6"/>
      <c r="E522" s="6"/>
      <c r="F522" s="6"/>
      <c r="G522" s="6"/>
      <c r="H522" s="6"/>
      <c r="I522" s="6"/>
      <c r="J522" s="6"/>
      <c r="K522" s="6"/>
      <c r="L522" s="6"/>
      <c r="M522" s="6"/>
      <c r="N522" s="6"/>
      <c r="O522" s="6"/>
      <c r="P522" s="6"/>
      <c r="Q522" s="6"/>
      <c r="R522" s="6"/>
      <c r="S522" s="6"/>
    </row>
    <row r="523" spans="1:19" ht="14.4">
      <c r="A523" s="6"/>
      <c r="B523" s="6"/>
      <c r="C523" s="6"/>
      <c r="D523" s="6"/>
      <c r="E523" s="6"/>
      <c r="F523" s="6"/>
      <c r="G523" s="6"/>
      <c r="H523" s="6"/>
      <c r="I523" s="6"/>
      <c r="J523" s="6"/>
      <c r="K523" s="6"/>
      <c r="L523" s="6"/>
      <c r="M523" s="6"/>
      <c r="N523" s="6"/>
      <c r="O523" s="6"/>
      <c r="P523" s="6"/>
      <c r="Q523" s="6"/>
      <c r="R523" s="6"/>
      <c r="S523" s="6"/>
    </row>
    <row r="524" spans="1:19" ht="14.4">
      <c r="A524" s="6"/>
      <c r="B524" s="6"/>
      <c r="C524" s="6"/>
      <c r="D524" s="6"/>
      <c r="E524" s="6"/>
      <c r="F524" s="6"/>
      <c r="G524" s="6"/>
      <c r="H524" s="6"/>
      <c r="I524" s="6"/>
      <c r="J524" s="6"/>
      <c r="K524" s="6"/>
      <c r="L524" s="6"/>
      <c r="M524" s="6"/>
      <c r="N524" s="6"/>
      <c r="O524" s="6"/>
      <c r="P524" s="6"/>
      <c r="Q524" s="6"/>
      <c r="R524" s="6"/>
      <c r="S524" s="6"/>
    </row>
    <row r="525" spans="1:19" ht="14.4">
      <c r="A525" s="6"/>
      <c r="B525" s="6"/>
      <c r="C525" s="6"/>
      <c r="D525" s="6"/>
      <c r="E525" s="6"/>
      <c r="F525" s="6"/>
      <c r="G525" s="6"/>
      <c r="H525" s="6"/>
      <c r="I525" s="6"/>
      <c r="J525" s="6"/>
      <c r="K525" s="6"/>
      <c r="L525" s="6"/>
      <c r="M525" s="6"/>
      <c r="N525" s="6"/>
      <c r="O525" s="6"/>
      <c r="P525" s="6"/>
      <c r="Q525" s="6"/>
      <c r="R525" s="6"/>
      <c r="S525" s="6"/>
    </row>
    <row r="526" spans="1:19" ht="14.4">
      <c r="A526" s="6"/>
      <c r="B526" s="6"/>
      <c r="C526" s="6"/>
      <c r="D526" s="6"/>
      <c r="E526" s="6"/>
      <c r="F526" s="6"/>
      <c r="G526" s="6"/>
      <c r="H526" s="6"/>
      <c r="I526" s="6"/>
      <c r="J526" s="6"/>
      <c r="K526" s="6"/>
      <c r="L526" s="6"/>
      <c r="M526" s="6"/>
      <c r="N526" s="6"/>
      <c r="O526" s="6"/>
      <c r="P526" s="6"/>
      <c r="Q526" s="6"/>
      <c r="R526" s="6"/>
      <c r="S526" s="6"/>
    </row>
    <row r="527" spans="1:19" ht="14.4">
      <c r="A527" s="6"/>
      <c r="B527" s="6"/>
      <c r="C527" s="6"/>
      <c r="D527" s="6"/>
      <c r="E527" s="6"/>
      <c r="F527" s="6"/>
      <c r="G527" s="6"/>
      <c r="H527" s="6"/>
      <c r="I527" s="6"/>
      <c r="J527" s="6"/>
      <c r="K527" s="6"/>
      <c r="L527" s="6"/>
      <c r="M527" s="6"/>
      <c r="N527" s="6"/>
      <c r="O527" s="6"/>
      <c r="P527" s="6"/>
      <c r="Q527" s="6"/>
      <c r="R527" s="6"/>
      <c r="S527" s="6"/>
    </row>
    <row r="528" spans="1:19" ht="14.4">
      <c r="A528" s="6"/>
      <c r="B528" s="6"/>
      <c r="C528" s="6"/>
      <c r="D528" s="6"/>
      <c r="E528" s="6"/>
      <c r="F528" s="6"/>
      <c r="G528" s="6"/>
      <c r="H528" s="6"/>
      <c r="I528" s="6"/>
      <c r="J528" s="6"/>
      <c r="K528" s="6"/>
      <c r="L528" s="6"/>
      <c r="M528" s="6"/>
      <c r="N528" s="6"/>
      <c r="O528" s="6"/>
      <c r="P528" s="6"/>
      <c r="Q528" s="6"/>
      <c r="R528" s="6"/>
      <c r="S528" s="6"/>
    </row>
    <row r="529" spans="1:19" ht="14.4">
      <c r="A529" s="6"/>
      <c r="B529" s="6"/>
      <c r="C529" s="6"/>
      <c r="D529" s="6"/>
      <c r="E529" s="6"/>
      <c r="F529" s="6"/>
      <c r="G529" s="6"/>
      <c r="H529" s="6"/>
      <c r="I529" s="6"/>
      <c r="J529" s="6"/>
      <c r="K529" s="6"/>
      <c r="L529" s="6"/>
      <c r="M529" s="6"/>
      <c r="N529" s="6"/>
      <c r="O529" s="6"/>
      <c r="P529" s="6"/>
      <c r="Q529" s="6"/>
      <c r="R529" s="6"/>
      <c r="S529" s="6"/>
    </row>
    <row r="530" spans="1:19" ht="14.4">
      <c r="A530" s="6"/>
      <c r="B530" s="6"/>
      <c r="C530" s="6"/>
      <c r="D530" s="6"/>
      <c r="E530" s="6"/>
      <c r="F530" s="6"/>
      <c r="G530" s="6"/>
      <c r="H530" s="6"/>
      <c r="I530" s="6"/>
      <c r="J530" s="6"/>
      <c r="K530" s="6"/>
      <c r="L530" s="6"/>
      <c r="M530" s="6"/>
      <c r="N530" s="6"/>
      <c r="O530" s="6"/>
      <c r="P530" s="6"/>
      <c r="Q530" s="6"/>
      <c r="R530" s="6"/>
      <c r="S530" s="6"/>
    </row>
    <row r="531" spans="1:19" ht="14.4">
      <c r="A531" s="6"/>
      <c r="B531" s="6"/>
      <c r="C531" s="6"/>
      <c r="D531" s="6"/>
      <c r="E531" s="6"/>
      <c r="F531" s="6"/>
      <c r="G531" s="6"/>
      <c r="H531" s="6"/>
      <c r="I531" s="6"/>
      <c r="J531" s="6"/>
      <c r="K531" s="6"/>
      <c r="L531" s="6"/>
      <c r="M531" s="6"/>
      <c r="N531" s="6"/>
      <c r="O531" s="6"/>
      <c r="P531" s="6"/>
      <c r="Q531" s="6"/>
      <c r="R531" s="6"/>
      <c r="S531" s="6"/>
    </row>
    <row r="532" spans="1:19" ht="14.4">
      <c r="A532" s="6"/>
      <c r="B532" s="6"/>
      <c r="C532" s="6"/>
      <c r="D532" s="6"/>
      <c r="E532" s="6"/>
      <c r="F532" s="6"/>
      <c r="G532" s="6"/>
      <c r="H532" s="6"/>
      <c r="I532" s="6"/>
      <c r="J532" s="6"/>
      <c r="K532" s="6"/>
      <c r="L532" s="6"/>
      <c r="M532" s="6"/>
      <c r="N532" s="6"/>
      <c r="O532" s="6"/>
      <c r="P532" s="6"/>
      <c r="Q532" s="6"/>
      <c r="R532" s="6"/>
      <c r="S532" s="6"/>
    </row>
    <row r="533" spans="1:19" ht="14.4">
      <c r="A533" s="6"/>
      <c r="B533" s="6"/>
      <c r="C533" s="6"/>
      <c r="D533" s="6"/>
      <c r="E533" s="6"/>
      <c r="F533" s="6"/>
      <c r="G533" s="6"/>
      <c r="H533" s="6"/>
      <c r="I533" s="6"/>
      <c r="J533" s="6"/>
      <c r="K533" s="6"/>
      <c r="L533" s="6"/>
      <c r="M533" s="6"/>
      <c r="N533" s="6"/>
      <c r="O533" s="6"/>
      <c r="P533" s="6"/>
      <c r="Q533" s="6"/>
      <c r="R533" s="6"/>
      <c r="S533" s="6"/>
    </row>
    <row r="534" spans="1:19" ht="14.4">
      <c r="A534" s="6"/>
      <c r="B534" s="6"/>
      <c r="C534" s="6"/>
      <c r="D534" s="6"/>
      <c r="E534" s="6"/>
      <c r="F534" s="6"/>
      <c r="G534" s="6"/>
      <c r="H534" s="6"/>
      <c r="I534" s="6"/>
      <c r="J534" s="6"/>
      <c r="K534" s="6"/>
      <c r="L534" s="6"/>
      <c r="M534" s="6"/>
      <c r="N534" s="6"/>
      <c r="O534" s="6"/>
      <c r="P534" s="6"/>
      <c r="Q534" s="6"/>
      <c r="R534" s="6"/>
      <c r="S534" s="6"/>
    </row>
    <row r="535" spans="1:19" ht="14.4">
      <c r="A535" s="6"/>
      <c r="B535" s="6"/>
      <c r="C535" s="6"/>
      <c r="D535" s="6"/>
      <c r="E535" s="6"/>
      <c r="F535" s="6"/>
      <c r="G535" s="6"/>
      <c r="H535" s="6"/>
      <c r="I535" s="6"/>
      <c r="J535" s="6"/>
      <c r="K535" s="6"/>
      <c r="L535" s="6"/>
      <c r="M535" s="6"/>
      <c r="N535" s="6"/>
      <c r="O535" s="6"/>
      <c r="P535" s="6"/>
      <c r="Q535" s="6"/>
      <c r="R535" s="6"/>
      <c r="S535" s="6"/>
    </row>
    <row r="536" spans="1:19" ht="14.4">
      <c r="A536" s="6"/>
      <c r="B536" s="6"/>
      <c r="C536" s="6"/>
      <c r="D536" s="6"/>
      <c r="E536" s="6"/>
      <c r="F536" s="6"/>
      <c r="G536" s="6"/>
      <c r="H536" s="6"/>
      <c r="I536" s="6"/>
      <c r="J536" s="6"/>
      <c r="K536" s="6"/>
      <c r="L536" s="6"/>
      <c r="M536" s="6"/>
      <c r="N536" s="6"/>
      <c r="O536" s="6"/>
      <c r="P536" s="6"/>
      <c r="Q536" s="6"/>
      <c r="R536" s="6"/>
      <c r="S536" s="6"/>
    </row>
    <row r="537" spans="1:19" ht="14.4">
      <c r="A537" s="6"/>
      <c r="B537" s="6"/>
      <c r="C537" s="6"/>
      <c r="D537" s="6"/>
      <c r="E537" s="6"/>
      <c r="F537" s="6"/>
      <c r="G537" s="6"/>
      <c r="H537" s="6"/>
      <c r="I537" s="6"/>
      <c r="J537" s="6"/>
      <c r="K537" s="6"/>
      <c r="L537" s="6"/>
      <c r="M537" s="6"/>
      <c r="N537" s="6"/>
      <c r="O537" s="6"/>
      <c r="P537" s="6"/>
      <c r="Q537" s="6"/>
      <c r="R537" s="6"/>
      <c r="S537" s="6"/>
    </row>
    <row r="538" spans="1:19" ht="14.4">
      <c r="A538" s="6"/>
      <c r="B538" s="6"/>
      <c r="C538" s="6"/>
      <c r="D538" s="6"/>
      <c r="E538" s="6"/>
      <c r="F538" s="6"/>
      <c r="G538" s="6"/>
      <c r="H538" s="6"/>
      <c r="I538" s="6"/>
      <c r="J538" s="6"/>
      <c r="K538" s="6"/>
      <c r="L538" s="6"/>
      <c r="M538" s="6"/>
      <c r="N538" s="6"/>
      <c r="O538" s="6"/>
      <c r="P538" s="6"/>
      <c r="Q538" s="6"/>
      <c r="R538" s="6"/>
      <c r="S538" s="6"/>
    </row>
    <row r="539" spans="1:19" ht="14.4">
      <c r="A539" s="6"/>
      <c r="B539" s="6"/>
      <c r="C539" s="6"/>
      <c r="D539" s="6"/>
      <c r="E539" s="6"/>
      <c r="F539" s="6"/>
      <c r="G539" s="6"/>
      <c r="H539" s="6"/>
      <c r="I539" s="6"/>
      <c r="J539" s="6"/>
      <c r="K539" s="6"/>
      <c r="L539" s="6"/>
      <c r="M539" s="6"/>
      <c r="N539" s="6"/>
      <c r="O539" s="6"/>
      <c r="P539" s="6"/>
      <c r="Q539" s="6"/>
      <c r="R539" s="6"/>
      <c r="S539" s="6"/>
    </row>
    <row r="540" spans="1:19" ht="14.4">
      <c r="A540" s="6"/>
      <c r="B540" s="6"/>
      <c r="C540" s="6"/>
      <c r="D540" s="6"/>
      <c r="E540" s="6"/>
      <c r="F540" s="6"/>
      <c r="G540" s="6"/>
      <c r="H540" s="6"/>
      <c r="I540" s="6"/>
      <c r="J540" s="6"/>
      <c r="K540" s="6"/>
      <c r="L540" s="6"/>
      <c r="M540" s="6"/>
      <c r="N540" s="6"/>
      <c r="O540" s="6"/>
      <c r="P540" s="6"/>
      <c r="Q540" s="6"/>
      <c r="R540" s="6"/>
      <c r="S540" s="6"/>
    </row>
    <row r="541" spans="1:19" ht="14.4">
      <c r="A541" s="6"/>
      <c r="B541" s="6"/>
      <c r="C541" s="6"/>
      <c r="D541" s="6"/>
      <c r="E541" s="6"/>
      <c r="F541" s="6"/>
      <c r="G541" s="6"/>
      <c r="H541" s="6"/>
      <c r="I541" s="6"/>
      <c r="J541" s="6"/>
      <c r="K541" s="6"/>
      <c r="L541" s="6"/>
      <c r="M541" s="6"/>
      <c r="N541" s="6"/>
      <c r="O541" s="6"/>
      <c r="P541" s="6"/>
      <c r="Q541" s="6"/>
      <c r="R541" s="6"/>
      <c r="S541" s="6"/>
    </row>
    <row r="542" spans="1:19" ht="14.4">
      <c r="A542" s="6"/>
      <c r="B542" s="6"/>
      <c r="C542" s="6"/>
      <c r="D542" s="6"/>
      <c r="E542" s="6"/>
      <c r="F542" s="6"/>
      <c r="G542" s="6"/>
      <c r="H542" s="6"/>
      <c r="I542" s="6"/>
      <c r="J542" s="6"/>
      <c r="K542" s="6"/>
      <c r="L542" s="6"/>
      <c r="M542" s="6"/>
      <c r="N542" s="6"/>
      <c r="O542" s="6"/>
      <c r="P542" s="6"/>
      <c r="Q542" s="6"/>
      <c r="R542" s="6"/>
      <c r="S542" s="6"/>
    </row>
    <row r="543" spans="1:19" ht="14.4">
      <c r="A543" s="6"/>
      <c r="B543" s="6"/>
      <c r="C543" s="6"/>
      <c r="D543" s="6"/>
      <c r="E543" s="6"/>
      <c r="F543" s="6"/>
      <c r="G543" s="6"/>
      <c r="H543" s="6"/>
      <c r="I543" s="6"/>
      <c r="J543" s="6"/>
      <c r="K543" s="6"/>
      <c r="L543" s="6"/>
      <c r="M543" s="6"/>
      <c r="N543" s="6"/>
      <c r="O543" s="6"/>
      <c r="P543" s="6"/>
      <c r="Q543" s="6"/>
      <c r="R543" s="6"/>
      <c r="S543" s="6"/>
    </row>
    <row r="544" spans="1:19" ht="14.4">
      <c r="A544" s="6"/>
      <c r="B544" s="6"/>
      <c r="C544" s="6"/>
      <c r="D544" s="6"/>
      <c r="E544" s="6"/>
      <c r="F544" s="6"/>
      <c r="G544" s="6"/>
      <c r="H544" s="6"/>
      <c r="I544" s="6"/>
      <c r="J544" s="6"/>
      <c r="K544" s="6"/>
      <c r="L544" s="6"/>
      <c r="M544" s="6"/>
      <c r="N544" s="6"/>
      <c r="O544" s="6"/>
      <c r="P544" s="6"/>
      <c r="Q544" s="6"/>
      <c r="R544" s="6"/>
      <c r="S544" s="6"/>
    </row>
    <row r="545" spans="1:19" ht="14.4">
      <c r="A545" s="6"/>
      <c r="B545" s="6"/>
      <c r="C545" s="6"/>
      <c r="D545" s="6"/>
      <c r="E545" s="6"/>
      <c r="F545" s="6"/>
      <c r="G545" s="6"/>
      <c r="H545" s="6"/>
      <c r="I545" s="6"/>
      <c r="J545" s="6"/>
      <c r="K545" s="6"/>
      <c r="L545" s="6"/>
      <c r="M545" s="6"/>
      <c r="N545" s="6"/>
      <c r="O545" s="6"/>
      <c r="P545" s="6"/>
      <c r="Q545" s="6"/>
      <c r="R545" s="6"/>
      <c r="S545" s="6"/>
    </row>
    <row r="546" spans="1:19" ht="14.4">
      <c r="A546" s="6"/>
      <c r="B546" s="6"/>
      <c r="C546" s="6"/>
      <c r="D546" s="6"/>
      <c r="E546" s="6"/>
      <c r="F546" s="6"/>
      <c r="G546" s="6"/>
      <c r="H546" s="6"/>
      <c r="I546" s="6"/>
      <c r="J546" s="6"/>
      <c r="K546" s="6"/>
      <c r="L546" s="6"/>
      <c r="M546" s="6"/>
      <c r="N546" s="6"/>
      <c r="O546" s="6"/>
      <c r="P546" s="6"/>
      <c r="Q546" s="6"/>
      <c r="R546" s="6"/>
      <c r="S546" s="6"/>
    </row>
    <row r="547" spans="1:19" ht="14.4">
      <c r="A547" s="6"/>
      <c r="B547" s="6"/>
      <c r="C547" s="6"/>
      <c r="D547" s="6"/>
      <c r="E547" s="6"/>
      <c r="F547" s="6"/>
      <c r="G547" s="6"/>
      <c r="H547" s="6"/>
      <c r="I547" s="6"/>
      <c r="J547" s="6"/>
      <c r="K547" s="6"/>
      <c r="L547" s="6"/>
      <c r="M547" s="6"/>
      <c r="N547" s="6"/>
      <c r="O547" s="6"/>
      <c r="P547" s="6"/>
      <c r="Q547" s="6"/>
      <c r="R547" s="6"/>
      <c r="S547" s="6"/>
    </row>
    <row r="548" spans="1:19" ht="14.4">
      <c r="A548" s="6"/>
      <c r="B548" s="6"/>
      <c r="C548" s="6"/>
      <c r="D548" s="6"/>
      <c r="E548" s="6"/>
      <c r="F548" s="6"/>
      <c r="G548" s="6"/>
      <c r="H548" s="6"/>
      <c r="I548" s="6"/>
      <c r="J548" s="6"/>
      <c r="K548" s="6"/>
      <c r="L548" s="6"/>
      <c r="M548" s="6"/>
      <c r="N548" s="6"/>
      <c r="O548" s="6"/>
      <c r="P548" s="6"/>
      <c r="Q548" s="6"/>
      <c r="R548" s="6"/>
      <c r="S548" s="6"/>
    </row>
    <row r="549" spans="1:19" ht="14.4">
      <c r="A549" s="6"/>
      <c r="B549" s="6"/>
      <c r="C549" s="6"/>
      <c r="D549" s="6"/>
      <c r="E549" s="6"/>
      <c r="F549" s="6"/>
      <c r="G549" s="6"/>
      <c r="H549" s="6"/>
      <c r="I549" s="6"/>
      <c r="J549" s="6"/>
      <c r="K549" s="6"/>
      <c r="L549" s="6"/>
      <c r="M549" s="6"/>
      <c r="N549" s="6"/>
      <c r="O549" s="6"/>
      <c r="P549" s="6"/>
      <c r="Q549" s="6"/>
      <c r="R549" s="6"/>
      <c r="S549" s="6"/>
    </row>
    <row r="550" spans="1:19" ht="14.4">
      <c r="A550" s="6"/>
      <c r="B550" s="6"/>
      <c r="C550" s="6"/>
      <c r="D550" s="6"/>
      <c r="E550" s="6"/>
      <c r="F550" s="6"/>
      <c r="G550" s="6"/>
      <c r="H550" s="6"/>
      <c r="I550" s="6"/>
      <c r="J550" s="6"/>
      <c r="K550" s="6"/>
      <c r="L550" s="6"/>
      <c r="M550" s="6"/>
      <c r="N550" s="6"/>
      <c r="O550" s="6"/>
      <c r="P550" s="6"/>
      <c r="Q550" s="6"/>
      <c r="R550" s="6"/>
      <c r="S550" s="6"/>
    </row>
    <row r="551" spans="1:19" ht="14.4">
      <c r="A551" s="6"/>
      <c r="B551" s="6"/>
      <c r="C551" s="6"/>
      <c r="D551" s="6"/>
      <c r="E551" s="6"/>
      <c r="F551" s="6"/>
      <c r="G551" s="6"/>
      <c r="H551" s="6"/>
      <c r="I551" s="6"/>
      <c r="J551" s="6"/>
      <c r="K551" s="6"/>
      <c r="L551" s="6"/>
      <c r="M551" s="6"/>
      <c r="N551" s="6"/>
      <c r="O551" s="6"/>
      <c r="P551" s="6"/>
      <c r="Q551" s="6"/>
      <c r="R551" s="6"/>
      <c r="S551" s="6"/>
    </row>
    <row r="552" spans="1:19" ht="14.4">
      <c r="A552" s="6"/>
      <c r="B552" s="6"/>
      <c r="C552" s="6"/>
      <c r="D552" s="6"/>
      <c r="E552" s="6"/>
      <c r="F552" s="6"/>
      <c r="G552" s="6"/>
      <c r="H552" s="6"/>
      <c r="I552" s="6"/>
      <c r="J552" s="6"/>
      <c r="K552" s="6"/>
      <c r="L552" s="6"/>
      <c r="M552" s="6"/>
      <c r="N552" s="6"/>
      <c r="O552" s="6"/>
      <c r="P552" s="6"/>
      <c r="Q552" s="6"/>
      <c r="R552" s="6"/>
      <c r="S552" s="6"/>
    </row>
    <row r="553" spans="1:19" ht="14.4">
      <c r="A553" s="6"/>
      <c r="B553" s="6"/>
      <c r="C553" s="6"/>
      <c r="D553" s="6"/>
      <c r="E553" s="6"/>
      <c r="F553" s="6"/>
      <c r="G553" s="6"/>
      <c r="H553" s="6"/>
      <c r="I553" s="6"/>
      <c r="J553" s="6"/>
      <c r="K553" s="6"/>
      <c r="L553" s="6"/>
      <c r="M553" s="6"/>
      <c r="N553" s="6"/>
      <c r="O553" s="6"/>
      <c r="P553" s="6"/>
      <c r="Q553" s="6"/>
      <c r="R553" s="6"/>
      <c r="S553" s="6"/>
    </row>
    <row r="554" spans="1:19" ht="14.4">
      <c r="A554" s="6"/>
      <c r="B554" s="6"/>
      <c r="C554" s="6"/>
      <c r="D554" s="6"/>
      <c r="E554" s="6"/>
      <c r="F554" s="6"/>
      <c r="G554" s="6"/>
      <c r="H554" s="6"/>
      <c r="I554" s="6"/>
      <c r="J554" s="6"/>
      <c r="K554" s="6"/>
      <c r="L554" s="6"/>
      <c r="M554" s="6"/>
      <c r="N554" s="6"/>
      <c r="O554" s="6"/>
      <c r="P554" s="6"/>
      <c r="Q554" s="6"/>
      <c r="R554" s="6"/>
      <c r="S554" s="6"/>
    </row>
    <row r="555" spans="1:19" ht="14.4">
      <c r="A555" s="6"/>
      <c r="B555" s="6"/>
      <c r="C555" s="6"/>
      <c r="D555" s="6"/>
      <c r="E555" s="6"/>
      <c r="F555" s="6"/>
      <c r="G555" s="6"/>
      <c r="H555" s="6"/>
      <c r="I555" s="6"/>
      <c r="J555" s="6"/>
      <c r="K555" s="6"/>
      <c r="L555" s="6"/>
      <c r="M555" s="6"/>
      <c r="N555" s="6"/>
      <c r="O555" s="6"/>
      <c r="P555" s="6"/>
      <c r="Q555" s="6"/>
      <c r="R555" s="6"/>
      <c r="S555" s="6"/>
    </row>
    <row r="556" spans="1:19" ht="14.4">
      <c r="A556" s="6"/>
      <c r="B556" s="6"/>
      <c r="C556" s="6"/>
      <c r="D556" s="6"/>
      <c r="E556" s="6"/>
      <c r="F556" s="6"/>
      <c r="G556" s="6"/>
      <c r="H556" s="6"/>
      <c r="I556" s="6"/>
      <c r="J556" s="6"/>
      <c r="K556" s="6"/>
      <c r="L556" s="6"/>
      <c r="M556" s="6"/>
      <c r="N556" s="6"/>
      <c r="O556" s="6"/>
      <c r="P556" s="6"/>
      <c r="Q556" s="6"/>
      <c r="R556" s="6"/>
      <c r="S556" s="6"/>
    </row>
    <row r="557" spans="1:19" ht="14.4">
      <c r="A557" s="6"/>
      <c r="B557" s="6"/>
      <c r="C557" s="6"/>
      <c r="D557" s="6"/>
      <c r="E557" s="6"/>
      <c r="F557" s="6"/>
      <c r="G557" s="6"/>
      <c r="H557" s="6"/>
      <c r="I557" s="6"/>
      <c r="J557" s="6"/>
      <c r="K557" s="6"/>
      <c r="L557" s="6"/>
      <c r="M557" s="6"/>
      <c r="N557" s="6"/>
      <c r="O557" s="6"/>
      <c r="P557" s="6"/>
      <c r="Q557" s="6"/>
      <c r="R557" s="6"/>
      <c r="S557" s="6"/>
    </row>
    <row r="558" spans="1:19" ht="14.4">
      <c r="A558" s="6"/>
      <c r="B558" s="6"/>
      <c r="C558" s="6"/>
      <c r="D558" s="6"/>
      <c r="E558" s="6"/>
      <c r="F558" s="6"/>
      <c r="G558" s="6"/>
      <c r="H558" s="6"/>
      <c r="I558" s="6"/>
      <c r="J558" s="6"/>
      <c r="K558" s="6"/>
      <c r="L558" s="6"/>
      <c r="M558" s="6"/>
      <c r="N558" s="6"/>
      <c r="O558" s="6"/>
      <c r="P558" s="6"/>
      <c r="Q558" s="6"/>
      <c r="R558" s="6"/>
      <c r="S558" s="6"/>
    </row>
    <row r="559" spans="1:19" ht="14.4">
      <c r="A559" s="6"/>
      <c r="B559" s="6"/>
      <c r="C559" s="6"/>
      <c r="D559" s="6"/>
      <c r="E559" s="6"/>
      <c r="F559" s="6"/>
      <c r="G559" s="6"/>
      <c r="H559" s="6"/>
      <c r="I559" s="6"/>
      <c r="J559" s="6"/>
      <c r="K559" s="6"/>
      <c r="L559" s="6"/>
      <c r="M559" s="6"/>
      <c r="N559" s="6"/>
      <c r="O559" s="6"/>
      <c r="P559" s="6"/>
      <c r="Q559" s="6"/>
      <c r="R559" s="6"/>
      <c r="S559" s="6"/>
    </row>
    <row r="560" spans="1:19" ht="14.4">
      <c r="A560" s="6"/>
      <c r="B560" s="6"/>
      <c r="C560" s="6"/>
      <c r="D560" s="6"/>
      <c r="E560" s="6"/>
      <c r="F560" s="6"/>
      <c r="G560" s="6"/>
      <c r="H560" s="6"/>
      <c r="I560" s="6"/>
      <c r="J560" s="6"/>
      <c r="K560" s="6"/>
      <c r="L560" s="6"/>
      <c r="M560" s="6"/>
      <c r="N560" s="6"/>
      <c r="O560" s="6"/>
      <c r="P560" s="6"/>
      <c r="Q560" s="6"/>
      <c r="R560" s="6"/>
      <c r="S560" s="6"/>
    </row>
    <row r="561" spans="1:19" ht="14.4">
      <c r="A561" s="6"/>
      <c r="B561" s="6"/>
      <c r="C561" s="6"/>
      <c r="D561" s="6"/>
      <c r="E561" s="6"/>
      <c r="F561" s="6"/>
      <c r="G561" s="6"/>
      <c r="H561" s="6"/>
      <c r="I561" s="6"/>
      <c r="J561" s="6"/>
      <c r="K561" s="6"/>
      <c r="L561" s="6"/>
      <c r="M561" s="6"/>
      <c r="N561" s="6"/>
      <c r="O561" s="6"/>
      <c r="P561" s="6"/>
      <c r="Q561" s="6"/>
      <c r="R561" s="6"/>
      <c r="S561" s="6"/>
    </row>
    <row r="562" spans="1:19" ht="14.4">
      <c r="A562" s="6"/>
      <c r="B562" s="6"/>
      <c r="C562" s="6"/>
      <c r="D562" s="6"/>
      <c r="E562" s="6"/>
      <c r="F562" s="6"/>
      <c r="G562" s="6"/>
      <c r="H562" s="6"/>
      <c r="I562" s="6"/>
      <c r="J562" s="6"/>
      <c r="K562" s="6"/>
      <c r="L562" s="6"/>
      <c r="M562" s="6"/>
      <c r="N562" s="6"/>
      <c r="O562" s="6"/>
      <c r="P562" s="6"/>
      <c r="Q562" s="6"/>
      <c r="R562" s="6"/>
      <c r="S562" s="6"/>
    </row>
    <row r="563" spans="1:19" ht="14.4">
      <c r="A563" s="6"/>
      <c r="B563" s="6"/>
      <c r="C563" s="6"/>
      <c r="D563" s="6"/>
      <c r="E563" s="6"/>
      <c r="F563" s="6"/>
      <c r="G563" s="6"/>
      <c r="H563" s="6"/>
      <c r="I563" s="6"/>
      <c r="J563" s="6"/>
      <c r="K563" s="6"/>
      <c r="L563" s="6"/>
      <c r="M563" s="6"/>
      <c r="N563" s="6"/>
      <c r="O563" s="6"/>
      <c r="P563" s="6"/>
      <c r="Q563" s="6"/>
      <c r="R563" s="6"/>
      <c r="S563" s="6"/>
    </row>
    <row r="564" spans="1:19" ht="14.4">
      <c r="A564" s="6"/>
      <c r="B564" s="6"/>
      <c r="C564" s="6"/>
      <c r="D564" s="6"/>
      <c r="E564" s="6"/>
      <c r="F564" s="6"/>
      <c r="G564" s="6"/>
      <c r="H564" s="6"/>
      <c r="I564" s="6"/>
      <c r="J564" s="6"/>
      <c r="K564" s="6"/>
      <c r="L564" s="6"/>
      <c r="M564" s="6"/>
      <c r="N564" s="6"/>
      <c r="O564" s="6"/>
      <c r="P564" s="6"/>
      <c r="Q564" s="6"/>
      <c r="R564" s="6"/>
      <c r="S564" s="6"/>
    </row>
    <row r="565" spans="1:19" ht="14.4">
      <c r="A565" s="6"/>
      <c r="B565" s="6"/>
      <c r="C565" s="6"/>
      <c r="D565" s="6"/>
      <c r="E565" s="6"/>
      <c r="F565" s="6"/>
      <c r="G565" s="6"/>
      <c r="H565" s="6"/>
      <c r="I565" s="6"/>
      <c r="J565" s="6"/>
      <c r="K565" s="6"/>
      <c r="L565" s="6"/>
      <c r="M565" s="6"/>
      <c r="N565" s="6"/>
      <c r="O565" s="6"/>
      <c r="P565" s="6"/>
      <c r="Q565" s="6"/>
      <c r="R565" s="6"/>
      <c r="S565" s="6"/>
    </row>
    <row r="566" spans="1:19" ht="14.4">
      <c r="A566" s="6"/>
      <c r="B566" s="6"/>
      <c r="C566" s="6"/>
      <c r="D566" s="6"/>
      <c r="E566" s="6"/>
      <c r="F566" s="6"/>
      <c r="G566" s="6"/>
      <c r="H566" s="6"/>
      <c r="I566" s="6"/>
      <c r="J566" s="6"/>
      <c r="K566" s="6"/>
      <c r="L566" s="6"/>
      <c r="M566" s="6"/>
      <c r="N566" s="6"/>
      <c r="O566" s="6"/>
      <c r="P566" s="6"/>
      <c r="Q566" s="6"/>
      <c r="R566" s="6"/>
      <c r="S566" s="6"/>
    </row>
    <row r="567" spans="1:19" ht="14.4">
      <c r="A567" s="6"/>
      <c r="B567" s="6"/>
      <c r="C567" s="6"/>
      <c r="D567" s="6"/>
      <c r="E567" s="6"/>
      <c r="F567" s="6"/>
      <c r="G567" s="6"/>
      <c r="H567" s="6"/>
      <c r="I567" s="6"/>
      <c r="J567" s="6"/>
      <c r="K567" s="6"/>
      <c r="L567" s="6"/>
      <c r="M567" s="6"/>
      <c r="N567" s="6"/>
      <c r="O567" s="6"/>
      <c r="P567" s="6"/>
      <c r="Q567" s="6"/>
      <c r="R567" s="6"/>
      <c r="S567" s="6"/>
    </row>
    <row r="568" spans="1:19" ht="14.4">
      <c r="A568" s="6"/>
      <c r="B568" s="6"/>
      <c r="C568" s="6"/>
      <c r="D568" s="6"/>
      <c r="E568" s="6"/>
      <c r="F568" s="6"/>
      <c r="G568" s="6"/>
      <c r="H568" s="6"/>
      <c r="I568" s="6"/>
      <c r="J568" s="6"/>
      <c r="K568" s="6"/>
      <c r="L568" s="6"/>
      <c r="M568" s="6"/>
      <c r="N568" s="6"/>
      <c r="O568" s="6"/>
      <c r="P568" s="6"/>
      <c r="Q568" s="6"/>
      <c r="R568" s="6"/>
      <c r="S568" s="6"/>
    </row>
    <row r="569" spans="1:19" ht="14.4">
      <c r="A569" s="6"/>
      <c r="B569" s="6"/>
      <c r="C569" s="6"/>
      <c r="D569" s="6"/>
      <c r="E569" s="6"/>
      <c r="F569" s="6"/>
      <c r="G569" s="6"/>
      <c r="H569" s="6"/>
      <c r="I569" s="6"/>
      <c r="J569" s="6"/>
      <c r="K569" s="6"/>
      <c r="L569" s="6"/>
      <c r="M569" s="6"/>
      <c r="N569" s="6"/>
      <c r="O569" s="6"/>
      <c r="P569" s="6"/>
      <c r="Q569" s="6"/>
      <c r="R569" s="6"/>
      <c r="S569" s="6"/>
    </row>
    <row r="570" spans="1:19" ht="14.4">
      <c r="A570" s="6"/>
      <c r="B570" s="6"/>
      <c r="C570" s="6"/>
      <c r="D570" s="6"/>
      <c r="E570" s="6"/>
      <c r="F570" s="6"/>
      <c r="G570" s="6"/>
      <c r="H570" s="6"/>
      <c r="I570" s="6"/>
      <c r="J570" s="6"/>
      <c r="K570" s="6"/>
      <c r="L570" s="6"/>
      <c r="M570" s="6"/>
      <c r="N570" s="6"/>
      <c r="O570" s="6"/>
      <c r="P570" s="6"/>
      <c r="Q570" s="6"/>
      <c r="R570" s="6"/>
      <c r="S570" s="6"/>
    </row>
    <row r="571" spans="1:19" ht="14.4">
      <c r="A571" s="6"/>
      <c r="B571" s="6"/>
      <c r="C571" s="6"/>
      <c r="D571" s="6"/>
      <c r="E571" s="6"/>
      <c r="F571" s="6"/>
      <c r="G571" s="6"/>
      <c r="H571" s="6"/>
      <c r="I571" s="6"/>
      <c r="J571" s="6"/>
      <c r="K571" s="6"/>
      <c r="L571" s="6"/>
      <c r="M571" s="6"/>
      <c r="N571" s="6"/>
      <c r="O571" s="6"/>
      <c r="P571" s="6"/>
      <c r="Q571" s="6"/>
      <c r="R571" s="6"/>
      <c r="S571" s="6"/>
    </row>
    <row r="572" spans="1:19" ht="14.4">
      <c r="A572" s="6"/>
      <c r="B572" s="6"/>
      <c r="C572" s="6"/>
      <c r="D572" s="6"/>
      <c r="E572" s="6"/>
      <c r="F572" s="6"/>
      <c r="G572" s="6"/>
      <c r="H572" s="6"/>
      <c r="I572" s="6"/>
      <c r="J572" s="6"/>
      <c r="K572" s="6"/>
      <c r="L572" s="6"/>
      <c r="M572" s="6"/>
      <c r="N572" s="6"/>
      <c r="O572" s="6"/>
      <c r="P572" s="6"/>
      <c r="Q572" s="6"/>
      <c r="R572" s="6"/>
      <c r="S572" s="6"/>
    </row>
    <row r="573" spans="1:19" ht="14.4">
      <c r="A573" s="6"/>
      <c r="B573" s="6"/>
      <c r="C573" s="6"/>
      <c r="D573" s="6"/>
      <c r="E573" s="6"/>
      <c r="F573" s="6"/>
      <c r="G573" s="6"/>
      <c r="H573" s="6"/>
      <c r="I573" s="6"/>
      <c r="J573" s="6"/>
      <c r="K573" s="6"/>
      <c r="L573" s="6"/>
      <c r="M573" s="6"/>
      <c r="N573" s="6"/>
      <c r="O573" s="6"/>
      <c r="P573" s="6"/>
      <c r="Q573" s="6"/>
      <c r="R573" s="6"/>
      <c r="S573" s="6"/>
    </row>
    <row r="574" spans="1:19" ht="14.4">
      <c r="A574" s="6"/>
      <c r="B574" s="6"/>
      <c r="C574" s="6"/>
      <c r="D574" s="6"/>
      <c r="E574" s="6"/>
      <c r="F574" s="6"/>
      <c r="G574" s="6"/>
      <c r="H574" s="6"/>
      <c r="I574" s="6"/>
      <c r="J574" s="6"/>
      <c r="K574" s="6"/>
      <c r="L574" s="6"/>
      <c r="M574" s="6"/>
      <c r="N574" s="6"/>
      <c r="O574" s="6"/>
      <c r="P574" s="6"/>
      <c r="Q574" s="6"/>
      <c r="R574" s="6"/>
      <c r="S574" s="6"/>
    </row>
    <row r="575" spans="1:19" ht="14.4">
      <c r="A575" s="6"/>
      <c r="B575" s="6"/>
      <c r="C575" s="6"/>
      <c r="D575" s="6"/>
      <c r="E575" s="6"/>
      <c r="F575" s="6"/>
      <c r="G575" s="6"/>
      <c r="H575" s="6"/>
      <c r="I575" s="6"/>
      <c r="J575" s="6"/>
      <c r="K575" s="6"/>
      <c r="L575" s="6"/>
      <c r="M575" s="6"/>
      <c r="N575" s="6"/>
      <c r="O575" s="6"/>
      <c r="P575" s="6"/>
      <c r="Q575" s="6"/>
      <c r="R575" s="6"/>
      <c r="S575" s="6"/>
    </row>
    <row r="576" spans="1:19" ht="14.4">
      <c r="A576" s="6"/>
      <c r="B576" s="6"/>
      <c r="C576" s="6"/>
      <c r="D576" s="6"/>
      <c r="E576" s="6"/>
      <c r="F576" s="6"/>
      <c r="G576" s="6"/>
      <c r="H576" s="6"/>
      <c r="I576" s="6"/>
      <c r="J576" s="6"/>
      <c r="K576" s="6"/>
      <c r="L576" s="6"/>
      <c r="M576" s="6"/>
      <c r="N576" s="6"/>
      <c r="O576" s="6"/>
      <c r="P576" s="6"/>
      <c r="Q576" s="6"/>
      <c r="R576" s="6"/>
      <c r="S576" s="6"/>
    </row>
    <row r="577" spans="1:19" ht="14.4">
      <c r="A577" s="6"/>
      <c r="B577" s="6"/>
      <c r="C577" s="6"/>
      <c r="D577" s="6"/>
      <c r="E577" s="6"/>
      <c r="F577" s="6"/>
      <c r="G577" s="6"/>
      <c r="H577" s="6"/>
      <c r="I577" s="6"/>
      <c r="J577" s="6"/>
      <c r="K577" s="6"/>
      <c r="L577" s="6"/>
      <c r="M577" s="6"/>
      <c r="N577" s="6"/>
      <c r="O577" s="6"/>
      <c r="P577" s="6"/>
      <c r="Q577" s="6"/>
      <c r="R577" s="6"/>
      <c r="S577" s="6"/>
    </row>
    <row r="578" spans="1:19" ht="14.4">
      <c r="A578" s="6"/>
      <c r="B578" s="6"/>
      <c r="C578" s="6"/>
      <c r="D578" s="6"/>
      <c r="E578" s="6"/>
      <c r="F578" s="6"/>
      <c r="G578" s="6"/>
      <c r="H578" s="6"/>
      <c r="I578" s="6"/>
      <c r="J578" s="6"/>
      <c r="K578" s="6"/>
      <c r="L578" s="6"/>
      <c r="M578" s="6"/>
      <c r="N578" s="6"/>
      <c r="O578" s="6"/>
      <c r="P578" s="6"/>
      <c r="Q578" s="6"/>
      <c r="R578" s="6"/>
      <c r="S578" s="6"/>
    </row>
    <row r="579" spans="1:19" ht="14.4">
      <c r="A579" s="6"/>
      <c r="B579" s="6"/>
      <c r="C579" s="6"/>
      <c r="D579" s="6"/>
      <c r="E579" s="6"/>
      <c r="F579" s="6"/>
      <c r="G579" s="6"/>
      <c r="H579" s="6"/>
      <c r="I579" s="6"/>
      <c r="J579" s="6"/>
      <c r="K579" s="6"/>
      <c r="L579" s="6"/>
      <c r="M579" s="6"/>
      <c r="N579" s="6"/>
      <c r="O579" s="6"/>
      <c r="P579" s="6"/>
      <c r="Q579" s="6"/>
      <c r="R579" s="6"/>
      <c r="S579" s="6"/>
    </row>
    <row r="580" spans="1:19" ht="14.4">
      <c r="A580" s="6"/>
      <c r="B580" s="6"/>
      <c r="C580" s="6"/>
      <c r="D580" s="6"/>
      <c r="E580" s="6"/>
      <c r="F580" s="6"/>
      <c r="G580" s="6"/>
      <c r="H580" s="6"/>
      <c r="I580" s="6"/>
      <c r="J580" s="6"/>
      <c r="K580" s="6"/>
      <c r="L580" s="6"/>
      <c r="M580" s="6"/>
      <c r="N580" s="6"/>
      <c r="O580" s="6"/>
      <c r="P580" s="6"/>
      <c r="Q580" s="6"/>
      <c r="R580" s="6"/>
      <c r="S580" s="6"/>
    </row>
    <row r="581" spans="1:19" ht="14.4">
      <c r="A581" s="6"/>
      <c r="B581" s="6"/>
      <c r="C581" s="6"/>
      <c r="D581" s="6"/>
      <c r="E581" s="6"/>
      <c r="F581" s="6"/>
      <c r="G581" s="6"/>
      <c r="H581" s="6"/>
      <c r="I581" s="6"/>
      <c r="J581" s="6"/>
      <c r="K581" s="6"/>
      <c r="L581" s="6"/>
      <c r="M581" s="6"/>
      <c r="N581" s="6"/>
      <c r="O581" s="6"/>
      <c r="P581" s="6"/>
      <c r="Q581" s="6"/>
      <c r="R581" s="6"/>
      <c r="S581" s="6"/>
    </row>
    <row r="582" spans="1:19" ht="14.4">
      <c r="A582" s="6"/>
      <c r="B582" s="6"/>
      <c r="C582" s="6"/>
      <c r="D582" s="6"/>
      <c r="E582" s="6"/>
      <c r="F582" s="6"/>
      <c r="G582" s="6"/>
      <c r="H582" s="6"/>
      <c r="I582" s="6"/>
      <c r="J582" s="6"/>
      <c r="K582" s="6"/>
      <c r="L582" s="6"/>
      <c r="M582" s="6"/>
      <c r="N582" s="6"/>
      <c r="O582" s="6"/>
      <c r="P582" s="6"/>
      <c r="Q582" s="6"/>
      <c r="R582" s="6"/>
      <c r="S582" s="6"/>
    </row>
    <row r="583" spans="1:19" ht="14.4">
      <c r="A583" s="6"/>
      <c r="B583" s="6"/>
      <c r="C583" s="6"/>
      <c r="D583" s="6"/>
      <c r="E583" s="6"/>
      <c r="F583" s="6"/>
      <c r="G583" s="6"/>
      <c r="H583" s="6"/>
      <c r="I583" s="6"/>
      <c r="J583" s="6"/>
      <c r="K583" s="6"/>
      <c r="L583" s="6"/>
      <c r="M583" s="6"/>
      <c r="N583" s="6"/>
      <c r="O583" s="6"/>
      <c r="P583" s="6"/>
      <c r="Q583" s="6"/>
      <c r="R583" s="6"/>
      <c r="S583" s="6"/>
    </row>
    <row r="584" spans="1:19" ht="14.4">
      <c r="A584" s="6"/>
      <c r="B584" s="6"/>
      <c r="C584" s="6"/>
      <c r="D584" s="6"/>
      <c r="E584" s="6"/>
      <c r="F584" s="6"/>
      <c r="G584" s="6"/>
      <c r="H584" s="6"/>
      <c r="I584" s="6"/>
      <c r="J584" s="6"/>
      <c r="K584" s="6"/>
      <c r="L584" s="6"/>
      <c r="M584" s="6"/>
      <c r="N584" s="6"/>
      <c r="O584" s="6"/>
      <c r="P584" s="6"/>
      <c r="Q584" s="6"/>
      <c r="R584" s="6"/>
      <c r="S584" s="6"/>
    </row>
    <row r="585" spans="1:19" ht="14.4">
      <c r="A585" s="6"/>
      <c r="B585" s="6"/>
      <c r="C585" s="6"/>
      <c r="D585" s="6"/>
      <c r="E585" s="6"/>
      <c r="F585" s="6"/>
      <c r="G585" s="6"/>
      <c r="H585" s="6"/>
      <c r="I585" s="6"/>
      <c r="J585" s="6"/>
      <c r="K585" s="6"/>
      <c r="L585" s="6"/>
      <c r="M585" s="6"/>
      <c r="N585" s="6"/>
      <c r="O585" s="6"/>
      <c r="P585" s="6"/>
      <c r="Q585" s="6"/>
      <c r="R585" s="6"/>
      <c r="S585" s="6"/>
    </row>
    <row r="586" spans="1:19" ht="14.4">
      <c r="A586" s="6"/>
      <c r="B586" s="6"/>
      <c r="C586" s="6"/>
      <c r="D586" s="6"/>
      <c r="E586" s="6"/>
      <c r="F586" s="6"/>
      <c r="G586" s="6"/>
      <c r="H586" s="6"/>
      <c r="I586" s="6"/>
      <c r="J586" s="6"/>
      <c r="K586" s="6"/>
      <c r="L586" s="6"/>
      <c r="M586" s="6"/>
      <c r="N586" s="6"/>
      <c r="O586" s="6"/>
      <c r="P586" s="6"/>
      <c r="Q586" s="6"/>
      <c r="R586" s="6"/>
      <c r="S586" s="6"/>
    </row>
    <row r="587" spans="1:19" ht="14.4">
      <c r="A587" s="6"/>
      <c r="B587" s="6"/>
      <c r="C587" s="6"/>
      <c r="D587" s="6"/>
      <c r="E587" s="6"/>
      <c r="F587" s="6"/>
      <c r="G587" s="6"/>
      <c r="H587" s="6"/>
      <c r="I587" s="6"/>
      <c r="J587" s="6"/>
      <c r="K587" s="6"/>
      <c r="L587" s="6"/>
      <c r="M587" s="6"/>
      <c r="N587" s="6"/>
      <c r="O587" s="6"/>
      <c r="P587" s="6"/>
      <c r="Q587" s="6"/>
      <c r="R587" s="6"/>
      <c r="S587" s="6"/>
    </row>
    <row r="588" spans="1:19" ht="14.4">
      <c r="A588" s="6"/>
      <c r="B588" s="6"/>
      <c r="C588" s="6"/>
      <c r="D588" s="6"/>
      <c r="E588" s="6"/>
      <c r="F588" s="6"/>
      <c r="G588" s="6"/>
      <c r="H588" s="6"/>
      <c r="I588" s="6"/>
      <c r="J588" s="6"/>
      <c r="K588" s="6"/>
      <c r="L588" s="6"/>
      <c r="M588" s="6"/>
      <c r="N588" s="6"/>
      <c r="O588" s="6"/>
      <c r="P588" s="6"/>
      <c r="Q588" s="6"/>
      <c r="R588" s="6"/>
      <c r="S588" s="6"/>
    </row>
    <row r="589" spans="1:19" ht="14.4">
      <c r="A589" s="6"/>
      <c r="B589" s="6"/>
      <c r="C589" s="6"/>
      <c r="D589" s="6"/>
      <c r="E589" s="6"/>
      <c r="F589" s="6"/>
      <c r="G589" s="6"/>
      <c r="H589" s="6"/>
      <c r="I589" s="6"/>
      <c r="J589" s="6"/>
      <c r="K589" s="6"/>
      <c r="L589" s="6"/>
      <c r="M589" s="6"/>
      <c r="N589" s="6"/>
      <c r="O589" s="6"/>
      <c r="P589" s="6"/>
      <c r="Q589" s="6"/>
      <c r="R589" s="6"/>
      <c r="S589" s="6"/>
    </row>
    <row r="590" spans="1:19" ht="14.4">
      <c r="A590" s="6"/>
      <c r="B590" s="6"/>
      <c r="C590" s="6"/>
      <c r="D590" s="6"/>
      <c r="E590" s="6"/>
      <c r="F590" s="6"/>
      <c r="G590" s="6"/>
      <c r="H590" s="6"/>
      <c r="I590" s="6"/>
      <c r="J590" s="6"/>
      <c r="K590" s="6"/>
      <c r="L590" s="6"/>
      <c r="M590" s="6"/>
      <c r="N590" s="6"/>
      <c r="O590" s="6"/>
      <c r="P590" s="6"/>
      <c r="Q590" s="6"/>
      <c r="R590" s="6"/>
      <c r="S590" s="6"/>
    </row>
    <row r="591" spans="1:19" ht="14.4">
      <c r="A591" s="6"/>
      <c r="B591" s="6"/>
      <c r="C591" s="6"/>
      <c r="D591" s="6"/>
      <c r="E591" s="6"/>
      <c r="F591" s="6"/>
      <c r="G591" s="6"/>
      <c r="H591" s="6"/>
      <c r="I591" s="6"/>
      <c r="J591" s="6"/>
      <c r="K591" s="6"/>
      <c r="L591" s="6"/>
      <c r="M591" s="6"/>
      <c r="N591" s="6"/>
      <c r="O591" s="6"/>
      <c r="P591" s="6"/>
      <c r="Q591" s="6"/>
      <c r="R591" s="6"/>
      <c r="S591" s="6"/>
    </row>
    <row r="592" spans="1:19" ht="14.4">
      <c r="A592" s="6"/>
      <c r="B592" s="6"/>
      <c r="C592" s="6"/>
      <c r="D592" s="6"/>
      <c r="E592" s="6"/>
      <c r="F592" s="6"/>
      <c r="G592" s="6"/>
      <c r="H592" s="6"/>
      <c r="I592" s="6"/>
      <c r="J592" s="6"/>
      <c r="K592" s="6"/>
      <c r="L592" s="6"/>
      <c r="M592" s="6"/>
      <c r="N592" s="6"/>
      <c r="O592" s="6"/>
      <c r="P592" s="6"/>
      <c r="Q592" s="6"/>
      <c r="R592" s="6"/>
      <c r="S592" s="6"/>
    </row>
    <row r="593" spans="1:19" ht="14.4">
      <c r="A593" s="6"/>
      <c r="B593" s="6"/>
      <c r="C593" s="6"/>
      <c r="D593" s="6"/>
      <c r="E593" s="6"/>
      <c r="F593" s="6"/>
      <c r="G593" s="6"/>
      <c r="H593" s="6"/>
      <c r="I593" s="6"/>
      <c r="J593" s="6"/>
      <c r="K593" s="6"/>
      <c r="L593" s="6"/>
      <c r="M593" s="6"/>
      <c r="N593" s="6"/>
      <c r="O593" s="6"/>
      <c r="P593" s="6"/>
      <c r="Q593" s="6"/>
      <c r="R593" s="6"/>
      <c r="S593" s="6"/>
    </row>
    <row r="594" spans="1:19" ht="14.4">
      <c r="A594" s="6"/>
      <c r="B594" s="6"/>
      <c r="C594" s="6"/>
      <c r="D594" s="6"/>
      <c r="E594" s="6"/>
      <c r="F594" s="6"/>
      <c r="G594" s="6"/>
      <c r="H594" s="6"/>
      <c r="I594" s="6"/>
      <c r="J594" s="6"/>
      <c r="K594" s="6"/>
      <c r="L594" s="6"/>
      <c r="M594" s="6"/>
      <c r="N594" s="6"/>
      <c r="O594" s="6"/>
      <c r="P594" s="6"/>
      <c r="Q594" s="6"/>
      <c r="R594" s="6"/>
      <c r="S594" s="6"/>
    </row>
    <row r="595" spans="1:19" ht="14.4">
      <c r="A595" s="6"/>
      <c r="B595" s="6"/>
      <c r="C595" s="6"/>
      <c r="D595" s="6"/>
      <c r="E595" s="6"/>
      <c r="F595" s="6"/>
      <c r="G595" s="6"/>
      <c r="H595" s="6"/>
      <c r="I595" s="6"/>
      <c r="J595" s="6"/>
      <c r="K595" s="6"/>
      <c r="L595" s="6"/>
      <c r="M595" s="6"/>
      <c r="N595" s="6"/>
      <c r="O595" s="6"/>
      <c r="P595" s="6"/>
      <c r="Q595" s="6"/>
      <c r="R595" s="6"/>
      <c r="S595" s="6"/>
    </row>
    <row r="596" spans="1:19" ht="14.4">
      <c r="A596" s="6"/>
      <c r="B596" s="6"/>
      <c r="C596" s="6"/>
      <c r="D596" s="6"/>
      <c r="E596" s="6"/>
      <c r="F596" s="6"/>
      <c r="G596" s="6"/>
      <c r="H596" s="6"/>
      <c r="I596" s="6"/>
      <c r="J596" s="6"/>
      <c r="K596" s="6"/>
      <c r="L596" s="6"/>
      <c r="M596" s="6"/>
      <c r="N596" s="6"/>
      <c r="O596" s="6"/>
      <c r="P596" s="6"/>
      <c r="Q596" s="6"/>
      <c r="R596" s="6"/>
      <c r="S596" s="6"/>
    </row>
    <row r="597" spans="1:19" ht="14.4">
      <c r="A597" s="6"/>
      <c r="B597" s="6"/>
      <c r="C597" s="6"/>
      <c r="D597" s="6"/>
      <c r="E597" s="6"/>
      <c r="F597" s="6"/>
      <c r="G597" s="6"/>
      <c r="H597" s="6"/>
      <c r="I597" s="6"/>
      <c r="J597" s="6"/>
      <c r="K597" s="6"/>
      <c r="L597" s="6"/>
      <c r="M597" s="6"/>
      <c r="N597" s="6"/>
      <c r="O597" s="6"/>
      <c r="P597" s="6"/>
      <c r="Q597" s="6"/>
      <c r="R597" s="6"/>
      <c r="S597" s="6"/>
    </row>
    <row r="598" spans="1:19" ht="14.4">
      <c r="A598" s="6"/>
      <c r="B598" s="6"/>
      <c r="C598" s="6"/>
      <c r="D598" s="6"/>
      <c r="E598" s="6"/>
      <c r="F598" s="6"/>
      <c r="G598" s="6"/>
      <c r="H598" s="6"/>
      <c r="I598" s="6"/>
      <c r="J598" s="6"/>
      <c r="K598" s="6"/>
      <c r="L598" s="6"/>
      <c r="M598" s="6"/>
      <c r="N598" s="6"/>
      <c r="O598" s="6"/>
      <c r="P598" s="6"/>
      <c r="Q598" s="6"/>
      <c r="R598" s="6"/>
      <c r="S598" s="6"/>
    </row>
    <row r="599" spans="1:19" ht="14.4">
      <c r="A599" s="6"/>
      <c r="B599" s="6"/>
      <c r="C599" s="6"/>
      <c r="D599" s="6"/>
      <c r="E599" s="6"/>
      <c r="F599" s="6"/>
      <c r="G599" s="6"/>
      <c r="H599" s="6"/>
      <c r="I599" s="6"/>
      <c r="J599" s="6"/>
      <c r="K599" s="6"/>
      <c r="L599" s="6"/>
      <c r="M599" s="6"/>
      <c r="N599" s="6"/>
      <c r="O599" s="6"/>
      <c r="P599" s="6"/>
      <c r="Q599" s="6"/>
      <c r="R599" s="6"/>
      <c r="S599" s="6"/>
    </row>
    <row r="600" spans="1:19" ht="14.4">
      <c r="A600" s="6"/>
      <c r="B600" s="6"/>
      <c r="C600" s="6"/>
      <c r="D600" s="6"/>
      <c r="E600" s="6"/>
      <c r="F600" s="6"/>
      <c r="G600" s="6"/>
      <c r="H600" s="6"/>
      <c r="I600" s="6"/>
      <c r="J600" s="6"/>
      <c r="K600" s="6"/>
      <c r="L600" s="6"/>
      <c r="M600" s="6"/>
      <c r="N600" s="6"/>
      <c r="O600" s="6"/>
      <c r="P600" s="6"/>
      <c r="Q600" s="6"/>
      <c r="R600" s="6"/>
      <c r="S600" s="6"/>
    </row>
    <row r="601" spans="1:19" ht="14.4">
      <c r="A601" s="6"/>
      <c r="B601" s="6"/>
      <c r="C601" s="6"/>
      <c r="D601" s="6"/>
      <c r="E601" s="6"/>
      <c r="F601" s="6"/>
      <c r="G601" s="6"/>
      <c r="H601" s="6"/>
      <c r="I601" s="6"/>
      <c r="J601" s="6"/>
      <c r="K601" s="6"/>
      <c r="L601" s="6"/>
      <c r="M601" s="6"/>
      <c r="N601" s="6"/>
      <c r="O601" s="6"/>
      <c r="P601" s="6"/>
      <c r="Q601" s="6"/>
      <c r="R601" s="6"/>
      <c r="S601" s="6"/>
    </row>
    <row r="602" spans="1:19" ht="14.4">
      <c r="A602" s="6"/>
      <c r="B602" s="6"/>
      <c r="C602" s="6"/>
      <c r="D602" s="6"/>
      <c r="E602" s="6"/>
      <c r="F602" s="6"/>
      <c r="G602" s="6"/>
      <c r="H602" s="6"/>
      <c r="I602" s="6"/>
      <c r="J602" s="6"/>
      <c r="K602" s="6"/>
      <c r="L602" s="6"/>
      <c r="M602" s="6"/>
      <c r="N602" s="6"/>
      <c r="O602" s="6"/>
      <c r="P602" s="6"/>
      <c r="Q602" s="6"/>
      <c r="R602" s="6"/>
      <c r="S602" s="6"/>
    </row>
    <row r="603" spans="1:19" ht="14.4">
      <c r="A603" s="6"/>
      <c r="B603" s="6"/>
      <c r="C603" s="6"/>
      <c r="D603" s="6"/>
      <c r="E603" s="6"/>
      <c r="F603" s="6"/>
      <c r="G603" s="6"/>
      <c r="H603" s="6"/>
      <c r="I603" s="6"/>
      <c r="J603" s="6"/>
      <c r="K603" s="6"/>
      <c r="L603" s="6"/>
      <c r="M603" s="6"/>
      <c r="N603" s="6"/>
      <c r="O603" s="6"/>
      <c r="P603" s="6"/>
      <c r="Q603" s="6"/>
      <c r="R603" s="6"/>
      <c r="S603" s="6"/>
    </row>
    <row r="604" spans="1:19" ht="14.4">
      <c r="A604" s="6"/>
      <c r="B604" s="6"/>
      <c r="C604" s="6"/>
      <c r="D604" s="6"/>
      <c r="E604" s="6"/>
      <c r="F604" s="6"/>
      <c r="G604" s="6"/>
      <c r="H604" s="6"/>
      <c r="I604" s="6"/>
      <c r="J604" s="6"/>
      <c r="K604" s="6"/>
      <c r="L604" s="6"/>
      <c r="M604" s="6"/>
      <c r="N604" s="6"/>
      <c r="O604" s="6"/>
      <c r="P604" s="6"/>
      <c r="Q604" s="6"/>
      <c r="R604" s="6"/>
      <c r="S604" s="6"/>
    </row>
    <row r="605" spans="1:19" ht="14.4">
      <c r="A605" s="6"/>
      <c r="B605" s="6"/>
      <c r="C605" s="6"/>
      <c r="D605" s="6"/>
      <c r="E605" s="6"/>
      <c r="F605" s="6"/>
      <c r="G605" s="6"/>
      <c r="H605" s="6"/>
      <c r="I605" s="6"/>
      <c r="J605" s="6"/>
      <c r="K605" s="6"/>
      <c r="L605" s="6"/>
      <c r="M605" s="6"/>
      <c r="N605" s="6"/>
      <c r="O605" s="6"/>
      <c r="P605" s="6"/>
      <c r="Q605" s="6"/>
      <c r="R605" s="6"/>
      <c r="S605" s="6"/>
    </row>
    <row r="606" spans="1:19" ht="14.4">
      <c r="A606" s="6"/>
      <c r="B606" s="6"/>
      <c r="C606" s="6"/>
      <c r="D606" s="6"/>
      <c r="E606" s="6"/>
      <c r="F606" s="6"/>
      <c r="G606" s="6"/>
      <c r="H606" s="6"/>
      <c r="I606" s="6"/>
      <c r="J606" s="6"/>
      <c r="K606" s="6"/>
      <c r="L606" s="6"/>
      <c r="M606" s="6"/>
      <c r="N606" s="6"/>
      <c r="O606" s="6"/>
      <c r="P606" s="6"/>
      <c r="Q606" s="6"/>
      <c r="R606" s="6"/>
      <c r="S606" s="6"/>
    </row>
    <row r="607" spans="1:19" ht="14.4">
      <c r="A607" s="6"/>
      <c r="B607" s="6"/>
      <c r="C607" s="6"/>
      <c r="D607" s="6"/>
      <c r="E607" s="6"/>
      <c r="F607" s="6"/>
      <c r="G607" s="6"/>
      <c r="H607" s="6"/>
      <c r="I607" s="6"/>
      <c r="J607" s="6"/>
      <c r="K607" s="6"/>
      <c r="L607" s="6"/>
      <c r="M607" s="6"/>
      <c r="N607" s="6"/>
      <c r="O607" s="6"/>
      <c r="P607" s="6"/>
      <c r="Q607" s="6"/>
      <c r="R607" s="6"/>
      <c r="S607" s="6"/>
    </row>
    <row r="608" spans="1:19" ht="14.4">
      <c r="A608" s="6"/>
      <c r="B608" s="6"/>
      <c r="C608" s="6"/>
      <c r="D608" s="6"/>
      <c r="E608" s="6"/>
      <c r="F608" s="6"/>
      <c r="G608" s="6"/>
      <c r="H608" s="6"/>
      <c r="I608" s="6"/>
      <c r="J608" s="6"/>
      <c r="K608" s="6"/>
      <c r="L608" s="6"/>
      <c r="M608" s="6"/>
      <c r="N608" s="6"/>
      <c r="O608" s="6"/>
      <c r="P608" s="6"/>
      <c r="Q608" s="6"/>
      <c r="R608" s="6"/>
      <c r="S608" s="6"/>
    </row>
    <row r="609" spans="1:19" ht="14.4">
      <c r="A609" s="6"/>
      <c r="B609" s="6"/>
      <c r="C609" s="6"/>
      <c r="D609" s="6"/>
      <c r="E609" s="6"/>
      <c r="F609" s="6"/>
      <c r="G609" s="6"/>
      <c r="H609" s="6"/>
      <c r="I609" s="6"/>
      <c r="J609" s="6"/>
      <c r="K609" s="6"/>
      <c r="L609" s="6"/>
      <c r="M609" s="6"/>
      <c r="N609" s="6"/>
      <c r="O609" s="6"/>
      <c r="P609" s="6"/>
      <c r="Q609" s="6"/>
      <c r="R609" s="6"/>
      <c r="S609" s="6"/>
    </row>
    <row r="610" spans="1:19" ht="14.4">
      <c r="A610" s="6"/>
      <c r="B610" s="6"/>
      <c r="C610" s="6"/>
      <c r="D610" s="6"/>
      <c r="E610" s="6"/>
      <c r="F610" s="6"/>
      <c r="G610" s="6"/>
      <c r="H610" s="6"/>
      <c r="I610" s="6"/>
      <c r="J610" s="6"/>
      <c r="K610" s="6"/>
      <c r="L610" s="6"/>
      <c r="M610" s="6"/>
      <c r="N610" s="6"/>
      <c r="O610" s="6"/>
      <c r="P610" s="6"/>
      <c r="Q610" s="6"/>
      <c r="R610" s="6"/>
      <c r="S610" s="6"/>
    </row>
    <row r="611" spans="1:19" ht="14.4">
      <c r="A611" s="6"/>
      <c r="B611" s="6"/>
      <c r="C611" s="6"/>
      <c r="D611" s="6"/>
      <c r="E611" s="6"/>
      <c r="F611" s="6"/>
      <c r="G611" s="6"/>
      <c r="H611" s="6"/>
      <c r="I611" s="6"/>
      <c r="J611" s="6"/>
      <c r="K611" s="6"/>
      <c r="L611" s="6"/>
      <c r="M611" s="6"/>
      <c r="N611" s="6"/>
      <c r="O611" s="6"/>
      <c r="P611" s="6"/>
      <c r="Q611" s="6"/>
      <c r="R611" s="6"/>
      <c r="S611" s="6"/>
    </row>
    <row r="612" spans="1:19" ht="14.4">
      <c r="A612" s="6"/>
      <c r="B612" s="6"/>
      <c r="C612" s="6"/>
      <c r="D612" s="6"/>
      <c r="E612" s="6"/>
      <c r="F612" s="6"/>
      <c r="G612" s="6"/>
      <c r="H612" s="6"/>
      <c r="I612" s="6"/>
      <c r="J612" s="6"/>
      <c r="K612" s="6"/>
      <c r="L612" s="6"/>
      <c r="M612" s="6"/>
      <c r="N612" s="6"/>
      <c r="O612" s="6"/>
      <c r="P612" s="6"/>
      <c r="Q612" s="6"/>
      <c r="R612" s="6"/>
      <c r="S612" s="6"/>
    </row>
    <row r="613" spans="1:19" ht="14.4">
      <c r="A613" s="6"/>
      <c r="B613" s="6"/>
      <c r="C613" s="6"/>
      <c r="D613" s="6"/>
      <c r="E613" s="6"/>
      <c r="F613" s="6"/>
      <c r="G613" s="6"/>
      <c r="H613" s="6"/>
      <c r="I613" s="6"/>
      <c r="J613" s="6"/>
      <c r="K613" s="6"/>
      <c r="L613" s="6"/>
      <c r="M613" s="6"/>
      <c r="N613" s="6"/>
      <c r="O613" s="6"/>
      <c r="P613" s="6"/>
      <c r="Q613" s="6"/>
      <c r="R613" s="6"/>
      <c r="S613" s="6"/>
    </row>
    <row r="614" spans="1:19" ht="14.4">
      <c r="A614" s="6"/>
      <c r="B614" s="6"/>
      <c r="C614" s="6"/>
      <c r="D614" s="6"/>
      <c r="E614" s="6"/>
      <c r="F614" s="6"/>
      <c r="G614" s="6"/>
      <c r="H614" s="6"/>
      <c r="I614" s="6"/>
      <c r="J614" s="6"/>
      <c r="K614" s="6"/>
      <c r="L614" s="6"/>
      <c r="M614" s="6"/>
      <c r="N614" s="6"/>
      <c r="O614" s="6"/>
      <c r="P614" s="6"/>
      <c r="Q614" s="6"/>
      <c r="R614" s="6"/>
      <c r="S614" s="6"/>
    </row>
    <row r="615" spans="1:19" ht="14.4">
      <c r="A615" s="6"/>
      <c r="B615" s="6"/>
      <c r="C615" s="6"/>
      <c r="D615" s="6"/>
      <c r="E615" s="6"/>
      <c r="F615" s="6"/>
      <c r="G615" s="6"/>
      <c r="H615" s="6"/>
      <c r="I615" s="6"/>
      <c r="J615" s="6"/>
      <c r="K615" s="6"/>
      <c r="L615" s="6"/>
      <c r="M615" s="6"/>
      <c r="N615" s="6"/>
      <c r="O615" s="6"/>
      <c r="P615" s="6"/>
      <c r="Q615" s="6"/>
      <c r="R615" s="6"/>
      <c r="S615" s="6"/>
    </row>
    <row r="616" spans="1:19" ht="14.4">
      <c r="A616" s="6"/>
      <c r="B616" s="6"/>
      <c r="C616" s="6"/>
      <c r="D616" s="6"/>
      <c r="E616" s="6"/>
      <c r="F616" s="6"/>
      <c r="G616" s="6"/>
      <c r="H616" s="6"/>
      <c r="I616" s="6"/>
      <c r="J616" s="6"/>
      <c r="K616" s="6"/>
      <c r="L616" s="6"/>
      <c r="M616" s="6"/>
      <c r="N616" s="6"/>
      <c r="O616" s="6"/>
      <c r="P616" s="6"/>
      <c r="Q616" s="6"/>
      <c r="R616" s="6"/>
      <c r="S616" s="6"/>
    </row>
    <row r="617" spans="1:19" ht="14.4">
      <c r="A617" s="6"/>
      <c r="B617" s="6"/>
      <c r="C617" s="6"/>
      <c r="D617" s="6"/>
      <c r="E617" s="6"/>
      <c r="F617" s="6"/>
      <c r="G617" s="6"/>
      <c r="H617" s="6"/>
      <c r="I617" s="6"/>
      <c r="J617" s="6"/>
      <c r="K617" s="6"/>
      <c r="L617" s="6"/>
      <c r="M617" s="6"/>
      <c r="N617" s="6"/>
      <c r="O617" s="6"/>
      <c r="P617" s="6"/>
      <c r="Q617" s="6"/>
      <c r="R617" s="6"/>
      <c r="S617" s="6"/>
    </row>
    <row r="618" spans="1:19" ht="14.4">
      <c r="A618" s="6"/>
      <c r="B618" s="6"/>
      <c r="C618" s="6"/>
      <c r="D618" s="6"/>
      <c r="E618" s="6"/>
      <c r="F618" s="6"/>
      <c r="G618" s="6"/>
      <c r="H618" s="6"/>
      <c r="I618" s="6"/>
      <c r="J618" s="6"/>
      <c r="K618" s="6"/>
      <c r="L618" s="6"/>
      <c r="M618" s="6"/>
      <c r="N618" s="6"/>
      <c r="O618" s="6"/>
      <c r="P618" s="6"/>
      <c r="Q618" s="6"/>
      <c r="R618" s="6"/>
      <c r="S618" s="6"/>
    </row>
    <row r="619" spans="1:19" ht="14.4">
      <c r="A619" s="6"/>
      <c r="B619" s="6"/>
      <c r="C619" s="6"/>
      <c r="D619" s="6"/>
      <c r="E619" s="6"/>
      <c r="F619" s="6"/>
      <c r="G619" s="6"/>
      <c r="H619" s="6"/>
      <c r="I619" s="6"/>
      <c r="J619" s="6"/>
      <c r="K619" s="6"/>
      <c r="L619" s="6"/>
      <c r="M619" s="6"/>
      <c r="N619" s="6"/>
      <c r="O619" s="6"/>
      <c r="P619" s="6"/>
      <c r="Q619" s="6"/>
      <c r="R619" s="6"/>
      <c r="S619" s="6"/>
    </row>
    <row r="620" spans="1:19" ht="14.4">
      <c r="A620" s="6"/>
      <c r="B620" s="6"/>
      <c r="C620" s="6"/>
      <c r="D620" s="6"/>
      <c r="E620" s="6"/>
      <c r="F620" s="6"/>
      <c r="G620" s="6"/>
      <c r="H620" s="6"/>
      <c r="I620" s="6"/>
      <c r="J620" s="6"/>
      <c r="K620" s="6"/>
      <c r="L620" s="6"/>
      <c r="M620" s="6"/>
      <c r="N620" s="6"/>
      <c r="O620" s="6"/>
      <c r="P620" s="6"/>
      <c r="Q620" s="6"/>
      <c r="R620" s="6"/>
      <c r="S620" s="6"/>
    </row>
    <row r="621" spans="1:19" ht="14.4">
      <c r="A621" s="6"/>
      <c r="B621" s="6"/>
      <c r="C621" s="6"/>
      <c r="D621" s="6"/>
      <c r="E621" s="6"/>
      <c r="F621" s="6"/>
      <c r="G621" s="6"/>
      <c r="H621" s="6"/>
      <c r="I621" s="6"/>
      <c r="J621" s="6"/>
      <c r="K621" s="6"/>
      <c r="L621" s="6"/>
      <c r="M621" s="6"/>
      <c r="N621" s="6"/>
      <c r="O621" s="6"/>
      <c r="P621" s="6"/>
      <c r="Q621" s="6"/>
      <c r="R621" s="6"/>
      <c r="S621" s="6"/>
    </row>
    <row r="622" spans="1:19" ht="14.4">
      <c r="A622" s="6"/>
      <c r="B622" s="6"/>
      <c r="C622" s="6"/>
      <c r="D622" s="6"/>
      <c r="E622" s="6"/>
      <c r="F622" s="6"/>
      <c r="G622" s="6"/>
      <c r="H622" s="6"/>
      <c r="I622" s="6"/>
      <c r="J622" s="6"/>
      <c r="K622" s="6"/>
      <c r="L622" s="6"/>
      <c r="M622" s="6"/>
      <c r="N622" s="6"/>
      <c r="O622" s="6"/>
      <c r="P622" s="6"/>
      <c r="Q622" s="6"/>
      <c r="R622" s="6"/>
      <c r="S622" s="6"/>
    </row>
    <row r="623" spans="1:19" ht="14.4">
      <c r="A623" s="6"/>
      <c r="B623" s="6"/>
      <c r="C623" s="6"/>
      <c r="D623" s="6"/>
      <c r="E623" s="6"/>
      <c r="F623" s="6"/>
      <c r="G623" s="6"/>
      <c r="H623" s="6"/>
      <c r="I623" s="6"/>
      <c r="J623" s="6"/>
      <c r="K623" s="6"/>
      <c r="L623" s="6"/>
      <c r="M623" s="6"/>
      <c r="N623" s="6"/>
      <c r="O623" s="6"/>
      <c r="P623" s="6"/>
      <c r="Q623" s="6"/>
      <c r="R623" s="6"/>
      <c r="S623" s="6"/>
    </row>
    <row r="624" spans="1:19" ht="14.4">
      <c r="A624" s="6"/>
      <c r="B624" s="6"/>
      <c r="C624" s="6"/>
      <c r="D624" s="6"/>
      <c r="E624" s="6"/>
      <c r="F624" s="6"/>
      <c r="G624" s="6"/>
      <c r="H624" s="6"/>
      <c r="I624" s="6"/>
      <c r="J624" s="6"/>
      <c r="K624" s="6"/>
      <c r="L624" s="6"/>
      <c r="M624" s="6"/>
      <c r="N624" s="6"/>
      <c r="O624" s="6"/>
      <c r="P624" s="6"/>
      <c r="Q624" s="6"/>
      <c r="R624" s="6"/>
      <c r="S624" s="6"/>
    </row>
    <row r="625" spans="1:19" ht="14.4">
      <c r="A625" s="6"/>
      <c r="B625" s="6"/>
      <c r="C625" s="6"/>
      <c r="D625" s="6"/>
      <c r="E625" s="6"/>
      <c r="F625" s="6"/>
      <c r="G625" s="6"/>
      <c r="H625" s="6"/>
      <c r="I625" s="6"/>
      <c r="J625" s="6"/>
      <c r="K625" s="6"/>
      <c r="L625" s="6"/>
      <c r="M625" s="6"/>
      <c r="N625" s="6"/>
      <c r="O625" s="6"/>
      <c r="P625" s="6"/>
      <c r="Q625" s="6"/>
      <c r="R625" s="6"/>
      <c r="S625" s="6"/>
    </row>
    <row r="626" spans="1:19" ht="14.4">
      <c r="A626" s="6"/>
      <c r="B626" s="6"/>
      <c r="C626" s="6"/>
      <c r="D626" s="6"/>
      <c r="E626" s="6"/>
      <c r="F626" s="6"/>
      <c r="G626" s="6"/>
      <c r="H626" s="6"/>
      <c r="I626" s="6"/>
      <c r="J626" s="6"/>
      <c r="K626" s="6"/>
      <c r="L626" s="6"/>
      <c r="M626" s="6"/>
      <c r="N626" s="6"/>
      <c r="O626" s="6"/>
      <c r="P626" s="6"/>
      <c r="Q626" s="6"/>
      <c r="R626" s="6"/>
      <c r="S626" s="6"/>
    </row>
    <row r="627" spans="1:19" ht="14.4">
      <c r="A627" s="6"/>
      <c r="B627" s="6"/>
      <c r="C627" s="6"/>
      <c r="D627" s="6"/>
      <c r="E627" s="6"/>
      <c r="F627" s="6"/>
      <c r="G627" s="6"/>
      <c r="H627" s="6"/>
      <c r="I627" s="6"/>
      <c r="J627" s="6"/>
      <c r="K627" s="6"/>
      <c r="L627" s="6"/>
      <c r="M627" s="6"/>
      <c r="N627" s="6"/>
      <c r="O627" s="6"/>
      <c r="P627" s="6"/>
      <c r="Q627" s="6"/>
      <c r="R627" s="6"/>
      <c r="S627" s="6"/>
    </row>
    <row r="628" spans="1:19" ht="14.4">
      <c r="A628" s="6"/>
      <c r="B628" s="6"/>
      <c r="C628" s="6"/>
      <c r="D628" s="6"/>
      <c r="E628" s="6"/>
      <c r="F628" s="6"/>
      <c r="G628" s="6"/>
      <c r="H628" s="6"/>
      <c r="I628" s="6"/>
      <c r="J628" s="6"/>
      <c r="K628" s="6"/>
      <c r="L628" s="6"/>
      <c r="M628" s="6"/>
      <c r="N628" s="6"/>
      <c r="O628" s="6"/>
      <c r="P628" s="6"/>
      <c r="Q628" s="6"/>
      <c r="R628" s="6"/>
      <c r="S628" s="6"/>
    </row>
    <row r="629" spans="1:19" ht="14.4">
      <c r="A629" s="6"/>
      <c r="B629" s="6"/>
      <c r="C629" s="6"/>
      <c r="D629" s="6"/>
      <c r="E629" s="6"/>
      <c r="F629" s="6"/>
      <c r="G629" s="6"/>
      <c r="H629" s="6"/>
      <c r="I629" s="6"/>
      <c r="J629" s="6"/>
      <c r="K629" s="6"/>
      <c r="L629" s="6"/>
      <c r="M629" s="6"/>
      <c r="N629" s="6"/>
      <c r="O629" s="6"/>
      <c r="P629" s="6"/>
      <c r="Q629" s="6"/>
      <c r="R629" s="6"/>
      <c r="S629" s="6"/>
    </row>
    <row r="630" spans="1:19" ht="14.4">
      <c r="A630" s="6"/>
      <c r="B630" s="6"/>
      <c r="C630" s="6"/>
      <c r="D630" s="6"/>
      <c r="E630" s="6"/>
      <c r="F630" s="6"/>
      <c r="G630" s="6"/>
      <c r="H630" s="6"/>
      <c r="I630" s="6"/>
      <c r="J630" s="6"/>
      <c r="K630" s="6"/>
      <c r="L630" s="6"/>
      <c r="M630" s="6"/>
      <c r="N630" s="6"/>
      <c r="O630" s="6"/>
      <c r="P630" s="6"/>
      <c r="Q630" s="6"/>
      <c r="R630" s="6"/>
      <c r="S630" s="6"/>
    </row>
    <row r="631" spans="1:19" ht="14.4">
      <c r="A631" s="6"/>
      <c r="B631" s="6"/>
      <c r="C631" s="6"/>
      <c r="D631" s="6"/>
      <c r="E631" s="6"/>
      <c r="F631" s="6"/>
      <c r="G631" s="6"/>
      <c r="H631" s="6"/>
      <c r="I631" s="6"/>
      <c r="J631" s="6"/>
      <c r="K631" s="6"/>
      <c r="L631" s="6"/>
      <c r="M631" s="6"/>
      <c r="N631" s="6"/>
      <c r="O631" s="6"/>
      <c r="P631" s="6"/>
      <c r="Q631" s="6"/>
      <c r="R631" s="6"/>
      <c r="S631" s="6"/>
    </row>
    <row r="632" spans="1:19" ht="14.4">
      <c r="A632" s="6"/>
      <c r="B632" s="6"/>
      <c r="C632" s="6"/>
      <c r="D632" s="6"/>
      <c r="E632" s="6"/>
      <c r="F632" s="6"/>
      <c r="G632" s="6"/>
      <c r="H632" s="6"/>
      <c r="I632" s="6"/>
      <c r="J632" s="6"/>
      <c r="K632" s="6"/>
      <c r="L632" s="6"/>
      <c r="M632" s="6"/>
      <c r="N632" s="6"/>
      <c r="O632" s="6"/>
      <c r="P632" s="6"/>
      <c r="Q632" s="6"/>
      <c r="R632" s="6"/>
      <c r="S632" s="6"/>
    </row>
    <row r="633" spans="1:19" ht="14.4">
      <c r="A633" s="6"/>
      <c r="B633" s="6"/>
      <c r="C633" s="6"/>
      <c r="D633" s="6"/>
      <c r="E633" s="6"/>
      <c r="F633" s="6"/>
      <c r="G633" s="6"/>
      <c r="H633" s="6"/>
      <c r="I633" s="6"/>
      <c r="J633" s="6"/>
      <c r="K633" s="6"/>
      <c r="L633" s="6"/>
      <c r="M633" s="6"/>
      <c r="N633" s="6"/>
      <c r="O633" s="6"/>
      <c r="P633" s="6"/>
      <c r="Q633" s="6"/>
      <c r="R633" s="6"/>
      <c r="S633" s="6"/>
    </row>
    <row r="634" spans="1:19" ht="14.4">
      <c r="A634" s="6"/>
      <c r="B634" s="6"/>
      <c r="C634" s="6"/>
      <c r="D634" s="6"/>
      <c r="E634" s="6"/>
      <c r="F634" s="6"/>
      <c r="G634" s="6"/>
      <c r="H634" s="6"/>
      <c r="I634" s="6"/>
      <c r="J634" s="6"/>
      <c r="K634" s="6"/>
      <c r="L634" s="6"/>
      <c r="M634" s="6"/>
      <c r="N634" s="6"/>
      <c r="O634" s="6"/>
      <c r="P634" s="6"/>
      <c r="Q634" s="6"/>
      <c r="R634" s="6"/>
      <c r="S634" s="6"/>
    </row>
    <row r="635" spans="1:19" ht="14.4">
      <c r="A635" s="6"/>
      <c r="B635" s="6"/>
      <c r="C635" s="6"/>
      <c r="D635" s="6"/>
      <c r="E635" s="6"/>
      <c r="F635" s="6"/>
      <c r="G635" s="6"/>
      <c r="H635" s="6"/>
      <c r="I635" s="6"/>
      <c r="J635" s="6"/>
      <c r="K635" s="6"/>
      <c r="L635" s="6"/>
      <c r="M635" s="6"/>
      <c r="N635" s="6"/>
      <c r="O635" s="6"/>
      <c r="P635" s="6"/>
      <c r="Q635" s="6"/>
      <c r="R635" s="6"/>
      <c r="S635" s="6"/>
    </row>
    <row r="636" spans="1:19" ht="14.4">
      <c r="A636" s="6"/>
      <c r="B636" s="6"/>
      <c r="C636" s="6"/>
      <c r="D636" s="6"/>
      <c r="E636" s="6"/>
      <c r="F636" s="6"/>
      <c r="G636" s="6"/>
      <c r="H636" s="6"/>
      <c r="I636" s="6"/>
      <c r="J636" s="6"/>
      <c r="K636" s="6"/>
      <c r="L636" s="6"/>
      <c r="M636" s="6"/>
      <c r="N636" s="6"/>
      <c r="O636" s="6"/>
      <c r="P636" s="6"/>
      <c r="Q636" s="6"/>
      <c r="R636" s="6"/>
      <c r="S636" s="6"/>
    </row>
    <row r="637" spans="1:19" ht="14.4">
      <c r="A637" s="6"/>
      <c r="B637" s="6"/>
      <c r="C637" s="6"/>
      <c r="D637" s="6"/>
      <c r="E637" s="6"/>
      <c r="F637" s="6"/>
      <c r="G637" s="6"/>
      <c r="H637" s="6"/>
      <c r="I637" s="6"/>
      <c r="J637" s="6"/>
      <c r="K637" s="6"/>
      <c r="L637" s="6"/>
      <c r="M637" s="6"/>
      <c r="N637" s="6"/>
      <c r="O637" s="6"/>
      <c r="P637" s="6"/>
      <c r="Q637" s="6"/>
      <c r="R637" s="6"/>
      <c r="S637" s="6"/>
    </row>
    <row r="638" spans="1:19" ht="14.4">
      <c r="A638" s="6"/>
      <c r="B638" s="6"/>
      <c r="C638" s="6"/>
      <c r="D638" s="6"/>
      <c r="E638" s="6"/>
      <c r="F638" s="6"/>
      <c r="G638" s="6"/>
      <c r="H638" s="6"/>
      <c r="I638" s="6"/>
      <c r="J638" s="6"/>
      <c r="K638" s="6"/>
      <c r="L638" s="6"/>
      <c r="M638" s="6"/>
      <c r="N638" s="6"/>
      <c r="O638" s="6"/>
      <c r="P638" s="6"/>
      <c r="Q638" s="6"/>
      <c r="R638" s="6"/>
      <c r="S638" s="6"/>
    </row>
    <row r="639" spans="1:19" ht="14.4">
      <c r="A639" s="6"/>
      <c r="B639" s="6"/>
      <c r="C639" s="6"/>
      <c r="D639" s="6"/>
      <c r="E639" s="6"/>
      <c r="F639" s="6"/>
      <c r="G639" s="6"/>
      <c r="H639" s="6"/>
      <c r="I639" s="6"/>
      <c r="J639" s="6"/>
      <c r="K639" s="6"/>
      <c r="L639" s="6"/>
      <c r="M639" s="6"/>
      <c r="N639" s="6"/>
      <c r="O639" s="6"/>
      <c r="P639" s="6"/>
      <c r="Q639" s="6"/>
      <c r="R639" s="6"/>
      <c r="S639" s="6"/>
    </row>
    <row r="640" spans="1:19" ht="14.4">
      <c r="A640" s="6"/>
      <c r="B640" s="6"/>
      <c r="C640" s="6"/>
      <c r="D640" s="6"/>
      <c r="E640" s="6"/>
      <c r="F640" s="6"/>
      <c r="G640" s="6"/>
      <c r="H640" s="6"/>
      <c r="I640" s="6"/>
      <c r="J640" s="6"/>
      <c r="K640" s="6"/>
      <c r="L640" s="6"/>
      <c r="M640" s="6"/>
      <c r="N640" s="6"/>
      <c r="O640" s="6"/>
      <c r="P640" s="6"/>
      <c r="Q640" s="6"/>
      <c r="R640" s="6"/>
      <c r="S640" s="6"/>
    </row>
    <row r="641" spans="1:19" ht="14.4">
      <c r="A641" s="6"/>
      <c r="B641" s="6"/>
      <c r="C641" s="6"/>
      <c r="D641" s="6"/>
      <c r="E641" s="6"/>
      <c r="F641" s="6"/>
      <c r="G641" s="6"/>
      <c r="H641" s="6"/>
      <c r="I641" s="6"/>
      <c r="J641" s="6"/>
      <c r="K641" s="6"/>
      <c r="L641" s="6"/>
      <c r="M641" s="6"/>
      <c r="N641" s="6"/>
      <c r="O641" s="6"/>
      <c r="P641" s="6"/>
      <c r="Q641" s="6"/>
      <c r="R641" s="6"/>
      <c r="S641" s="6"/>
    </row>
    <row r="642" spans="1:19" ht="14.4">
      <c r="A642" s="6"/>
      <c r="B642" s="6"/>
      <c r="C642" s="6"/>
      <c r="D642" s="6"/>
      <c r="E642" s="6"/>
      <c r="F642" s="6"/>
      <c r="G642" s="6"/>
      <c r="H642" s="6"/>
      <c r="I642" s="6"/>
      <c r="J642" s="6"/>
      <c r="K642" s="6"/>
      <c r="L642" s="6"/>
      <c r="M642" s="6"/>
      <c r="N642" s="6"/>
      <c r="O642" s="6"/>
      <c r="P642" s="6"/>
      <c r="Q642" s="6"/>
      <c r="R642" s="6"/>
      <c r="S642" s="6"/>
    </row>
    <row r="643" spans="1:19" ht="14.4">
      <c r="A643" s="6"/>
      <c r="B643" s="6"/>
      <c r="C643" s="6"/>
      <c r="D643" s="6"/>
      <c r="E643" s="6"/>
      <c r="F643" s="6"/>
      <c r="G643" s="6"/>
      <c r="H643" s="6"/>
      <c r="I643" s="6"/>
      <c r="J643" s="6"/>
      <c r="K643" s="6"/>
      <c r="L643" s="6"/>
      <c r="M643" s="6"/>
      <c r="N643" s="6"/>
      <c r="O643" s="6"/>
      <c r="P643" s="6"/>
      <c r="Q643" s="6"/>
      <c r="R643" s="6"/>
      <c r="S643" s="6"/>
    </row>
    <row r="644" spans="1:19" ht="14.4">
      <c r="A644" s="6"/>
      <c r="B644" s="6"/>
      <c r="C644" s="6"/>
      <c r="D644" s="6"/>
      <c r="E644" s="6"/>
      <c r="F644" s="6"/>
      <c r="G644" s="6"/>
      <c r="H644" s="6"/>
      <c r="I644" s="6"/>
      <c r="J644" s="6"/>
      <c r="K644" s="6"/>
      <c r="L644" s="6"/>
      <c r="M644" s="6"/>
      <c r="N644" s="6"/>
      <c r="O644" s="6"/>
      <c r="P644" s="6"/>
      <c r="Q644" s="6"/>
      <c r="R644" s="6"/>
      <c r="S644" s="6"/>
    </row>
    <row r="645" spans="1:19" ht="14.4">
      <c r="A645" s="6"/>
      <c r="B645" s="6"/>
      <c r="C645" s="6"/>
      <c r="D645" s="6"/>
      <c r="E645" s="6"/>
      <c r="F645" s="6"/>
      <c r="G645" s="6"/>
      <c r="H645" s="6"/>
      <c r="I645" s="6"/>
      <c r="J645" s="6"/>
      <c r="K645" s="6"/>
      <c r="L645" s="6"/>
      <c r="M645" s="6"/>
      <c r="N645" s="6"/>
      <c r="O645" s="6"/>
      <c r="P645" s="6"/>
      <c r="Q645" s="6"/>
      <c r="R645" s="6"/>
      <c r="S645" s="6"/>
    </row>
    <row r="646" spans="1:19" ht="14.4">
      <c r="A646" s="6"/>
      <c r="B646" s="6"/>
      <c r="C646" s="6"/>
      <c r="D646" s="6"/>
      <c r="E646" s="6"/>
      <c r="F646" s="6"/>
      <c r="G646" s="6"/>
      <c r="H646" s="6"/>
      <c r="I646" s="6"/>
      <c r="J646" s="6"/>
      <c r="K646" s="6"/>
      <c r="L646" s="6"/>
      <c r="M646" s="6"/>
      <c r="N646" s="6"/>
      <c r="O646" s="6"/>
      <c r="P646" s="6"/>
      <c r="Q646" s="6"/>
      <c r="R646" s="6"/>
      <c r="S646" s="6"/>
    </row>
    <row r="647" spans="1:19" ht="14.4">
      <c r="A647" s="6"/>
      <c r="B647" s="6"/>
      <c r="C647" s="6"/>
      <c r="D647" s="6"/>
      <c r="E647" s="6"/>
      <c r="F647" s="6"/>
      <c r="G647" s="6"/>
      <c r="H647" s="6"/>
      <c r="I647" s="6"/>
      <c r="J647" s="6"/>
      <c r="K647" s="6"/>
      <c r="L647" s="6"/>
      <c r="M647" s="6"/>
      <c r="N647" s="6"/>
      <c r="O647" s="6"/>
      <c r="P647" s="6"/>
      <c r="Q647" s="6"/>
      <c r="R647" s="6"/>
      <c r="S647" s="6"/>
    </row>
    <row r="648" spans="1:19" ht="14.4">
      <c r="A648" s="6"/>
      <c r="B648" s="6"/>
      <c r="C648" s="6"/>
      <c r="D648" s="6"/>
      <c r="E648" s="6"/>
      <c r="F648" s="6"/>
      <c r="G648" s="6"/>
      <c r="H648" s="6"/>
      <c r="I648" s="6"/>
      <c r="J648" s="6"/>
      <c r="K648" s="6"/>
      <c r="L648" s="6"/>
      <c r="M648" s="6"/>
      <c r="N648" s="6"/>
      <c r="O648" s="6"/>
      <c r="P648" s="6"/>
      <c r="Q648" s="6"/>
      <c r="R648" s="6"/>
      <c r="S648" s="6"/>
    </row>
    <row r="649" spans="1:19" ht="14.4">
      <c r="A649" s="6"/>
      <c r="B649" s="6"/>
      <c r="C649" s="6"/>
      <c r="D649" s="6"/>
      <c r="E649" s="6"/>
      <c r="F649" s="6"/>
      <c r="G649" s="6"/>
      <c r="H649" s="6"/>
      <c r="I649" s="6"/>
      <c r="J649" s="6"/>
      <c r="K649" s="6"/>
      <c r="L649" s="6"/>
      <c r="M649" s="6"/>
      <c r="N649" s="6"/>
      <c r="O649" s="6"/>
      <c r="P649" s="6"/>
      <c r="Q649" s="6"/>
      <c r="R649" s="6"/>
      <c r="S649" s="6"/>
    </row>
    <row r="650" spans="1:19" ht="14.4">
      <c r="A650" s="6"/>
      <c r="B650" s="6"/>
      <c r="C650" s="6"/>
      <c r="D650" s="6"/>
      <c r="E650" s="6"/>
      <c r="F650" s="6"/>
      <c r="G650" s="6"/>
      <c r="H650" s="6"/>
      <c r="I650" s="6"/>
      <c r="J650" s="6"/>
      <c r="K650" s="6"/>
      <c r="L650" s="6"/>
      <c r="M650" s="6"/>
      <c r="N650" s="6"/>
      <c r="O650" s="6"/>
      <c r="P650" s="6"/>
      <c r="Q650" s="6"/>
      <c r="R650" s="6"/>
      <c r="S650" s="6"/>
    </row>
    <row r="651" spans="1:19" ht="14.4">
      <c r="A651" s="6"/>
      <c r="B651" s="6"/>
      <c r="C651" s="6"/>
      <c r="D651" s="6"/>
      <c r="E651" s="6"/>
      <c r="F651" s="6"/>
      <c r="G651" s="6"/>
      <c r="H651" s="6"/>
      <c r="I651" s="6"/>
      <c r="J651" s="6"/>
      <c r="K651" s="6"/>
      <c r="L651" s="6"/>
      <c r="M651" s="6"/>
      <c r="N651" s="6"/>
      <c r="O651" s="6"/>
      <c r="P651" s="6"/>
      <c r="Q651" s="6"/>
      <c r="R651" s="6"/>
      <c r="S651" s="6"/>
    </row>
    <row r="652" spans="1:19" ht="14.4">
      <c r="A652" s="6"/>
      <c r="B652" s="6"/>
      <c r="C652" s="6"/>
      <c r="D652" s="6"/>
      <c r="E652" s="6"/>
      <c r="F652" s="6"/>
      <c r="G652" s="6"/>
      <c r="H652" s="6"/>
      <c r="I652" s="6"/>
      <c r="J652" s="6"/>
      <c r="K652" s="6"/>
      <c r="L652" s="6"/>
      <c r="M652" s="6"/>
      <c r="N652" s="6"/>
      <c r="O652" s="6"/>
      <c r="P652" s="6"/>
      <c r="Q652" s="6"/>
      <c r="R652" s="6"/>
      <c r="S652" s="6"/>
    </row>
    <row r="653" spans="1:19" ht="14.4">
      <c r="A653" s="6"/>
      <c r="B653" s="6"/>
      <c r="C653" s="6"/>
      <c r="D653" s="6"/>
      <c r="E653" s="6"/>
      <c r="F653" s="6"/>
      <c r="G653" s="6"/>
      <c r="H653" s="6"/>
      <c r="I653" s="6"/>
      <c r="J653" s="6"/>
      <c r="K653" s="6"/>
      <c r="L653" s="6"/>
      <c r="M653" s="6"/>
      <c r="N653" s="6"/>
      <c r="O653" s="6"/>
      <c r="P653" s="6"/>
      <c r="Q653" s="6"/>
      <c r="R653" s="6"/>
      <c r="S653" s="6"/>
    </row>
    <row r="654" spans="1:19" ht="14.4">
      <c r="A654" s="6"/>
      <c r="B654" s="6"/>
      <c r="C654" s="6"/>
      <c r="D654" s="6"/>
      <c r="E654" s="6"/>
      <c r="F654" s="6"/>
      <c r="G654" s="6"/>
      <c r="H654" s="6"/>
      <c r="I654" s="6"/>
      <c r="J654" s="6"/>
      <c r="K654" s="6"/>
      <c r="L654" s="6"/>
      <c r="M654" s="6"/>
      <c r="N654" s="6"/>
      <c r="O654" s="6"/>
      <c r="P654" s="6"/>
      <c r="Q654" s="6"/>
      <c r="R654" s="6"/>
      <c r="S654" s="6"/>
    </row>
    <row r="655" spans="1:19" ht="14.4">
      <c r="A655" s="6"/>
      <c r="B655" s="6"/>
      <c r="C655" s="6"/>
      <c r="D655" s="6"/>
      <c r="E655" s="6"/>
      <c r="F655" s="6"/>
      <c r="G655" s="6"/>
      <c r="H655" s="6"/>
      <c r="I655" s="6"/>
      <c r="J655" s="6"/>
      <c r="K655" s="6"/>
      <c r="L655" s="6"/>
      <c r="M655" s="6"/>
      <c r="N655" s="6"/>
      <c r="O655" s="6"/>
      <c r="P655" s="6"/>
      <c r="Q655" s="6"/>
      <c r="R655" s="6"/>
      <c r="S655" s="6"/>
    </row>
    <row r="656" spans="1:19" ht="14.4">
      <c r="A656" s="6"/>
      <c r="B656" s="6"/>
      <c r="C656" s="6"/>
      <c r="D656" s="6"/>
      <c r="E656" s="6"/>
      <c r="F656" s="6"/>
      <c r="G656" s="6"/>
      <c r="H656" s="6"/>
      <c r="I656" s="6"/>
      <c r="J656" s="6"/>
      <c r="K656" s="6"/>
      <c r="L656" s="6"/>
      <c r="M656" s="6"/>
      <c r="N656" s="6"/>
      <c r="O656" s="6"/>
      <c r="P656" s="6"/>
      <c r="Q656" s="6"/>
      <c r="R656" s="6"/>
      <c r="S656" s="6"/>
    </row>
    <row r="657" spans="1:19" ht="14.4">
      <c r="A657" s="6"/>
      <c r="B657" s="6"/>
      <c r="C657" s="6"/>
      <c r="D657" s="6"/>
      <c r="E657" s="6"/>
      <c r="F657" s="6"/>
      <c r="G657" s="6"/>
      <c r="H657" s="6"/>
      <c r="I657" s="6"/>
      <c r="J657" s="6"/>
      <c r="K657" s="6"/>
      <c r="L657" s="6"/>
      <c r="M657" s="6"/>
      <c r="N657" s="6"/>
      <c r="O657" s="6"/>
      <c r="P657" s="6"/>
      <c r="Q657" s="6"/>
      <c r="R657" s="6"/>
      <c r="S657" s="6"/>
    </row>
    <row r="658" spans="1:19" ht="14.4">
      <c r="A658" s="6"/>
      <c r="B658" s="6"/>
      <c r="C658" s="6"/>
      <c r="D658" s="6"/>
      <c r="E658" s="6"/>
      <c r="F658" s="6"/>
      <c r="G658" s="6"/>
      <c r="H658" s="6"/>
      <c r="I658" s="6"/>
      <c r="J658" s="6"/>
      <c r="K658" s="6"/>
      <c r="L658" s="6"/>
      <c r="M658" s="6"/>
      <c r="N658" s="6"/>
      <c r="O658" s="6"/>
      <c r="P658" s="6"/>
      <c r="Q658" s="6"/>
      <c r="R658" s="6"/>
      <c r="S658" s="6"/>
    </row>
    <row r="659" spans="1:19" ht="14.4">
      <c r="A659" s="6"/>
      <c r="B659" s="6"/>
      <c r="C659" s="6"/>
      <c r="D659" s="6"/>
      <c r="E659" s="6"/>
      <c r="F659" s="6"/>
      <c r="G659" s="6"/>
      <c r="H659" s="6"/>
      <c r="I659" s="6"/>
      <c r="J659" s="6"/>
      <c r="K659" s="6"/>
      <c r="L659" s="6"/>
      <c r="M659" s="6"/>
      <c r="N659" s="6"/>
      <c r="O659" s="6"/>
      <c r="P659" s="6"/>
      <c r="Q659" s="6"/>
      <c r="R659" s="6"/>
      <c r="S659" s="6"/>
    </row>
    <row r="660" spans="1:19" ht="14.4">
      <c r="A660" s="6"/>
      <c r="B660" s="6"/>
      <c r="C660" s="6"/>
      <c r="D660" s="6"/>
      <c r="E660" s="6"/>
      <c r="F660" s="6"/>
      <c r="G660" s="6"/>
      <c r="H660" s="6"/>
      <c r="I660" s="6"/>
      <c r="J660" s="6"/>
      <c r="K660" s="6"/>
      <c r="L660" s="6"/>
      <c r="M660" s="6"/>
      <c r="N660" s="6"/>
      <c r="O660" s="6"/>
      <c r="P660" s="6"/>
      <c r="Q660" s="6"/>
      <c r="R660" s="6"/>
      <c r="S660" s="6"/>
    </row>
    <row r="661" spans="1:19" ht="14.4">
      <c r="A661" s="6"/>
      <c r="B661" s="6"/>
      <c r="C661" s="6"/>
      <c r="D661" s="6"/>
      <c r="E661" s="6"/>
      <c r="F661" s="6"/>
      <c r="G661" s="6"/>
      <c r="H661" s="6"/>
      <c r="I661" s="6"/>
      <c r="J661" s="6"/>
      <c r="K661" s="6"/>
      <c r="L661" s="6"/>
      <c r="M661" s="6"/>
      <c r="N661" s="6"/>
      <c r="O661" s="6"/>
      <c r="P661" s="6"/>
      <c r="Q661" s="6"/>
      <c r="R661" s="6"/>
      <c r="S661" s="6"/>
    </row>
    <row r="662" spans="1:19" ht="14.4">
      <c r="A662" s="6"/>
      <c r="B662" s="6"/>
      <c r="C662" s="6"/>
      <c r="D662" s="6"/>
      <c r="E662" s="6"/>
      <c r="F662" s="6"/>
      <c r="G662" s="6"/>
      <c r="H662" s="6"/>
      <c r="I662" s="6"/>
      <c r="J662" s="6"/>
      <c r="K662" s="6"/>
      <c r="L662" s="6"/>
      <c r="M662" s="6"/>
      <c r="N662" s="6"/>
      <c r="O662" s="6"/>
      <c r="P662" s="6"/>
      <c r="Q662" s="6"/>
      <c r="R662" s="6"/>
      <c r="S662" s="6"/>
    </row>
    <row r="663" spans="1:19" ht="14.4">
      <c r="A663" s="6"/>
      <c r="B663" s="6"/>
      <c r="C663" s="6"/>
      <c r="D663" s="6"/>
      <c r="E663" s="6"/>
      <c r="F663" s="6"/>
      <c r="G663" s="6"/>
      <c r="H663" s="6"/>
      <c r="I663" s="6"/>
      <c r="J663" s="6"/>
      <c r="K663" s="6"/>
      <c r="L663" s="6"/>
      <c r="M663" s="6"/>
      <c r="N663" s="6"/>
      <c r="O663" s="6"/>
      <c r="P663" s="6"/>
      <c r="Q663" s="6"/>
      <c r="R663" s="6"/>
      <c r="S663" s="6"/>
    </row>
    <row r="664" spans="1:19" ht="14.4">
      <c r="A664" s="6"/>
      <c r="B664" s="6"/>
      <c r="C664" s="6"/>
      <c r="D664" s="6"/>
      <c r="E664" s="6"/>
      <c r="F664" s="6"/>
      <c r="G664" s="6"/>
      <c r="H664" s="6"/>
      <c r="I664" s="6"/>
      <c r="J664" s="6"/>
      <c r="K664" s="6"/>
      <c r="L664" s="6"/>
      <c r="M664" s="6"/>
      <c r="N664" s="6"/>
      <c r="O664" s="6"/>
      <c r="P664" s="6"/>
      <c r="Q664" s="6"/>
      <c r="R664" s="6"/>
      <c r="S664" s="6"/>
    </row>
    <row r="665" spans="1:19" ht="14.4">
      <c r="A665" s="6"/>
      <c r="B665" s="6"/>
      <c r="C665" s="6"/>
      <c r="D665" s="6"/>
      <c r="E665" s="6"/>
      <c r="F665" s="6"/>
      <c r="G665" s="6"/>
      <c r="H665" s="6"/>
      <c r="I665" s="6"/>
      <c r="J665" s="6"/>
      <c r="K665" s="6"/>
      <c r="L665" s="6"/>
      <c r="M665" s="6"/>
      <c r="N665" s="6"/>
      <c r="O665" s="6"/>
      <c r="P665" s="6"/>
      <c r="Q665" s="6"/>
      <c r="R665" s="6"/>
      <c r="S665" s="6"/>
    </row>
    <row r="666" spans="1:19" ht="14.4">
      <c r="A666" s="6"/>
      <c r="B666" s="6"/>
      <c r="C666" s="6"/>
      <c r="D666" s="6"/>
      <c r="E666" s="6"/>
      <c r="F666" s="6"/>
      <c r="G666" s="6"/>
      <c r="H666" s="6"/>
      <c r="I666" s="6"/>
      <c r="J666" s="6"/>
      <c r="K666" s="6"/>
      <c r="L666" s="6"/>
      <c r="M666" s="6"/>
      <c r="N666" s="6"/>
      <c r="O666" s="6"/>
      <c r="P666" s="6"/>
      <c r="Q666" s="6"/>
      <c r="R666" s="6"/>
      <c r="S666" s="6"/>
    </row>
    <row r="667" spans="1:19" ht="14.4">
      <c r="A667" s="6"/>
      <c r="B667" s="6"/>
      <c r="C667" s="6"/>
      <c r="D667" s="6"/>
      <c r="E667" s="6"/>
      <c r="F667" s="6"/>
      <c r="G667" s="6"/>
      <c r="H667" s="6"/>
      <c r="I667" s="6"/>
      <c r="J667" s="6"/>
      <c r="K667" s="6"/>
      <c r="L667" s="6"/>
      <c r="M667" s="6"/>
      <c r="N667" s="6"/>
      <c r="O667" s="6"/>
      <c r="P667" s="6"/>
      <c r="Q667" s="6"/>
      <c r="R667" s="6"/>
      <c r="S667" s="6"/>
    </row>
    <row r="668" spans="1:19" ht="14.4">
      <c r="A668" s="6"/>
      <c r="B668" s="6"/>
      <c r="C668" s="6"/>
      <c r="D668" s="6"/>
      <c r="E668" s="6"/>
      <c r="F668" s="6"/>
      <c r="G668" s="6"/>
      <c r="H668" s="6"/>
      <c r="I668" s="6"/>
      <c r="J668" s="6"/>
      <c r="K668" s="6"/>
      <c r="L668" s="6"/>
      <c r="M668" s="6"/>
      <c r="N668" s="6"/>
      <c r="O668" s="6"/>
      <c r="P668" s="6"/>
      <c r="Q668" s="6"/>
      <c r="R668" s="6"/>
      <c r="S668" s="6"/>
    </row>
    <row r="669" spans="1:19" ht="14.4">
      <c r="A669" s="6"/>
      <c r="B669" s="6"/>
      <c r="C669" s="6"/>
      <c r="D669" s="6"/>
      <c r="E669" s="6"/>
      <c r="F669" s="6"/>
      <c r="G669" s="6"/>
      <c r="H669" s="6"/>
      <c r="I669" s="6"/>
      <c r="J669" s="6"/>
      <c r="K669" s="6"/>
      <c r="L669" s="6"/>
      <c r="M669" s="6"/>
      <c r="N669" s="6"/>
      <c r="O669" s="6"/>
      <c r="P669" s="6"/>
      <c r="Q669" s="6"/>
      <c r="R669" s="6"/>
      <c r="S669" s="6"/>
    </row>
    <row r="670" spans="1:19" ht="14.4">
      <c r="A670" s="6"/>
      <c r="B670" s="6"/>
      <c r="C670" s="6"/>
      <c r="D670" s="6"/>
      <c r="E670" s="6"/>
      <c r="F670" s="6"/>
      <c r="G670" s="6"/>
      <c r="H670" s="6"/>
      <c r="I670" s="6"/>
      <c r="J670" s="6"/>
      <c r="K670" s="6"/>
      <c r="L670" s="6"/>
      <c r="M670" s="6"/>
      <c r="N670" s="6"/>
      <c r="O670" s="6"/>
      <c r="P670" s="6"/>
      <c r="Q670" s="6"/>
      <c r="R670" s="6"/>
      <c r="S670" s="6"/>
    </row>
    <row r="671" spans="1:19" ht="14.4">
      <c r="A671" s="6"/>
      <c r="B671" s="6"/>
      <c r="C671" s="6"/>
      <c r="D671" s="6"/>
      <c r="E671" s="6"/>
      <c r="F671" s="6"/>
      <c r="G671" s="6"/>
      <c r="H671" s="6"/>
      <c r="I671" s="6"/>
      <c r="J671" s="6"/>
      <c r="K671" s="6"/>
      <c r="L671" s="6"/>
      <c r="M671" s="6"/>
      <c r="N671" s="6"/>
      <c r="O671" s="6"/>
      <c r="P671" s="6"/>
      <c r="Q671" s="6"/>
      <c r="R671" s="6"/>
      <c r="S671" s="6"/>
    </row>
    <row r="672" spans="1:19" ht="14.4">
      <c r="A672" s="6"/>
      <c r="B672" s="6"/>
      <c r="C672" s="6"/>
      <c r="D672" s="6"/>
      <c r="E672" s="6"/>
      <c r="F672" s="6"/>
      <c r="G672" s="6"/>
      <c r="H672" s="6"/>
      <c r="I672" s="6"/>
      <c r="J672" s="6"/>
      <c r="K672" s="6"/>
      <c r="L672" s="6"/>
      <c r="M672" s="6"/>
      <c r="N672" s="6"/>
      <c r="O672" s="6"/>
      <c r="P672" s="6"/>
      <c r="Q672" s="6"/>
      <c r="R672" s="6"/>
      <c r="S672" s="6"/>
    </row>
    <row r="673" spans="1:19" ht="14.4">
      <c r="A673" s="6"/>
      <c r="B673" s="6"/>
      <c r="C673" s="6"/>
      <c r="D673" s="6"/>
      <c r="E673" s="6"/>
      <c r="F673" s="6"/>
      <c r="G673" s="6"/>
      <c r="H673" s="6"/>
      <c r="I673" s="6"/>
      <c r="J673" s="6"/>
      <c r="K673" s="6"/>
      <c r="L673" s="6"/>
      <c r="M673" s="6"/>
      <c r="N673" s="6"/>
      <c r="O673" s="6"/>
      <c r="P673" s="6"/>
      <c r="Q673" s="6"/>
      <c r="R673" s="6"/>
      <c r="S673" s="6"/>
    </row>
    <row r="674" spans="1:19" ht="14.4">
      <c r="A674" s="6"/>
      <c r="B674" s="6"/>
      <c r="C674" s="6"/>
      <c r="D674" s="6"/>
      <c r="E674" s="6"/>
      <c r="F674" s="6"/>
      <c r="G674" s="6"/>
      <c r="H674" s="6"/>
      <c r="I674" s="6"/>
      <c r="J674" s="6"/>
      <c r="K674" s="6"/>
      <c r="L674" s="6"/>
      <c r="M674" s="6"/>
      <c r="N674" s="6"/>
      <c r="O674" s="6"/>
      <c r="P674" s="6"/>
      <c r="Q674" s="6"/>
      <c r="R674" s="6"/>
      <c r="S674" s="6"/>
    </row>
    <row r="675" spans="1:19" ht="14.4">
      <c r="A675" s="6"/>
      <c r="B675" s="6"/>
      <c r="C675" s="6"/>
      <c r="D675" s="6"/>
      <c r="E675" s="6"/>
      <c r="F675" s="6"/>
      <c r="G675" s="6"/>
      <c r="H675" s="6"/>
      <c r="I675" s="6"/>
      <c r="J675" s="6"/>
      <c r="K675" s="6"/>
      <c r="L675" s="6"/>
      <c r="M675" s="6"/>
      <c r="N675" s="6"/>
      <c r="O675" s="6"/>
      <c r="P675" s="6"/>
      <c r="Q675" s="6"/>
      <c r="R675" s="6"/>
      <c r="S675" s="6"/>
    </row>
    <row r="676" spans="1:19" ht="14.4">
      <c r="A676" s="6"/>
      <c r="B676" s="6"/>
      <c r="C676" s="6"/>
      <c r="D676" s="6"/>
      <c r="E676" s="6"/>
      <c r="F676" s="6"/>
      <c r="G676" s="6"/>
      <c r="H676" s="6"/>
      <c r="I676" s="6"/>
      <c r="J676" s="6"/>
      <c r="K676" s="6"/>
      <c r="L676" s="6"/>
      <c r="M676" s="6"/>
      <c r="N676" s="6"/>
      <c r="O676" s="6"/>
      <c r="P676" s="6"/>
      <c r="Q676" s="6"/>
      <c r="R676" s="6"/>
      <c r="S676" s="6"/>
    </row>
    <row r="677" spans="1:19" ht="14.4">
      <c r="A677" s="6"/>
      <c r="B677" s="6"/>
      <c r="C677" s="6"/>
      <c r="D677" s="6"/>
      <c r="E677" s="6"/>
      <c r="F677" s="6"/>
      <c r="G677" s="6"/>
      <c r="H677" s="6"/>
      <c r="I677" s="6"/>
      <c r="J677" s="6"/>
      <c r="K677" s="6"/>
      <c r="L677" s="6"/>
      <c r="M677" s="6"/>
      <c r="N677" s="6"/>
      <c r="O677" s="6"/>
      <c r="P677" s="6"/>
      <c r="Q677" s="6"/>
      <c r="R677" s="6"/>
      <c r="S677" s="6"/>
    </row>
    <row r="678" spans="1:19" ht="14.4">
      <c r="A678" s="6"/>
      <c r="B678" s="6"/>
      <c r="C678" s="6"/>
      <c r="D678" s="6"/>
      <c r="E678" s="6"/>
      <c r="F678" s="6"/>
      <c r="G678" s="6"/>
      <c r="H678" s="6"/>
      <c r="I678" s="6"/>
      <c r="J678" s="6"/>
      <c r="K678" s="6"/>
      <c r="L678" s="6"/>
      <c r="M678" s="6"/>
      <c r="N678" s="6"/>
      <c r="O678" s="6"/>
      <c r="P678" s="6"/>
      <c r="Q678" s="6"/>
      <c r="R678" s="6"/>
      <c r="S678" s="6"/>
    </row>
    <row r="679" spans="1:19" ht="14.4">
      <c r="A679" s="6"/>
      <c r="B679" s="6"/>
      <c r="C679" s="6"/>
      <c r="D679" s="6"/>
      <c r="E679" s="6"/>
      <c r="F679" s="6"/>
      <c r="G679" s="6"/>
      <c r="H679" s="6"/>
      <c r="I679" s="6"/>
      <c r="J679" s="6"/>
      <c r="K679" s="6"/>
      <c r="L679" s="6"/>
      <c r="M679" s="6"/>
      <c r="N679" s="6"/>
      <c r="O679" s="6"/>
      <c r="P679" s="6"/>
      <c r="Q679" s="6"/>
      <c r="R679" s="6"/>
      <c r="S679" s="6"/>
    </row>
    <row r="680" spans="1:19" ht="14.4">
      <c r="A680" s="6"/>
      <c r="B680" s="6"/>
      <c r="C680" s="6"/>
      <c r="D680" s="6"/>
      <c r="E680" s="6"/>
      <c r="F680" s="6"/>
      <c r="G680" s="6"/>
      <c r="H680" s="6"/>
      <c r="I680" s="6"/>
      <c r="J680" s="6"/>
      <c r="K680" s="6"/>
      <c r="L680" s="6"/>
      <c r="M680" s="6"/>
      <c r="N680" s="6"/>
      <c r="O680" s="6"/>
      <c r="P680" s="6"/>
      <c r="Q680" s="6"/>
      <c r="R680" s="6"/>
      <c r="S680" s="6"/>
    </row>
    <row r="681" spans="1:19" ht="14.4">
      <c r="A681" s="6"/>
      <c r="B681" s="6"/>
      <c r="C681" s="6"/>
      <c r="D681" s="6"/>
      <c r="E681" s="6"/>
      <c r="F681" s="6"/>
      <c r="G681" s="6"/>
      <c r="H681" s="6"/>
      <c r="I681" s="6"/>
      <c r="J681" s="6"/>
      <c r="K681" s="6"/>
      <c r="L681" s="6"/>
      <c r="M681" s="6"/>
      <c r="N681" s="6"/>
      <c r="O681" s="6"/>
      <c r="P681" s="6"/>
      <c r="Q681" s="6"/>
      <c r="R681" s="6"/>
      <c r="S681" s="6"/>
    </row>
    <row r="682" spans="1:19" ht="14.4">
      <c r="A682" s="6"/>
      <c r="B682" s="6"/>
      <c r="C682" s="6"/>
      <c r="D682" s="6"/>
      <c r="E682" s="6"/>
      <c r="F682" s="6"/>
      <c r="G682" s="6"/>
      <c r="H682" s="6"/>
      <c r="I682" s="6"/>
      <c r="J682" s="6"/>
      <c r="K682" s="6"/>
      <c r="L682" s="6"/>
      <c r="M682" s="6"/>
      <c r="N682" s="6"/>
      <c r="O682" s="6"/>
      <c r="P682" s="6"/>
      <c r="Q682" s="6"/>
      <c r="R682" s="6"/>
      <c r="S682" s="6"/>
    </row>
    <row r="683" spans="1:19" ht="14.4">
      <c r="A683" s="6"/>
      <c r="B683" s="6"/>
      <c r="C683" s="6"/>
      <c r="D683" s="6"/>
      <c r="E683" s="6"/>
      <c r="F683" s="6"/>
      <c r="G683" s="6"/>
      <c r="H683" s="6"/>
      <c r="I683" s="6"/>
      <c r="J683" s="6"/>
      <c r="K683" s="6"/>
      <c r="L683" s="6"/>
      <c r="M683" s="6"/>
      <c r="N683" s="6"/>
      <c r="O683" s="6"/>
      <c r="P683" s="6"/>
      <c r="Q683" s="6"/>
      <c r="R683" s="6"/>
      <c r="S683" s="6"/>
    </row>
    <row r="684" spans="1:19" ht="14.4">
      <c r="A684" s="6"/>
      <c r="B684" s="6"/>
      <c r="C684" s="6"/>
      <c r="D684" s="6"/>
      <c r="E684" s="6"/>
      <c r="F684" s="6"/>
      <c r="G684" s="6"/>
      <c r="H684" s="6"/>
      <c r="I684" s="6"/>
      <c r="J684" s="6"/>
      <c r="K684" s="6"/>
      <c r="L684" s="6"/>
      <c r="M684" s="6"/>
      <c r="N684" s="6"/>
      <c r="O684" s="6"/>
      <c r="P684" s="6"/>
      <c r="Q684" s="6"/>
      <c r="R684" s="6"/>
      <c r="S684" s="6"/>
    </row>
    <row r="685" spans="1:19" ht="14.4">
      <c r="A685" s="6"/>
      <c r="B685" s="6"/>
      <c r="C685" s="6"/>
      <c r="D685" s="6"/>
      <c r="E685" s="6"/>
      <c r="F685" s="6"/>
      <c r="G685" s="6"/>
      <c r="H685" s="6"/>
      <c r="I685" s="6"/>
      <c r="J685" s="6"/>
      <c r="K685" s="6"/>
      <c r="L685" s="6"/>
      <c r="M685" s="6"/>
      <c r="N685" s="6"/>
      <c r="O685" s="6"/>
      <c r="P685" s="6"/>
      <c r="Q685" s="6"/>
      <c r="R685" s="6"/>
      <c r="S685" s="6"/>
    </row>
    <row r="686" spans="1:19" ht="14.4">
      <c r="A686" s="6"/>
      <c r="B686" s="6"/>
      <c r="C686" s="6"/>
      <c r="D686" s="6"/>
      <c r="E686" s="6"/>
      <c r="F686" s="6"/>
      <c r="G686" s="6"/>
      <c r="H686" s="6"/>
      <c r="I686" s="6"/>
      <c r="J686" s="6"/>
      <c r="K686" s="6"/>
      <c r="L686" s="6"/>
      <c r="M686" s="6"/>
      <c r="N686" s="6"/>
      <c r="O686" s="6"/>
      <c r="P686" s="6"/>
      <c r="Q686" s="6"/>
      <c r="R686" s="6"/>
      <c r="S686" s="6"/>
    </row>
    <row r="687" spans="1:19" ht="14.4">
      <c r="A687" s="6"/>
      <c r="B687" s="6"/>
      <c r="C687" s="6"/>
      <c r="D687" s="6"/>
      <c r="E687" s="6"/>
      <c r="F687" s="6"/>
      <c r="G687" s="6"/>
      <c r="H687" s="6"/>
      <c r="I687" s="6"/>
      <c r="J687" s="6"/>
      <c r="K687" s="6"/>
      <c r="L687" s="6"/>
      <c r="M687" s="6"/>
      <c r="N687" s="6"/>
      <c r="O687" s="6"/>
      <c r="P687" s="6"/>
      <c r="Q687" s="6"/>
      <c r="R687" s="6"/>
      <c r="S687" s="6"/>
    </row>
    <row r="688" spans="1:19" ht="14.4">
      <c r="A688" s="6"/>
      <c r="B688" s="6"/>
      <c r="C688" s="6"/>
      <c r="D688" s="6"/>
      <c r="E688" s="6"/>
      <c r="F688" s="6"/>
      <c r="G688" s="6"/>
      <c r="H688" s="6"/>
      <c r="I688" s="6"/>
      <c r="J688" s="6"/>
      <c r="K688" s="6"/>
      <c r="L688" s="6"/>
      <c r="M688" s="6"/>
      <c r="N688" s="6"/>
      <c r="O688" s="6"/>
      <c r="P688" s="6"/>
      <c r="Q688" s="6"/>
      <c r="R688" s="6"/>
      <c r="S688" s="6"/>
    </row>
    <row r="689" spans="1:19" ht="14.4">
      <c r="A689" s="6"/>
      <c r="B689" s="6"/>
      <c r="C689" s="6"/>
      <c r="D689" s="6"/>
      <c r="E689" s="6"/>
      <c r="F689" s="6"/>
      <c r="G689" s="6"/>
      <c r="H689" s="6"/>
      <c r="I689" s="6"/>
      <c r="J689" s="6"/>
      <c r="K689" s="6"/>
      <c r="L689" s="6"/>
      <c r="M689" s="6"/>
      <c r="N689" s="6"/>
      <c r="O689" s="6"/>
      <c r="P689" s="6"/>
      <c r="Q689" s="6"/>
      <c r="R689" s="6"/>
      <c r="S689" s="6"/>
    </row>
    <row r="690" spans="1:19" ht="14.4">
      <c r="A690" s="6"/>
      <c r="B690" s="6"/>
      <c r="C690" s="6"/>
      <c r="D690" s="6"/>
      <c r="E690" s="6"/>
      <c r="F690" s="6"/>
      <c r="G690" s="6"/>
      <c r="H690" s="6"/>
      <c r="I690" s="6"/>
      <c r="J690" s="6"/>
      <c r="K690" s="6"/>
      <c r="L690" s="6"/>
      <c r="M690" s="6"/>
      <c r="N690" s="6"/>
      <c r="O690" s="6"/>
      <c r="P690" s="6"/>
      <c r="Q690" s="6"/>
      <c r="R690" s="6"/>
      <c r="S690" s="6"/>
    </row>
    <row r="691" spans="1:19" ht="14.4">
      <c r="A691" s="6"/>
      <c r="B691" s="6"/>
      <c r="C691" s="6"/>
      <c r="D691" s="6"/>
      <c r="E691" s="6"/>
      <c r="F691" s="6"/>
      <c r="G691" s="6"/>
      <c r="H691" s="6"/>
      <c r="I691" s="6"/>
      <c r="J691" s="6"/>
      <c r="K691" s="6"/>
      <c r="L691" s="6"/>
      <c r="M691" s="6"/>
      <c r="N691" s="6"/>
      <c r="O691" s="6"/>
      <c r="P691" s="6"/>
      <c r="Q691" s="6"/>
      <c r="R691" s="6"/>
      <c r="S691" s="6"/>
    </row>
    <row r="692" spans="1:19" ht="14.4">
      <c r="A692" s="6"/>
      <c r="B692" s="6"/>
      <c r="C692" s="6"/>
      <c r="D692" s="6"/>
      <c r="E692" s="6"/>
      <c r="F692" s="6"/>
      <c r="G692" s="6"/>
      <c r="H692" s="6"/>
      <c r="I692" s="6"/>
      <c r="J692" s="6"/>
      <c r="K692" s="6"/>
      <c r="L692" s="6"/>
      <c r="M692" s="6"/>
      <c r="N692" s="6"/>
      <c r="O692" s="6"/>
      <c r="P692" s="6"/>
      <c r="Q692" s="6"/>
      <c r="R692" s="6"/>
      <c r="S692" s="6"/>
    </row>
    <row r="693" spans="1:19" ht="14.4">
      <c r="A693" s="6"/>
      <c r="B693" s="6"/>
      <c r="C693" s="6"/>
      <c r="D693" s="6"/>
      <c r="E693" s="6"/>
      <c r="F693" s="6"/>
      <c r="G693" s="6"/>
      <c r="H693" s="6"/>
      <c r="I693" s="6"/>
      <c r="J693" s="6"/>
      <c r="K693" s="6"/>
      <c r="L693" s="6"/>
      <c r="M693" s="6"/>
      <c r="N693" s="6"/>
      <c r="O693" s="6"/>
      <c r="P693" s="6"/>
      <c r="Q693" s="6"/>
      <c r="R693" s="6"/>
      <c r="S693" s="6"/>
    </row>
    <row r="694" spans="1:19" ht="14.4">
      <c r="A694" s="6"/>
      <c r="B694" s="6"/>
      <c r="C694" s="6"/>
      <c r="D694" s="6"/>
      <c r="E694" s="6"/>
      <c r="F694" s="6"/>
      <c r="G694" s="6"/>
      <c r="H694" s="6"/>
      <c r="I694" s="6"/>
      <c r="J694" s="6"/>
      <c r="K694" s="6"/>
      <c r="L694" s="6"/>
      <c r="M694" s="6"/>
      <c r="N694" s="6"/>
      <c r="O694" s="6"/>
      <c r="P694" s="6"/>
      <c r="Q694" s="6"/>
      <c r="R694" s="6"/>
      <c r="S694" s="6"/>
    </row>
    <row r="695" spans="1:19" ht="14.4">
      <c r="A695" s="6"/>
      <c r="B695" s="6"/>
      <c r="C695" s="6"/>
      <c r="D695" s="6"/>
      <c r="E695" s="6"/>
      <c r="F695" s="6"/>
      <c r="G695" s="6"/>
      <c r="H695" s="6"/>
      <c r="I695" s="6"/>
      <c r="J695" s="6"/>
      <c r="K695" s="6"/>
      <c r="L695" s="6"/>
      <c r="M695" s="6"/>
      <c r="N695" s="6"/>
      <c r="O695" s="6"/>
      <c r="P695" s="6"/>
      <c r="Q695" s="6"/>
      <c r="R695" s="6"/>
      <c r="S695" s="6"/>
    </row>
    <row r="696" spans="1:19" ht="14.4">
      <c r="A696" s="6"/>
      <c r="B696" s="6"/>
      <c r="C696" s="6"/>
      <c r="D696" s="6"/>
      <c r="E696" s="6"/>
      <c r="F696" s="6"/>
      <c r="G696" s="6"/>
      <c r="H696" s="6"/>
      <c r="I696" s="6"/>
      <c r="J696" s="6"/>
      <c r="K696" s="6"/>
      <c r="L696" s="6"/>
      <c r="M696" s="6"/>
      <c r="N696" s="6"/>
      <c r="O696" s="6"/>
      <c r="P696" s="6"/>
      <c r="Q696" s="6"/>
      <c r="R696" s="6"/>
      <c r="S696" s="6"/>
    </row>
    <row r="697" spans="1:19" ht="14.4">
      <c r="A697" s="6"/>
      <c r="B697" s="6"/>
      <c r="C697" s="6"/>
      <c r="D697" s="6"/>
      <c r="E697" s="6"/>
      <c r="F697" s="6"/>
      <c r="G697" s="6"/>
      <c r="H697" s="6"/>
      <c r="I697" s="6"/>
      <c r="J697" s="6"/>
      <c r="K697" s="6"/>
      <c r="L697" s="6"/>
      <c r="M697" s="6"/>
      <c r="N697" s="6"/>
      <c r="O697" s="6"/>
      <c r="P697" s="6"/>
      <c r="Q697" s="6"/>
      <c r="R697" s="6"/>
      <c r="S697" s="6"/>
    </row>
    <row r="698" spans="1:19" ht="14.4">
      <c r="A698" s="6"/>
      <c r="B698" s="6"/>
      <c r="C698" s="6"/>
      <c r="D698" s="6"/>
      <c r="E698" s="6"/>
      <c r="F698" s="6"/>
      <c r="G698" s="6"/>
      <c r="H698" s="6"/>
      <c r="I698" s="6"/>
      <c r="J698" s="6"/>
      <c r="K698" s="6"/>
      <c r="L698" s="6"/>
      <c r="M698" s="6"/>
      <c r="N698" s="6"/>
      <c r="O698" s="6"/>
      <c r="P698" s="6"/>
      <c r="Q698" s="6"/>
      <c r="R698" s="6"/>
      <c r="S698" s="6"/>
    </row>
    <row r="699" spans="1:19" ht="14.4">
      <c r="A699" s="6"/>
      <c r="B699" s="6"/>
      <c r="C699" s="6"/>
      <c r="D699" s="6"/>
      <c r="E699" s="6"/>
      <c r="F699" s="6"/>
      <c r="G699" s="6"/>
      <c r="H699" s="6"/>
      <c r="I699" s="6"/>
      <c r="J699" s="6"/>
      <c r="K699" s="6"/>
      <c r="L699" s="6"/>
      <c r="M699" s="6"/>
      <c r="N699" s="6"/>
      <c r="O699" s="6"/>
      <c r="P699" s="6"/>
      <c r="Q699" s="6"/>
      <c r="R699" s="6"/>
      <c r="S699" s="6"/>
    </row>
    <row r="700" spans="1:19" ht="14.4">
      <c r="A700" s="6"/>
      <c r="B700" s="6"/>
      <c r="C700" s="6"/>
      <c r="D700" s="6"/>
      <c r="E700" s="6"/>
      <c r="F700" s="6"/>
      <c r="G700" s="6"/>
      <c r="H700" s="6"/>
      <c r="I700" s="6"/>
      <c r="J700" s="6"/>
      <c r="K700" s="6"/>
      <c r="L700" s="6"/>
      <c r="M700" s="6"/>
      <c r="N700" s="6"/>
      <c r="O700" s="6"/>
      <c r="P700" s="6"/>
      <c r="Q700" s="6"/>
      <c r="R700" s="6"/>
      <c r="S700" s="6"/>
    </row>
    <row r="701" spans="1:19" ht="14.4">
      <c r="A701" s="6"/>
      <c r="B701" s="6"/>
      <c r="C701" s="6"/>
      <c r="D701" s="6"/>
      <c r="E701" s="6"/>
      <c r="F701" s="6"/>
      <c r="G701" s="6"/>
      <c r="H701" s="6"/>
      <c r="I701" s="6"/>
      <c r="J701" s="6"/>
      <c r="K701" s="6"/>
      <c r="L701" s="6"/>
      <c r="M701" s="6"/>
      <c r="N701" s="6"/>
      <c r="O701" s="6"/>
      <c r="P701" s="6"/>
      <c r="Q701" s="6"/>
      <c r="R701" s="6"/>
      <c r="S701" s="6"/>
    </row>
    <row r="702" spans="1:19" ht="14.4">
      <c r="A702" s="6"/>
      <c r="B702" s="6"/>
      <c r="C702" s="6"/>
      <c r="D702" s="6"/>
      <c r="E702" s="6"/>
      <c r="F702" s="6"/>
      <c r="G702" s="6"/>
      <c r="H702" s="6"/>
      <c r="I702" s="6"/>
      <c r="J702" s="6"/>
      <c r="K702" s="6"/>
      <c r="L702" s="6"/>
      <c r="M702" s="6"/>
      <c r="N702" s="6"/>
      <c r="O702" s="6"/>
      <c r="P702" s="6"/>
      <c r="Q702" s="6"/>
      <c r="R702" s="6"/>
      <c r="S702" s="6"/>
    </row>
    <row r="703" spans="1:19" ht="14.4">
      <c r="A703" s="6"/>
      <c r="B703" s="6"/>
      <c r="C703" s="6"/>
      <c r="D703" s="6"/>
      <c r="E703" s="6"/>
      <c r="F703" s="6"/>
      <c r="G703" s="6"/>
      <c r="H703" s="6"/>
      <c r="I703" s="6"/>
      <c r="J703" s="6"/>
      <c r="K703" s="6"/>
      <c r="L703" s="6"/>
      <c r="M703" s="6"/>
      <c r="N703" s="6"/>
      <c r="O703" s="6"/>
      <c r="P703" s="6"/>
      <c r="Q703" s="6"/>
      <c r="R703" s="6"/>
      <c r="S703" s="6"/>
    </row>
    <row r="704" spans="1:19" ht="14.4">
      <c r="A704" s="6"/>
      <c r="B704" s="6"/>
      <c r="C704" s="6"/>
      <c r="D704" s="6"/>
      <c r="E704" s="6"/>
      <c r="F704" s="6"/>
      <c r="G704" s="6"/>
      <c r="H704" s="6"/>
      <c r="I704" s="6"/>
      <c r="J704" s="6"/>
      <c r="K704" s="6"/>
      <c r="L704" s="6"/>
      <c r="M704" s="6"/>
      <c r="N704" s="6"/>
      <c r="O704" s="6"/>
      <c r="P704" s="6"/>
      <c r="Q704" s="6"/>
      <c r="R704" s="6"/>
      <c r="S704" s="6"/>
    </row>
    <row r="705" spans="1:19" ht="14.4">
      <c r="A705" s="6"/>
      <c r="B705" s="6"/>
      <c r="C705" s="6"/>
      <c r="D705" s="6"/>
      <c r="E705" s="6"/>
      <c r="F705" s="6"/>
      <c r="G705" s="6"/>
      <c r="H705" s="6"/>
      <c r="I705" s="6"/>
      <c r="J705" s="6"/>
      <c r="K705" s="6"/>
      <c r="L705" s="6"/>
      <c r="M705" s="6"/>
      <c r="N705" s="6"/>
      <c r="O705" s="6"/>
      <c r="P705" s="6"/>
      <c r="Q705" s="6"/>
      <c r="R705" s="6"/>
      <c r="S705" s="6"/>
    </row>
    <row r="706" spans="1:19" ht="14.4">
      <c r="A706" s="6"/>
      <c r="B706" s="6"/>
      <c r="C706" s="6"/>
      <c r="D706" s="6"/>
      <c r="E706" s="6"/>
      <c r="F706" s="6"/>
      <c r="G706" s="6"/>
      <c r="H706" s="6"/>
      <c r="I706" s="6"/>
      <c r="J706" s="6"/>
      <c r="K706" s="6"/>
      <c r="L706" s="6"/>
      <c r="M706" s="6"/>
      <c r="N706" s="6"/>
      <c r="O706" s="6"/>
      <c r="P706" s="6"/>
      <c r="Q706" s="6"/>
      <c r="R706" s="6"/>
      <c r="S706" s="6"/>
    </row>
    <row r="707" spans="1:19" ht="14.4">
      <c r="A707" s="6"/>
      <c r="B707" s="6"/>
      <c r="C707" s="6"/>
      <c r="D707" s="6"/>
      <c r="E707" s="6"/>
      <c r="F707" s="6"/>
      <c r="G707" s="6"/>
      <c r="H707" s="6"/>
      <c r="I707" s="6"/>
      <c r="J707" s="6"/>
      <c r="K707" s="6"/>
      <c r="L707" s="6"/>
      <c r="M707" s="6"/>
      <c r="N707" s="6"/>
      <c r="O707" s="6"/>
      <c r="P707" s="6"/>
      <c r="Q707" s="6"/>
      <c r="R707" s="6"/>
      <c r="S707" s="6"/>
    </row>
    <row r="708" spans="1:19" ht="14.4">
      <c r="A708" s="6"/>
      <c r="B708" s="6"/>
      <c r="C708" s="6"/>
      <c r="D708" s="6"/>
      <c r="E708" s="6"/>
      <c r="F708" s="6"/>
      <c r="G708" s="6"/>
      <c r="H708" s="6"/>
      <c r="I708" s="6"/>
      <c r="J708" s="6"/>
      <c r="K708" s="6"/>
      <c r="L708" s="6"/>
      <c r="M708" s="6"/>
      <c r="N708" s="6"/>
      <c r="O708" s="6"/>
      <c r="P708" s="6"/>
      <c r="Q708" s="6"/>
      <c r="R708" s="6"/>
      <c r="S708" s="6"/>
    </row>
    <row r="709" spans="1:19" ht="14.4">
      <c r="A709" s="6"/>
      <c r="B709" s="6"/>
      <c r="C709" s="6"/>
      <c r="D709" s="6"/>
      <c r="E709" s="6"/>
      <c r="F709" s="6"/>
      <c r="G709" s="6"/>
      <c r="H709" s="6"/>
      <c r="I709" s="6"/>
      <c r="J709" s="6"/>
      <c r="K709" s="6"/>
      <c r="L709" s="6"/>
      <c r="M709" s="6"/>
      <c r="N709" s="6"/>
      <c r="O709" s="6"/>
      <c r="P709" s="6"/>
      <c r="Q709" s="6"/>
      <c r="R709" s="6"/>
      <c r="S709" s="6"/>
    </row>
    <row r="710" spans="1:19" ht="14.4">
      <c r="A710" s="6"/>
      <c r="B710" s="6"/>
      <c r="C710" s="6"/>
      <c r="D710" s="6"/>
      <c r="E710" s="6"/>
      <c r="F710" s="6"/>
      <c r="G710" s="6"/>
      <c r="H710" s="6"/>
      <c r="I710" s="6"/>
      <c r="J710" s="6"/>
      <c r="K710" s="6"/>
      <c r="L710" s="6"/>
      <c r="M710" s="6"/>
      <c r="N710" s="6"/>
      <c r="O710" s="6"/>
      <c r="P710" s="6"/>
      <c r="Q710" s="6"/>
      <c r="R710" s="6"/>
      <c r="S710" s="6"/>
    </row>
    <row r="711" spans="1:19" ht="14.4">
      <c r="A711" s="6"/>
      <c r="B711" s="6"/>
      <c r="C711" s="6"/>
      <c r="D711" s="6"/>
      <c r="E711" s="6"/>
      <c r="F711" s="6"/>
      <c r="G711" s="6"/>
      <c r="H711" s="6"/>
      <c r="I711" s="6"/>
      <c r="J711" s="6"/>
      <c r="K711" s="6"/>
      <c r="L711" s="6"/>
      <c r="M711" s="6"/>
      <c r="N711" s="6"/>
      <c r="O711" s="6"/>
      <c r="P711" s="6"/>
      <c r="Q711" s="6"/>
      <c r="R711" s="6"/>
      <c r="S711" s="6"/>
    </row>
    <row r="712" spans="1:19" ht="14.4">
      <c r="A712" s="6"/>
      <c r="B712" s="6"/>
      <c r="C712" s="6"/>
      <c r="D712" s="6"/>
      <c r="E712" s="6"/>
      <c r="F712" s="6"/>
      <c r="G712" s="6"/>
      <c r="H712" s="6"/>
      <c r="I712" s="6"/>
      <c r="J712" s="6"/>
      <c r="K712" s="6"/>
      <c r="L712" s="6"/>
      <c r="M712" s="6"/>
      <c r="N712" s="6"/>
      <c r="O712" s="6"/>
      <c r="P712" s="6"/>
      <c r="Q712" s="6"/>
      <c r="R712" s="6"/>
      <c r="S712" s="6"/>
    </row>
    <row r="713" spans="1:19" ht="14.4">
      <c r="A713" s="6"/>
      <c r="B713" s="6"/>
      <c r="C713" s="6"/>
      <c r="D713" s="6"/>
      <c r="E713" s="6"/>
      <c r="F713" s="6"/>
      <c r="G713" s="6"/>
      <c r="H713" s="6"/>
      <c r="I713" s="6"/>
      <c r="J713" s="6"/>
      <c r="K713" s="6"/>
      <c r="L713" s="6"/>
      <c r="M713" s="6"/>
      <c r="N713" s="6"/>
      <c r="O713" s="6"/>
      <c r="P713" s="6"/>
      <c r="Q713" s="6"/>
      <c r="R713" s="6"/>
      <c r="S713" s="6"/>
    </row>
    <row r="714" spans="1:19" ht="14.4">
      <c r="A714" s="6"/>
      <c r="B714" s="6"/>
      <c r="C714" s="6"/>
      <c r="D714" s="6"/>
      <c r="E714" s="6"/>
      <c r="F714" s="6"/>
      <c r="G714" s="6"/>
      <c r="H714" s="6"/>
      <c r="I714" s="6"/>
      <c r="J714" s="6"/>
      <c r="K714" s="6"/>
      <c r="L714" s="6"/>
      <c r="M714" s="6"/>
      <c r="N714" s="6"/>
      <c r="O714" s="6"/>
      <c r="P714" s="6"/>
      <c r="Q714" s="6"/>
      <c r="R714" s="6"/>
      <c r="S714" s="6"/>
    </row>
    <row r="715" spans="1:19" ht="14.4">
      <c r="A715" s="6"/>
      <c r="B715" s="6"/>
      <c r="C715" s="6"/>
      <c r="D715" s="6"/>
      <c r="E715" s="6"/>
      <c r="F715" s="6"/>
      <c r="G715" s="6"/>
      <c r="H715" s="6"/>
      <c r="I715" s="6"/>
      <c r="J715" s="6"/>
      <c r="K715" s="6"/>
      <c r="L715" s="6"/>
      <c r="M715" s="6"/>
      <c r="N715" s="6"/>
      <c r="O715" s="6"/>
      <c r="P715" s="6"/>
      <c r="Q715" s="6"/>
      <c r="R715" s="6"/>
      <c r="S715" s="6"/>
    </row>
    <row r="716" spans="1:19" ht="14.4">
      <c r="A716" s="6"/>
      <c r="B716" s="6"/>
      <c r="C716" s="6"/>
      <c r="D716" s="6"/>
      <c r="E716" s="6"/>
      <c r="F716" s="6"/>
      <c r="G716" s="6"/>
      <c r="H716" s="6"/>
      <c r="I716" s="6"/>
      <c r="J716" s="6"/>
      <c r="K716" s="6"/>
      <c r="L716" s="6"/>
      <c r="M716" s="6"/>
      <c r="N716" s="6"/>
      <c r="O716" s="6"/>
      <c r="P716" s="6"/>
      <c r="Q716" s="6"/>
      <c r="R716" s="6"/>
      <c r="S716" s="6"/>
    </row>
    <row r="717" spans="1:19" ht="14.4">
      <c r="A717" s="6"/>
      <c r="B717" s="6"/>
      <c r="C717" s="6"/>
      <c r="D717" s="6"/>
      <c r="E717" s="6"/>
      <c r="F717" s="6"/>
      <c r="G717" s="6"/>
      <c r="H717" s="6"/>
      <c r="I717" s="6"/>
      <c r="J717" s="6"/>
      <c r="K717" s="6"/>
      <c r="L717" s="6"/>
      <c r="M717" s="6"/>
      <c r="N717" s="6"/>
      <c r="O717" s="6"/>
      <c r="P717" s="6"/>
      <c r="Q717" s="6"/>
      <c r="R717" s="6"/>
      <c r="S717" s="6"/>
    </row>
    <row r="718" spans="1:19" ht="14.4">
      <c r="A718" s="6"/>
      <c r="B718" s="6"/>
      <c r="C718" s="6"/>
      <c r="D718" s="6"/>
      <c r="E718" s="6"/>
      <c r="F718" s="6"/>
      <c r="G718" s="6"/>
      <c r="H718" s="6"/>
      <c r="I718" s="6"/>
      <c r="J718" s="6"/>
      <c r="K718" s="6"/>
      <c r="L718" s="6"/>
      <c r="M718" s="6"/>
      <c r="N718" s="6"/>
      <c r="O718" s="6"/>
      <c r="P718" s="6"/>
      <c r="Q718" s="6"/>
      <c r="R718" s="6"/>
      <c r="S718" s="6"/>
    </row>
    <row r="719" spans="1:19" ht="14.4">
      <c r="A719" s="6"/>
      <c r="B719" s="6"/>
      <c r="C719" s="6"/>
      <c r="D719" s="6"/>
      <c r="E719" s="6"/>
      <c r="F719" s="6"/>
      <c r="G719" s="6"/>
      <c r="H719" s="6"/>
      <c r="I719" s="6"/>
      <c r="J719" s="6"/>
      <c r="K719" s="6"/>
      <c r="L719" s="6"/>
      <c r="M719" s="6"/>
      <c r="N719" s="6"/>
      <c r="O719" s="6"/>
      <c r="P719" s="6"/>
      <c r="Q719" s="6"/>
      <c r="R719" s="6"/>
      <c r="S719" s="6"/>
    </row>
    <row r="720" spans="1:19" ht="14.4">
      <c r="A720" s="6"/>
      <c r="B720" s="6"/>
      <c r="C720" s="6"/>
      <c r="D720" s="6"/>
      <c r="E720" s="6"/>
      <c r="F720" s="6"/>
      <c r="G720" s="6"/>
      <c r="H720" s="6"/>
      <c r="I720" s="6"/>
      <c r="J720" s="6"/>
      <c r="K720" s="6"/>
      <c r="L720" s="6"/>
      <c r="M720" s="6"/>
      <c r="N720" s="6"/>
      <c r="O720" s="6"/>
      <c r="P720" s="6"/>
      <c r="Q720" s="6"/>
      <c r="R720" s="6"/>
      <c r="S720" s="6"/>
    </row>
    <row r="721" spans="1:19" ht="14.4">
      <c r="A721" s="6"/>
      <c r="B721" s="6"/>
      <c r="C721" s="6"/>
      <c r="D721" s="6"/>
      <c r="E721" s="6"/>
      <c r="F721" s="6"/>
      <c r="G721" s="6"/>
      <c r="H721" s="6"/>
      <c r="I721" s="6"/>
      <c r="J721" s="6"/>
      <c r="K721" s="6"/>
      <c r="L721" s="6"/>
      <c r="M721" s="6"/>
      <c r="N721" s="6"/>
      <c r="O721" s="6"/>
      <c r="P721" s="6"/>
      <c r="Q721" s="6"/>
      <c r="R721" s="6"/>
      <c r="S721" s="6"/>
    </row>
    <row r="722" spans="1:19" ht="14.4">
      <c r="A722" s="6"/>
      <c r="B722" s="6"/>
      <c r="C722" s="6"/>
      <c r="D722" s="6"/>
      <c r="E722" s="6"/>
      <c r="F722" s="6"/>
      <c r="G722" s="6"/>
      <c r="H722" s="6"/>
      <c r="I722" s="6"/>
      <c r="J722" s="6"/>
      <c r="K722" s="6"/>
      <c r="L722" s="6"/>
      <c r="M722" s="6"/>
      <c r="N722" s="6"/>
      <c r="O722" s="6"/>
      <c r="P722" s="6"/>
      <c r="Q722" s="6"/>
      <c r="R722" s="6"/>
      <c r="S722" s="6"/>
    </row>
    <row r="723" spans="1:19" ht="14.4">
      <c r="A723" s="6"/>
      <c r="B723" s="6"/>
      <c r="C723" s="6"/>
      <c r="D723" s="6"/>
      <c r="E723" s="6"/>
      <c r="F723" s="6"/>
      <c r="G723" s="6"/>
      <c r="H723" s="6"/>
      <c r="I723" s="6"/>
      <c r="J723" s="6"/>
      <c r="K723" s="6"/>
      <c r="L723" s="6"/>
      <c r="M723" s="6"/>
      <c r="N723" s="6"/>
      <c r="O723" s="6"/>
      <c r="P723" s="6"/>
      <c r="Q723" s="6"/>
      <c r="R723" s="6"/>
      <c r="S723" s="6"/>
    </row>
    <row r="724" spans="1:19" ht="14.4">
      <c r="A724" s="6"/>
      <c r="B724" s="6"/>
      <c r="C724" s="6"/>
      <c r="D724" s="6"/>
      <c r="E724" s="6"/>
      <c r="F724" s="6"/>
      <c r="G724" s="6"/>
      <c r="H724" s="6"/>
      <c r="I724" s="6"/>
      <c r="J724" s="6"/>
      <c r="K724" s="6"/>
      <c r="L724" s="6"/>
      <c r="M724" s="6"/>
      <c r="N724" s="6"/>
      <c r="O724" s="6"/>
      <c r="P724" s="6"/>
      <c r="Q724" s="6"/>
      <c r="R724" s="6"/>
      <c r="S724" s="6"/>
    </row>
    <row r="725" spans="1:19" ht="14.4">
      <c r="A725" s="6"/>
      <c r="B725" s="6"/>
      <c r="C725" s="6"/>
      <c r="D725" s="6"/>
      <c r="E725" s="6"/>
      <c r="F725" s="6"/>
      <c r="G725" s="6"/>
      <c r="H725" s="6"/>
      <c r="I725" s="6"/>
      <c r="J725" s="6"/>
      <c r="K725" s="6"/>
      <c r="L725" s="6"/>
      <c r="M725" s="6"/>
      <c r="N725" s="6"/>
      <c r="O725" s="6"/>
      <c r="P725" s="6"/>
      <c r="Q725" s="6"/>
      <c r="R725" s="6"/>
      <c r="S725" s="6"/>
    </row>
    <row r="726" spans="1:19" ht="14.4">
      <c r="A726" s="6"/>
      <c r="B726" s="6"/>
      <c r="C726" s="6"/>
      <c r="D726" s="6"/>
      <c r="E726" s="6"/>
      <c r="F726" s="6"/>
      <c r="G726" s="6"/>
      <c r="H726" s="6"/>
      <c r="I726" s="6"/>
      <c r="J726" s="6"/>
      <c r="K726" s="6"/>
      <c r="L726" s="6"/>
      <c r="M726" s="6"/>
      <c r="N726" s="6"/>
      <c r="O726" s="6"/>
      <c r="P726" s="6"/>
      <c r="Q726" s="6"/>
      <c r="R726" s="6"/>
      <c r="S726" s="6"/>
    </row>
    <row r="727" spans="1:19" ht="14.4">
      <c r="A727" s="6"/>
      <c r="B727" s="6"/>
      <c r="C727" s="6"/>
      <c r="D727" s="6"/>
      <c r="E727" s="6"/>
      <c r="F727" s="6"/>
      <c r="G727" s="6"/>
      <c r="H727" s="6"/>
      <c r="I727" s="6"/>
      <c r="J727" s="6"/>
      <c r="K727" s="6"/>
      <c r="L727" s="6"/>
      <c r="M727" s="6"/>
      <c r="N727" s="6"/>
      <c r="O727" s="6"/>
      <c r="P727" s="6"/>
      <c r="Q727" s="6"/>
      <c r="R727" s="6"/>
      <c r="S727" s="6"/>
    </row>
    <row r="728" spans="1:19" ht="14.4">
      <c r="A728" s="6"/>
      <c r="B728" s="6"/>
      <c r="C728" s="6"/>
      <c r="D728" s="6"/>
      <c r="E728" s="6"/>
      <c r="F728" s="6"/>
      <c r="G728" s="6"/>
      <c r="H728" s="6"/>
      <c r="I728" s="6"/>
      <c r="J728" s="6"/>
      <c r="K728" s="6"/>
      <c r="L728" s="6"/>
      <c r="M728" s="6"/>
      <c r="N728" s="6"/>
      <c r="O728" s="6"/>
      <c r="P728" s="6"/>
      <c r="Q728" s="6"/>
      <c r="R728" s="6"/>
      <c r="S728" s="6"/>
    </row>
    <row r="729" spans="1:19" ht="14.4">
      <c r="A729" s="6"/>
      <c r="B729" s="6"/>
      <c r="C729" s="6"/>
      <c r="D729" s="6"/>
      <c r="E729" s="6"/>
      <c r="F729" s="6"/>
      <c r="G729" s="6"/>
      <c r="H729" s="6"/>
      <c r="I729" s="6"/>
      <c r="J729" s="6"/>
      <c r="K729" s="6"/>
      <c r="L729" s="6"/>
      <c r="M729" s="6"/>
      <c r="N729" s="6"/>
      <c r="O729" s="6"/>
      <c r="P729" s="6"/>
      <c r="Q729" s="6"/>
      <c r="R729" s="6"/>
      <c r="S729" s="6"/>
    </row>
    <row r="730" spans="1:19" ht="14.4">
      <c r="A730" s="6"/>
      <c r="B730" s="6"/>
      <c r="C730" s="6"/>
      <c r="D730" s="6"/>
      <c r="E730" s="6"/>
      <c r="F730" s="6"/>
      <c r="G730" s="6"/>
      <c r="H730" s="6"/>
      <c r="I730" s="6"/>
      <c r="J730" s="6"/>
      <c r="K730" s="6"/>
      <c r="L730" s="6"/>
      <c r="M730" s="6"/>
      <c r="N730" s="6"/>
      <c r="O730" s="6"/>
      <c r="P730" s="6"/>
      <c r="Q730" s="6"/>
      <c r="R730" s="6"/>
      <c r="S730" s="6"/>
    </row>
    <row r="731" spans="1:19" ht="14.4">
      <c r="A731" s="6"/>
      <c r="B731" s="6"/>
      <c r="C731" s="6"/>
      <c r="D731" s="6"/>
      <c r="E731" s="6"/>
      <c r="F731" s="6"/>
      <c r="G731" s="6"/>
      <c r="H731" s="6"/>
      <c r="I731" s="6"/>
      <c r="J731" s="6"/>
      <c r="K731" s="6"/>
      <c r="L731" s="6"/>
      <c r="M731" s="6"/>
      <c r="N731" s="6"/>
      <c r="O731" s="6"/>
      <c r="P731" s="6"/>
      <c r="Q731" s="6"/>
      <c r="R731" s="6"/>
      <c r="S731" s="6"/>
    </row>
    <row r="732" spans="1:19" ht="14.4">
      <c r="A732" s="6"/>
      <c r="B732" s="6"/>
      <c r="C732" s="6"/>
      <c r="D732" s="6"/>
      <c r="E732" s="6"/>
      <c r="F732" s="6"/>
      <c r="G732" s="6"/>
      <c r="H732" s="6"/>
      <c r="I732" s="6"/>
      <c r="J732" s="6"/>
      <c r="K732" s="6"/>
      <c r="L732" s="6"/>
      <c r="M732" s="6"/>
      <c r="N732" s="6"/>
      <c r="O732" s="6"/>
      <c r="P732" s="6"/>
      <c r="Q732" s="6"/>
      <c r="R732" s="6"/>
      <c r="S732" s="6"/>
    </row>
    <row r="733" spans="1:19" ht="14.4">
      <c r="A733" s="6"/>
      <c r="B733" s="6"/>
      <c r="C733" s="6"/>
      <c r="D733" s="6"/>
      <c r="E733" s="6"/>
      <c r="F733" s="6"/>
      <c r="G733" s="6"/>
      <c r="H733" s="6"/>
      <c r="I733" s="6"/>
      <c r="J733" s="6"/>
      <c r="K733" s="6"/>
      <c r="L733" s="6"/>
      <c r="M733" s="6"/>
      <c r="N733" s="6"/>
      <c r="O733" s="6"/>
      <c r="P733" s="6"/>
      <c r="Q733" s="6"/>
      <c r="R733" s="6"/>
      <c r="S733" s="6"/>
    </row>
    <row r="734" spans="1:19" ht="14.4">
      <c r="A734" s="6"/>
      <c r="B734" s="6"/>
      <c r="C734" s="6"/>
      <c r="D734" s="6"/>
      <c r="E734" s="6"/>
      <c r="F734" s="6"/>
      <c r="G734" s="6"/>
      <c r="H734" s="6"/>
      <c r="I734" s="6"/>
      <c r="J734" s="6"/>
      <c r="K734" s="6"/>
      <c r="L734" s="6"/>
      <c r="M734" s="6"/>
      <c r="N734" s="6"/>
      <c r="O734" s="6"/>
      <c r="P734" s="6"/>
      <c r="Q734" s="6"/>
      <c r="R734" s="6"/>
      <c r="S734" s="6"/>
    </row>
    <row r="735" spans="1:19" ht="14.4">
      <c r="A735" s="6"/>
      <c r="B735" s="6"/>
      <c r="C735" s="6"/>
      <c r="D735" s="6"/>
      <c r="E735" s="6"/>
      <c r="F735" s="6"/>
      <c r="G735" s="6"/>
      <c r="H735" s="6"/>
      <c r="I735" s="6"/>
      <c r="J735" s="6"/>
      <c r="K735" s="6"/>
      <c r="L735" s="6"/>
      <c r="M735" s="6"/>
      <c r="N735" s="6"/>
      <c r="O735" s="6"/>
      <c r="P735" s="6"/>
      <c r="Q735" s="6"/>
      <c r="R735" s="6"/>
      <c r="S735" s="6"/>
    </row>
    <row r="736" spans="1:19" ht="14.4">
      <c r="A736" s="6"/>
      <c r="B736" s="6"/>
      <c r="C736" s="6"/>
      <c r="D736" s="6"/>
      <c r="E736" s="6"/>
      <c r="F736" s="6"/>
      <c r="G736" s="6"/>
      <c r="H736" s="6"/>
      <c r="I736" s="6"/>
      <c r="J736" s="6"/>
      <c r="K736" s="6"/>
      <c r="L736" s="6"/>
      <c r="M736" s="6"/>
      <c r="N736" s="6"/>
      <c r="O736" s="6"/>
      <c r="P736" s="6"/>
      <c r="Q736" s="6"/>
      <c r="R736" s="6"/>
      <c r="S736" s="6"/>
    </row>
    <row r="737" spans="1:19" ht="14.4">
      <c r="A737" s="6"/>
      <c r="B737" s="6"/>
      <c r="C737" s="6"/>
      <c r="D737" s="6"/>
      <c r="E737" s="6"/>
      <c r="F737" s="6"/>
      <c r="G737" s="6"/>
      <c r="H737" s="6"/>
      <c r="I737" s="6"/>
      <c r="J737" s="6"/>
      <c r="K737" s="6"/>
      <c r="L737" s="6"/>
      <c r="M737" s="6"/>
      <c r="N737" s="6"/>
      <c r="O737" s="6"/>
      <c r="P737" s="6"/>
      <c r="Q737" s="6"/>
      <c r="R737" s="6"/>
      <c r="S737" s="6"/>
    </row>
    <row r="738" spans="1:19" ht="14.4">
      <c r="A738" s="6"/>
      <c r="B738" s="6"/>
      <c r="C738" s="6"/>
      <c r="D738" s="6"/>
      <c r="E738" s="6"/>
      <c r="F738" s="6"/>
      <c r="G738" s="6"/>
      <c r="H738" s="6"/>
      <c r="I738" s="6"/>
      <c r="J738" s="6"/>
      <c r="K738" s="6"/>
      <c r="L738" s="6"/>
      <c r="M738" s="6"/>
      <c r="N738" s="6"/>
      <c r="O738" s="6"/>
      <c r="P738" s="6"/>
      <c r="Q738" s="6"/>
      <c r="R738" s="6"/>
      <c r="S738" s="6"/>
    </row>
    <row r="739" spans="1:19" ht="14.4">
      <c r="A739" s="6"/>
      <c r="B739" s="6"/>
      <c r="C739" s="6"/>
      <c r="D739" s="6"/>
      <c r="E739" s="6"/>
      <c r="F739" s="6"/>
      <c r="G739" s="6"/>
      <c r="H739" s="6"/>
      <c r="I739" s="6"/>
      <c r="J739" s="6"/>
      <c r="K739" s="6"/>
      <c r="L739" s="6"/>
      <c r="M739" s="6"/>
      <c r="N739" s="6"/>
      <c r="O739" s="6"/>
      <c r="P739" s="6"/>
      <c r="Q739" s="6"/>
      <c r="R739" s="6"/>
      <c r="S739" s="6"/>
    </row>
    <row r="740" spans="1:19" ht="14.4">
      <c r="A740" s="6"/>
      <c r="B740" s="6"/>
      <c r="C740" s="6"/>
      <c r="D740" s="6"/>
      <c r="E740" s="6"/>
      <c r="F740" s="6"/>
      <c r="G740" s="6"/>
      <c r="H740" s="6"/>
      <c r="I740" s="6"/>
      <c r="J740" s="6"/>
      <c r="K740" s="6"/>
      <c r="L740" s="6"/>
      <c r="M740" s="6"/>
      <c r="N740" s="6"/>
      <c r="O740" s="6"/>
      <c r="P740" s="6"/>
      <c r="Q740" s="6"/>
      <c r="R740" s="6"/>
      <c r="S740" s="6"/>
    </row>
    <row r="741" spans="1:19" ht="14.4">
      <c r="A741" s="6"/>
      <c r="B741" s="6"/>
      <c r="C741" s="6"/>
      <c r="D741" s="6"/>
      <c r="E741" s="6"/>
      <c r="F741" s="6"/>
      <c r="G741" s="6"/>
      <c r="H741" s="6"/>
      <c r="I741" s="6"/>
      <c r="J741" s="6"/>
      <c r="K741" s="6"/>
      <c r="L741" s="6"/>
      <c r="M741" s="6"/>
      <c r="N741" s="6"/>
      <c r="O741" s="6"/>
      <c r="P741" s="6"/>
      <c r="Q741" s="6"/>
      <c r="R741" s="6"/>
      <c r="S741" s="6"/>
    </row>
    <row r="742" spans="1:19" ht="14.4">
      <c r="A742" s="6"/>
      <c r="B742" s="6"/>
      <c r="C742" s="6"/>
      <c r="D742" s="6"/>
      <c r="E742" s="6"/>
      <c r="F742" s="6"/>
      <c r="G742" s="6"/>
      <c r="H742" s="6"/>
      <c r="I742" s="6"/>
      <c r="J742" s="6"/>
      <c r="K742" s="6"/>
      <c r="L742" s="6"/>
      <c r="M742" s="6"/>
      <c r="N742" s="6"/>
      <c r="O742" s="6"/>
      <c r="P742" s="6"/>
      <c r="Q742" s="6"/>
      <c r="R742" s="6"/>
      <c r="S742" s="6"/>
    </row>
    <row r="743" spans="1:19" ht="14.4">
      <c r="A743" s="6"/>
      <c r="B743" s="6"/>
      <c r="C743" s="6"/>
      <c r="D743" s="6"/>
      <c r="E743" s="6"/>
      <c r="F743" s="6"/>
      <c r="G743" s="6"/>
      <c r="H743" s="6"/>
      <c r="I743" s="6"/>
      <c r="J743" s="6"/>
      <c r="K743" s="6"/>
      <c r="L743" s="6"/>
      <c r="M743" s="6"/>
      <c r="N743" s="6"/>
      <c r="O743" s="6"/>
      <c r="P743" s="6"/>
      <c r="Q743" s="6"/>
      <c r="R743" s="6"/>
      <c r="S743" s="6"/>
    </row>
    <row r="744" spans="1:19" ht="14.4">
      <c r="A744" s="6"/>
      <c r="B744" s="6"/>
      <c r="C744" s="6"/>
      <c r="D744" s="6"/>
      <c r="E744" s="6"/>
      <c r="F744" s="6"/>
      <c r="G744" s="6"/>
      <c r="H744" s="6"/>
      <c r="I744" s="6"/>
      <c r="J744" s="6"/>
      <c r="K744" s="6"/>
      <c r="L744" s="6"/>
      <c r="M744" s="6"/>
      <c r="N744" s="6"/>
      <c r="O744" s="6"/>
      <c r="P744" s="6"/>
      <c r="Q744" s="6"/>
      <c r="R744" s="6"/>
      <c r="S744" s="6"/>
    </row>
    <row r="745" spans="1:19" ht="14.4">
      <c r="A745" s="6"/>
      <c r="B745" s="6"/>
      <c r="C745" s="6"/>
      <c r="D745" s="6"/>
      <c r="E745" s="6"/>
      <c r="F745" s="6"/>
      <c r="G745" s="6"/>
      <c r="H745" s="6"/>
      <c r="I745" s="6"/>
      <c r="J745" s="6"/>
      <c r="K745" s="6"/>
      <c r="L745" s="6"/>
      <c r="M745" s="6"/>
      <c r="N745" s="6"/>
      <c r="O745" s="6"/>
      <c r="P745" s="6"/>
      <c r="Q745" s="6"/>
      <c r="R745" s="6"/>
      <c r="S745" s="6"/>
    </row>
    <row r="746" spans="1:19" ht="14.4">
      <c r="A746" s="6"/>
      <c r="B746" s="6"/>
      <c r="C746" s="6"/>
      <c r="D746" s="6"/>
      <c r="E746" s="6"/>
      <c r="F746" s="6"/>
      <c r="G746" s="6"/>
      <c r="H746" s="6"/>
      <c r="I746" s="6"/>
      <c r="J746" s="6"/>
      <c r="K746" s="6"/>
      <c r="L746" s="6"/>
      <c r="M746" s="6"/>
      <c r="N746" s="6"/>
      <c r="O746" s="6"/>
      <c r="P746" s="6"/>
      <c r="Q746" s="6"/>
      <c r="R746" s="6"/>
      <c r="S746" s="6"/>
    </row>
    <row r="747" spans="1:19" ht="14.4">
      <c r="A747" s="6"/>
      <c r="B747" s="6"/>
      <c r="C747" s="6"/>
      <c r="D747" s="6"/>
      <c r="E747" s="6"/>
      <c r="F747" s="6"/>
      <c r="G747" s="6"/>
      <c r="H747" s="6"/>
      <c r="I747" s="6"/>
      <c r="J747" s="6"/>
      <c r="K747" s="6"/>
      <c r="L747" s="6"/>
      <c r="M747" s="6"/>
      <c r="N747" s="6"/>
      <c r="O747" s="6"/>
      <c r="P747" s="6"/>
      <c r="Q747" s="6"/>
      <c r="R747" s="6"/>
      <c r="S747" s="6"/>
    </row>
    <row r="748" spans="1:19" ht="14.4">
      <c r="A748" s="6"/>
      <c r="B748" s="6"/>
      <c r="C748" s="6"/>
      <c r="D748" s="6"/>
      <c r="E748" s="6"/>
      <c r="F748" s="6"/>
      <c r="G748" s="6"/>
      <c r="H748" s="6"/>
      <c r="I748" s="6"/>
      <c r="J748" s="6"/>
      <c r="K748" s="6"/>
      <c r="L748" s="6"/>
      <c r="M748" s="6"/>
      <c r="N748" s="6"/>
      <c r="O748" s="6"/>
      <c r="P748" s="6"/>
      <c r="Q748" s="6"/>
      <c r="R748" s="6"/>
      <c r="S748" s="6"/>
    </row>
    <row r="749" spans="1:19" ht="14.4">
      <c r="A749" s="6"/>
      <c r="B749" s="6"/>
      <c r="C749" s="6"/>
      <c r="D749" s="6"/>
      <c r="E749" s="6"/>
      <c r="F749" s="6"/>
      <c r="G749" s="6"/>
      <c r="H749" s="6"/>
      <c r="I749" s="6"/>
      <c r="J749" s="6"/>
      <c r="K749" s="6"/>
      <c r="L749" s="6"/>
      <c r="M749" s="6"/>
      <c r="N749" s="6"/>
      <c r="O749" s="6"/>
      <c r="P749" s="6"/>
      <c r="Q749" s="6"/>
      <c r="R749" s="6"/>
      <c r="S749" s="6"/>
    </row>
    <row r="750" spans="1:19" ht="14.4">
      <c r="A750" s="6"/>
      <c r="B750" s="6"/>
      <c r="C750" s="6"/>
      <c r="D750" s="6"/>
      <c r="E750" s="6"/>
      <c r="F750" s="6"/>
      <c r="G750" s="6"/>
      <c r="H750" s="6"/>
      <c r="I750" s="6"/>
      <c r="J750" s="6"/>
      <c r="K750" s="6"/>
      <c r="L750" s="6"/>
      <c r="M750" s="6"/>
      <c r="N750" s="6"/>
      <c r="O750" s="6"/>
      <c r="P750" s="6"/>
      <c r="Q750" s="6"/>
      <c r="R750" s="6"/>
      <c r="S750" s="6"/>
    </row>
    <row r="751" spans="1:19" ht="14.4">
      <c r="A751" s="6"/>
      <c r="B751" s="6"/>
      <c r="C751" s="6"/>
      <c r="D751" s="6"/>
      <c r="E751" s="6"/>
      <c r="F751" s="6"/>
      <c r="G751" s="6"/>
      <c r="H751" s="6"/>
      <c r="I751" s="6"/>
      <c r="J751" s="6"/>
      <c r="K751" s="6"/>
      <c r="L751" s="6"/>
      <c r="M751" s="6"/>
      <c r="N751" s="6"/>
      <c r="O751" s="6"/>
      <c r="P751" s="6"/>
      <c r="Q751" s="6"/>
      <c r="R751" s="6"/>
      <c r="S751" s="6"/>
    </row>
    <row r="752" spans="1:19" ht="14.4">
      <c r="A752" s="6"/>
      <c r="B752" s="6"/>
      <c r="C752" s="6"/>
      <c r="D752" s="6"/>
      <c r="E752" s="6"/>
      <c r="F752" s="6"/>
      <c r="G752" s="6"/>
      <c r="H752" s="6"/>
      <c r="I752" s="6"/>
      <c r="J752" s="6"/>
      <c r="K752" s="6"/>
      <c r="L752" s="6"/>
      <c r="M752" s="6"/>
      <c r="N752" s="6"/>
      <c r="O752" s="6"/>
      <c r="P752" s="6"/>
      <c r="Q752" s="6"/>
      <c r="R752" s="6"/>
      <c r="S752" s="6"/>
    </row>
    <row r="753" spans="1:19" ht="14.4">
      <c r="A753" s="6"/>
      <c r="B753" s="6"/>
      <c r="C753" s="6"/>
      <c r="D753" s="6"/>
      <c r="E753" s="6"/>
      <c r="F753" s="6"/>
      <c r="G753" s="6"/>
      <c r="H753" s="6"/>
      <c r="I753" s="6"/>
      <c r="J753" s="6"/>
      <c r="K753" s="6"/>
      <c r="L753" s="6"/>
      <c r="M753" s="6"/>
      <c r="N753" s="6"/>
      <c r="O753" s="6"/>
      <c r="P753" s="6"/>
      <c r="Q753" s="6"/>
      <c r="R753" s="6"/>
      <c r="S753" s="6"/>
    </row>
    <row r="754" spans="1:19" ht="14.4">
      <c r="A754" s="6"/>
      <c r="B754" s="6"/>
      <c r="C754" s="6"/>
      <c r="D754" s="6"/>
      <c r="E754" s="6"/>
      <c r="F754" s="6"/>
      <c r="G754" s="6"/>
      <c r="H754" s="6"/>
      <c r="I754" s="6"/>
      <c r="J754" s="6"/>
      <c r="K754" s="6"/>
      <c r="L754" s="6"/>
      <c r="M754" s="6"/>
      <c r="N754" s="6"/>
      <c r="O754" s="6"/>
      <c r="P754" s="6"/>
      <c r="Q754" s="6"/>
      <c r="R754" s="6"/>
      <c r="S754" s="6"/>
    </row>
    <row r="755" spans="1:19" ht="14.4">
      <c r="A755" s="6"/>
      <c r="B755" s="6"/>
      <c r="C755" s="6"/>
      <c r="D755" s="6"/>
      <c r="E755" s="6"/>
      <c r="F755" s="6"/>
      <c r="G755" s="6"/>
      <c r="H755" s="6"/>
      <c r="I755" s="6"/>
      <c r="J755" s="6"/>
      <c r="K755" s="6"/>
      <c r="L755" s="6"/>
      <c r="M755" s="6"/>
      <c r="N755" s="6"/>
      <c r="O755" s="6"/>
      <c r="P755" s="6"/>
      <c r="Q755" s="6"/>
      <c r="R755" s="6"/>
      <c r="S755" s="6"/>
    </row>
    <row r="756" spans="1:19" ht="14.4">
      <c r="A756" s="6"/>
      <c r="B756" s="6"/>
      <c r="C756" s="6"/>
      <c r="D756" s="6"/>
      <c r="E756" s="6"/>
      <c r="F756" s="6"/>
      <c r="G756" s="6"/>
      <c r="H756" s="6"/>
      <c r="I756" s="6"/>
      <c r="J756" s="6"/>
      <c r="K756" s="6"/>
      <c r="L756" s="6"/>
      <c r="M756" s="6"/>
      <c r="N756" s="6"/>
      <c r="O756" s="6"/>
      <c r="P756" s="6"/>
      <c r="Q756" s="6"/>
      <c r="R756" s="6"/>
      <c r="S756" s="6"/>
    </row>
    <row r="757" spans="1:19" ht="14.4">
      <c r="A757" s="6"/>
      <c r="B757" s="6"/>
      <c r="C757" s="6"/>
      <c r="D757" s="6"/>
      <c r="E757" s="6"/>
      <c r="F757" s="6"/>
      <c r="G757" s="6"/>
      <c r="H757" s="6"/>
      <c r="I757" s="6"/>
      <c r="J757" s="6"/>
      <c r="K757" s="6"/>
      <c r="L757" s="6"/>
      <c r="M757" s="6"/>
      <c r="N757" s="6"/>
      <c r="O757" s="6"/>
      <c r="P757" s="6"/>
      <c r="Q757" s="6"/>
      <c r="R757" s="6"/>
      <c r="S757" s="6"/>
    </row>
    <row r="758" spans="1:19" ht="14.4">
      <c r="A758" s="6"/>
      <c r="B758" s="6"/>
      <c r="C758" s="6"/>
      <c r="D758" s="6"/>
      <c r="E758" s="6"/>
      <c r="F758" s="6"/>
      <c r="G758" s="6"/>
      <c r="H758" s="6"/>
      <c r="I758" s="6"/>
      <c r="J758" s="6"/>
      <c r="K758" s="6"/>
      <c r="L758" s="6"/>
      <c r="M758" s="6"/>
      <c r="N758" s="6"/>
      <c r="O758" s="6"/>
      <c r="P758" s="6"/>
      <c r="Q758" s="6"/>
      <c r="R758" s="6"/>
      <c r="S758" s="6"/>
    </row>
    <row r="759" spans="1:19" ht="14.4">
      <c r="A759" s="6"/>
      <c r="B759" s="6"/>
      <c r="C759" s="6"/>
      <c r="D759" s="6"/>
      <c r="E759" s="6"/>
      <c r="F759" s="6"/>
      <c r="G759" s="6"/>
      <c r="H759" s="6"/>
      <c r="I759" s="6"/>
      <c r="J759" s="6"/>
      <c r="K759" s="6"/>
      <c r="L759" s="6"/>
      <c r="M759" s="6"/>
      <c r="N759" s="6"/>
      <c r="O759" s="6"/>
      <c r="P759" s="6"/>
      <c r="Q759" s="6"/>
      <c r="R759" s="6"/>
      <c r="S759" s="6"/>
    </row>
    <row r="760" spans="1:19" ht="14.4">
      <c r="A760" s="6"/>
      <c r="B760" s="6"/>
      <c r="C760" s="6"/>
      <c r="D760" s="6"/>
      <c r="E760" s="6"/>
      <c r="F760" s="6"/>
      <c r="G760" s="6"/>
      <c r="H760" s="6"/>
      <c r="I760" s="6"/>
      <c r="J760" s="6"/>
      <c r="K760" s="6"/>
      <c r="L760" s="6"/>
      <c r="M760" s="6"/>
      <c r="N760" s="6"/>
      <c r="O760" s="6"/>
      <c r="P760" s="6"/>
      <c r="Q760" s="6"/>
      <c r="R760" s="6"/>
      <c r="S760" s="6"/>
    </row>
    <row r="761" spans="1:19" ht="14.4">
      <c r="A761" s="6"/>
      <c r="B761" s="6"/>
      <c r="C761" s="6"/>
      <c r="D761" s="6"/>
      <c r="E761" s="6"/>
      <c r="F761" s="6"/>
      <c r="G761" s="6"/>
      <c r="H761" s="6"/>
      <c r="I761" s="6"/>
      <c r="J761" s="6"/>
      <c r="K761" s="6"/>
      <c r="L761" s="6"/>
      <c r="M761" s="6"/>
      <c r="N761" s="6"/>
      <c r="O761" s="6"/>
      <c r="P761" s="6"/>
      <c r="Q761" s="6"/>
      <c r="R761" s="6"/>
      <c r="S761" s="6"/>
    </row>
    <row r="762" spans="1:19" ht="14.4">
      <c r="A762" s="6"/>
      <c r="B762" s="6"/>
      <c r="C762" s="6"/>
      <c r="D762" s="6"/>
      <c r="E762" s="6"/>
      <c r="F762" s="6"/>
      <c r="G762" s="6"/>
      <c r="H762" s="6"/>
      <c r="I762" s="6"/>
      <c r="J762" s="6"/>
      <c r="K762" s="6"/>
      <c r="L762" s="6"/>
      <c r="M762" s="6"/>
      <c r="N762" s="6"/>
      <c r="O762" s="6"/>
      <c r="P762" s="6"/>
      <c r="Q762" s="6"/>
      <c r="R762" s="6"/>
      <c r="S762" s="6"/>
    </row>
    <row r="763" spans="1:19" ht="14.4">
      <c r="A763" s="6"/>
      <c r="B763" s="6"/>
      <c r="C763" s="6"/>
      <c r="D763" s="6"/>
      <c r="E763" s="6"/>
      <c r="F763" s="6"/>
      <c r="G763" s="6"/>
      <c r="H763" s="6"/>
      <c r="I763" s="6"/>
      <c r="J763" s="6"/>
      <c r="K763" s="6"/>
      <c r="L763" s="6"/>
      <c r="M763" s="6"/>
      <c r="N763" s="6"/>
      <c r="O763" s="6"/>
      <c r="P763" s="6"/>
      <c r="Q763" s="6"/>
      <c r="R763" s="6"/>
      <c r="S763" s="6"/>
    </row>
    <row r="764" spans="1:19" ht="14.4">
      <c r="A764" s="6"/>
      <c r="B764" s="6"/>
      <c r="C764" s="6"/>
      <c r="D764" s="6"/>
      <c r="E764" s="6"/>
      <c r="F764" s="6"/>
      <c r="G764" s="6"/>
      <c r="H764" s="6"/>
      <c r="I764" s="6"/>
      <c r="J764" s="6"/>
      <c r="K764" s="6"/>
      <c r="L764" s="6"/>
      <c r="M764" s="6"/>
      <c r="N764" s="6"/>
      <c r="O764" s="6"/>
      <c r="P764" s="6"/>
      <c r="Q764" s="6"/>
      <c r="R764" s="6"/>
      <c r="S764" s="6"/>
    </row>
    <row r="765" spans="1:19" ht="14.4">
      <c r="A765" s="6"/>
      <c r="B765" s="6"/>
      <c r="C765" s="6"/>
      <c r="D765" s="6"/>
      <c r="E765" s="6"/>
      <c r="F765" s="6"/>
      <c r="G765" s="6"/>
      <c r="H765" s="6"/>
      <c r="I765" s="6"/>
      <c r="J765" s="6"/>
      <c r="K765" s="6"/>
      <c r="L765" s="6"/>
      <c r="M765" s="6"/>
      <c r="N765" s="6"/>
      <c r="O765" s="6"/>
      <c r="P765" s="6"/>
      <c r="Q765" s="6"/>
      <c r="R765" s="6"/>
      <c r="S765" s="6"/>
    </row>
    <row r="766" spans="1:19" ht="14.4">
      <c r="A766" s="6"/>
      <c r="B766" s="6"/>
      <c r="C766" s="6"/>
      <c r="D766" s="6"/>
      <c r="E766" s="6"/>
      <c r="F766" s="6"/>
      <c r="G766" s="6"/>
      <c r="H766" s="6"/>
      <c r="I766" s="6"/>
      <c r="J766" s="6"/>
      <c r="K766" s="6"/>
      <c r="L766" s="6"/>
      <c r="M766" s="6"/>
      <c r="N766" s="6"/>
      <c r="O766" s="6"/>
      <c r="P766" s="6"/>
      <c r="Q766" s="6"/>
      <c r="R766" s="6"/>
      <c r="S766" s="6"/>
    </row>
    <row r="767" spans="1:19" ht="14.4">
      <c r="A767" s="6"/>
      <c r="B767" s="6"/>
      <c r="C767" s="6"/>
      <c r="D767" s="6"/>
      <c r="E767" s="6"/>
      <c r="F767" s="6"/>
      <c r="G767" s="6"/>
      <c r="H767" s="6"/>
      <c r="I767" s="6"/>
      <c r="J767" s="6"/>
      <c r="K767" s="6"/>
      <c r="L767" s="6"/>
      <c r="M767" s="6"/>
      <c r="N767" s="6"/>
      <c r="O767" s="6"/>
      <c r="P767" s="6"/>
      <c r="Q767" s="6"/>
      <c r="R767" s="6"/>
      <c r="S767" s="6"/>
    </row>
    <row r="768" spans="1:19" ht="14.4">
      <c r="A768" s="6"/>
      <c r="B768" s="6"/>
      <c r="C768" s="6"/>
      <c r="D768" s="6"/>
      <c r="E768" s="6"/>
      <c r="F768" s="6"/>
      <c r="G768" s="6"/>
      <c r="H768" s="6"/>
      <c r="I768" s="6"/>
      <c r="J768" s="6"/>
      <c r="K768" s="6"/>
      <c r="L768" s="6"/>
      <c r="M768" s="6"/>
      <c r="N768" s="6"/>
      <c r="O768" s="6"/>
      <c r="P768" s="6"/>
      <c r="Q768" s="6"/>
      <c r="R768" s="6"/>
      <c r="S768" s="6"/>
    </row>
    <row r="769" spans="1:19" ht="14.4">
      <c r="A769" s="6"/>
      <c r="B769" s="6"/>
      <c r="C769" s="6"/>
      <c r="D769" s="6"/>
      <c r="E769" s="6"/>
      <c r="F769" s="6"/>
      <c r="G769" s="6"/>
      <c r="H769" s="6"/>
      <c r="I769" s="6"/>
      <c r="J769" s="6"/>
      <c r="K769" s="6"/>
      <c r="L769" s="6"/>
      <c r="M769" s="6"/>
      <c r="N769" s="6"/>
      <c r="O769" s="6"/>
      <c r="P769" s="6"/>
      <c r="Q769" s="6"/>
      <c r="R769" s="6"/>
      <c r="S769" s="6"/>
    </row>
    <row r="770" spans="1:19" ht="14.4">
      <c r="A770" s="6"/>
      <c r="B770" s="6"/>
      <c r="C770" s="6"/>
      <c r="D770" s="6"/>
      <c r="E770" s="6"/>
      <c r="F770" s="6"/>
      <c r="G770" s="6"/>
      <c r="H770" s="6"/>
      <c r="I770" s="6"/>
      <c r="J770" s="6"/>
      <c r="K770" s="6"/>
      <c r="L770" s="6"/>
      <c r="M770" s="6"/>
      <c r="N770" s="6"/>
      <c r="O770" s="6"/>
      <c r="P770" s="6"/>
      <c r="Q770" s="6"/>
      <c r="R770" s="6"/>
      <c r="S770" s="6"/>
    </row>
    <row r="771" spans="1:19" ht="14.4">
      <c r="A771" s="6"/>
      <c r="B771" s="6"/>
      <c r="C771" s="6"/>
      <c r="D771" s="6"/>
      <c r="E771" s="6"/>
      <c r="F771" s="6"/>
      <c r="G771" s="6"/>
      <c r="H771" s="6"/>
      <c r="I771" s="6"/>
      <c r="J771" s="6"/>
      <c r="K771" s="6"/>
      <c r="L771" s="6"/>
      <c r="M771" s="6"/>
      <c r="N771" s="6"/>
      <c r="O771" s="6"/>
      <c r="P771" s="6"/>
      <c r="Q771" s="6"/>
      <c r="R771" s="6"/>
      <c r="S771" s="6"/>
    </row>
    <row r="772" spans="1:19" ht="14.4">
      <c r="A772" s="6"/>
      <c r="B772" s="6"/>
      <c r="C772" s="6"/>
      <c r="D772" s="6"/>
      <c r="E772" s="6"/>
      <c r="F772" s="6"/>
      <c r="G772" s="6"/>
      <c r="H772" s="6"/>
      <c r="I772" s="6"/>
      <c r="J772" s="6"/>
      <c r="K772" s="6"/>
      <c r="L772" s="6"/>
      <c r="M772" s="6"/>
      <c r="N772" s="6"/>
      <c r="O772" s="6"/>
      <c r="P772" s="6"/>
      <c r="Q772" s="6"/>
      <c r="R772" s="6"/>
      <c r="S772" s="6"/>
    </row>
    <row r="773" spans="1:19" ht="14.4">
      <c r="A773" s="6"/>
      <c r="B773" s="6"/>
      <c r="C773" s="6"/>
      <c r="D773" s="6"/>
      <c r="E773" s="6"/>
      <c r="F773" s="6"/>
      <c r="G773" s="6"/>
      <c r="H773" s="6"/>
      <c r="I773" s="6"/>
      <c r="J773" s="6"/>
      <c r="K773" s="6"/>
      <c r="L773" s="6"/>
      <c r="M773" s="6"/>
      <c r="N773" s="6"/>
      <c r="O773" s="6"/>
      <c r="P773" s="6"/>
      <c r="Q773" s="6"/>
      <c r="R773" s="6"/>
      <c r="S773" s="6"/>
    </row>
    <row r="774" spans="1:19" ht="14.4">
      <c r="A774" s="6"/>
      <c r="B774" s="6"/>
      <c r="C774" s="6"/>
      <c r="D774" s="6"/>
      <c r="E774" s="6"/>
      <c r="F774" s="6"/>
      <c r="G774" s="6"/>
      <c r="H774" s="6"/>
      <c r="I774" s="6"/>
      <c r="J774" s="6"/>
      <c r="K774" s="6"/>
      <c r="L774" s="6"/>
      <c r="M774" s="6"/>
      <c r="N774" s="6"/>
      <c r="O774" s="6"/>
      <c r="P774" s="6"/>
      <c r="Q774" s="6"/>
      <c r="R774" s="6"/>
      <c r="S774" s="6"/>
    </row>
    <row r="775" spans="1:19" ht="14.4">
      <c r="A775" s="6"/>
      <c r="B775" s="6"/>
      <c r="C775" s="6"/>
      <c r="D775" s="6"/>
      <c r="E775" s="6"/>
      <c r="F775" s="6"/>
      <c r="G775" s="6"/>
      <c r="H775" s="6"/>
      <c r="I775" s="6"/>
      <c r="J775" s="6"/>
      <c r="K775" s="6"/>
      <c r="L775" s="6"/>
      <c r="M775" s="6"/>
      <c r="N775" s="6"/>
      <c r="O775" s="6"/>
      <c r="P775" s="6"/>
      <c r="Q775" s="6"/>
      <c r="R775" s="6"/>
      <c r="S775" s="6"/>
    </row>
    <row r="776" spans="1:19" ht="14.4">
      <c r="A776" s="6"/>
      <c r="B776" s="6"/>
      <c r="C776" s="6"/>
      <c r="D776" s="6"/>
      <c r="E776" s="6"/>
      <c r="F776" s="6"/>
      <c r="G776" s="6"/>
      <c r="H776" s="6"/>
      <c r="I776" s="6"/>
      <c r="J776" s="6"/>
      <c r="K776" s="6"/>
      <c r="L776" s="6"/>
      <c r="M776" s="6"/>
      <c r="N776" s="6"/>
      <c r="O776" s="6"/>
      <c r="P776" s="6"/>
      <c r="Q776" s="6"/>
      <c r="R776" s="6"/>
      <c r="S776" s="6"/>
    </row>
    <row r="777" spans="1:19" ht="14.4">
      <c r="A777" s="6"/>
      <c r="B777" s="6"/>
      <c r="C777" s="6"/>
      <c r="D777" s="6"/>
      <c r="E777" s="6"/>
      <c r="F777" s="6"/>
      <c r="G777" s="6"/>
      <c r="H777" s="6"/>
      <c r="I777" s="6"/>
      <c r="J777" s="6"/>
      <c r="K777" s="6"/>
      <c r="L777" s="6"/>
      <c r="M777" s="6"/>
      <c r="N777" s="6"/>
      <c r="O777" s="6"/>
      <c r="P777" s="6"/>
      <c r="Q777" s="6"/>
      <c r="R777" s="6"/>
      <c r="S777" s="6"/>
    </row>
    <row r="778" spans="1:19" ht="14.4">
      <c r="A778" s="6"/>
      <c r="B778" s="6"/>
      <c r="C778" s="6"/>
      <c r="D778" s="6"/>
      <c r="E778" s="6"/>
      <c r="F778" s="6"/>
      <c r="G778" s="6"/>
      <c r="H778" s="6"/>
      <c r="I778" s="6"/>
      <c r="J778" s="6"/>
      <c r="K778" s="6"/>
      <c r="L778" s="6"/>
      <c r="M778" s="6"/>
      <c r="N778" s="6"/>
      <c r="O778" s="6"/>
      <c r="P778" s="6"/>
      <c r="Q778" s="6"/>
      <c r="R778" s="6"/>
      <c r="S778" s="6"/>
    </row>
    <row r="779" spans="1:19" ht="14.4">
      <c r="A779" s="6"/>
      <c r="B779" s="6"/>
      <c r="C779" s="6"/>
      <c r="D779" s="6"/>
      <c r="E779" s="6"/>
      <c r="F779" s="6"/>
      <c r="G779" s="6"/>
      <c r="H779" s="6"/>
      <c r="I779" s="6"/>
      <c r="J779" s="6"/>
      <c r="K779" s="6"/>
      <c r="L779" s="6"/>
      <c r="M779" s="6"/>
      <c r="N779" s="6"/>
      <c r="O779" s="6"/>
      <c r="P779" s="6"/>
      <c r="Q779" s="6"/>
      <c r="R779" s="6"/>
      <c r="S779" s="6"/>
    </row>
    <row r="780" spans="1:19" ht="14.4">
      <c r="A780" s="6"/>
      <c r="B780" s="6"/>
      <c r="C780" s="6"/>
      <c r="D780" s="6"/>
      <c r="E780" s="6"/>
      <c r="F780" s="6"/>
      <c r="G780" s="6"/>
      <c r="H780" s="6"/>
      <c r="I780" s="6"/>
      <c r="J780" s="6"/>
      <c r="K780" s="6"/>
      <c r="L780" s="6"/>
      <c r="M780" s="6"/>
      <c r="N780" s="6"/>
      <c r="O780" s="6"/>
      <c r="P780" s="6"/>
      <c r="Q780" s="6"/>
      <c r="R780" s="6"/>
      <c r="S780" s="6"/>
    </row>
    <row r="781" spans="1:19" ht="14.4">
      <c r="A781" s="6"/>
      <c r="B781" s="6"/>
      <c r="C781" s="6"/>
      <c r="D781" s="6"/>
      <c r="E781" s="6"/>
      <c r="F781" s="6"/>
      <c r="G781" s="6"/>
      <c r="H781" s="6"/>
      <c r="I781" s="6"/>
      <c r="J781" s="6"/>
      <c r="K781" s="6"/>
      <c r="L781" s="6"/>
      <c r="M781" s="6"/>
      <c r="N781" s="6"/>
      <c r="O781" s="6"/>
      <c r="P781" s="6"/>
      <c r="Q781" s="6"/>
      <c r="R781" s="6"/>
      <c r="S781" s="6"/>
    </row>
    <row r="782" spans="1:19" ht="14.4">
      <c r="A782" s="6"/>
      <c r="B782" s="6"/>
      <c r="C782" s="6"/>
      <c r="D782" s="6"/>
      <c r="E782" s="6"/>
      <c r="F782" s="6"/>
      <c r="G782" s="6"/>
      <c r="H782" s="6"/>
      <c r="I782" s="6"/>
      <c r="J782" s="6"/>
      <c r="K782" s="6"/>
      <c r="L782" s="6"/>
      <c r="M782" s="6"/>
      <c r="N782" s="6"/>
      <c r="O782" s="6"/>
      <c r="P782" s="6"/>
      <c r="Q782" s="6"/>
      <c r="R782" s="6"/>
      <c r="S782" s="6"/>
    </row>
    <row r="783" spans="1:19" ht="14.4">
      <c r="A783" s="6"/>
      <c r="B783" s="6"/>
      <c r="C783" s="6"/>
      <c r="D783" s="6"/>
      <c r="E783" s="6"/>
      <c r="F783" s="6"/>
      <c r="G783" s="6"/>
      <c r="H783" s="6"/>
      <c r="I783" s="6"/>
      <c r="J783" s="6"/>
      <c r="K783" s="6"/>
      <c r="L783" s="6"/>
      <c r="M783" s="6"/>
      <c r="N783" s="6"/>
      <c r="O783" s="6"/>
      <c r="P783" s="6"/>
      <c r="Q783" s="6"/>
      <c r="R783" s="6"/>
      <c r="S783" s="6"/>
    </row>
    <row r="784" spans="1:19" ht="14.4">
      <c r="A784" s="6"/>
      <c r="B784" s="6"/>
      <c r="C784" s="6"/>
      <c r="D784" s="6"/>
      <c r="E784" s="6"/>
      <c r="F784" s="6"/>
      <c r="G784" s="6"/>
      <c r="H784" s="6"/>
      <c r="I784" s="6"/>
      <c r="J784" s="6"/>
      <c r="K784" s="6"/>
      <c r="L784" s="6"/>
      <c r="M784" s="6"/>
      <c r="N784" s="6"/>
      <c r="O784" s="6"/>
      <c r="P784" s="6"/>
      <c r="Q784" s="6"/>
      <c r="R784" s="6"/>
      <c r="S784" s="6"/>
    </row>
    <row r="785" spans="1:19" ht="14.4">
      <c r="A785" s="6"/>
      <c r="B785" s="6"/>
      <c r="C785" s="6"/>
      <c r="D785" s="6"/>
      <c r="E785" s="6"/>
      <c r="F785" s="6"/>
      <c r="G785" s="6"/>
      <c r="H785" s="6"/>
      <c r="I785" s="6"/>
      <c r="J785" s="6"/>
      <c r="K785" s="6"/>
      <c r="L785" s="6"/>
      <c r="M785" s="6"/>
      <c r="N785" s="6"/>
      <c r="O785" s="6"/>
      <c r="P785" s="6"/>
      <c r="Q785" s="6"/>
      <c r="R785" s="6"/>
      <c r="S785" s="6"/>
    </row>
    <row r="786" spans="1:19" ht="14.4">
      <c r="A786" s="6"/>
      <c r="B786" s="6"/>
      <c r="C786" s="6"/>
      <c r="D786" s="6"/>
      <c r="E786" s="6"/>
      <c r="F786" s="6"/>
      <c r="G786" s="6"/>
      <c r="H786" s="6"/>
      <c r="I786" s="6"/>
      <c r="J786" s="6"/>
      <c r="K786" s="6"/>
      <c r="L786" s="6"/>
      <c r="M786" s="6"/>
      <c r="N786" s="6"/>
      <c r="O786" s="6"/>
      <c r="P786" s="6"/>
      <c r="Q786" s="6"/>
      <c r="R786" s="6"/>
      <c r="S786" s="6"/>
    </row>
    <row r="787" spans="1:19" ht="14.4">
      <c r="A787" s="6"/>
      <c r="B787" s="6"/>
      <c r="C787" s="6"/>
      <c r="D787" s="6"/>
      <c r="E787" s="6"/>
      <c r="F787" s="6"/>
      <c r="G787" s="6"/>
      <c r="H787" s="6"/>
      <c r="I787" s="6"/>
      <c r="J787" s="6"/>
      <c r="K787" s="6"/>
      <c r="L787" s="6"/>
      <c r="M787" s="6"/>
      <c r="N787" s="6"/>
      <c r="O787" s="6"/>
      <c r="P787" s="6"/>
      <c r="Q787" s="6"/>
      <c r="R787" s="6"/>
      <c r="S787" s="6"/>
    </row>
    <row r="788" spans="1:19" ht="14.4">
      <c r="A788" s="6"/>
      <c r="B788" s="6"/>
      <c r="C788" s="6"/>
      <c r="D788" s="6"/>
      <c r="E788" s="6"/>
      <c r="F788" s="6"/>
      <c r="G788" s="6"/>
      <c r="H788" s="6"/>
      <c r="I788" s="6"/>
      <c r="J788" s="6"/>
      <c r="K788" s="6"/>
      <c r="L788" s="6"/>
      <c r="M788" s="6"/>
      <c r="N788" s="6"/>
      <c r="O788" s="6"/>
      <c r="P788" s="6"/>
      <c r="Q788" s="6"/>
      <c r="R788" s="6"/>
      <c r="S788" s="6"/>
    </row>
    <row r="789" spans="1:19" ht="14.4">
      <c r="A789" s="6"/>
      <c r="B789" s="6"/>
      <c r="C789" s="6"/>
      <c r="D789" s="6"/>
      <c r="E789" s="6"/>
      <c r="F789" s="6"/>
      <c r="G789" s="6"/>
      <c r="H789" s="6"/>
      <c r="I789" s="6"/>
      <c r="J789" s="6"/>
      <c r="K789" s="6"/>
      <c r="L789" s="6"/>
      <c r="M789" s="6"/>
      <c r="N789" s="6"/>
      <c r="O789" s="6"/>
      <c r="P789" s="6"/>
      <c r="Q789" s="6"/>
      <c r="R789" s="6"/>
      <c r="S789" s="6"/>
    </row>
    <row r="790" spans="1:19" ht="14.4">
      <c r="A790" s="6"/>
      <c r="B790" s="6"/>
      <c r="C790" s="6"/>
      <c r="D790" s="6"/>
      <c r="E790" s="6"/>
      <c r="F790" s="6"/>
      <c r="G790" s="6"/>
      <c r="H790" s="6"/>
      <c r="I790" s="6"/>
      <c r="J790" s="6"/>
      <c r="K790" s="6"/>
      <c r="L790" s="6"/>
      <c r="M790" s="6"/>
      <c r="N790" s="6"/>
      <c r="O790" s="6"/>
      <c r="P790" s="6"/>
      <c r="Q790" s="6"/>
      <c r="R790" s="6"/>
      <c r="S790" s="6"/>
    </row>
    <row r="791" spans="1:19" ht="14.4">
      <c r="A791" s="6"/>
      <c r="B791" s="6"/>
      <c r="C791" s="6"/>
      <c r="D791" s="6"/>
      <c r="E791" s="6"/>
      <c r="F791" s="6"/>
      <c r="G791" s="6"/>
      <c r="H791" s="6"/>
      <c r="I791" s="6"/>
      <c r="J791" s="6"/>
      <c r="K791" s="6"/>
      <c r="L791" s="6"/>
      <c r="M791" s="6"/>
      <c r="N791" s="6"/>
      <c r="O791" s="6"/>
      <c r="P791" s="6"/>
      <c r="Q791" s="6"/>
      <c r="R791" s="6"/>
      <c r="S791" s="6"/>
    </row>
    <row r="792" spans="1:19" ht="14.4">
      <c r="A792" s="6"/>
      <c r="B792" s="6"/>
      <c r="C792" s="6"/>
      <c r="D792" s="6"/>
      <c r="E792" s="6"/>
      <c r="F792" s="6"/>
      <c r="G792" s="6"/>
      <c r="H792" s="6"/>
      <c r="I792" s="6"/>
      <c r="J792" s="6"/>
      <c r="K792" s="6"/>
      <c r="L792" s="6"/>
      <c r="M792" s="6"/>
      <c r="N792" s="6"/>
      <c r="O792" s="6"/>
      <c r="P792" s="6"/>
      <c r="Q792" s="6"/>
      <c r="R792" s="6"/>
      <c r="S792" s="6"/>
    </row>
    <row r="793" spans="1:19" ht="14.4">
      <c r="A793" s="6"/>
      <c r="B793" s="6"/>
      <c r="C793" s="6"/>
      <c r="D793" s="6"/>
      <c r="E793" s="6"/>
      <c r="F793" s="6"/>
      <c r="G793" s="6"/>
      <c r="H793" s="6"/>
      <c r="I793" s="6"/>
      <c r="J793" s="6"/>
      <c r="K793" s="6"/>
      <c r="L793" s="6"/>
      <c r="M793" s="6"/>
      <c r="N793" s="6"/>
      <c r="O793" s="6"/>
      <c r="P793" s="6"/>
      <c r="Q793" s="6"/>
      <c r="R793" s="6"/>
      <c r="S793" s="6"/>
    </row>
    <row r="794" spans="1:19" ht="14.4">
      <c r="A794" s="6"/>
      <c r="B794" s="6"/>
      <c r="C794" s="6"/>
      <c r="D794" s="6"/>
      <c r="E794" s="6"/>
      <c r="F794" s="6"/>
      <c r="G794" s="6"/>
      <c r="H794" s="6"/>
      <c r="I794" s="6"/>
      <c r="J794" s="6"/>
      <c r="K794" s="6"/>
      <c r="L794" s="6"/>
      <c r="M794" s="6"/>
      <c r="N794" s="6"/>
      <c r="O794" s="6"/>
      <c r="P794" s="6"/>
      <c r="Q794" s="6"/>
      <c r="R794" s="6"/>
      <c r="S794" s="6"/>
    </row>
    <row r="795" spans="1:19" ht="14.4">
      <c r="A795" s="6"/>
      <c r="B795" s="6"/>
      <c r="C795" s="6"/>
      <c r="D795" s="6"/>
      <c r="E795" s="6"/>
      <c r="F795" s="6"/>
      <c r="G795" s="6"/>
      <c r="H795" s="6"/>
      <c r="I795" s="6"/>
      <c r="J795" s="6"/>
      <c r="K795" s="6"/>
      <c r="L795" s="6"/>
      <c r="M795" s="6"/>
      <c r="N795" s="6"/>
      <c r="O795" s="6"/>
      <c r="P795" s="6"/>
      <c r="Q795" s="6"/>
      <c r="R795" s="6"/>
      <c r="S795" s="6"/>
    </row>
    <row r="796" spans="1:19" ht="14.4">
      <c r="A796" s="6"/>
      <c r="B796" s="6"/>
      <c r="C796" s="6"/>
      <c r="D796" s="6"/>
      <c r="E796" s="6"/>
      <c r="F796" s="6"/>
      <c r="G796" s="6"/>
      <c r="H796" s="6"/>
      <c r="I796" s="6"/>
      <c r="J796" s="6"/>
      <c r="K796" s="6"/>
      <c r="L796" s="6"/>
      <c r="M796" s="6"/>
      <c r="N796" s="6"/>
      <c r="O796" s="6"/>
      <c r="P796" s="6"/>
      <c r="Q796" s="6"/>
      <c r="R796" s="6"/>
      <c r="S796" s="6"/>
    </row>
    <row r="797" spans="1:19" ht="14.4">
      <c r="A797" s="6"/>
      <c r="B797" s="6"/>
      <c r="C797" s="6"/>
      <c r="D797" s="6"/>
      <c r="E797" s="6"/>
      <c r="F797" s="6"/>
      <c r="G797" s="6"/>
      <c r="H797" s="6"/>
      <c r="I797" s="6"/>
      <c r="J797" s="6"/>
      <c r="K797" s="6"/>
      <c r="L797" s="6"/>
      <c r="M797" s="6"/>
      <c r="N797" s="6"/>
      <c r="O797" s="6"/>
      <c r="P797" s="6"/>
      <c r="Q797" s="6"/>
      <c r="R797" s="6"/>
      <c r="S797" s="6"/>
    </row>
    <row r="798" spans="1:19" ht="14.4">
      <c r="A798" s="6"/>
      <c r="B798" s="6"/>
      <c r="C798" s="6"/>
      <c r="D798" s="6"/>
      <c r="E798" s="6"/>
      <c r="F798" s="6"/>
      <c r="G798" s="6"/>
      <c r="H798" s="6"/>
      <c r="I798" s="6"/>
      <c r="J798" s="6"/>
      <c r="K798" s="6"/>
      <c r="L798" s="6"/>
      <c r="M798" s="6"/>
      <c r="N798" s="6"/>
      <c r="O798" s="6"/>
      <c r="P798" s="6"/>
      <c r="Q798" s="6"/>
      <c r="R798" s="6"/>
      <c r="S798" s="6"/>
    </row>
    <row r="799" spans="1:19" ht="14.4">
      <c r="A799" s="6"/>
      <c r="B799" s="6"/>
      <c r="C799" s="6"/>
      <c r="D799" s="6"/>
      <c r="E799" s="6"/>
      <c r="F799" s="6"/>
      <c r="G799" s="6"/>
      <c r="H799" s="6"/>
      <c r="I799" s="6"/>
      <c r="J799" s="6"/>
      <c r="K799" s="6"/>
      <c r="L799" s="6"/>
      <c r="M799" s="6"/>
      <c r="N799" s="6"/>
      <c r="O799" s="6"/>
      <c r="P799" s="6"/>
      <c r="Q799" s="6"/>
      <c r="R799" s="6"/>
      <c r="S799" s="6"/>
    </row>
    <row r="800" spans="1:19" ht="14.4">
      <c r="A800" s="6"/>
      <c r="B800" s="6"/>
      <c r="C800" s="6"/>
      <c r="D800" s="6"/>
      <c r="E800" s="6"/>
      <c r="F800" s="6"/>
      <c r="G800" s="6"/>
      <c r="H800" s="6"/>
      <c r="I800" s="6"/>
      <c r="J800" s="6"/>
      <c r="K800" s="6"/>
      <c r="L800" s="6"/>
      <c r="M800" s="6"/>
      <c r="N800" s="6"/>
      <c r="O800" s="6"/>
      <c r="P800" s="6"/>
      <c r="Q800" s="6"/>
      <c r="R800" s="6"/>
      <c r="S800" s="6"/>
    </row>
    <row r="801" spans="1:19" ht="14.4">
      <c r="A801" s="6"/>
      <c r="B801" s="6"/>
      <c r="C801" s="6"/>
      <c r="D801" s="6"/>
      <c r="E801" s="6"/>
      <c r="F801" s="6"/>
      <c r="G801" s="6"/>
      <c r="H801" s="6"/>
      <c r="I801" s="6"/>
      <c r="J801" s="6"/>
      <c r="K801" s="6"/>
      <c r="L801" s="6"/>
      <c r="M801" s="6"/>
      <c r="N801" s="6"/>
      <c r="O801" s="6"/>
      <c r="P801" s="6"/>
      <c r="Q801" s="6"/>
      <c r="R801" s="6"/>
      <c r="S801" s="6"/>
    </row>
    <row r="802" spans="1:19" ht="14.4">
      <c r="A802" s="6"/>
      <c r="B802" s="6"/>
      <c r="C802" s="6"/>
      <c r="D802" s="6"/>
      <c r="E802" s="6"/>
      <c r="F802" s="6"/>
      <c r="G802" s="6"/>
      <c r="H802" s="6"/>
      <c r="I802" s="6"/>
      <c r="J802" s="6"/>
      <c r="K802" s="6"/>
      <c r="L802" s="6"/>
      <c r="M802" s="6"/>
      <c r="N802" s="6"/>
      <c r="O802" s="6"/>
      <c r="P802" s="6"/>
      <c r="Q802" s="6"/>
      <c r="R802" s="6"/>
      <c r="S802" s="6"/>
    </row>
    <row r="803" spans="1:19" ht="14.4">
      <c r="A803" s="6"/>
      <c r="B803" s="6"/>
      <c r="C803" s="6"/>
      <c r="D803" s="6"/>
      <c r="E803" s="6"/>
      <c r="F803" s="6"/>
      <c r="G803" s="6"/>
      <c r="H803" s="6"/>
      <c r="I803" s="6"/>
      <c r="J803" s="6"/>
      <c r="K803" s="6"/>
      <c r="L803" s="6"/>
      <c r="M803" s="6"/>
      <c r="N803" s="6"/>
      <c r="O803" s="6"/>
      <c r="P803" s="6"/>
      <c r="Q803" s="6"/>
      <c r="R803" s="6"/>
      <c r="S803" s="6"/>
    </row>
    <row r="804" spans="1:19" ht="14.4">
      <c r="A804" s="6"/>
      <c r="B804" s="6"/>
      <c r="C804" s="6"/>
      <c r="D804" s="6"/>
      <c r="E804" s="6"/>
      <c r="F804" s="6"/>
      <c r="G804" s="6"/>
      <c r="H804" s="6"/>
      <c r="I804" s="6"/>
      <c r="J804" s="6"/>
      <c r="K804" s="6"/>
      <c r="L804" s="6"/>
      <c r="M804" s="6"/>
      <c r="N804" s="6"/>
      <c r="O804" s="6"/>
      <c r="P804" s="6"/>
      <c r="Q804" s="6"/>
      <c r="R804" s="6"/>
      <c r="S804" s="6"/>
    </row>
    <row r="805" spans="1:19" ht="14.4">
      <c r="A805" s="6"/>
      <c r="B805" s="6"/>
      <c r="C805" s="6"/>
      <c r="D805" s="6"/>
      <c r="E805" s="6"/>
      <c r="F805" s="6"/>
      <c r="G805" s="6"/>
      <c r="H805" s="6"/>
      <c r="I805" s="6"/>
      <c r="J805" s="6"/>
      <c r="K805" s="6"/>
      <c r="L805" s="6"/>
      <c r="M805" s="6"/>
      <c r="N805" s="6"/>
      <c r="O805" s="6"/>
      <c r="P805" s="6"/>
      <c r="Q805" s="6"/>
      <c r="R805" s="6"/>
      <c r="S805" s="6"/>
    </row>
    <row r="806" spans="1:19" ht="14.4">
      <c r="A806" s="6"/>
      <c r="B806" s="6"/>
      <c r="C806" s="6"/>
      <c r="D806" s="6"/>
      <c r="E806" s="6"/>
      <c r="F806" s="6"/>
      <c r="G806" s="6"/>
      <c r="H806" s="6"/>
      <c r="I806" s="6"/>
      <c r="J806" s="6"/>
      <c r="K806" s="6"/>
      <c r="L806" s="6"/>
      <c r="M806" s="6"/>
      <c r="N806" s="6"/>
      <c r="O806" s="6"/>
      <c r="P806" s="6"/>
      <c r="Q806" s="6"/>
      <c r="R806" s="6"/>
      <c r="S806" s="6"/>
    </row>
    <row r="807" spans="1:19" ht="14.4">
      <c r="A807" s="6"/>
      <c r="B807" s="6"/>
      <c r="C807" s="6"/>
      <c r="D807" s="6"/>
      <c r="E807" s="6"/>
      <c r="F807" s="6"/>
      <c r="G807" s="6"/>
      <c r="H807" s="6"/>
      <c r="I807" s="6"/>
      <c r="J807" s="6"/>
      <c r="K807" s="6"/>
      <c r="L807" s="6"/>
      <c r="M807" s="6"/>
      <c r="N807" s="6"/>
      <c r="O807" s="6"/>
      <c r="P807" s="6"/>
      <c r="Q807" s="6"/>
      <c r="R807" s="6"/>
      <c r="S807" s="6"/>
    </row>
    <row r="808" spans="1:19" ht="14.4">
      <c r="A808" s="6"/>
      <c r="B808" s="6"/>
      <c r="C808" s="6"/>
      <c r="D808" s="6"/>
      <c r="E808" s="6"/>
      <c r="F808" s="6"/>
      <c r="G808" s="6"/>
      <c r="H808" s="6"/>
      <c r="I808" s="6"/>
      <c r="J808" s="6"/>
      <c r="K808" s="6"/>
      <c r="L808" s="6"/>
      <c r="M808" s="6"/>
      <c r="N808" s="6"/>
      <c r="O808" s="6"/>
      <c r="P808" s="6"/>
      <c r="Q808" s="6"/>
      <c r="R808" s="6"/>
      <c r="S808" s="6"/>
    </row>
    <row r="809" spans="1:19" ht="14.4">
      <c r="A809" s="6"/>
      <c r="B809" s="6"/>
      <c r="C809" s="6"/>
      <c r="D809" s="6"/>
      <c r="E809" s="6"/>
      <c r="F809" s="6"/>
      <c r="G809" s="6"/>
      <c r="H809" s="6"/>
      <c r="I809" s="6"/>
      <c r="J809" s="6"/>
      <c r="K809" s="6"/>
      <c r="L809" s="6"/>
      <c r="M809" s="6"/>
      <c r="N809" s="6"/>
      <c r="O809" s="6"/>
      <c r="P809" s="6"/>
      <c r="Q809" s="6"/>
      <c r="R809" s="6"/>
      <c r="S809" s="6"/>
    </row>
    <row r="810" spans="1:19" ht="14.4">
      <c r="A810" s="6"/>
      <c r="B810" s="6"/>
      <c r="C810" s="6"/>
      <c r="D810" s="6"/>
      <c r="E810" s="6"/>
      <c r="F810" s="6"/>
      <c r="G810" s="6"/>
      <c r="H810" s="6"/>
      <c r="I810" s="6"/>
      <c r="J810" s="6"/>
      <c r="K810" s="6"/>
      <c r="L810" s="6"/>
      <c r="M810" s="6"/>
      <c r="N810" s="6"/>
      <c r="O810" s="6"/>
      <c r="P810" s="6"/>
      <c r="Q810" s="6"/>
      <c r="R810" s="6"/>
      <c r="S810" s="6"/>
    </row>
    <row r="811" spans="1:19" ht="14.4">
      <c r="A811" s="6"/>
      <c r="B811" s="6"/>
      <c r="C811" s="6"/>
      <c r="D811" s="6"/>
      <c r="E811" s="6"/>
      <c r="F811" s="6"/>
      <c r="G811" s="6"/>
      <c r="H811" s="6"/>
      <c r="I811" s="6"/>
      <c r="J811" s="6"/>
      <c r="K811" s="6"/>
      <c r="L811" s="6"/>
      <c r="M811" s="6"/>
      <c r="N811" s="6"/>
      <c r="O811" s="6"/>
      <c r="P811" s="6"/>
      <c r="Q811" s="6"/>
      <c r="R811" s="6"/>
      <c r="S811" s="6"/>
    </row>
    <row r="812" spans="1:19" ht="14.4">
      <c r="A812" s="6"/>
      <c r="B812" s="6"/>
      <c r="C812" s="6"/>
      <c r="D812" s="6"/>
      <c r="E812" s="6"/>
      <c r="F812" s="6"/>
      <c r="G812" s="6"/>
      <c r="H812" s="6"/>
      <c r="I812" s="6"/>
      <c r="J812" s="6"/>
      <c r="K812" s="6"/>
      <c r="L812" s="6"/>
      <c r="M812" s="6"/>
      <c r="N812" s="6"/>
      <c r="O812" s="6"/>
      <c r="P812" s="6"/>
      <c r="Q812" s="6"/>
      <c r="R812" s="6"/>
      <c r="S812" s="6"/>
    </row>
    <row r="813" spans="1:19" ht="14.4">
      <c r="A813" s="6"/>
      <c r="B813" s="6"/>
      <c r="C813" s="6"/>
      <c r="D813" s="6"/>
      <c r="E813" s="6"/>
      <c r="F813" s="6"/>
      <c r="G813" s="6"/>
      <c r="H813" s="6"/>
      <c r="I813" s="6"/>
      <c r="J813" s="6"/>
      <c r="K813" s="6"/>
      <c r="L813" s="6"/>
      <c r="M813" s="6"/>
      <c r="N813" s="6"/>
      <c r="O813" s="6"/>
      <c r="P813" s="6"/>
      <c r="Q813" s="6"/>
      <c r="R813" s="6"/>
      <c r="S813" s="6"/>
    </row>
    <row r="814" spans="1:19" ht="14.4">
      <c r="A814" s="6"/>
      <c r="B814" s="6"/>
      <c r="C814" s="6"/>
      <c r="D814" s="6"/>
      <c r="E814" s="6"/>
      <c r="F814" s="6"/>
      <c r="G814" s="6"/>
      <c r="H814" s="6"/>
      <c r="I814" s="6"/>
      <c r="J814" s="6"/>
      <c r="K814" s="6"/>
      <c r="L814" s="6"/>
      <c r="M814" s="6"/>
      <c r="N814" s="6"/>
      <c r="O814" s="6"/>
      <c r="P814" s="6"/>
      <c r="Q814" s="6"/>
      <c r="R814" s="6"/>
      <c r="S814" s="6"/>
    </row>
    <row r="815" spans="1:19" ht="14.4">
      <c r="A815" s="6"/>
      <c r="B815" s="6"/>
      <c r="C815" s="6"/>
      <c r="D815" s="6"/>
      <c r="E815" s="6"/>
      <c r="F815" s="6"/>
      <c r="G815" s="6"/>
      <c r="H815" s="6"/>
      <c r="I815" s="6"/>
      <c r="J815" s="6"/>
      <c r="K815" s="6"/>
      <c r="L815" s="6"/>
      <c r="M815" s="6"/>
      <c r="N815" s="6"/>
      <c r="O815" s="6"/>
      <c r="P815" s="6"/>
      <c r="Q815" s="6"/>
      <c r="R815" s="6"/>
      <c r="S815" s="6"/>
    </row>
    <row r="816" spans="1:19" ht="14.4">
      <c r="A816" s="6"/>
      <c r="B816" s="6"/>
      <c r="C816" s="6"/>
      <c r="D816" s="6"/>
      <c r="E816" s="6"/>
      <c r="F816" s="6"/>
      <c r="G816" s="6"/>
      <c r="H816" s="6"/>
      <c r="I816" s="6"/>
      <c r="J816" s="6"/>
      <c r="K816" s="6"/>
      <c r="L816" s="6"/>
      <c r="M816" s="6"/>
      <c r="N816" s="6"/>
      <c r="O816" s="6"/>
      <c r="P816" s="6"/>
      <c r="Q816" s="6"/>
      <c r="R816" s="6"/>
      <c r="S816" s="6"/>
    </row>
    <row r="817" spans="1:19" ht="14.4">
      <c r="A817" s="6"/>
      <c r="B817" s="6"/>
      <c r="C817" s="6"/>
      <c r="D817" s="6"/>
      <c r="E817" s="6"/>
      <c r="F817" s="6"/>
      <c r="G817" s="6"/>
      <c r="H817" s="6"/>
      <c r="I817" s="6"/>
      <c r="J817" s="6"/>
      <c r="K817" s="6"/>
      <c r="L817" s="6"/>
      <c r="M817" s="6"/>
      <c r="N817" s="6"/>
      <c r="O817" s="6"/>
      <c r="P817" s="6"/>
      <c r="Q817" s="6"/>
      <c r="R817" s="6"/>
      <c r="S817" s="6"/>
    </row>
    <row r="818" spans="1:19" ht="14.4">
      <c r="A818" s="6"/>
      <c r="B818" s="6"/>
      <c r="C818" s="6"/>
      <c r="D818" s="6"/>
      <c r="E818" s="6"/>
      <c r="F818" s="6"/>
      <c r="G818" s="6"/>
      <c r="H818" s="6"/>
      <c r="I818" s="6"/>
      <c r="J818" s="6"/>
      <c r="K818" s="6"/>
      <c r="L818" s="6"/>
      <c r="M818" s="6"/>
      <c r="N818" s="6"/>
      <c r="O818" s="6"/>
      <c r="P818" s="6"/>
      <c r="Q818" s="6"/>
      <c r="R818" s="6"/>
      <c r="S818" s="6"/>
    </row>
    <row r="819" spans="1:19" ht="14.4">
      <c r="A819" s="6"/>
      <c r="B819" s="6"/>
      <c r="C819" s="6"/>
      <c r="D819" s="6"/>
      <c r="E819" s="6"/>
      <c r="F819" s="6"/>
      <c r="G819" s="6"/>
      <c r="H819" s="6"/>
      <c r="I819" s="6"/>
      <c r="J819" s="6"/>
      <c r="K819" s="6"/>
      <c r="L819" s="6"/>
      <c r="M819" s="6"/>
      <c r="N819" s="6"/>
      <c r="O819" s="6"/>
      <c r="P819" s="6"/>
      <c r="Q819" s="6"/>
      <c r="R819" s="6"/>
      <c r="S819" s="6"/>
    </row>
    <row r="820" spans="1:19" ht="14.4">
      <c r="A820" s="6"/>
      <c r="B820" s="6"/>
      <c r="C820" s="6"/>
      <c r="D820" s="6"/>
      <c r="E820" s="6"/>
      <c r="F820" s="6"/>
      <c r="G820" s="6"/>
      <c r="H820" s="6"/>
      <c r="I820" s="6"/>
      <c r="J820" s="6"/>
      <c r="K820" s="6"/>
      <c r="L820" s="6"/>
      <c r="M820" s="6"/>
      <c r="N820" s="6"/>
      <c r="O820" s="6"/>
      <c r="P820" s="6"/>
      <c r="Q820" s="6"/>
      <c r="R820" s="6"/>
      <c r="S820" s="6"/>
    </row>
    <row r="821" spans="1:19" ht="14.4">
      <c r="A821" s="6"/>
      <c r="B821" s="6"/>
      <c r="C821" s="6"/>
      <c r="D821" s="6"/>
      <c r="E821" s="6"/>
      <c r="F821" s="6"/>
      <c r="G821" s="6"/>
      <c r="H821" s="6"/>
      <c r="I821" s="6"/>
      <c r="J821" s="6"/>
      <c r="K821" s="6"/>
      <c r="L821" s="6"/>
      <c r="M821" s="6"/>
      <c r="N821" s="6"/>
      <c r="O821" s="6"/>
      <c r="P821" s="6"/>
      <c r="Q821" s="6"/>
      <c r="R821" s="6"/>
      <c r="S821" s="6"/>
    </row>
    <row r="822" spans="1:19" ht="14.4">
      <c r="A822" s="6"/>
      <c r="B822" s="6"/>
      <c r="C822" s="6"/>
      <c r="D822" s="6"/>
      <c r="E822" s="6"/>
      <c r="F822" s="6"/>
      <c r="G822" s="6"/>
      <c r="H822" s="6"/>
      <c r="I822" s="6"/>
      <c r="J822" s="6"/>
      <c r="K822" s="6"/>
      <c r="L822" s="6"/>
      <c r="M822" s="6"/>
      <c r="N822" s="6"/>
      <c r="O822" s="6"/>
      <c r="P822" s="6"/>
      <c r="Q822" s="6"/>
      <c r="R822" s="6"/>
      <c r="S822" s="6"/>
    </row>
    <row r="823" spans="1:19" ht="14.4">
      <c r="A823" s="6"/>
      <c r="B823" s="6"/>
      <c r="C823" s="6"/>
      <c r="D823" s="6"/>
      <c r="E823" s="6"/>
      <c r="F823" s="6"/>
      <c r="G823" s="6"/>
      <c r="H823" s="6"/>
      <c r="I823" s="6"/>
      <c r="J823" s="6"/>
      <c r="K823" s="6"/>
      <c r="L823" s="6"/>
      <c r="M823" s="6"/>
      <c r="N823" s="6"/>
      <c r="O823" s="6"/>
      <c r="P823" s="6"/>
      <c r="Q823" s="6"/>
      <c r="R823" s="6"/>
      <c r="S823" s="6"/>
    </row>
    <row r="824" spans="1:19" ht="14.4">
      <c r="A824" s="6"/>
      <c r="B824" s="6"/>
      <c r="C824" s="6"/>
      <c r="D824" s="6"/>
      <c r="E824" s="6"/>
      <c r="F824" s="6"/>
      <c r="G824" s="6"/>
      <c r="H824" s="6"/>
      <c r="I824" s="6"/>
      <c r="J824" s="6"/>
      <c r="K824" s="6"/>
      <c r="L824" s="6"/>
      <c r="M824" s="6"/>
      <c r="N824" s="6"/>
      <c r="O824" s="6"/>
      <c r="P824" s="6"/>
      <c r="Q824" s="6"/>
      <c r="R824" s="6"/>
      <c r="S824" s="6"/>
    </row>
    <row r="825" spans="1:19" ht="14.4">
      <c r="A825" s="6"/>
      <c r="B825" s="6"/>
      <c r="C825" s="6"/>
      <c r="D825" s="6"/>
      <c r="E825" s="6"/>
      <c r="F825" s="6"/>
      <c r="G825" s="6"/>
      <c r="H825" s="6"/>
      <c r="I825" s="6"/>
      <c r="J825" s="6"/>
      <c r="K825" s="6"/>
      <c r="L825" s="6"/>
      <c r="M825" s="6"/>
      <c r="N825" s="6"/>
      <c r="O825" s="6"/>
      <c r="P825" s="6"/>
      <c r="Q825" s="6"/>
      <c r="R825" s="6"/>
      <c r="S825" s="6"/>
    </row>
    <row r="826" spans="1:19" ht="14.4">
      <c r="A826" s="6"/>
      <c r="B826" s="6"/>
      <c r="C826" s="6"/>
      <c r="D826" s="6"/>
      <c r="E826" s="6"/>
      <c r="F826" s="6"/>
      <c r="G826" s="6"/>
      <c r="H826" s="6"/>
      <c r="I826" s="6"/>
      <c r="J826" s="6"/>
      <c r="K826" s="6"/>
      <c r="L826" s="6"/>
      <c r="M826" s="6"/>
      <c r="N826" s="6"/>
      <c r="O826" s="6"/>
      <c r="P826" s="6"/>
      <c r="Q826" s="6"/>
      <c r="R826" s="6"/>
      <c r="S826" s="6"/>
    </row>
    <row r="827" spans="1:19" ht="14.4">
      <c r="A827" s="6"/>
      <c r="B827" s="6"/>
      <c r="C827" s="6"/>
      <c r="D827" s="6"/>
      <c r="E827" s="6"/>
      <c r="F827" s="6"/>
      <c r="G827" s="6"/>
      <c r="H827" s="6"/>
      <c r="I827" s="6"/>
      <c r="J827" s="6"/>
      <c r="K827" s="6"/>
      <c r="L827" s="6"/>
      <c r="M827" s="6"/>
      <c r="N827" s="6"/>
      <c r="O827" s="6"/>
      <c r="P827" s="6"/>
      <c r="Q827" s="6"/>
      <c r="R827" s="6"/>
      <c r="S827" s="6"/>
    </row>
    <row r="828" spans="1:19" ht="14.4">
      <c r="A828" s="6"/>
      <c r="B828" s="6"/>
      <c r="C828" s="6"/>
      <c r="D828" s="6"/>
      <c r="E828" s="6"/>
      <c r="F828" s="6"/>
      <c r="G828" s="6"/>
      <c r="H828" s="6"/>
      <c r="I828" s="6"/>
      <c r="J828" s="6"/>
      <c r="K828" s="6"/>
      <c r="L828" s="6"/>
      <c r="M828" s="6"/>
      <c r="N828" s="6"/>
      <c r="O828" s="6"/>
      <c r="P828" s="6"/>
      <c r="Q828" s="6"/>
      <c r="R828" s="6"/>
      <c r="S828" s="6"/>
    </row>
    <row r="829" spans="1:19" ht="14.4">
      <c r="A829" s="6"/>
      <c r="B829" s="6"/>
      <c r="C829" s="6"/>
      <c r="D829" s="6"/>
      <c r="E829" s="6"/>
      <c r="F829" s="6"/>
      <c r="G829" s="6"/>
      <c r="H829" s="6"/>
      <c r="I829" s="6"/>
      <c r="J829" s="6"/>
      <c r="K829" s="6"/>
      <c r="L829" s="6"/>
      <c r="M829" s="6"/>
      <c r="N829" s="6"/>
      <c r="O829" s="6"/>
      <c r="P829" s="6"/>
      <c r="Q829" s="6"/>
      <c r="R829" s="6"/>
      <c r="S829" s="6"/>
    </row>
    <row r="830" spans="1:19" ht="14.4">
      <c r="A830" s="6"/>
      <c r="B830" s="6"/>
      <c r="C830" s="6"/>
      <c r="D830" s="6"/>
      <c r="E830" s="6"/>
      <c r="F830" s="6"/>
      <c r="G830" s="6"/>
      <c r="H830" s="6"/>
      <c r="I830" s="6"/>
      <c r="J830" s="6"/>
      <c r="K830" s="6"/>
      <c r="L830" s="6"/>
      <c r="M830" s="6"/>
      <c r="N830" s="6"/>
      <c r="O830" s="6"/>
      <c r="P830" s="6"/>
      <c r="Q830" s="6"/>
      <c r="R830" s="6"/>
      <c r="S830" s="6"/>
    </row>
    <row r="831" spans="1:19" ht="14.4">
      <c r="A831" s="6"/>
      <c r="B831" s="6"/>
      <c r="C831" s="6"/>
      <c r="D831" s="6"/>
      <c r="E831" s="6"/>
      <c r="F831" s="6"/>
      <c r="G831" s="6"/>
      <c r="H831" s="6"/>
      <c r="I831" s="6"/>
      <c r="J831" s="6"/>
      <c r="K831" s="6"/>
      <c r="L831" s="6"/>
      <c r="M831" s="6"/>
      <c r="N831" s="6"/>
      <c r="O831" s="6"/>
      <c r="P831" s="6"/>
      <c r="Q831" s="6"/>
      <c r="R831" s="6"/>
      <c r="S831" s="6"/>
    </row>
    <row r="832" spans="1:19" ht="14.4">
      <c r="A832" s="6"/>
      <c r="B832" s="6"/>
      <c r="C832" s="6"/>
      <c r="D832" s="6"/>
      <c r="E832" s="6"/>
      <c r="F832" s="6"/>
      <c r="G832" s="6"/>
      <c r="H832" s="6"/>
      <c r="I832" s="6"/>
      <c r="J832" s="6"/>
      <c r="K832" s="6"/>
      <c r="L832" s="6"/>
      <c r="M832" s="6"/>
      <c r="N832" s="6"/>
      <c r="O832" s="6"/>
      <c r="P832" s="6"/>
      <c r="Q832" s="6"/>
      <c r="R832" s="6"/>
      <c r="S832" s="6"/>
    </row>
    <row r="833" spans="1:19" ht="14.4">
      <c r="A833" s="6"/>
      <c r="B833" s="6"/>
      <c r="C833" s="6"/>
      <c r="D833" s="6"/>
      <c r="E833" s="6"/>
      <c r="F833" s="6"/>
      <c r="G833" s="6"/>
      <c r="H833" s="6"/>
      <c r="I833" s="6"/>
      <c r="J833" s="6"/>
      <c r="K833" s="6"/>
      <c r="L833" s="6"/>
      <c r="M833" s="6"/>
      <c r="N833" s="6"/>
      <c r="O833" s="6"/>
      <c r="P833" s="6"/>
      <c r="Q833" s="6"/>
      <c r="R833" s="6"/>
      <c r="S833" s="6"/>
    </row>
    <row r="834" spans="1:19" ht="14.4">
      <c r="A834" s="6"/>
      <c r="B834" s="6"/>
      <c r="C834" s="6"/>
      <c r="D834" s="6"/>
      <c r="E834" s="6"/>
      <c r="F834" s="6"/>
      <c r="G834" s="6"/>
      <c r="H834" s="6"/>
      <c r="I834" s="6"/>
      <c r="J834" s="6"/>
      <c r="K834" s="6"/>
      <c r="L834" s="6"/>
      <c r="M834" s="6"/>
      <c r="N834" s="6"/>
      <c r="O834" s="6"/>
      <c r="P834" s="6"/>
      <c r="Q834" s="6"/>
      <c r="R834" s="6"/>
      <c r="S834" s="6"/>
    </row>
    <row r="835" spans="1:19" ht="14.4">
      <c r="A835" s="6"/>
      <c r="B835" s="6"/>
      <c r="C835" s="6"/>
      <c r="D835" s="6"/>
      <c r="E835" s="6"/>
      <c r="F835" s="6"/>
      <c r="G835" s="6"/>
      <c r="H835" s="6"/>
      <c r="I835" s="6"/>
      <c r="J835" s="6"/>
      <c r="K835" s="6"/>
      <c r="L835" s="6"/>
      <c r="M835" s="6"/>
      <c r="N835" s="6"/>
      <c r="O835" s="6"/>
      <c r="P835" s="6"/>
      <c r="Q835" s="6"/>
      <c r="R835" s="6"/>
      <c r="S835" s="6"/>
    </row>
    <row r="836" spans="1:19" ht="14.4">
      <c r="A836" s="6"/>
      <c r="B836" s="6"/>
      <c r="C836" s="6"/>
      <c r="D836" s="6"/>
      <c r="E836" s="6"/>
      <c r="F836" s="6"/>
      <c r="G836" s="6"/>
      <c r="H836" s="6"/>
      <c r="I836" s="6"/>
      <c r="J836" s="6"/>
      <c r="K836" s="6"/>
      <c r="L836" s="6"/>
      <c r="M836" s="6"/>
      <c r="N836" s="6"/>
      <c r="O836" s="6"/>
      <c r="P836" s="6"/>
      <c r="Q836" s="6"/>
      <c r="R836" s="6"/>
      <c r="S836" s="6"/>
    </row>
    <row r="837" spans="1:19" ht="14.4">
      <c r="A837" s="6"/>
      <c r="B837" s="6"/>
      <c r="C837" s="6"/>
      <c r="D837" s="6"/>
      <c r="E837" s="6"/>
      <c r="F837" s="6"/>
      <c r="G837" s="6"/>
      <c r="H837" s="6"/>
      <c r="I837" s="6"/>
      <c r="J837" s="6"/>
      <c r="K837" s="6"/>
      <c r="L837" s="6"/>
      <c r="M837" s="6"/>
      <c r="N837" s="6"/>
      <c r="O837" s="6"/>
      <c r="P837" s="6"/>
      <c r="Q837" s="6"/>
      <c r="R837" s="6"/>
      <c r="S837" s="6"/>
    </row>
    <row r="838" spans="1:19" ht="14.4">
      <c r="A838" s="6"/>
      <c r="B838" s="6"/>
      <c r="C838" s="6"/>
      <c r="D838" s="6"/>
      <c r="E838" s="6"/>
      <c r="F838" s="6"/>
      <c r="G838" s="6"/>
      <c r="H838" s="6"/>
      <c r="I838" s="6"/>
      <c r="J838" s="6"/>
      <c r="K838" s="6"/>
      <c r="L838" s="6"/>
      <c r="M838" s="6"/>
      <c r="N838" s="6"/>
      <c r="O838" s="6"/>
      <c r="P838" s="6"/>
      <c r="Q838" s="6"/>
      <c r="R838" s="6"/>
      <c r="S838" s="6"/>
    </row>
    <row r="839" spans="1:19" ht="14.4">
      <c r="A839" s="6"/>
      <c r="B839" s="6"/>
      <c r="C839" s="6"/>
      <c r="D839" s="6"/>
      <c r="E839" s="6"/>
      <c r="F839" s="6"/>
      <c r="G839" s="6"/>
      <c r="H839" s="6"/>
      <c r="I839" s="6"/>
      <c r="J839" s="6"/>
      <c r="K839" s="6"/>
      <c r="L839" s="6"/>
      <c r="M839" s="6"/>
      <c r="N839" s="6"/>
      <c r="O839" s="6"/>
      <c r="P839" s="6"/>
      <c r="Q839" s="6"/>
      <c r="R839" s="6"/>
      <c r="S839" s="6"/>
    </row>
    <row r="840" spans="1:19" ht="14.4">
      <c r="A840" s="6"/>
      <c r="B840" s="6"/>
      <c r="C840" s="6"/>
      <c r="D840" s="6"/>
      <c r="E840" s="6"/>
      <c r="F840" s="6"/>
      <c r="G840" s="6"/>
      <c r="H840" s="6"/>
      <c r="I840" s="6"/>
      <c r="J840" s="6"/>
      <c r="K840" s="6"/>
      <c r="L840" s="6"/>
      <c r="M840" s="6"/>
      <c r="N840" s="6"/>
      <c r="O840" s="6"/>
      <c r="P840" s="6"/>
      <c r="Q840" s="6"/>
      <c r="R840" s="6"/>
      <c r="S840" s="6"/>
    </row>
    <row r="841" spans="1:19" ht="14.4">
      <c r="A841" s="6"/>
      <c r="B841" s="6"/>
      <c r="C841" s="6"/>
      <c r="D841" s="6"/>
      <c r="E841" s="6"/>
      <c r="F841" s="6"/>
      <c r="G841" s="6"/>
      <c r="H841" s="6"/>
      <c r="I841" s="6"/>
      <c r="J841" s="6"/>
      <c r="K841" s="6"/>
      <c r="L841" s="6"/>
      <c r="M841" s="6"/>
      <c r="N841" s="6"/>
      <c r="O841" s="6"/>
      <c r="P841" s="6"/>
      <c r="Q841" s="6"/>
      <c r="R841" s="6"/>
      <c r="S841" s="6"/>
    </row>
    <row r="842" spans="1:19" ht="14.4">
      <c r="A842" s="6"/>
      <c r="B842" s="6"/>
      <c r="C842" s="6"/>
      <c r="D842" s="6"/>
      <c r="E842" s="6"/>
      <c r="F842" s="6"/>
      <c r="G842" s="6"/>
      <c r="H842" s="6"/>
      <c r="I842" s="6"/>
      <c r="J842" s="6"/>
      <c r="K842" s="6"/>
      <c r="L842" s="6"/>
      <c r="M842" s="6"/>
      <c r="N842" s="6"/>
      <c r="O842" s="6"/>
      <c r="P842" s="6"/>
      <c r="Q842" s="6"/>
      <c r="R842" s="6"/>
      <c r="S842" s="6"/>
    </row>
    <row r="843" spans="1:19" ht="14.4">
      <c r="A843" s="6"/>
      <c r="B843" s="6"/>
      <c r="C843" s="6"/>
      <c r="D843" s="6"/>
      <c r="E843" s="6"/>
      <c r="F843" s="6"/>
      <c r="G843" s="6"/>
      <c r="H843" s="6"/>
      <c r="I843" s="6"/>
      <c r="J843" s="6"/>
      <c r="K843" s="6"/>
      <c r="L843" s="6"/>
      <c r="M843" s="6"/>
      <c r="N843" s="6"/>
      <c r="O843" s="6"/>
      <c r="P843" s="6"/>
      <c r="Q843" s="6"/>
      <c r="R843" s="6"/>
      <c r="S843" s="6"/>
    </row>
    <row r="844" spans="1:19" ht="14.4">
      <c r="A844" s="6"/>
      <c r="B844" s="6"/>
      <c r="C844" s="6"/>
      <c r="D844" s="6"/>
      <c r="E844" s="6"/>
      <c r="F844" s="6"/>
      <c r="G844" s="6"/>
      <c r="H844" s="6"/>
      <c r="I844" s="6"/>
      <c r="J844" s="6"/>
      <c r="K844" s="6"/>
      <c r="L844" s="6"/>
      <c r="M844" s="6"/>
      <c r="N844" s="6"/>
      <c r="O844" s="6"/>
      <c r="P844" s="6"/>
      <c r="Q844" s="6"/>
      <c r="R844" s="6"/>
      <c r="S844" s="6"/>
    </row>
    <row r="845" spans="1:19" ht="14.4">
      <c r="A845" s="6"/>
      <c r="B845" s="6"/>
      <c r="C845" s="6"/>
      <c r="D845" s="6"/>
      <c r="E845" s="6"/>
      <c r="F845" s="6"/>
      <c r="G845" s="6"/>
      <c r="H845" s="6"/>
      <c r="I845" s="6"/>
      <c r="J845" s="6"/>
      <c r="K845" s="6"/>
      <c r="L845" s="6"/>
      <c r="M845" s="6"/>
      <c r="N845" s="6"/>
      <c r="O845" s="6"/>
      <c r="P845" s="6"/>
      <c r="Q845" s="6"/>
      <c r="R845" s="6"/>
      <c r="S845" s="6"/>
    </row>
    <row r="846" spans="1:19" ht="14.4">
      <c r="A846" s="6"/>
      <c r="B846" s="6"/>
      <c r="C846" s="6"/>
      <c r="D846" s="6"/>
      <c r="E846" s="6"/>
      <c r="F846" s="6"/>
      <c r="G846" s="6"/>
      <c r="H846" s="6"/>
      <c r="I846" s="6"/>
      <c r="J846" s="6"/>
      <c r="K846" s="6"/>
      <c r="L846" s="6"/>
      <c r="M846" s="6"/>
      <c r="N846" s="6"/>
      <c r="O846" s="6"/>
      <c r="P846" s="6"/>
      <c r="Q846" s="6"/>
      <c r="R846" s="6"/>
      <c r="S846" s="6"/>
    </row>
    <row r="847" spans="1:19" ht="14.4">
      <c r="A847" s="6"/>
      <c r="B847" s="6"/>
      <c r="C847" s="6"/>
      <c r="D847" s="6"/>
      <c r="E847" s="6"/>
      <c r="F847" s="6"/>
      <c r="G847" s="6"/>
      <c r="H847" s="6"/>
      <c r="I847" s="6"/>
      <c r="J847" s="6"/>
      <c r="K847" s="6"/>
      <c r="L847" s="6"/>
      <c r="M847" s="6"/>
      <c r="N847" s="6"/>
      <c r="O847" s="6"/>
      <c r="P847" s="6"/>
      <c r="Q847" s="6"/>
      <c r="R847" s="6"/>
      <c r="S847" s="6"/>
    </row>
    <row r="848" spans="1:19" ht="14.4">
      <c r="A848" s="6"/>
      <c r="B848" s="6"/>
      <c r="C848" s="6"/>
      <c r="D848" s="6"/>
      <c r="E848" s="6"/>
      <c r="F848" s="6"/>
      <c r="G848" s="6"/>
      <c r="H848" s="6"/>
      <c r="I848" s="6"/>
      <c r="J848" s="6"/>
      <c r="K848" s="6"/>
      <c r="L848" s="6"/>
      <c r="M848" s="6"/>
      <c r="N848" s="6"/>
      <c r="O848" s="6"/>
      <c r="P848" s="6"/>
      <c r="Q848" s="6"/>
      <c r="R848" s="6"/>
      <c r="S848" s="6"/>
    </row>
    <row r="849" spans="1:19" ht="14.4">
      <c r="A849" s="6"/>
      <c r="B849" s="6"/>
      <c r="C849" s="6"/>
      <c r="D849" s="6"/>
      <c r="E849" s="6"/>
      <c r="F849" s="6"/>
      <c r="G849" s="6"/>
      <c r="H849" s="6"/>
      <c r="I849" s="6"/>
      <c r="J849" s="6"/>
      <c r="K849" s="6"/>
      <c r="L849" s="6"/>
      <c r="M849" s="6"/>
      <c r="N849" s="6"/>
      <c r="O849" s="6"/>
      <c r="P849" s="6"/>
      <c r="Q849" s="6"/>
      <c r="R849" s="6"/>
      <c r="S849" s="6"/>
    </row>
    <row r="850" spans="1:19" ht="14.4">
      <c r="A850" s="6"/>
      <c r="B850" s="6"/>
      <c r="C850" s="6"/>
      <c r="D850" s="6"/>
      <c r="E850" s="6"/>
      <c r="F850" s="6"/>
      <c r="G850" s="6"/>
      <c r="H850" s="6"/>
      <c r="I850" s="6"/>
      <c r="J850" s="6"/>
      <c r="K850" s="6"/>
      <c r="L850" s="6"/>
      <c r="M850" s="6"/>
      <c r="N850" s="6"/>
      <c r="O850" s="6"/>
      <c r="P850" s="6"/>
      <c r="Q850" s="6"/>
      <c r="R850" s="6"/>
      <c r="S850" s="6"/>
    </row>
    <row r="851" spans="1:19" ht="14.4">
      <c r="A851" s="6"/>
      <c r="B851" s="6"/>
      <c r="C851" s="6"/>
      <c r="D851" s="6"/>
      <c r="E851" s="6"/>
      <c r="F851" s="6"/>
      <c r="G851" s="6"/>
      <c r="H851" s="6"/>
      <c r="I851" s="6"/>
      <c r="J851" s="6"/>
      <c r="K851" s="6"/>
      <c r="L851" s="6"/>
      <c r="M851" s="6"/>
      <c r="N851" s="6"/>
      <c r="O851" s="6"/>
      <c r="P851" s="6"/>
      <c r="Q851" s="6"/>
      <c r="R851" s="6"/>
      <c r="S851" s="6"/>
    </row>
    <row r="852" spans="1:19" ht="14.4">
      <c r="A852" s="6"/>
      <c r="B852" s="6"/>
      <c r="C852" s="6"/>
      <c r="D852" s="6"/>
      <c r="E852" s="6"/>
      <c r="F852" s="6"/>
      <c r="G852" s="6"/>
      <c r="H852" s="6"/>
      <c r="I852" s="6"/>
      <c r="J852" s="6"/>
      <c r="K852" s="6"/>
      <c r="L852" s="6"/>
      <c r="M852" s="6"/>
      <c r="N852" s="6"/>
      <c r="O852" s="6"/>
      <c r="P852" s="6"/>
      <c r="Q852" s="6"/>
      <c r="R852" s="6"/>
      <c r="S852" s="6"/>
    </row>
    <row r="853" spans="1:19" ht="14.4">
      <c r="A853" s="6"/>
      <c r="B853" s="6"/>
      <c r="C853" s="6"/>
      <c r="D853" s="6"/>
      <c r="E853" s="6"/>
      <c r="F853" s="6"/>
      <c r="G853" s="6"/>
      <c r="H853" s="6"/>
      <c r="I853" s="6"/>
      <c r="J853" s="6"/>
      <c r="K853" s="6"/>
      <c r="L853" s="6"/>
      <c r="M853" s="6"/>
      <c r="N853" s="6"/>
      <c r="O853" s="6"/>
      <c r="P853" s="6"/>
      <c r="Q853" s="6"/>
      <c r="R853" s="6"/>
      <c r="S853" s="6"/>
    </row>
    <row r="854" spans="1:19" ht="14.4">
      <c r="A854" s="6"/>
      <c r="B854" s="6"/>
      <c r="C854" s="6"/>
      <c r="D854" s="6"/>
      <c r="E854" s="6"/>
      <c r="F854" s="6"/>
      <c r="G854" s="6"/>
      <c r="H854" s="6"/>
      <c r="I854" s="6"/>
      <c r="J854" s="6"/>
      <c r="K854" s="6"/>
      <c r="L854" s="6"/>
      <c r="M854" s="6"/>
      <c r="N854" s="6"/>
      <c r="O854" s="6"/>
      <c r="P854" s="6"/>
      <c r="Q854" s="6"/>
      <c r="R854" s="6"/>
      <c r="S854" s="6"/>
    </row>
    <row r="855" spans="1:19" ht="14.4">
      <c r="A855" s="6"/>
      <c r="B855" s="6"/>
      <c r="C855" s="6"/>
      <c r="D855" s="6"/>
      <c r="E855" s="6"/>
      <c r="F855" s="6"/>
      <c r="G855" s="6"/>
      <c r="H855" s="6"/>
      <c r="I855" s="6"/>
      <c r="J855" s="6"/>
      <c r="K855" s="6"/>
      <c r="L855" s="6"/>
      <c r="M855" s="6"/>
      <c r="N855" s="6"/>
      <c r="O855" s="6"/>
      <c r="P855" s="6"/>
      <c r="Q855" s="6"/>
      <c r="R855" s="6"/>
      <c r="S855" s="6"/>
    </row>
    <row r="856" spans="1:19" ht="14.4">
      <c r="A856" s="6"/>
      <c r="B856" s="6"/>
      <c r="C856" s="6"/>
      <c r="D856" s="6"/>
      <c r="E856" s="6"/>
      <c r="F856" s="6"/>
      <c r="G856" s="6"/>
      <c r="H856" s="6"/>
      <c r="I856" s="6"/>
      <c r="J856" s="6"/>
      <c r="K856" s="6"/>
      <c r="L856" s="6"/>
      <c r="M856" s="6"/>
      <c r="N856" s="6"/>
      <c r="O856" s="6"/>
      <c r="P856" s="6"/>
      <c r="Q856" s="6"/>
      <c r="R856" s="6"/>
      <c r="S856" s="6"/>
    </row>
    <row r="857" spans="1:19" ht="14.4">
      <c r="A857" s="6"/>
      <c r="B857" s="6"/>
      <c r="C857" s="6"/>
      <c r="D857" s="6"/>
      <c r="E857" s="6"/>
      <c r="F857" s="6"/>
      <c r="G857" s="6"/>
      <c r="H857" s="6"/>
      <c r="I857" s="6"/>
      <c r="J857" s="6"/>
      <c r="K857" s="6"/>
      <c r="L857" s="6"/>
      <c r="M857" s="6"/>
      <c r="N857" s="6"/>
      <c r="O857" s="6"/>
      <c r="P857" s="6"/>
      <c r="Q857" s="6"/>
      <c r="R857" s="6"/>
      <c r="S857" s="6"/>
    </row>
    <row r="858" spans="1:19" ht="14.4">
      <c r="A858" s="6"/>
      <c r="B858" s="6"/>
      <c r="C858" s="6"/>
      <c r="D858" s="6"/>
      <c r="E858" s="6"/>
      <c r="F858" s="6"/>
      <c r="G858" s="6"/>
      <c r="H858" s="6"/>
      <c r="I858" s="6"/>
      <c r="J858" s="6"/>
      <c r="K858" s="6"/>
      <c r="L858" s="6"/>
      <c r="M858" s="6"/>
      <c r="N858" s="6"/>
      <c r="O858" s="6"/>
      <c r="P858" s="6"/>
      <c r="Q858" s="6"/>
      <c r="R858" s="6"/>
      <c r="S858" s="6"/>
    </row>
    <row r="859" spans="1:19" ht="14.4">
      <c r="A859" s="6"/>
      <c r="B859" s="6"/>
      <c r="C859" s="6"/>
      <c r="D859" s="6"/>
      <c r="E859" s="6"/>
      <c r="F859" s="6"/>
      <c r="G859" s="6"/>
      <c r="H859" s="6"/>
      <c r="I859" s="6"/>
      <c r="J859" s="6"/>
      <c r="K859" s="6"/>
      <c r="L859" s="6"/>
      <c r="M859" s="6"/>
      <c r="N859" s="6"/>
      <c r="O859" s="6"/>
      <c r="P859" s="6"/>
      <c r="Q859" s="6"/>
      <c r="R859" s="6"/>
      <c r="S859" s="6"/>
    </row>
    <row r="860" spans="1:19" ht="14.4">
      <c r="A860" s="6"/>
      <c r="B860" s="6"/>
      <c r="C860" s="6"/>
      <c r="D860" s="6"/>
      <c r="E860" s="6"/>
      <c r="F860" s="6"/>
      <c r="G860" s="6"/>
      <c r="H860" s="6"/>
      <c r="I860" s="6"/>
      <c r="J860" s="6"/>
      <c r="K860" s="6"/>
      <c r="L860" s="6"/>
      <c r="M860" s="6"/>
      <c r="N860" s="6"/>
      <c r="O860" s="6"/>
      <c r="P860" s="6"/>
      <c r="Q860" s="6"/>
      <c r="R860" s="6"/>
      <c r="S860" s="6"/>
    </row>
    <row r="861" spans="1:19" ht="14.4">
      <c r="A861" s="6"/>
      <c r="B861" s="6"/>
      <c r="C861" s="6"/>
      <c r="D861" s="6"/>
      <c r="E861" s="6"/>
      <c r="F861" s="6"/>
      <c r="G861" s="6"/>
      <c r="H861" s="6"/>
      <c r="I861" s="6"/>
      <c r="J861" s="6"/>
      <c r="K861" s="6"/>
      <c r="L861" s="6"/>
      <c r="M861" s="6"/>
      <c r="N861" s="6"/>
      <c r="O861" s="6"/>
      <c r="P861" s="6"/>
      <c r="Q861" s="6"/>
      <c r="R861" s="6"/>
      <c r="S861" s="6"/>
    </row>
    <row r="862" spans="1:19" ht="14.4">
      <c r="A862" s="6"/>
      <c r="B862" s="6"/>
      <c r="C862" s="6"/>
      <c r="D862" s="6"/>
      <c r="E862" s="6"/>
      <c r="F862" s="6"/>
      <c r="G862" s="6"/>
      <c r="H862" s="6"/>
      <c r="I862" s="6"/>
      <c r="J862" s="6"/>
      <c r="K862" s="6"/>
      <c r="L862" s="6"/>
      <c r="M862" s="6"/>
      <c r="N862" s="6"/>
      <c r="O862" s="6"/>
      <c r="P862" s="6"/>
      <c r="Q862" s="6"/>
      <c r="R862" s="6"/>
      <c r="S862" s="6"/>
    </row>
    <row r="863" spans="1:19" ht="14.4">
      <c r="A863" s="6"/>
      <c r="B863" s="6"/>
      <c r="C863" s="6"/>
      <c r="D863" s="6"/>
      <c r="E863" s="6"/>
      <c r="F863" s="6"/>
      <c r="G863" s="6"/>
      <c r="H863" s="6"/>
      <c r="I863" s="6"/>
      <c r="J863" s="6"/>
      <c r="K863" s="6"/>
      <c r="L863" s="6"/>
      <c r="M863" s="6"/>
      <c r="N863" s="6"/>
      <c r="O863" s="6"/>
      <c r="P863" s="6"/>
      <c r="Q863" s="6"/>
      <c r="R863" s="6"/>
      <c r="S863" s="6"/>
    </row>
    <row r="864" spans="1:19" ht="14.4">
      <c r="A864" s="6"/>
      <c r="B864" s="6"/>
      <c r="C864" s="6"/>
      <c r="D864" s="6"/>
      <c r="E864" s="6"/>
      <c r="F864" s="6"/>
      <c r="G864" s="6"/>
      <c r="H864" s="6"/>
      <c r="I864" s="6"/>
      <c r="J864" s="6"/>
      <c r="K864" s="6"/>
      <c r="L864" s="6"/>
      <c r="M864" s="6"/>
      <c r="N864" s="6"/>
      <c r="O864" s="6"/>
      <c r="P864" s="6"/>
      <c r="Q864" s="6"/>
      <c r="R864" s="6"/>
      <c r="S864" s="6"/>
    </row>
    <row r="865" spans="1:19" ht="14.4">
      <c r="A865" s="6"/>
      <c r="B865" s="6"/>
      <c r="C865" s="6"/>
      <c r="D865" s="6"/>
      <c r="E865" s="6"/>
      <c r="F865" s="6"/>
      <c r="G865" s="6"/>
      <c r="H865" s="6"/>
      <c r="I865" s="6"/>
      <c r="J865" s="6"/>
      <c r="K865" s="6"/>
      <c r="L865" s="6"/>
      <c r="M865" s="6"/>
      <c r="N865" s="6"/>
      <c r="O865" s="6"/>
      <c r="P865" s="6"/>
      <c r="Q865" s="6"/>
      <c r="R865" s="6"/>
      <c r="S865" s="6"/>
    </row>
    <row r="866" spans="1:19" ht="14.4">
      <c r="A866" s="6"/>
      <c r="B866" s="6"/>
      <c r="C866" s="6"/>
      <c r="D866" s="6"/>
      <c r="E866" s="6"/>
      <c r="F866" s="6"/>
      <c r="G866" s="6"/>
      <c r="H866" s="6"/>
      <c r="I866" s="6"/>
      <c r="J866" s="6"/>
      <c r="K866" s="6"/>
      <c r="L866" s="6"/>
      <c r="M866" s="6"/>
      <c r="N866" s="6"/>
      <c r="O866" s="6"/>
      <c r="P866" s="6"/>
      <c r="Q866" s="6"/>
      <c r="R866" s="6"/>
      <c r="S866" s="6"/>
    </row>
    <row r="867" spans="1:19" ht="14.4">
      <c r="A867" s="6"/>
      <c r="B867" s="6"/>
      <c r="C867" s="6"/>
      <c r="D867" s="6"/>
      <c r="E867" s="6"/>
      <c r="F867" s="6"/>
      <c r="G867" s="6"/>
      <c r="H867" s="6"/>
      <c r="I867" s="6"/>
      <c r="J867" s="6"/>
      <c r="K867" s="6"/>
      <c r="L867" s="6"/>
      <c r="M867" s="6"/>
      <c r="N867" s="6"/>
      <c r="O867" s="6"/>
      <c r="P867" s="6"/>
      <c r="Q867" s="6"/>
      <c r="R867" s="6"/>
      <c r="S867" s="6"/>
    </row>
    <row r="868" spans="1:19" ht="14.4">
      <c r="A868" s="6"/>
      <c r="B868" s="6"/>
      <c r="C868" s="6"/>
      <c r="D868" s="6"/>
      <c r="E868" s="6"/>
      <c r="F868" s="6"/>
      <c r="G868" s="6"/>
      <c r="H868" s="6"/>
      <c r="I868" s="6"/>
      <c r="J868" s="6"/>
      <c r="K868" s="6"/>
      <c r="L868" s="6"/>
      <c r="M868" s="6"/>
      <c r="N868" s="6"/>
      <c r="O868" s="6"/>
      <c r="P868" s="6"/>
      <c r="Q868" s="6"/>
      <c r="R868" s="6"/>
      <c r="S868" s="6"/>
    </row>
    <row r="869" spans="1:19" ht="14.4">
      <c r="A869" s="6"/>
      <c r="B869" s="6"/>
      <c r="C869" s="6"/>
      <c r="D869" s="6"/>
      <c r="E869" s="6"/>
      <c r="F869" s="6"/>
      <c r="G869" s="6"/>
      <c r="H869" s="6"/>
      <c r="I869" s="6"/>
      <c r="J869" s="6"/>
      <c r="K869" s="6"/>
      <c r="L869" s="6"/>
      <c r="M869" s="6"/>
      <c r="N869" s="6"/>
      <c r="O869" s="6"/>
      <c r="P869" s="6"/>
      <c r="Q869" s="6"/>
      <c r="R869" s="6"/>
      <c r="S869" s="6"/>
    </row>
    <row r="870" spans="1:19" ht="14.4">
      <c r="A870" s="6"/>
      <c r="B870" s="6"/>
      <c r="C870" s="6"/>
      <c r="D870" s="6"/>
      <c r="E870" s="6"/>
      <c r="F870" s="6"/>
      <c r="G870" s="6"/>
      <c r="H870" s="6"/>
      <c r="I870" s="6"/>
      <c r="J870" s="6"/>
      <c r="K870" s="6"/>
      <c r="L870" s="6"/>
      <c r="M870" s="6"/>
      <c r="N870" s="6"/>
      <c r="O870" s="6"/>
      <c r="P870" s="6"/>
      <c r="Q870" s="6"/>
      <c r="R870" s="6"/>
      <c r="S870" s="6"/>
    </row>
    <row r="871" spans="1:19" ht="14.4">
      <c r="A871" s="6"/>
      <c r="B871" s="6"/>
      <c r="C871" s="6"/>
      <c r="D871" s="6"/>
      <c r="E871" s="6"/>
      <c r="F871" s="6"/>
      <c r="G871" s="6"/>
      <c r="H871" s="6"/>
      <c r="I871" s="6"/>
      <c r="J871" s="6"/>
      <c r="K871" s="6"/>
      <c r="L871" s="6"/>
      <c r="M871" s="6"/>
      <c r="N871" s="6"/>
      <c r="O871" s="6"/>
      <c r="P871" s="6"/>
      <c r="Q871" s="6"/>
      <c r="R871" s="6"/>
      <c r="S871" s="6"/>
    </row>
    <row r="872" spans="1:19" ht="14.4">
      <c r="A872" s="6"/>
      <c r="B872" s="6"/>
      <c r="C872" s="6"/>
      <c r="D872" s="6"/>
      <c r="E872" s="6"/>
      <c r="F872" s="6"/>
      <c r="G872" s="6"/>
      <c r="H872" s="6"/>
      <c r="I872" s="6"/>
      <c r="J872" s="6"/>
      <c r="K872" s="6"/>
      <c r="L872" s="6"/>
      <c r="M872" s="6"/>
      <c r="N872" s="6"/>
      <c r="O872" s="6"/>
      <c r="P872" s="6"/>
      <c r="Q872" s="6"/>
      <c r="R872" s="6"/>
      <c r="S872" s="6"/>
    </row>
    <row r="873" spans="1:19" ht="14.4">
      <c r="A873" s="6"/>
      <c r="B873" s="6"/>
      <c r="C873" s="6"/>
      <c r="D873" s="6"/>
      <c r="E873" s="6"/>
      <c r="F873" s="6"/>
      <c r="G873" s="6"/>
      <c r="H873" s="6"/>
      <c r="I873" s="6"/>
      <c r="J873" s="6"/>
      <c r="K873" s="6"/>
      <c r="L873" s="6"/>
      <c r="M873" s="6"/>
      <c r="N873" s="6"/>
      <c r="O873" s="6"/>
      <c r="P873" s="6"/>
      <c r="Q873" s="6"/>
      <c r="R873" s="6"/>
      <c r="S873" s="6"/>
    </row>
    <row r="874" spans="1:19" ht="14.4">
      <c r="A874" s="6"/>
      <c r="B874" s="6"/>
      <c r="C874" s="6"/>
      <c r="D874" s="6"/>
      <c r="E874" s="6"/>
      <c r="F874" s="6"/>
      <c r="G874" s="6"/>
      <c r="H874" s="6"/>
      <c r="I874" s="6"/>
      <c r="J874" s="6"/>
      <c r="K874" s="6"/>
      <c r="L874" s="6"/>
      <c r="M874" s="6"/>
      <c r="N874" s="6"/>
      <c r="O874" s="6"/>
      <c r="P874" s="6"/>
      <c r="Q874" s="6"/>
      <c r="R874" s="6"/>
      <c r="S874" s="6"/>
    </row>
    <row r="875" spans="1:19" ht="14.4">
      <c r="A875" s="6"/>
      <c r="B875" s="6"/>
      <c r="C875" s="6"/>
      <c r="D875" s="6"/>
      <c r="E875" s="6"/>
      <c r="F875" s="6"/>
      <c r="G875" s="6"/>
      <c r="H875" s="6"/>
      <c r="I875" s="6"/>
      <c r="J875" s="6"/>
      <c r="K875" s="6"/>
      <c r="L875" s="6"/>
      <c r="M875" s="6"/>
      <c r="N875" s="6"/>
      <c r="O875" s="6"/>
      <c r="P875" s="6"/>
      <c r="Q875" s="6"/>
      <c r="R875" s="6"/>
      <c r="S875" s="6"/>
    </row>
    <row r="876" spans="1:19" ht="14.4">
      <c r="A876" s="6"/>
      <c r="B876" s="6"/>
      <c r="C876" s="6"/>
      <c r="D876" s="6"/>
      <c r="E876" s="6"/>
      <c r="F876" s="6"/>
      <c r="G876" s="6"/>
      <c r="H876" s="6"/>
      <c r="I876" s="6"/>
      <c r="J876" s="6"/>
      <c r="K876" s="6"/>
      <c r="L876" s="6"/>
      <c r="M876" s="6"/>
      <c r="N876" s="6"/>
      <c r="O876" s="6"/>
      <c r="P876" s="6"/>
      <c r="Q876" s="6"/>
      <c r="R876" s="6"/>
      <c r="S876" s="6"/>
    </row>
    <row r="877" spans="1:19" ht="14.4">
      <c r="A877" s="6"/>
      <c r="B877" s="6"/>
      <c r="C877" s="6"/>
      <c r="D877" s="6"/>
      <c r="E877" s="6"/>
      <c r="F877" s="6"/>
      <c r="G877" s="6"/>
      <c r="H877" s="6"/>
      <c r="I877" s="6"/>
      <c r="J877" s="6"/>
      <c r="K877" s="6"/>
      <c r="L877" s="6"/>
      <c r="M877" s="6"/>
      <c r="N877" s="6"/>
      <c r="O877" s="6"/>
      <c r="P877" s="6"/>
      <c r="Q877" s="6"/>
      <c r="R877" s="6"/>
      <c r="S877" s="6"/>
    </row>
    <row r="878" spans="1:19" ht="14.4">
      <c r="A878" s="6"/>
      <c r="B878" s="6"/>
      <c r="C878" s="6"/>
      <c r="D878" s="6"/>
      <c r="E878" s="6"/>
      <c r="F878" s="6"/>
      <c r="G878" s="6"/>
      <c r="H878" s="6"/>
      <c r="I878" s="6"/>
      <c r="J878" s="6"/>
      <c r="K878" s="6"/>
      <c r="L878" s="6"/>
      <c r="M878" s="6"/>
      <c r="N878" s="6"/>
      <c r="O878" s="6"/>
      <c r="P878" s="6"/>
      <c r="Q878" s="6"/>
      <c r="R878" s="6"/>
      <c r="S878" s="6"/>
    </row>
    <row r="879" spans="1:19" ht="14.4">
      <c r="A879" s="6"/>
      <c r="B879" s="6"/>
      <c r="C879" s="6"/>
      <c r="D879" s="6"/>
      <c r="E879" s="6"/>
      <c r="F879" s="6"/>
      <c r="G879" s="6"/>
      <c r="H879" s="6"/>
      <c r="I879" s="6"/>
      <c r="J879" s="6"/>
      <c r="K879" s="6"/>
      <c r="L879" s="6"/>
      <c r="M879" s="6"/>
      <c r="N879" s="6"/>
      <c r="O879" s="6"/>
      <c r="P879" s="6"/>
      <c r="Q879" s="6"/>
      <c r="R879" s="6"/>
      <c r="S879" s="6"/>
    </row>
    <row r="880" spans="1:19" ht="14.4">
      <c r="A880" s="6"/>
      <c r="B880" s="6"/>
      <c r="C880" s="6"/>
      <c r="D880" s="6"/>
      <c r="E880" s="6"/>
      <c r="F880" s="6"/>
      <c r="G880" s="6"/>
      <c r="H880" s="6"/>
      <c r="I880" s="6"/>
      <c r="J880" s="6"/>
      <c r="K880" s="6"/>
      <c r="L880" s="6"/>
      <c r="M880" s="6"/>
      <c r="N880" s="6"/>
      <c r="O880" s="6"/>
      <c r="P880" s="6"/>
      <c r="Q880" s="6"/>
      <c r="R880" s="6"/>
      <c r="S880" s="6"/>
    </row>
    <row r="881" spans="1:19" ht="14.4">
      <c r="A881" s="6"/>
      <c r="B881" s="6"/>
      <c r="C881" s="6"/>
      <c r="D881" s="6"/>
      <c r="E881" s="6"/>
      <c r="F881" s="6"/>
      <c r="G881" s="6"/>
      <c r="H881" s="6"/>
      <c r="I881" s="6"/>
      <c r="J881" s="6"/>
      <c r="K881" s="6"/>
      <c r="L881" s="6"/>
      <c r="M881" s="6"/>
      <c r="N881" s="6"/>
      <c r="O881" s="6"/>
      <c r="P881" s="6"/>
      <c r="Q881" s="6"/>
      <c r="R881" s="6"/>
      <c r="S881" s="6"/>
    </row>
    <row r="882" spans="1:19" ht="14.4">
      <c r="A882" s="6"/>
      <c r="B882" s="6"/>
      <c r="C882" s="6"/>
      <c r="D882" s="6"/>
      <c r="E882" s="6"/>
      <c r="F882" s="6"/>
      <c r="G882" s="6"/>
      <c r="H882" s="6"/>
      <c r="I882" s="6"/>
      <c r="J882" s="6"/>
      <c r="K882" s="6"/>
      <c r="L882" s="6"/>
      <c r="M882" s="6"/>
      <c r="N882" s="6"/>
      <c r="O882" s="6"/>
      <c r="P882" s="6"/>
      <c r="Q882" s="6"/>
      <c r="R882" s="6"/>
      <c r="S882" s="6"/>
    </row>
    <row r="883" spans="1:19" ht="14.4">
      <c r="A883" s="6"/>
      <c r="B883" s="6"/>
      <c r="C883" s="6"/>
      <c r="D883" s="6"/>
      <c r="E883" s="6"/>
      <c r="F883" s="6"/>
      <c r="G883" s="6"/>
      <c r="H883" s="6"/>
      <c r="I883" s="6"/>
      <c r="J883" s="6"/>
      <c r="K883" s="6"/>
      <c r="L883" s="6"/>
      <c r="M883" s="6"/>
      <c r="N883" s="6"/>
      <c r="O883" s="6"/>
      <c r="P883" s="6"/>
      <c r="Q883" s="6"/>
      <c r="R883" s="6"/>
      <c r="S883" s="6"/>
    </row>
    <row r="884" spans="1:19" ht="14.4">
      <c r="A884" s="6"/>
      <c r="B884" s="6"/>
      <c r="C884" s="6"/>
      <c r="D884" s="6"/>
      <c r="E884" s="6"/>
      <c r="F884" s="6"/>
      <c r="G884" s="6"/>
      <c r="H884" s="6"/>
      <c r="I884" s="6"/>
      <c r="J884" s="6"/>
      <c r="K884" s="6"/>
      <c r="L884" s="6"/>
      <c r="M884" s="6"/>
      <c r="N884" s="6"/>
      <c r="O884" s="6"/>
      <c r="P884" s="6"/>
      <c r="Q884" s="6"/>
      <c r="R884" s="6"/>
      <c r="S884" s="6"/>
    </row>
    <row r="885" spans="1:19" ht="14.4">
      <c r="A885" s="6"/>
      <c r="B885" s="6"/>
      <c r="C885" s="6"/>
      <c r="D885" s="6"/>
      <c r="E885" s="6"/>
      <c r="F885" s="6"/>
      <c r="G885" s="6"/>
      <c r="H885" s="6"/>
      <c r="I885" s="6"/>
      <c r="J885" s="6"/>
      <c r="K885" s="6"/>
      <c r="L885" s="6"/>
      <c r="M885" s="6"/>
      <c r="N885" s="6"/>
      <c r="O885" s="6"/>
      <c r="P885" s="6"/>
      <c r="Q885" s="6"/>
      <c r="R885" s="6"/>
      <c r="S885" s="6"/>
    </row>
    <row r="886" spans="1:19" ht="14.4">
      <c r="A886" s="6"/>
      <c r="B886" s="6"/>
      <c r="C886" s="6"/>
      <c r="D886" s="6"/>
      <c r="E886" s="6"/>
      <c r="F886" s="6"/>
      <c r="G886" s="6"/>
      <c r="H886" s="6"/>
      <c r="I886" s="6"/>
      <c r="J886" s="6"/>
      <c r="K886" s="6"/>
      <c r="L886" s="6"/>
      <c r="M886" s="6"/>
      <c r="N886" s="6"/>
      <c r="O886" s="6"/>
      <c r="P886" s="6"/>
      <c r="Q886" s="6"/>
      <c r="R886" s="6"/>
      <c r="S886" s="6"/>
    </row>
    <row r="887" spans="1:19" ht="14.4">
      <c r="A887" s="6"/>
      <c r="B887" s="6"/>
      <c r="C887" s="6"/>
      <c r="D887" s="6"/>
      <c r="E887" s="6"/>
      <c r="F887" s="6"/>
      <c r="G887" s="6"/>
      <c r="H887" s="6"/>
      <c r="I887" s="6"/>
      <c r="J887" s="6"/>
      <c r="K887" s="6"/>
      <c r="L887" s="6"/>
      <c r="M887" s="6"/>
      <c r="N887" s="6"/>
      <c r="O887" s="6"/>
      <c r="P887" s="6"/>
      <c r="Q887" s="6"/>
      <c r="R887" s="6"/>
      <c r="S887" s="6"/>
    </row>
    <row r="888" spans="1:19" ht="14.4">
      <c r="A888" s="6"/>
      <c r="B888" s="6"/>
      <c r="C888" s="6"/>
      <c r="D888" s="6"/>
      <c r="E888" s="6"/>
      <c r="F888" s="6"/>
      <c r="G888" s="6"/>
      <c r="H888" s="6"/>
      <c r="I888" s="6"/>
      <c r="J888" s="6"/>
      <c r="K888" s="6"/>
      <c r="L888" s="6"/>
      <c r="M888" s="6"/>
      <c r="N888" s="6"/>
      <c r="O888" s="6"/>
      <c r="P888" s="6"/>
      <c r="Q888" s="6"/>
      <c r="R888" s="6"/>
      <c r="S888" s="6"/>
    </row>
    <row r="889" spans="1:19" ht="14.4">
      <c r="A889" s="6"/>
      <c r="B889" s="6"/>
      <c r="C889" s="6"/>
      <c r="D889" s="6"/>
      <c r="E889" s="6"/>
      <c r="F889" s="6"/>
      <c r="G889" s="6"/>
      <c r="H889" s="6"/>
      <c r="I889" s="6"/>
      <c r="J889" s="6"/>
      <c r="K889" s="6"/>
      <c r="L889" s="6"/>
      <c r="M889" s="6"/>
      <c r="N889" s="6"/>
      <c r="O889" s="6"/>
      <c r="P889" s="6"/>
      <c r="Q889" s="6"/>
      <c r="R889" s="6"/>
      <c r="S889" s="6"/>
    </row>
    <row r="890" spans="1:19" ht="14.4">
      <c r="A890" s="6"/>
      <c r="B890" s="6"/>
      <c r="C890" s="6"/>
      <c r="D890" s="6"/>
      <c r="E890" s="6"/>
      <c r="F890" s="6"/>
      <c r="G890" s="6"/>
      <c r="H890" s="6"/>
      <c r="I890" s="6"/>
      <c r="J890" s="6"/>
      <c r="K890" s="6"/>
      <c r="L890" s="6"/>
      <c r="M890" s="6"/>
      <c r="N890" s="6"/>
      <c r="O890" s="6"/>
      <c r="P890" s="6"/>
      <c r="Q890" s="6"/>
      <c r="R890" s="6"/>
      <c r="S890" s="6"/>
    </row>
    <row r="891" spans="1:19" ht="14.4">
      <c r="A891" s="6"/>
      <c r="B891" s="6"/>
      <c r="C891" s="6"/>
      <c r="D891" s="6"/>
      <c r="E891" s="6"/>
      <c r="F891" s="6"/>
      <c r="G891" s="6"/>
      <c r="H891" s="6"/>
      <c r="I891" s="6"/>
      <c r="J891" s="6"/>
      <c r="K891" s="6"/>
      <c r="L891" s="6"/>
      <c r="M891" s="6"/>
      <c r="N891" s="6"/>
      <c r="O891" s="6"/>
      <c r="P891" s="6"/>
      <c r="Q891" s="6"/>
      <c r="R891" s="6"/>
      <c r="S891" s="6"/>
    </row>
    <row r="892" spans="1:19" ht="14.4">
      <c r="A892" s="6"/>
      <c r="B892" s="6"/>
      <c r="C892" s="6"/>
      <c r="D892" s="6"/>
      <c r="E892" s="6"/>
      <c r="F892" s="6"/>
      <c r="G892" s="6"/>
      <c r="H892" s="6"/>
      <c r="I892" s="6"/>
      <c r="J892" s="6"/>
      <c r="K892" s="6"/>
      <c r="L892" s="6"/>
      <c r="M892" s="6"/>
      <c r="N892" s="6"/>
      <c r="O892" s="6"/>
      <c r="P892" s="6"/>
      <c r="Q892" s="6"/>
      <c r="R892" s="6"/>
      <c r="S892" s="6"/>
    </row>
    <row r="893" spans="1:19" ht="14.4">
      <c r="A893" s="6"/>
      <c r="B893" s="6"/>
      <c r="C893" s="6"/>
      <c r="D893" s="6"/>
      <c r="E893" s="6"/>
      <c r="F893" s="6"/>
      <c r="G893" s="6"/>
      <c r="H893" s="6"/>
      <c r="I893" s="6"/>
      <c r="J893" s="6"/>
      <c r="K893" s="6"/>
      <c r="L893" s="6"/>
      <c r="M893" s="6"/>
      <c r="N893" s="6"/>
      <c r="O893" s="6"/>
      <c r="P893" s="6"/>
      <c r="Q893" s="6"/>
      <c r="R893" s="6"/>
      <c r="S893" s="6"/>
    </row>
    <row r="894" spans="1:19" ht="14.4">
      <c r="A894" s="6"/>
      <c r="B894" s="6"/>
      <c r="C894" s="6"/>
      <c r="D894" s="6"/>
      <c r="E894" s="6"/>
      <c r="F894" s="6"/>
      <c r="G894" s="6"/>
      <c r="H894" s="6"/>
      <c r="I894" s="6"/>
      <c r="J894" s="6"/>
      <c r="K894" s="6"/>
      <c r="L894" s="6"/>
      <c r="M894" s="6"/>
      <c r="N894" s="6"/>
      <c r="O894" s="6"/>
      <c r="P894" s="6"/>
      <c r="Q894" s="6"/>
      <c r="R894" s="6"/>
      <c r="S894" s="6"/>
    </row>
    <row r="895" spans="1:19" ht="14.4">
      <c r="A895" s="6"/>
      <c r="B895" s="6"/>
      <c r="C895" s="6"/>
      <c r="D895" s="6"/>
      <c r="E895" s="6"/>
      <c r="F895" s="6"/>
      <c r="G895" s="6"/>
      <c r="H895" s="6"/>
      <c r="I895" s="6"/>
      <c r="J895" s="6"/>
      <c r="K895" s="6"/>
      <c r="L895" s="6"/>
      <c r="M895" s="6"/>
      <c r="N895" s="6"/>
      <c r="O895" s="6"/>
      <c r="P895" s="6"/>
      <c r="Q895" s="6"/>
      <c r="R895" s="6"/>
      <c r="S895" s="6"/>
    </row>
    <row r="896" spans="1:19" ht="14.4">
      <c r="A896" s="6"/>
      <c r="B896" s="6"/>
      <c r="C896" s="6"/>
      <c r="D896" s="6"/>
      <c r="E896" s="6"/>
      <c r="F896" s="6"/>
      <c r="G896" s="6"/>
      <c r="H896" s="6"/>
      <c r="I896" s="6"/>
      <c r="J896" s="6"/>
      <c r="K896" s="6"/>
      <c r="L896" s="6"/>
      <c r="M896" s="6"/>
      <c r="N896" s="6"/>
      <c r="O896" s="6"/>
      <c r="P896" s="6"/>
      <c r="Q896" s="6"/>
      <c r="R896" s="6"/>
      <c r="S896" s="6"/>
    </row>
    <row r="897" spans="1:19" ht="14.4">
      <c r="A897" s="6"/>
      <c r="B897" s="6"/>
      <c r="C897" s="6"/>
      <c r="D897" s="6"/>
      <c r="E897" s="6"/>
      <c r="F897" s="6"/>
      <c r="G897" s="6"/>
      <c r="H897" s="6"/>
      <c r="I897" s="6"/>
      <c r="J897" s="6"/>
      <c r="K897" s="6"/>
      <c r="L897" s="6"/>
      <c r="M897" s="6"/>
      <c r="N897" s="6"/>
      <c r="O897" s="6"/>
      <c r="P897" s="6"/>
      <c r="Q897" s="6"/>
      <c r="R897" s="6"/>
      <c r="S897" s="6"/>
    </row>
    <row r="898" spans="1:19" ht="14.4">
      <c r="A898" s="6"/>
      <c r="B898" s="6"/>
      <c r="C898" s="6"/>
      <c r="D898" s="6"/>
      <c r="E898" s="6"/>
      <c r="F898" s="6"/>
      <c r="G898" s="6"/>
      <c r="H898" s="6"/>
      <c r="I898" s="6"/>
      <c r="J898" s="6"/>
      <c r="K898" s="6"/>
      <c r="L898" s="6"/>
      <c r="M898" s="6"/>
      <c r="N898" s="6"/>
      <c r="O898" s="6"/>
      <c r="P898" s="6"/>
      <c r="Q898" s="6"/>
      <c r="R898" s="6"/>
      <c r="S898" s="6"/>
    </row>
    <row r="899" spans="1:19" ht="14.4">
      <c r="A899" s="6"/>
      <c r="B899" s="6"/>
      <c r="C899" s="6"/>
      <c r="D899" s="6"/>
      <c r="E899" s="6"/>
      <c r="F899" s="6"/>
      <c r="G899" s="6"/>
      <c r="H899" s="6"/>
      <c r="I899" s="6"/>
      <c r="J899" s="6"/>
      <c r="K899" s="6"/>
      <c r="L899" s="6"/>
      <c r="M899" s="6"/>
      <c r="N899" s="6"/>
      <c r="O899" s="6"/>
      <c r="P899" s="6"/>
      <c r="Q899" s="6"/>
      <c r="R899" s="6"/>
      <c r="S899" s="6"/>
    </row>
    <row r="900" spans="1:19" ht="14.4">
      <c r="A900" s="6"/>
      <c r="B900" s="6"/>
      <c r="C900" s="6"/>
      <c r="D900" s="6"/>
      <c r="E900" s="6"/>
      <c r="F900" s="6"/>
      <c r="G900" s="6"/>
      <c r="H900" s="6"/>
      <c r="I900" s="6"/>
      <c r="J900" s="6"/>
      <c r="K900" s="6"/>
      <c r="L900" s="6"/>
      <c r="M900" s="6"/>
      <c r="N900" s="6"/>
      <c r="O900" s="6"/>
      <c r="P900" s="6"/>
      <c r="Q900" s="6"/>
      <c r="R900" s="6"/>
      <c r="S900" s="6"/>
    </row>
    <row r="901" spans="1:19" ht="14.4">
      <c r="A901" s="6"/>
      <c r="B901" s="6"/>
      <c r="C901" s="6"/>
      <c r="D901" s="6"/>
      <c r="E901" s="6"/>
      <c r="F901" s="6"/>
      <c r="G901" s="6"/>
      <c r="H901" s="6"/>
      <c r="I901" s="6"/>
      <c r="J901" s="6"/>
      <c r="K901" s="6"/>
      <c r="L901" s="6"/>
      <c r="M901" s="6"/>
      <c r="N901" s="6"/>
      <c r="O901" s="6"/>
      <c r="P901" s="6"/>
      <c r="Q901" s="6"/>
      <c r="R901" s="6"/>
      <c r="S901" s="6"/>
    </row>
    <row r="902" spans="1:19" ht="14.4">
      <c r="A902" s="6"/>
      <c r="B902" s="6"/>
      <c r="C902" s="6"/>
      <c r="D902" s="6"/>
      <c r="E902" s="6"/>
      <c r="F902" s="6"/>
      <c r="G902" s="6"/>
      <c r="H902" s="6"/>
      <c r="I902" s="6"/>
      <c r="J902" s="6"/>
      <c r="K902" s="6"/>
      <c r="L902" s="6"/>
      <c r="M902" s="6"/>
      <c r="N902" s="6"/>
      <c r="O902" s="6"/>
      <c r="P902" s="6"/>
      <c r="Q902" s="6"/>
      <c r="R902" s="6"/>
      <c r="S902" s="6"/>
    </row>
    <row r="903" spans="1:19" ht="14.4">
      <c r="A903" s="6"/>
      <c r="B903" s="6"/>
      <c r="C903" s="6"/>
      <c r="D903" s="6"/>
      <c r="E903" s="6"/>
      <c r="F903" s="6"/>
      <c r="G903" s="6"/>
      <c r="H903" s="6"/>
      <c r="I903" s="6"/>
      <c r="J903" s="6"/>
      <c r="K903" s="6"/>
      <c r="L903" s="6"/>
      <c r="M903" s="6"/>
      <c r="N903" s="6"/>
      <c r="O903" s="6"/>
      <c r="P903" s="6"/>
      <c r="Q903" s="6"/>
      <c r="R903" s="6"/>
      <c r="S903" s="6"/>
    </row>
    <row r="904" spans="1:19" ht="14.4">
      <c r="A904" s="6"/>
      <c r="B904" s="6"/>
      <c r="C904" s="6"/>
      <c r="D904" s="6"/>
      <c r="E904" s="6"/>
      <c r="F904" s="6"/>
      <c r="G904" s="6"/>
      <c r="H904" s="6"/>
      <c r="I904" s="6"/>
      <c r="J904" s="6"/>
      <c r="K904" s="6"/>
      <c r="L904" s="6"/>
      <c r="M904" s="6"/>
      <c r="N904" s="6"/>
      <c r="O904" s="6"/>
      <c r="P904" s="6"/>
      <c r="Q904" s="6"/>
      <c r="R904" s="6"/>
      <c r="S904" s="6"/>
    </row>
    <row r="905" spans="1:19" ht="14.4">
      <c r="A905" s="6"/>
      <c r="B905" s="6"/>
      <c r="C905" s="6"/>
      <c r="D905" s="6"/>
      <c r="E905" s="6"/>
      <c r="F905" s="6"/>
      <c r="G905" s="6"/>
      <c r="H905" s="6"/>
      <c r="I905" s="6"/>
      <c r="J905" s="6"/>
      <c r="K905" s="6"/>
      <c r="L905" s="6"/>
      <c r="M905" s="6"/>
      <c r="N905" s="6"/>
      <c r="O905" s="6"/>
      <c r="P905" s="6"/>
      <c r="Q905" s="6"/>
      <c r="R905" s="6"/>
      <c r="S905" s="6"/>
    </row>
    <row r="906" spans="1:19" ht="14.4">
      <c r="A906" s="6"/>
      <c r="B906" s="6"/>
      <c r="C906" s="6"/>
      <c r="D906" s="6"/>
      <c r="E906" s="6"/>
      <c r="F906" s="6"/>
      <c r="G906" s="6"/>
      <c r="H906" s="6"/>
      <c r="I906" s="6"/>
      <c r="J906" s="6"/>
      <c r="K906" s="6"/>
      <c r="L906" s="6"/>
      <c r="M906" s="6"/>
      <c r="N906" s="6"/>
      <c r="O906" s="6"/>
      <c r="P906" s="6"/>
      <c r="Q906" s="6"/>
      <c r="R906" s="6"/>
      <c r="S906" s="6"/>
    </row>
    <row r="907" spans="1:19" ht="14.4">
      <c r="A907" s="6"/>
      <c r="B907" s="6"/>
      <c r="C907" s="6"/>
      <c r="D907" s="6"/>
      <c r="E907" s="6"/>
      <c r="F907" s="6"/>
      <c r="G907" s="6"/>
      <c r="H907" s="6"/>
      <c r="I907" s="6"/>
      <c r="J907" s="6"/>
      <c r="K907" s="6"/>
      <c r="L907" s="6"/>
      <c r="M907" s="6"/>
      <c r="N907" s="6"/>
      <c r="O907" s="6"/>
      <c r="P907" s="6"/>
      <c r="Q907" s="6"/>
      <c r="R907" s="6"/>
      <c r="S907" s="6"/>
    </row>
    <row r="908" spans="1:19" ht="14.4">
      <c r="A908" s="6"/>
      <c r="B908" s="6"/>
      <c r="C908" s="6"/>
      <c r="D908" s="6"/>
      <c r="E908" s="6"/>
      <c r="F908" s="6"/>
      <c r="G908" s="6"/>
      <c r="H908" s="6"/>
      <c r="I908" s="6"/>
      <c r="J908" s="6"/>
      <c r="K908" s="6"/>
      <c r="L908" s="6"/>
      <c r="M908" s="6"/>
      <c r="N908" s="6"/>
      <c r="O908" s="6"/>
      <c r="P908" s="6"/>
      <c r="Q908" s="6"/>
      <c r="R908" s="6"/>
      <c r="S908" s="6"/>
    </row>
    <row r="909" spans="1:19" ht="14.4">
      <c r="A909" s="6"/>
      <c r="B909" s="6"/>
      <c r="C909" s="6"/>
      <c r="D909" s="6"/>
      <c r="E909" s="6"/>
      <c r="F909" s="6"/>
      <c r="G909" s="6"/>
      <c r="H909" s="6"/>
      <c r="I909" s="6"/>
      <c r="J909" s="6"/>
      <c r="K909" s="6"/>
      <c r="L909" s="6"/>
      <c r="M909" s="6"/>
      <c r="N909" s="6"/>
      <c r="O909" s="6"/>
      <c r="P909" s="6"/>
      <c r="Q909" s="6"/>
      <c r="R909" s="6"/>
      <c r="S909" s="6"/>
    </row>
    <row r="910" spans="1:19" ht="14.4">
      <c r="A910" s="6"/>
      <c r="B910" s="6"/>
      <c r="C910" s="6"/>
      <c r="D910" s="6"/>
      <c r="E910" s="6"/>
      <c r="F910" s="6"/>
      <c r="G910" s="6"/>
      <c r="H910" s="6"/>
      <c r="I910" s="6"/>
      <c r="J910" s="6"/>
      <c r="K910" s="6"/>
      <c r="L910" s="6"/>
      <c r="M910" s="6"/>
      <c r="N910" s="6"/>
      <c r="O910" s="6"/>
      <c r="P910" s="6"/>
      <c r="Q910" s="6"/>
      <c r="R910" s="6"/>
      <c r="S910" s="6"/>
    </row>
    <row r="911" spans="1:19" ht="14.4">
      <c r="A911" s="6"/>
      <c r="B911" s="6"/>
      <c r="C911" s="6"/>
      <c r="D911" s="6"/>
      <c r="E911" s="6"/>
      <c r="F911" s="6"/>
      <c r="G911" s="6"/>
      <c r="H911" s="6"/>
      <c r="I911" s="6"/>
      <c r="J911" s="6"/>
      <c r="K911" s="6"/>
      <c r="L911" s="6"/>
      <c r="M911" s="6"/>
      <c r="N911" s="6"/>
      <c r="O911" s="6"/>
      <c r="P911" s="6"/>
      <c r="Q911" s="6"/>
      <c r="R911" s="6"/>
      <c r="S911" s="6"/>
    </row>
    <row r="912" spans="1:19" ht="14.4">
      <c r="A912" s="6"/>
      <c r="B912" s="6"/>
      <c r="C912" s="6"/>
      <c r="D912" s="6"/>
      <c r="E912" s="6"/>
      <c r="F912" s="6"/>
      <c r="G912" s="6"/>
      <c r="H912" s="6"/>
      <c r="I912" s="6"/>
      <c r="J912" s="6"/>
      <c r="K912" s="6"/>
      <c r="L912" s="6"/>
      <c r="M912" s="6"/>
      <c r="N912" s="6"/>
      <c r="O912" s="6"/>
      <c r="P912" s="6"/>
      <c r="Q912" s="6"/>
      <c r="R912" s="6"/>
      <c r="S912" s="6"/>
    </row>
    <row r="913" spans="1:19" ht="14.4">
      <c r="A913" s="6"/>
      <c r="B913" s="6"/>
      <c r="C913" s="6"/>
      <c r="D913" s="6"/>
      <c r="E913" s="6"/>
      <c r="F913" s="6"/>
      <c r="G913" s="6"/>
      <c r="H913" s="6"/>
      <c r="I913" s="6"/>
      <c r="J913" s="6"/>
      <c r="K913" s="6"/>
      <c r="L913" s="6"/>
      <c r="M913" s="6"/>
      <c r="N913" s="6"/>
      <c r="O913" s="6"/>
      <c r="P913" s="6"/>
      <c r="Q913" s="6"/>
      <c r="R913" s="6"/>
      <c r="S913" s="6"/>
    </row>
    <row r="914" spans="1:19" ht="14.4">
      <c r="A914" s="6"/>
      <c r="B914" s="6"/>
      <c r="C914" s="6"/>
      <c r="D914" s="6"/>
      <c r="E914" s="6"/>
      <c r="F914" s="6"/>
      <c r="G914" s="6"/>
      <c r="H914" s="6"/>
      <c r="I914" s="6"/>
      <c r="J914" s="6"/>
      <c r="K914" s="6"/>
      <c r="L914" s="6"/>
      <c r="M914" s="6"/>
      <c r="N914" s="6"/>
      <c r="O914" s="6"/>
      <c r="P914" s="6"/>
      <c r="Q914" s="6"/>
      <c r="R914" s="6"/>
      <c r="S914" s="6"/>
    </row>
    <row r="915" spans="1:19" ht="14.4">
      <c r="A915" s="6"/>
      <c r="B915" s="6"/>
      <c r="C915" s="6"/>
      <c r="D915" s="6"/>
      <c r="E915" s="6"/>
      <c r="F915" s="6"/>
      <c r="G915" s="6"/>
      <c r="H915" s="6"/>
      <c r="I915" s="6"/>
      <c r="J915" s="6"/>
      <c r="K915" s="6"/>
      <c r="L915" s="6"/>
      <c r="M915" s="6"/>
      <c r="N915" s="6"/>
      <c r="O915" s="6"/>
      <c r="P915" s="6"/>
      <c r="Q915" s="6"/>
      <c r="R915" s="6"/>
      <c r="S915" s="6"/>
    </row>
    <row r="916" spans="1:19" ht="14.4">
      <c r="A916" s="6"/>
      <c r="B916" s="6"/>
      <c r="C916" s="6"/>
      <c r="D916" s="6"/>
      <c r="E916" s="6"/>
      <c r="F916" s="6"/>
      <c r="G916" s="6"/>
      <c r="H916" s="6"/>
      <c r="I916" s="6"/>
      <c r="J916" s="6"/>
      <c r="K916" s="6"/>
      <c r="L916" s="6"/>
      <c r="M916" s="6"/>
      <c r="N916" s="6"/>
      <c r="O916" s="6"/>
      <c r="P916" s="6"/>
      <c r="Q916" s="6"/>
      <c r="R916" s="6"/>
      <c r="S916" s="6"/>
    </row>
    <row r="917" spans="1:19" ht="14.4">
      <c r="A917" s="6"/>
      <c r="B917" s="6"/>
      <c r="C917" s="6"/>
      <c r="D917" s="6"/>
      <c r="E917" s="6"/>
      <c r="F917" s="6"/>
      <c r="G917" s="6"/>
      <c r="H917" s="6"/>
      <c r="I917" s="6"/>
      <c r="J917" s="6"/>
      <c r="K917" s="6"/>
      <c r="L917" s="6"/>
      <c r="M917" s="6"/>
      <c r="N917" s="6"/>
      <c r="O917" s="6"/>
      <c r="P917" s="6"/>
      <c r="Q917" s="6"/>
      <c r="R917" s="6"/>
      <c r="S917" s="6"/>
    </row>
    <row r="918" spans="1:19" ht="14.4">
      <c r="A918" s="6"/>
      <c r="B918" s="6"/>
      <c r="C918" s="6"/>
      <c r="D918" s="6"/>
      <c r="E918" s="6"/>
      <c r="F918" s="6"/>
      <c r="G918" s="6"/>
      <c r="H918" s="6"/>
      <c r="I918" s="6"/>
      <c r="J918" s="6"/>
      <c r="K918" s="6"/>
      <c r="L918" s="6"/>
      <c r="M918" s="6"/>
      <c r="N918" s="6"/>
      <c r="O918" s="6"/>
      <c r="P918" s="6"/>
      <c r="Q918" s="6"/>
      <c r="R918" s="6"/>
      <c r="S918" s="6"/>
    </row>
    <row r="919" spans="1:19" ht="14.4">
      <c r="A919" s="6"/>
      <c r="B919" s="6"/>
      <c r="C919" s="6"/>
      <c r="D919" s="6"/>
      <c r="E919" s="6"/>
      <c r="F919" s="6"/>
      <c r="G919" s="6"/>
      <c r="H919" s="6"/>
      <c r="I919" s="6"/>
      <c r="J919" s="6"/>
      <c r="K919" s="6"/>
      <c r="L919" s="6"/>
      <c r="M919" s="6"/>
      <c r="N919" s="6"/>
      <c r="O919" s="6"/>
      <c r="P919" s="6"/>
      <c r="Q919" s="6"/>
      <c r="R919" s="6"/>
      <c r="S919" s="6"/>
    </row>
    <row r="920" spans="1:19" ht="14.4">
      <c r="A920" s="6"/>
      <c r="B920" s="6"/>
      <c r="C920" s="6"/>
      <c r="D920" s="6"/>
      <c r="E920" s="6"/>
      <c r="F920" s="6"/>
      <c r="G920" s="6"/>
      <c r="H920" s="6"/>
      <c r="I920" s="6"/>
      <c r="J920" s="6"/>
      <c r="K920" s="6"/>
      <c r="L920" s="6"/>
      <c r="M920" s="6"/>
      <c r="N920" s="6"/>
      <c r="O920" s="6"/>
      <c r="P920" s="6"/>
      <c r="Q920" s="6"/>
      <c r="R920" s="6"/>
      <c r="S920" s="6"/>
    </row>
    <row r="921" spans="1:19" ht="14.4">
      <c r="A921" s="6"/>
      <c r="B921" s="6"/>
      <c r="C921" s="6"/>
      <c r="D921" s="6"/>
      <c r="E921" s="6"/>
      <c r="F921" s="6"/>
      <c r="G921" s="6"/>
      <c r="H921" s="6"/>
      <c r="I921" s="6"/>
      <c r="J921" s="6"/>
      <c r="K921" s="6"/>
      <c r="L921" s="6"/>
      <c r="M921" s="6"/>
      <c r="N921" s="6"/>
      <c r="O921" s="6"/>
      <c r="P921" s="6"/>
      <c r="Q921" s="6"/>
      <c r="R921" s="6"/>
      <c r="S921" s="6"/>
    </row>
    <row r="922" spans="1:19" ht="14.4">
      <c r="A922" s="6"/>
      <c r="B922" s="6"/>
      <c r="C922" s="6"/>
      <c r="D922" s="6"/>
      <c r="E922" s="6"/>
      <c r="F922" s="6"/>
      <c r="G922" s="6"/>
      <c r="H922" s="6"/>
      <c r="I922" s="6"/>
      <c r="J922" s="6"/>
      <c r="K922" s="6"/>
      <c r="L922" s="6"/>
      <c r="M922" s="6"/>
      <c r="N922" s="6"/>
      <c r="O922" s="6"/>
      <c r="P922" s="6"/>
      <c r="Q922" s="6"/>
      <c r="R922" s="6"/>
      <c r="S922" s="6"/>
    </row>
    <row r="923" spans="1:19" ht="14.4">
      <c r="A923" s="6"/>
      <c r="B923" s="6"/>
      <c r="C923" s="6"/>
      <c r="D923" s="6"/>
      <c r="E923" s="6"/>
      <c r="F923" s="6"/>
      <c r="G923" s="6"/>
      <c r="H923" s="6"/>
      <c r="I923" s="6"/>
      <c r="J923" s="6"/>
      <c r="K923" s="6"/>
      <c r="L923" s="6"/>
      <c r="M923" s="6"/>
      <c r="N923" s="6"/>
      <c r="O923" s="6"/>
      <c r="P923" s="6"/>
      <c r="Q923" s="6"/>
      <c r="R923" s="6"/>
      <c r="S923" s="6"/>
    </row>
    <row r="924" spans="1:19" ht="14.4">
      <c r="A924" s="6"/>
      <c r="B924" s="6"/>
      <c r="C924" s="6"/>
      <c r="D924" s="6"/>
      <c r="E924" s="6"/>
      <c r="F924" s="6"/>
      <c r="G924" s="6"/>
      <c r="H924" s="6"/>
      <c r="I924" s="6"/>
      <c r="J924" s="6"/>
      <c r="K924" s="6"/>
      <c r="L924" s="6"/>
      <c r="M924" s="6"/>
      <c r="N924" s="6"/>
      <c r="O924" s="6"/>
      <c r="P924" s="6"/>
      <c r="Q924" s="6"/>
      <c r="R924" s="6"/>
      <c r="S924" s="6"/>
    </row>
    <row r="925" spans="1:19" ht="14.4">
      <c r="A925" s="6"/>
      <c r="B925" s="6"/>
      <c r="C925" s="6"/>
      <c r="D925" s="6"/>
      <c r="E925" s="6"/>
      <c r="F925" s="6"/>
      <c r="G925" s="6"/>
      <c r="H925" s="6"/>
      <c r="I925" s="6"/>
      <c r="J925" s="6"/>
      <c r="K925" s="6"/>
      <c r="L925" s="6"/>
      <c r="M925" s="6"/>
      <c r="N925" s="6"/>
      <c r="O925" s="6"/>
      <c r="P925" s="6"/>
      <c r="Q925" s="6"/>
      <c r="R925" s="6"/>
      <c r="S925" s="6"/>
    </row>
    <row r="926" spans="1:19" ht="14.4">
      <c r="A926" s="6"/>
      <c r="B926" s="6"/>
      <c r="C926" s="6"/>
      <c r="D926" s="6"/>
      <c r="E926" s="6"/>
      <c r="F926" s="6"/>
      <c r="G926" s="6"/>
      <c r="H926" s="6"/>
      <c r="I926" s="6"/>
      <c r="J926" s="6"/>
      <c r="K926" s="6"/>
      <c r="L926" s="6"/>
      <c r="M926" s="6"/>
      <c r="N926" s="6"/>
      <c r="O926" s="6"/>
      <c r="P926" s="6"/>
      <c r="Q926" s="6"/>
      <c r="R926" s="6"/>
      <c r="S926" s="6"/>
    </row>
    <row r="927" spans="1:19" ht="14.4">
      <c r="A927" s="6"/>
      <c r="B927" s="6"/>
      <c r="C927" s="6"/>
      <c r="D927" s="6"/>
      <c r="E927" s="6"/>
      <c r="F927" s="6"/>
      <c r="G927" s="6"/>
      <c r="H927" s="6"/>
      <c r="I927" s="6"/>
      <c r="J927" s="6"/>
      <c r="K927" s="6"/>
      <c r="L927" s="6"/>
      <c r="M927" s="6"/>
      <c r="N927" s="6"/>
      <c r="O927" s="6"/>
      <c r="P927" s="6"/>
      <c r="Q927" s="6"/>
      <c r="R927" s="6"/>
      <c r="S927" s="6"/>
    </row>
    <row r="928" spans="1:19" ht="14.4">
      <c r="A928" s="6"/>
      <c r="B928" s="6"/>
      <c r="C928" s="6"/>
      <c r="D928" s="6"/>
      <c r="E928" s="6"/>
      <c r="F928" s="6"/>
      <c r="G928" s="6"/>
      <c r="H928" s="6"/>
      <c r="I928" s="6"/>
      <c r="J928" s="6"/>
      <c r="K928" s="6"/>
      <c r="L928" s="6"/>
      <c r="M928" s="6"/>
      <c r="N928" s="6"/>
      <c r="O928" s="6"/>
      <c r="P928" s="6"/>
      <c r="Q928" s="6"/>
      <c r="R928" s="6"/>
      <c r="S928" s="6"/>
    </row>
    <row r="929" spans="1:19" ht="14.4">
      <c r="A929" s="6"/>
      <c r="B929" s="6"/>
      <c r="C929" s="6"/>
      <c r="D929" s="6"/>
      <c r="E929" s="6"/>
      <c r="F929" s="6"/>
      <c r="G929" s="6"/>
      <c r="H929" s="6"/>
      <c r="I929" s="6"/>
      <c r="J929" s="6"/>
      <c r="K929" s="6"/>
      <c r="L929" s="6"/>
      <c r="M929" s="6"/>
      <c r="N929" s="6"/>
      <c r="O929" s="6"/>
      <c r="P929" s="6"/>
      <c r="Q929" s="6"/>
      <c r="R929" s="6"/>
      <c r="S929" s="6"/>
    </row>
    <row r="930" spans="1:19" ht="14.4">
      <c r="A930" s="6"/>
      <c r="B930" s="6"/>
      <c r="C930" s="6"/>
      <c r="D930" s="6"/>
      <c r="E930" s="6"/>
      <c r="F930" s="6"/>
      <c r="G930" s="6"/>
      <c r="H930" s="6"/>
      <c r="I930" s="6"/>
      <c r="J930" s="6"/>
      <c r="K930" s="6"/>
      <c r="L930" s="6"/>
      <c r="M930" s="6"/>
      <c r="N930" s="6"/>
      <c r="O930" s="6"/>
      <c r="P930" s="6"/>
      <c r="Q930" s="6"/>
      <c r="R930" s="6"/>
      <c r="S930" s="6"/>
    </row>
    <row r="931" spans="1:19" ht="14.4">
      <c r="A931" s="6"/>
      <c r="B931" s="6"/>
      <c r="C931" s="6"/>
      <c r="D931" s="6"/>
      <c r="E931" s="6"/>
      <c r="F931" s="6"/>
      <c r="G931" s="6"/>
      <c r="H931" s="6"/>
      <c r="I931" s="6"/>
      <c r="J931" s="6"/>
      <c r="K931" s="6"/>
      <c r="L931" s="6"/>
      <c r="M931" s="6"/>
      <c r="N931" s="6"/>
      <c r="O931" s="6"/>
      <c r="P931" s="6"/>
      <c r="Q931" s="6"/>
      <c r="R931" s="6"/>
      <c r="S931" s="6"/>
    </row>
    <row r="932" spans="1:19" ht="14.4">
      <c r="A932" s="6"/>
      <c r="B932" s="6"/>
      <c r="C932" s="6"/>
      <c r="D932" s="6"/>
      <c r="E932" s="6"/>
      <c r="F932" s="6"/>
      <c r="G932" s="6"/>
      <c r="H932" s="6"/>
      <c r="I932" s="6"/>
      <c r="J932" s="6"/>
      <c r="K932" s="6"/>
      <c r="L932" s="6"/>
      <c r="M932" s="6"/>
      <c r="N932" s="6"/>
      <c r="O932" s="6"/>
      <c r="P932" s="6"/>
      <c r="Q932" s="6"/>
      <c r="R932" s="6"/>
      <c r="S932" s="6"/>
    </row>
    <row r="933" spans="1:19" ht="14.4">
      <c r="A933" s="6"/>
      <c r="B933" s="6"/>
      <c r="C933" s="6"/>
      <c r="D933" s="6"/>
      <c r="E933" s="6"/>
      <c r="F933" s="6"/>
      <c r="G933" s="6"/>
      <c r="H933" s="6"/>
      <c r="I933" s="6"/>
      <c r="J933" s="6"/>
      <c r="K933" s="6"/>
      <c r="L933" s="6"/>
      <c r="M933" s="6"/>
      <c r="N933" s="6"/>
      <c r="O933" s="6"/>
      <c r="P933" s="6"/>
      <c r="Q933" s="6"/>
      <c r="R933" s="6"/>
      <c r="S933" s="6"/>
    </row>
    <row r="934" spans="1:19" ht="14.4">
      <c r="A934" s="6"/>
      <c r="B934" s="6"/>
      <c r="C934" s="6"/>
      <c r="D934" s="6"/>
      <c r="E934" s="6"/>
      <c r="F934" s="6"/>
      <c r="G934" s="6"/>
      <c r="H934" s="6"/>
      <c r="I934" s="6"/>
      <c r="J934" s="6"/>
      <c r="K934" s="6"/>
      <c r="L934" s="6"/>
      <c r="M934" s="6"/>
      <c r="N934" s="6"/>
      <c r="O934" s="6"/>
      <c r="P934" s="6"/>
      <c r="Q934" s="6"/>
      <c r="R934" s="6"/>
      <c r="S934" s="6"/>
    </row>
    <row r="935" spans="1:19" ht="14.4">
      <c r="A935" s="6"/>
      <c r="B935" s="6"/>
      <c r="C935" s="6"/>
      <c r="D935" s="6"/>
      <c r="E935" s="6"/>
      <c r="F935" s="6"/>
      <c r="G935" s="6"/>
      <c r="H935" s="6"/>
      <c r="I935" s="6"/>
      <c r="J935" s="6"/>
      <c r="K935" s="6"/>
      <c r="L935" s="6"/>
      <c r="M935" s="6"/>
      <c r="N935" s="6"/>
      <c r="O935" s="6"/>
      <c r="P935" s="6"/>
      <c r="Q935" s="6"/>
      <c r="R935" s="6"/>
      <c r="S935" s="6"/>
    </row>
    <row r="936" spans="1:19" ht="14.4">
      <c r="A936" s="6"/>
      <c r="B936" s="6"/>
      <c r="C936" s="6"/>
      <c r="D936" s="6"/>
      <c r="E936" s="6"/>
      <c r="F936" s="6"/>
      <c r="G936" s="6"/>
      <c r="H936" s="6"/>
      <c r="I936" s="6"/>
      <c r="J936" s="6"/>
      <c r="K936" s="6"/>
      <c r="L936" s="6"/>
      <c r="M936" s="6"/>
      <c r="N936" s="6"/>
      <c r="O936" s="6"/>
      <c r="P936" s="6"/>
      <c r="Q936" s="6"/>
      <c r="R936" s="6"/>
      <c r="S936" s="6"/>
    </row>
    <row r="937" spans="1:19" ht="14.4">
      <c r="A937" s="6"/>
      <c r="B937" s="6"/>
      <c r="C937" s="6"/>
      <c r="D937" s="6"/>
      <c r="E937" s="6"/>
      <c r="F937" s="6"/>
      <c r="G937" s="6"/>
      <c r="H937" s="6"/>
      <c r="I937" s="6"/>
      <c r="J937" s="6"/>
      <c r="K937" s="6"/>
      <c r="L937" s="6"/>
      <c r="M937" s="6"/>
      <c r="N937" s="6"/>
      <c r="O937" s="6"/>
      <c r="P937" s="6"/>
      <c r="Q937" s="6"/>
      <c r="R937" s="6"/>
      <c r="S937" s="6"/>
    </row>
    <row r="938" spans="1:19" ht="14.4">
      <c r="A938" s="6"/>
      <c r="B938" s="6"/>
      <c r="C938" s="6"/>
      <c r="D938" s="6"/>
      <c r="E938" s="6"/>
      <c r="F938" s="6"/>
      <c r="G938" s="6"/>
      <c r="H938" s="6"/>
      <c r="I938" s="6"/>
      <c r="J938" s="6"/>
      <c r="K938" s="6"/>
      <c r="L938" s="6"/>
      <c r="M938" s="6"/>
      <c r="N938" s="6"/>
      <c r="O938" s="6"/>
      <c r="P938" s="6"/>
      <c r="Q938" s="6"/>
      <c r="R938" s="6"/>
      <c r="S938" s="6"/>
    </row>
    <row r="939" spans="1:19" ht="14.4">
      <c r="A939" s="6"/>
      <c r="B939" s="6"/>
      <c r="C939" s="6"/>
      <c r="D939" s="6"/>
      <c r="E939" s="6"/>
      <c r="F939" s="6"/>
      <c r="G939" s="6"/>
      <c r="H939" s="6"/>
      <c r="I939" s="6"/>
      <c r="J939" s="6"/>
      <c r="K939" s="6"/>
      <c r="L939" s="6"/>
      <c r="M939" s="6"/>
      <c r="N939" s="6"/>
      <c r="O939" s="6"/>
      <c r="P939" s="6"/>
      <c r="Q939" s="6"/>
      <c r="R939" s="6"/>
      <c r="S939" s="6"/>
    </row>
    <row r="940" spans="1:19" ht="14.4">
      <c r="A940" s="6"/>
      <c r="B940" s="6"/>
      <c r="C940" s="6"/>
      <c r="D940" s="6"/>
      <c r="E940" s="6"/>
      <c r="F940" s="6"/>
      <c r="G940" s="6"/>
      <c r="H940" s="6"/>
      <c r="I940" s="6"/>
      <c r="J940" s="6"/>
      <c r="K940" s="6"/>
      <c r="L940" s="6"/>
      <c r="M940" s="6"/>
      <c r="N940" s="6"/>
      <c r="O940" s="6"/>
      <c r="P940" s="6"/>
      <c r="Q940" s="6"/>
      <c r="R940" s="6"/>
      <c r="S940" s="6"/>
    </row>
    <row r="941" spans="1:19" ht="14.4">
      <c r="A941" s="6"/>
      <c r="B941" s="6"/>
      <c r="C941" s="6"/>
      <c r="D941" s="6"/>
      <c r="E941" s="6"/>
      <c r="F941" s="6"/>
      <c r="G941" s="6"/>
      <c r="H941" s="6"/>
      <c r="I941" s="6"/>
      <c r="J941" s="6"/>
      <c r="K941" s="6"/>
      <c r="L941" s="6"/>
      <c r="M941" s="6"/>
      <c r="N941" s="6"/>
      <c r="O941" s="6"/>
      <c r="P941" s="6"/>
      <c r="Q941" s="6"/>
      <c r="R941" s="6"/>
      <c r="S941" s="6"/>
    </row>
    <row r="942" spans="1:19" ht="14.4">
      <c r="A942" s="6"/>
      <c r="B942" s="6"/>
      <c r="C942" s="6"/>
      <c r="D942" s="6"/>
      <c r="E942" s="6"/>
      <c r="F942" s="6"/>
      <c r="G942" s="6"/>
      <c r="H942" s="6"/>
      <c r="I942" s="6"/>
      <c r="J942" s="6"/>
      <c r="K942" s="6"/>
      <c r="L942" s="6"/>
      <c r="M942" s="6"/>
      <c r="N942" s="6"/>
      <c r="O942" s="6"/>
      <c r="P942" s="6"/>
      <c r="Q942" s="6"/>
      <c r="R942" s="6"/>
      <c r="S942" s="6"/>
    </row>
    <row r="943" spans="1:19" ht="14.4">
      <c r="A943" s="6"/>
      <c r="B943" s="6"/>
      <c r="C943" s="6"/>
      <c r="D943" s="6"/>
      <c r="E943" s="6"/>
      <c r="F943" s="6"/>
      <c r="G943" s="6"/>
      <c r="H943" s="6"/>
      <c r="I943" s="6"/>
      <c r="J943" s="6"/>
      <c r="K943" s="6"/>
      <c r="L943" s="6"/>
      <c r="M943" s="6"/>
      <c r="N943" s="6"/>
      <c r="O943" s="6"/>
      <c r="P943" s="6"/>
      <c r="Q943" s="6"/>
      <c r="R943" s="6"/>
      <c r="S943" s="6"/>
    </row>
    <row r="944" spans="1:19" ht="14.4">
      <c r="A944" s="6"/>
      <c r="B944" s="6"/>
      <c r="C944" s="6"/>
      <c r="D944" s="6"/>
      <c r="E944" s="6"/>
      <c r="F944" s="6"/>
      <c r="G944" s="6"/>
      <c r="H944" s="6"/>
      <c r="I944" s="6"/>
      <c r="J944" s="6"/>
      <c r="K944" s="6"/>
      <c r="L944" s="6"/>
      <c r="M944" s="6"/>
      <c r="N944" s="6"/>
      <c r="O944" s="6"/>
      <c r="P944" s="6"/>
      <c r="Q944" s="6"/>
      <c r="R944" s="6"/>
      <c r="S944" s="6"/>
    </row>
    <row r="945" spans="1:19" ht="14.4">
      <c r="A945" s="6"/>
      <c r="B945" s="6"/>
      <c r="C945" s="6"/>
      <c r="D945" s="6"/>
      <c r="E945" s="6"/>
      <c r="F945" s="6"/>
      <c r="G945" s="6"/>
      <c r="H945" s="6"/>
      <c r="I945" s="6"/>
      <c r="J945" s="6"/>
      <c r="K945" s="6"/>
      <c r="L945" s="6"/>
      <c r="M945" s="6"/>
      <c r="N945" s="6"/>
      <c r="O945" s="6"/>
      <c r="P945" s="6"/>
      <c r="Q945" s="6"/>
      <c r="R945" s="6"/>
      <c r="S945" s="6"/>
    </row>
    <row r="946" spans="1:19" ht="14.4">
      <c r="A946" s="6"/>
      <c r="B946" s="6"/>
      <c r="C946" s="6"/>
      <c r="D946" s="6"/>
      <c r="E946" s="6"/>
      <c r="F946" s="6"/>
      <c r="G946" s="6"/>
      <c r="H946" s="6"/>
      <c r="I946" s="6"/>
      <c r="J946" s="6"/>
      <c r="K946" s="6"/>
      <c r="L946" s="6"/>
      <c r="M946" s="6"/>
      <c r="N946" s="6"/>
      <c r="O946" s="6"/>
      <c r="P946" s="6"/>
      <c r="Q946" s="6"/>
      <c r="R946" s="6"/>
      <c r="S946" s="6"/>
    </row>
    <row r="947" spans="1:19" ht="14.4">
      <c r="A947" s="6"/>
      <c r="B947" s="6"/>
      <c r="C947" s="6"/>
      <c r="D947" s="6"/>
      <c r="E947" s="6"/>
      <c r="F947" s="6"/>
      <c r="G947" s="6"/>
      <c r="H947" s="6"/>
      <c r="I947" s="6"/>
      <c r="J947" s="6"/>
      <c r="K947" s="6"/>
      <c r="L947" s="6"/>
      <c r="M947" s="6"/>
      <c r="N947" s="6"/>
      <c r="O947" s="6"/>
      <c r="P947" s="6"/>
      <c r="Q947" s="6"/>
      <c r="R947" s="6"/>
      <c r="S947" s="6"/>
    </row>
    <row r="948" spans="1:19" ht="14.4">
      <c r="A948" s="6"/>
      <c r="B948" s="6"/>
      <c r="C948" s="6"/>
      <c r="D948" s="6"/>
      <c r="E948" s="6"/>
      <c r="F948" s="6"/>
      <c r="G948" s="6"/>
      <c r="H948" s="6"/>
      <c r="I948" s="6"/>
      <c r="J948" s="6"/>
      <c r="K948" s="6"/>
      <c r="L948" s="6"/>
      <c r="M948" s="6"/>
      <c r="N948" s="6"/>
      <c r="O948" s="6"/>
      <c r="P948" s="6"/>
      <c r="Q948" s="6"/>
      <c r="R948" s="6"/>
      <c r="S948" s="6"/>
    </row>
    <row r="949" spans="1:19" ht="14.4">
      <c r="A949" s="6"/>
      <c r="B949" s="6"/>
      <c r="C949" s="6"/>
      <c r="D949" s="6"/>
      <c r="E949" s="6"/>
      <c r="F949" s="6"/>
      <c r="G949" s="6"/>
      <c r="H949" s="6"/>
      <c r="I949" s="6"/>
      <c r="J949" s="6"/>
      <c r="K949" s="6"/>
      <c r="L949" s="6"/>
      <c r="M949" s="6"/>
      <c r="N949" s="6"/>
      <c r="O949" s="6"/>
      <c r="P949" s="6"/>
      <c r="Q949" s="6"/>
      <c r="R949" s="6"/>
      <c r="S949" s="6"/>
    </row>
    <row r="950" spans="1:19" ht="14.4">
      <c r="A950" s="6"/>
      <c r="B950" s="6"/>
      <c r="C950" s="6"/>
      <c r="D950" s="6"/>
      <c r="E950" s="6"/>
      <c r="F950" s="6"/>
      <c r="G950" s="6"/>
      <c r="H950" s="6"/>
      <c r="I950" s="6"/>
      <c r="J950" s="6"/>
      <c r="K950" s="6"/>
      <c r="L950" s="6"/>
      <c r="M950" s="6"/>
      <c r="N950" s="6"/>
      <c r="O950" s="6"/>
      <c r="P950" s="6"/>
      <c r="Q950" s="6"/>
      <c r="R950" s="6"/>
      <c r="S950" s="6"/>
    </row>
    <row r="951" spans="1:19" ht="14.4">
      <c r="A951" s="6"/>
      <c r="B951" s="6"/>
      <c r="C951" s="6"/>
      <c r="D951" s="6"/>
      <c r="E951" s="6"/>
      <c r="F951" s="6"/>
      <c r="G951" s="6"/>
      <c r="H951" s="6"/>
      <c r="I951" s="6"/>
      <c r="J951" s="6"/>
      <c r="K951" s="6"/>
      <c r="L951" s="6"/>
      <c r="M951" s="6"/>
      <c r="N951" s="6"/>
      <c r="O951" s="6"/>
      <c r="P951" s="6"/>
      <c r="Q951" s="6"/>
      <c r="R951" s="6"/>
      <c r="S951" s="6"/>
    </row>
    <row r="952" spans="1:19" ht="14.4">
      <c r="A952" s="6"/>
      <c r="B952" s="6"/>
      <c r="C952" s="6"/>
      <c r="D952" s="6"/>
      <c r="E952" s="6"/>
      <c r="F952" s="6"/>
      <c r="G952" s="6"/>
      <c r="H952" s="6"/>
      <c r="I952" s="6"/>
      <c r="J952" s="6"/>
      <c r="K952" s="6"/>
      <c r="L952" s="6"/>
      <c r="M952" s="6"/>
      <c r="N952" s="6"/>
      <c r="O952" s="6"/>
      <c r="P952" s="6"/>
      <c r="Q952" s="6"/>
      <c r="R952" s="6"/>
      <c r="S952" s="6"/>
    </row>
    <row r="953" spans="1:19" ht="14.4">
      <c r="A953" s="6"/>
      <c r="B953" s="6"/>
      <c r="C953" s="6"/>
      <c r="D953" s="6"/>
      <c r="E953" s="6"/>
      <c r="F953" s="6"/>
      <c r="G953" s="6"/>
      <c r="H953" s="6"/>
      <c r="I953" s="6"/>
      <c r="J953" s="6"/>
      <c r="K953" s="6"/>
      <c r="L953" s="6"/>
      <c r="M953" s="6"/>
      <c r="N953" s="6"/>
      <c r="O953" s="6"/>
      <c r="P953" s="6"/>
      <c r="Q953" s="6"/>
      <c r="R953" s="6"/>
      <c r="S953" s="6"/>
    </row>
    <row r="954" spans="1:19" ht="14.4">
      <c r="A954" s="6"/>
      <c r="B954" s="6"/>
      <c r="C954" s="6"/>
      <c r="D954" s="6"/>
      <c r="E954" s="6"/>
      <c r="F954" s="6"/>
      <c r="G954" s="6"/>
      <c r="H954" s="6"/>
      <c r="I954" s="6"/>
      <c r="J954" s="6"/>
      <c r="K954" s="6"/>
      <c r="L954" s="6"/>
      <c r="M954" s="6"/>
      <c r="N954" s="6"/>
      <c r="O954" s="6"/>
      <c r="P954" s="6"/>
      <c r="Q954" s="6"/>
      <c r="R954" s="6"/>
      <c r="S954" s="6"/>
    </row>
    <row r="955" spans="1:19" ht="14.4">
      <c r="A955" s="6"/>
      <c r="B955" s="6"/>
      <c r="C955" s="6"/>
      <c r="D955" s="6"/>
      <c r="E955" s="6"/>
      <c r="F955" s="6"/>
      <c r="G955" s="6"/>
      <c r="H955" s="6"/>
      <c r="I955" s="6"/>
      <c r="J955" s="6"/>
      <c r="K955" s="6"/>
      <c r="L955" s="6"/>
      <c r="M955" s="6"/>
      <c r="N955" s="6"/>
      <c r="O955" s="6"/>
      <c r="P955" s="6"/>
      <c r="Q955" s="6"/>
      <c r="R955" s="6"/>
      <c r="S955" s="6"/>
    </row>
    <row r="956" spans="1:19" ht="14.4">
      <c r="A956" s="6"/>
      <c r="B956" s="6"/>
      <c r="C956" s="6"/>
      <c r="D956" s="6"/>
      <c r="E956" s="6"/>
      <c r="F956" s="6"/>
      <c r="G956" s="6"/>
      <c r="H956" s="6"/>
      <c r="I956" s="6"/>
      <c r="J956" s="6"/>
      <c r="K956" s="6"/>
      <c r="L956" s="6"/>
      <c r="M956" s="6"/>
      <c r="N956" s="6"/>
      <c r="O956" s="6"/>
      <c r="P956" s="6"/>
      <c r="Q956" s="6"/>
      <c r="R956" s="6"/>
      <c r="S956" s="6"/>
    </row>
    <row r="957" spans="1:19" ht="14.4">
      <c r="A957" s="6"/>
      <c r="B957" s="6"/>
      <c r="C957" s="6"/>
      <c r="D957" s="6"/>
      <c r="E957" s="6"/>
      <c r="F957" s="6"/>
      <c r="G957" s="6"/>
      <c r="H957" s="6"/>
      <c r="I957" s="6"/>
      <c r="J957" s="6"/>
      <c r="K957" s="6"/>
      <c r="L957" s="6"/>
      <c r="M957" s="6"/>
      <c r="N957" s="6"/>
      <c r="O957" s="6"/>
      <c r="P957" s="6"/>
      <c r="Q957" s="6"/>
      <c r="R957" s="6"/>
      <c r="S957" s="6"/>
    </row>
    <row r="958" spans="1:19" ht="14.4">
      <c r="A958" s="6"/>
      <c r="B958" s="6"/>
      <c r="C958" s="6"/>
      <c r="D958" s="6"/>
      <c r="E958" s="6"/>
      <c r="F958" s="6"/>
      <c r="G958" s="6"/>
      <c r="H958" s="6"/>
      <c r="I958" s="6"/>
      <c r="J958" s="6"/>
      <c r="K958" s="6"/>
      <c r="L958" s="6"/>
      <c r="M958" s="6"/>
      <c r="N958" s="6"/>
      <c r="O958" s="6"/>
      <c r="P958" s="6"/>
      <c r="Q958" s="6"/>
      <c r="R958" s="6"/>
      <c r="S958" s="6"/>
    </row>
    <row r="959" spans="1:19" ht="14.4">
      <c r="A959" s="6"/>
      <c r="B959" s="6"/>
      <c r="C959" s="6"/>
      <c r="D959" s="6"/>
      <c r="E959" s="6"/>
      <c r="F959" s="6"/>
      <c r="G959" s="6"/>
      <c r="H959" s="6"/>
      <c r="I959" s="6"/>
      <c r="J959" s="6"/>
      <c r="K959" s="6"/>
      <c r="L959" s="6"/>
      <c r="M959" s="6"/>
      <c r="N959" s="6"/>
      <c r="O959" s="6"/>
      <c r="P959" s="6"/>
      <c r="Q959" s="6"/>
      <c r="R959" s="6"/>
      <c r="S959" s="6"/>
    </row>
    <row r="960" spans="1:19" ht="14.4">
      <c r="A960" s="6"/>
      <c r="B960" s="6"/>
      <c r="C960" s="6"/>
      <c r="D960" s="6"/>
      <c r="E960" s="6"/>
      <c r="F960" s="6"/>
      <c r="G960" s="6"/>
      <c r="H960" s="6"/>
      <c r="I960" s="6"/>
      <c r="J960" s="6"/>
      <c r="K960" s="6"/>
      <c r="L960" s="6"/>
      <c r="M960" s="6"/>
      <c r="N960" s="6"/>
      <c r="O960" s="6"/>
      <c r="P960" s="6"/>
      <c r="Q960" s="6"/>
      <c r="R960" s="6"/>
      <c r="S960" s="6"/>
    </row>
    <row r="961" spans="1:19" ht="14.4">
      <c r="A961" s="6"/>
      <c r="B961" s="6"/>
      <c r="C961" s="6"/>
      <c r="D961" s="6"/>
      <c r="E961" s="6"/>
      <c r="F961" s="6"/>
      <c r="G961" s="6"/>
      <c r="H961" s="6"/>
      <c r="I961" s="6"/>
      <c r="J961" s="6"/>
      <c r="K961" s="6"/>
      <c r="L961" s="6"/>
      <c r="M961" s="6"/>
      <c r="N961" s="6"/>
      <c r="O961" s="6"/>
      <c r="P961" s="6"/>
      <c r="Q961" s="6"/>
      <c r="R961" s="6"/>
      <c r="S961" s="6"/>
    </row>
    <row r="962" spans="1:19" ht="14.4">
      <c r="A962" s="6"/>
      <c r="B962" s="6"/>
      <c r="C962" s="6"/>
      <c r="D962" s="6"/>
      <c r="E962" s="6"/>
      <c r="F962" s="6"/>
      <c r="G962" s="6"/>
      <c r="H962" s="6"/>
      <c r="I962" s="6"/>
      <c r="J962" s="6"/>
      <c r="K962" s="6"/>
      <c r="L962" s="6"/>
      <c r="M962" s="6"/>
      <c r="N962" s="6"/>
      <c r="O962" s="6"/>
      <c r="P962" s="6"/>
      <c r="Q962" s="6"/>
      <c r="R962" s="6"/>
      <c r="S962" s="6"/>
    </row>
    <row r="963" spans="1:19" ht="14.4">
      <c r="A963" s="6"/>
      <c r="B963" s="6"/>
      <c r="C963" s="6"/>
      <c r="D963" s="6"/>
      <c r="E963" s="6"/>
      <c r="F963" s="6"/>
      <c r="G963" s="6"/>
      <c r="H963" s="6"/>
      <c r="I963" s="6"/>
      <c r="J963" s="6"/>
      <c r="K963" s="6"/>
      <c r="L963" s="6"/>
      <c r="M963" s="6"/>
      <c r="N963" s="6"/>
      <c r="O963" s="6"/>
      <c r="P963" s="6"/>
      <c r="Q963" s="6"/>
      <c r="R963" s="6"/>
      <c r="S963" s="6"/>
    </row>
    <row r="964" spans="1:19" ht="14.4">
      <c r="A964" s="6"/>
      <c r="B964" s="6"/>
      <c r="C964" s="6"/>
      <c r="D964" s="6"/>
      <c r="E964" s="6"/>
      <c r="F964" s="6"/>
      <c r="G964" s="6"/>
      <c r="H964" s="6"/>
      <c r="I964" s="6"/>
      <c r="J964" s="6"/>
      <c r="K964" s="6"/>
      <c r="L964" s="6"/>
      <c r="M964" s="6"/>
      <c r="N964" s="6"/>
      <c r="O964" s="6"/>
      <c r="P964" s="6"/>
      <c r="Q964" s="6"/>
      <c r="R964" s="6"/>
      <c r="S964" s="6"/>
    </row>
    <row r="965" spans="1:19" ht="14.4">
      <c r="A965" s="6"/>
      <c r="B965" s="6"/>
      <c r="C965" s="6"/>
      <c r="D965" s="6"/>
      <c r="E965" s="6"/>
      <c r="F965" s="6"/>
      <c r="G965" s="6"/>
      <c r="H965" s="6"/>
      <c r="I965" s="6"/>
      <c r="J965" s="6"/>
      <c r="K965" s="6"/>
      <c r="L965" s="6"/>
      <c r="M965" s="6"/>
      <c r="N965" s="6"/>
      <c r="O965" s="6"/>
      <c r="P965" s="6"/>
      <c r="Q965" s="6"/>
      <c r="R965" s="6"/>
      <c r="S965" s="6"/>
    </row>
    <row r="966" spans="1:19" ht="14.4">
      <c r="A966" s="6"/>
      <c r="B966" s="6"/>
      <c r="C966" s="6"/>
      <c r="D966" s="6"/>
      <c r="E966" s="6"/>
      <c r="F966" s="6"/>
      <c r="G966" s="6"/>
      <c r="H966" s="6"/>
      <c r="I966" s="6"/>
      <c r="J966" s="6"/>
      <c r="K966" s="6"/>
      <c r="L966" s="6"/>
      <c r="M966" s="6"/>
      <c r="N966" s="6"/>
      <c r="O966" s="6"/>
      <c r="P966" s="6"/>
      <c r="Q966" s="6"/>
      <c r="R966" s="6"/>
      <c r="S966" s="6"/>
    </row>
    <row r="967" spans="1:19" ht="14.4">
      <c r="A967" s="6"/>
      <c r="B967" s="6"/>
      <c r="C967" s="6"/>
      <c r="D967" s="6"/>
      <c r="E967" s="6"/>
      <c r="F967" s="6"/>
      <c r="G967" s="6"/>
      <c r="H967" s="6"/>
      <c r="I967" s="6"/>
      <c r="J967" s="6"/>
      <c r="K967" s="6"/>
      <c r="L967" s="6"/>
      <c r="M967" s="6"/>
      <c r="N967" s="6"/>
      <c r="O967" s="6"/>
      <c r="P967" s="6"/>
      <c r="Q967" s="6"/>
      <c r="R967" s="6"/>
      <c r="S967" s="6"/>
    </row>
    <row r="968" spans="1:19" ht="14.4">
      <c r="A968" s="6"/>
      <c r="B968" s="6"/>
      <c r="C968" s="6"/>
      <c r="D968" s="6"/>
      <c r="E968" s="6"/>
      <c r="F968" s="6"/>
      <c r="G968" s="6"/>
      <c r="H968" s="6"/>
      <c r="I968" s="6"/>
      <c r="J968" s="6"/>
      <c r="K968" s="6"/>
      <c r="L968" s="6"/>
      <c r="M968" s="6"/>
      <c r="N968" s="6"/>
      <c r="O968" s="6"/>
      <c r="P968" s="6"/>
      <c r="Q968" s="6"/>
      <c r="R968" s="6"/>
      <c r="S968" s="6"/>
    </row>
    <row r="969" spans="1:19" ht="14.4">
      <c r="A969" s="6"/>
      <c r="B969" s="6"/>
      <c r="C969" s="6"/>
      <c r="D969" s="6"/>
      <c r="E969" s="6"/>
      <c r="F969" s="6"/>
      <c r="G969" s="6"/>
      <c r="H969" s="6"/>
      <c r="I969" s="6"/>
      <c r="J969" s="6"/>
      <c r="K969" s="6"/>
      <c r="L969" s="6"/>
      <c r="M969" s="6"/>
      <c r="N969" s="6"/>
      <c r="O969" s="6"/>
      <c r="P969" s="6"/>
      <c r="Q969" s="6"/>
      <c r="R969" s="6"/>
      <c r="S969" s="6"/>
    </row>
    <row r="970" spans="1:19" ht="14.4">
      <c r="A970" s="6"/>
      <c r="B970" s="6"/>
      <c r="C970" s="6"/>
      <c r="D970" s="6"/>
      <c r="E970" s="6"/>
      <c r="F970" s="6"/>
      <c r="G970" s="6"/>
      <c r="H970" s="6"/>
      <c r="I970" s="6"/>
      <c r="J970" s="6"/>
      <c r="K970" s="6"/>
      <c r="L970" s="6"/>
      <c r="M970" s="6"/>
      <c r="N970" s="6"/>
      <c r="O970" s="6"/>
      <c r="P970" s="6"/>
      <c r="Q970" s="6"/>
      <c r="R970" s="6"/>
      <c r="S970" s="6"/>
    </row>
    <row r="971" spans="1:19" ht="14.4">
      <c r="A971" s="6"/>
      <c r="B971" s="6"/>
      <c r="C971" s="6"/>
      <c r="D971" s="6"/>
      <c r="E971" s="6"/>
      <c r="F971" s="6"/>
      <c r="G971" s="6"/>
      <c r="H971" s="6"/>
      <c r="I971" s="6"/>
      <c r="J971" s="6"/>
      <c r="K971" s="6"/>
      <c r="L971" s="6"/>
      <c r="M971" s="6"/>
      <c r="N971" s="6"/>
      <c r="O971" s="6"/>
      <c r="P971" s="6"/>
      <c r="Q971" s="6"/>
      <c r="R971" s="6"/>
      <c r="S971" s="6"/>
    </row>
    <row r="972" spans="1:19" ht="14.4">
      <c r="A972" s="6"/>
      <c r="B972" s="6"/>
      <c r="C972" s="6"/>
      <c r="D972" s="6"/>
      <c r="E972" s="6"/>
      <c r="F972" s="6"/>
      <c r="G972" s="6"/>
      <c r="H972" s="6"/>
      <c r="I972" s="6"/>
      <c r="J972" s="6"/>
      <c r="K972" s="6"/>
      <c r="L972" s="6"/>
      <c r="M972" s="6"/>
      <c r="N972" s="6"/>
      <c r="O972" s="6"/>
      <c r="P972" s="6"/>
      <c r="Q972" s="6"/>
      <c r="R972" s="6"/>
      <c r="S972" s="6"/>
    </row>
    <row r="973" spans="1:19" ht="14.4">
      <c r="A973" s="6"/>
      <c r="B973" s="6"/>
      <c r="C973" s="6"/>
      <c r="D973" s="6"/>
      <c r="E973" s="6"/>
      <c r="F973" s="6"/>
      <c r="G973" s="6"/>
      <c r="H973" s="6"/>
      <c r="I973" s="6"/>
      <c r="J973" s="6"/>
      <c r="K973" s="6"/>
      <c r="L973" s="6"/>
      <c r="M973" s="6"/>
      <c r="N973" s="6"/>
      <c r="O973" s="6"/>
      <c r="P973" s="6"/>
      <c r="Q973" s="6"/>
      <c r="R973" s="6"/>
      <c r="S973" s="6"/>
    </row>
    <row r="974" spans="1:19" ht="14.4">
      <c r="A974" s="6"/>
      <c r="B974" s="6"/>
      <c r="C974" s="6"/>
      <c r="D974" s="6"/>
      <c r="E974" s="6"/>
      <c r="F974" s="6"/>
      <c r="G974" s="6"/>
      <c r="H974" s="6"/>
      <c r="I974" s="6"/>
      <c r="J974" s="6"/>
      <c r="K974" s="6"/>
      <c r="L974" s="6"/>
      <c r="M974" s="6"/>
      <c r="N974" s="6"/>
      <c r="O974" s="6"/>
      <c r="P974" s="6"/>
      <c r="Q974" s="6"/>
      <c r="R974" s="6"/>
      <c r="S974" s="6"/>
    </row>
    <row r="975" spans="1:19" ht="14.4">
      <c r="A975" s="6"/>
      <c r="B975" s="6"/>
      <c r="C975" s="6"/>
      <c r="D975" s="6"/>
      <c r="E975" s="6"/>
      <c r="F975" s="6"/>
      <c r="G975" s="6"/>
      <c r="H975" s="6"/>
      <c r="I975" s="6"/>
      <c r="J975" s="6"/>
      <c r="K975" s="6"/>
      <c r="L975" s="6"/>
      <c r="M975" s="6"/>
      <c r="N975" s="6"/>
      <c r="O975" s="6"/>
      <c r="P975" s="6"/>
      <c r="Q975" s="6"/>
      <c r="R975" s="6"/>
      <c r="S975" s="6"/>
    </row>
    <row r="976" spans="1:19" ht="14.4">
      <c r="A976" s="6"/>
      <c r="B976" s="6"/>
      <c r="C976" s="6"/>
      <c r="D976" s="6"/>
      <c r="E976" s="6"/>
      <c r="F976" s="6"/>
      <c r="G976" s="6"/>
      <c r="H976" s="6"/>
      <c r="I976" s="6"/>
      <c r="J976" s="6"/>
      <c r="K976" s="6"/>
      <c r="L976" s="6"/>
      <c r="M976" s="6"/>
      <c r="N976" s="6"/>
      <c r="O976" s="6"/>
      <c r="P976" s="6"/>
      <c r="Q976" s="6"/>
      <c r="R976" s="6"/>
      <c r="S976" s="6"/>
    </row>
    <row r="977" spans="1:19" ht="14.4">
      <c r="A977" s="6"/>
      <c r="B977" s="6"/>
      <c r="C977" s="6"/>
      <c r="D977" s="6"/>
      <c r="E977" s="6"/>
      <c r="F977" s="6"/>
      <c r="G977" s="6"/>
      <c r="H977" s="6"/>
      <c r="I977" s="6"/>
      <c r="J977" s="6"/>
      <c r="K977" s="6"/>
      <c r="L977" s="6"/>
      <c r="M977" s="6"/>
      <c r="N977" s="6"/>
      <c r="O977" s="6"/>
      <c r="P977" s="6"/>
      <c r="Q977" s="6"/>
      <c r="R977" s="6"/>
      <c r="S977" s="6"/>
    </row>
    <row r="978" spans="1:19" ht="14.4">
      <c r="A978" s="6"/>
      <c r="B978" s="6"/>
      <c r="C978" s="6"/>
      <c r="D978" s="6"/>
      <c r="E978" s="6"/>
      <c r="F978" s="6"/>
      <c r="G978" s="6"/>
      <c r="H978" s="6"/>
      <c r="I978" s="6"/>
      <c r="J978" s="6"/>
      <c r="K978" s="6"/>
      <c r="L978" s="6"/>
      <c r="M978" s="6"/>
      <c r="N978" s="6"/>
      <c r="O978" s="6"/>
      <c r="P978" s="6"/>
      <c r="Q978" s="6"/>
      <c r="R978" s="6"/>
      <c r="S978" s="6"/>
    </row>
    <row r="979" spans="1:19" ht="14.4">
      <c r="A979" s="6"/>
      <c r="B979" s="6"/>
      <c r="C979" s="6"/>
      <c r="D979" s="6"/>
      <c r="E979" s="6"/>
      <c r="F979" s="6"/>
      <c r="G979" s="6"/>
      <c r="H979" s="6"/>
      <c r="I979" s="6"/>
      <c r="J979" s="6"/>
      <c r="K979" s="6"/>
      <c r="L979" s="6"/>
      <c r="M979" s="6"/>
      <c r="N979" s="6"/>
      <c r="O979" s="6"/>
      <c r="P979" s="6"/>
      <c r="Q979" s="6"/>
      <c r="R979" s="6"/>
      <c r="S979" s="6"/>
    </row>
    <row r="980" spans="1:19" ht="14.4">
      <c r="A980" s="6"/>
      <c r="B980" s="6"/>
      <c r="C980" s="6"/>
      <c r="D980" s="6"/>
      <c r="E980" s="6"/>
      <c r="F980" s="6"/>
      <c r="G980" s="6"/>
      <c r="H980" s="6"/>
      <c r="I980" s="6"/>
      <c r="J980" s="6"/>
      <c r="K980" s="6"/>
      <c r="L980" s="6"/>
      <c r="M980" s="6"/>
      <c r="N980" s="6"/>
      <c r="O980" s="6"/>
      <c r="P980" s="6"/>
      <c r="Q980" s="6"/>
      <c r="R980" s="6"/>
      <c r="S980" s="6"/>
    </row>
    <row r="981" spans="1:19" ht="14.4">
      <c r="A981" s="6"/>
      <c r="B981" s="6"/>
      <c r="C981" s="6"/>
      <c r="D981" s="6"/>
      <c r="E981" s="6"/>
      <c r="F981" s="6"/>
      <c r="G981" s="6"/>
      <c r="H981" s="6"/>
      <c r="I981" s="6"/>
      <c r="J981" s="6"/>
      <c r="K981" s="6"/>
      <c r="L981" s="6"/>
      <c r="M981" s="6"/>
      <c r="N981" s="6"/>
      <c r="O981" s="6"/>
      <c r="P981" s="6"/>
      <c r="Q981" s="6"/>
      <c r="R981" s="6"/>
      <c r="S981" s="6"/>
    </row>
    <row r="982" spans="1:19" ht="14.4">
      <c r="A982" s="6"/>
      <c r="B982" s="6"/>
      <c r="C982" s="6"/>
      <c r="D982" s="6"/>
      <c r="E982" s="6"/>
      <c r="F982" s="6"/>
      <c r="G982" s="6"/>
      <c r="H982" s="6"/>
      <c r="I982" s="6"/>
      <c r="J982" s="6"/>
      <c r="K982" s="6"/>
      <c r="L982" s="6"/>
      <c r="M982" s="6"/>
      <c r="N982" s="6"/>
      <c r="O982" s="6"/>
      <c r="P982" s="6"/>
      <c r="Q982" s="6"/>
      <c r="R982" s="6"/>
      <c r="S982" s="6"/>
    </row>
    <row r="983" spans="1:19" ht="14.4">
      <c r="A983" s="6"/>
      <c r="B983" s="6"/>
      <c r="C983" s="6"/>
      <c r="D983" s="6"/>
      <c r="E983" s="6"/>
      <c r="F983" s="6"/>
      <c r="G983" s="6"/>
      <c r="H983" s="6"/>
      <c r="I983" s="6"/>
      <c r="J983" s="6"/>
      <c r="K983" s="6"/>
      <c r="L983" s="6"/>
      <c r="M983" s="6"/>
      <c r="N983" s="6"/>
      <c r="O983" s="6"/>
      <c r="P983" s="6"/>
      <c r="Q983" s="6"/>
      <c r="R983" s="6"/>
      <c r="S983" s="6"/>
    </row>
    <row r="984" spans="1:19" ht="14.4">
      <c r="A984" s="6"/>
      <c r="B984" s="6"/>
      <c r="C984" s="6"/>
      <c r="D984" s="6"/>
      <c r="E984" s="6"/>
      <c r="F984" s="6"/>
      <c r="G984" s="6"/>
      <c r="H984" s="6"/>
      <c r="I984" s="6"/>
      <c r="J984" s="6"/>
      <c r="K984" s="6"/>
      <c r="L984" s="6"/>
      <c r="M984" s="6"/>
      <c r="N984" s="6"/>
      <c r="O984" s="6"/>
      <c r="P984" s="6"/>
      <c r="Q984" s="6"/>
      <c r="R984" s="6"/>
      <c r="S984" s="6"/>
    </row>
    <row r="985" spans="1:19" ht="14.4">
      <c r="A985" s="6"/>
      <c r="B985" s="6"/>
      <c r="C985" s="6"/>
      <c r="D985" s="6"/>
      <c r="E985" s="6"/>
      <c r="F985" s="6"/>
      <c r="G985" s="6"/>
      <c r="H985" s="6"/>
      <c r="I985" s="6"/>
      <c r="J985" s="6"/>
      <c r="K985" s="6"/>
      <c r="L985" s="6"/>
      <c r="M985" s="6"/>
      <c r="N985" s="6"/>
      <c r="O985" s="6"/>
      <c r="P985" s="6"/>
      <c r="Q985" s="6"/>
      <c r="R985" s="6"/>
      <c r="S985" s="6"/>
    </row>
    <row r="986" spans="1:19" ht="14.4">
      <c r="A986" s="6"/>
      <c r="B986" s="6"/>
      <c r="C986" s="6"/>
      <c r="D986" s="6"/>
      <c r="E986" s="6"/>
      <c r="F986" s="6"/>
      <c r="G986" s="6"/>
      <c r="H986" s="6"/>
      <c r="I986" s="6"/>
      <c r="J986" s="6"/>
      <c r="K986" s="6"/>
      <c r="L986" s="6"/>
      <c r="M986" s="6"/>
      <c r="N986" s="6"/>
      <c r="O986" s="6"/>
      <c r="P986" s="6"/>
      <c r="Q986" s="6"/>
      <c r="R986" s="6"/>
      <c r="S986" s="6"/>
    </row>
    <row r="987" spans="1:19" ht="14.4">
      <c r="A987" s="6"/>
      <c r="B987" s="6"/>
      <c r="C987" s="6"/>
      <c r="D987" s="6"/>
      <c r="E987" s="6"/>
      <c r="F987" s="6"/>
      <c r="G987" s="6"/>
      <c r="H987" s="6"/>
      <c r="I987" s="6"/>
      <c r="J987" s="6"/>
      <c r="K987" s="6"/>
      <c r="L987" s="6"/>
      <c r="M987" s="6"/>
      <c r="N987" s="6"/>
      <c r="O987" s="6"/>
      <c r="P987" s="6"/>
      <c r="Q987" s="6"/>
      <c r="R987" s="6"/>
      <c r="S987" s="6"/>
    </row>
    <row r="988" spans="1:19" ht="14.4">
      <c r="A988" s="6"/>
      <c r="B988" s="6"/>
      <c r="C988" s="6"/>
      <c r="D988" s="6"/>
      <c r="E988" s="6"/>
      <c r="F988" s="6"/>
      <c r="G988" s="6"/>
      <c r="H988" s="6"/>
      <c r="I988" s="6"/>
      <c r="J988" s="6"/>
      <c r="K988" s="6"/>
      <c r="L988" s="6"/>
      <c r="M988" s="6"/>
      <c r="N988" s="6"/>
      <c r="O988" s="6"/>
      <c r="P988" s="6"/>
      <c r="Q988" s="6"/>
      <c r="R988" s="6"/>
      <c r="S988" s="6"/>
    </row>
    <row r="989" spans="1:19" ht="14.4">
      <c r="A989" s="6"/>
      <c r="B989" s="6"/>
      <c r="C989" s="6"/>
      <c r="D989" s="6"/>
      <c r="E989" s="6"/>
      <c r="F989" s="6"/>
      <c r="G989" s="6"/>
      <c r="H989" s="6"/>
      <c r="I989" s="6"/>
      <c r="J989" s="6"/>
      <c r="K989" s="6"/>
      <c r="L989" s="6"/>
      <c r="M989" s="6"/>
      <c r="N989" s="6"/>
      <c r="O989" s="6"/>
      <c r="P989" s="6"/>
      <c r="Q989" s="6"/>
      <c r="R989" s="6"/>
      <c r="S989" s="6"/>
    </row>
    <row r="990" spans="1:19" ht="14.4">
      <c r="A990" s="6"/>
      <c r="B990" s="6"/>
      <c r="C990" s="6"/>
      <c r="D990" s="6"/>
      <c r="E990" s="6"/>
      <c r="F990" s="6"/>
      <c r="G990" s="6"/>
      <c r="H990" s="6"/>
      <c r="I990" s="6"/>
      <c r="J990" s="6"/>
      <c r="K990" s="6"/>
      <c r="L990" s="6"/>
      <c r="M990" s="6"/>
      <c r="N990" s="6"/>
      <c r="O990" s="6"/>
      <c r="P990" s="6"/>
      <c r="Q990" s="6"/>
      <c r="R990" s="6"/>
      <c r="S990" s="6"/>
    </row>
    <row r="991" spans="1:19" ht="14.4">
      <c r="A991" s="6"/>
      <c r="B991" s="6"/>
      <c r="C991" s="6"/>
      <c r="D991" s="6"/>
      <c r="E991" s="6"/>
      <c r="F991" s="6"/>
      <c r="G991" s="6"/>
      <c r="H991" s="6"/>
      <c r="I991" s="6"/>
      <c r="J991" s="6"/>
      <c r="K991" s="6"/>
      <c r="L991" s="6"/>
      <c r="M991" s="6"/>
      <c r="N991" s="6"/>
      <c r="O991" s="6"/>
      <c r="P991" s="6"/>
      <c r="Q991" s="6"/>
      <c r="R991" s="6"/>
      <c r="S991" s="6"/>
    </row>
    <row r="992" spans="1:19" ht="14.4">
      <c r="A992" s="6"/>
      <c r="B992" s="6"/>
      <c r="C992" s="6"/>
      <c r="D992" s="6"/>
      <c r="E992" s="6"/>
      <c r="F992" s="6"/>
      <c r="G992" s="6"/>
      <c r="H992" s="6"/>
      <c r="I992" s="6"/>
      <c r="J992" s="6"/>
      <c r="K992" s="6"/>
      <c r="L992" s="6"/>
      <c r="M992" s="6"/>
      <c r="N992" s="6"/>
      <c r="O992" s="6"/>
      <c r="P992" s="6"/>
      <c r="Q992" s="6"/>
      <c r="R992" s="6"/>
      <c r="S992" s="6"/>
    </row>
    <row r="993" spans="1:19" ht="14.4">
      <c r="A993" s="6"/>
      <c r="B993" s="6"/>
      <c r="C993" s="6"/>
      <c r="D993" s="6"/>
      <c r="E993" s="6"/>
      <c r="F993" s="6"/>
      <c r="G993" s="6"/>
      <c r="H993" s="6"/>
      <c r="I993" s="6"/>
      <c r="J993" s="6"/>
      <c r="K993" s="6"/>
      <c r="L993" s="6"/>
      <c r="M993" s="6"/>
      <c r="N993" s="6"/>
      <c r="O993" s="6"/>
      <c r="P993" s="6"/>
      <c r="Q993" s="6"/>
      <c r="R993" s="6"/>
      <c r="S993" s="6"/>
    </row>
    <row r="994" spans="1:19" ht="14.4">
      <c r="A994" s="6"/>
      <c r="B994" s="6"/>
      <c r="C994" s="6"/>
      <c r="D994" s="6"/>
      <c r="E994" s="6"/>
      <c r="F994" s="6"/>
      <c r="G994" s="6"/>
      <c r="H994" s="6"/>
      <c r="I994" s="6"/>
      <c r="J994" s="6"/>
      <c r="K994" s="6"/>
      <c r="L994" s="6"/>
      <c r="M994" s="6"/>
      <c r="N994" s="6"/>
      <c r="O994" s="6"/>
      <c r="P994" s="6"/>
      <c r="Q994" s="6"/>
      <c r="R994" s="6"/>
      <c r="S994" s="6"/>
    </row>
    <row r="995" spans="1:19" ht="14.4">
      <c r="A995" s="6"/>
      <c r="B995" s="6"/>
      <c r="C995" s="6"/>
      <c r="D995" s="6"/>
      <c r="E995" s="6"/>
      <c r="F995" s="6"/>
      <c r="G995" s="6"/>
      <c r="H995" s="6"/>
      <c r="I995" s="6"/>
      <c r="J995" s="6"/>
      <c r="K995" s="6"/>
      <c r="L995" s="6"/>
      <c r="M995" s="6"/>
      <c r="N995" s="6"/>
      <c r="O995" s="6"/>
      <c r="P995" s="6"/>
      <c r="Q995" s="6"/>
      <c r="R995" s="6"/>
      <c r="S995" s="6"/>
    </row>
    <row r="996" spans="1:19" ht="14.4">
      <c r="A996" s="6"/>
      <c r="B996" s="6"/>
      <c r="C996" s="6"/>
      <c r="D996" s="6"/>
      <c r="E996" s="6"/>
      <c r="F996" s="6"/>
      <c r="G996" s="6"/>
      <c r="H996" s="6"/>
      <c r="I996" s="6"/>
      <c r="J996" s="6"/>
      <c r="K996" s="6"/>
      <c r="L996" s="6"/>
      <c r="M996" s="6"/>
      <c r="N996" s="6"/>
      <c r="O996" s="6"/>
      <c r="P996" s="6"/>
      <c r="Q996" s="6"/>
      <c r="R996" s="6"/>
      <c r="S996" s="6"/>
    </row>
    <row r="997" spans="1:19" ht="14.4">
      <c r="A997" s="6"/>
      <c r="B997" s="6"/>
      <c r="C997" s="6"/>
      <c r="D997" s="6"/>
      <c r="E997" s="6"/>
      <c r="F997" s="6"/>
      <c r="G997" s="6"/>
      <c r="H997" s="6"/>
      <c r="I997" s="6"/>
      <c r="J997" s="6"/>
      <c r="K997" s="6"/>
      <c r="L997" s="6"/>
      <c r="M997" s="6"/>
      <c r="N997" s="6"/>
      <c r="O997" s="6"/>
      <c r="P997" s="6"/>
      <c r="Q997" s="6"/>
      <c r="R997" s="6"/>
      <c r="S997" s="6"/>
    </row>
    <row r="998" spans="1:19" ht="14.4">
      <c r="A998" s="6"/>
      <c r="B998" s="6"/>
      <c r="C998" s="6"/>
      <c r="D998" s="6"/>
      <c r="E998" s="6"/>
      <c r="F998" s="6"/>
      <c r="G998" s="6"/>
      <c r="H998" s="6"/>
      <c r="I998" s="6"/>
      <c r="J998" s="6"/>
      <c r="K998" s="6"/>
      <c r="L998" s="6"/>
      <c r="M998" s="6"/>
      <c r="N998" s="6"/>
      <c r="O998" s="6"/>
      <c r="P998" s="6"/>
      <c r="Q998" s="6"/>
      <c r="R998" s="6"/>
      <c r="S998" s="6"/>
    </row>
    <row r="999" spans="1:19" ht="14.4">
      <c r="A999" s="6"/>
      <c r="B999" s="6"/>
      <c r="C999" s="6"/>
      <c r="D999" s="6"/>
      <c r="E999" s="6"/>
      <c r="F999" s="6"/>
      <c r="G999" s="6"/>
      <c r="H999" s="6"/>
      <c r="I999" s="6"/>
      <c r="J999" s="6"/>
      <c r="K999" s="6"/>
      <c r="L999" s="6"/>
      <c r="M999" s="6"/>
      <c r="N999" s="6"/>
      <c r="O999" s="6"/>
      <c r="P999" s="6"/>
      <c r="Q999" s="6"/>
      <c r="R999" s="6"/>
      <c r="S999" s="6"/>
    </row>
    <row r="1000" spans="1:19" ht="14.4">
      <c r="A1000" s="6"/>
      <c r="B1000" s="6"/>
      <c r="C1000" s="6"/>
      <c r="D1000" s="6"/>
      <c r="E1000" s="6"/>
      <c r="F1000" s="6"/>
      <c r="G1000" s="6"/>
      <c r="H1000" s="6"/>
      <c r="I1000" s="6"/>
      <c r="J1000" s="6"/>
      <c r="K1000" s="6"/>
      <c r="L1000" s="6"/>
      <c r="M1000" s="6"/>
      <c r="N1000" s="6"/>
      <c r="O1000" s="6"/>
      <c r="P1000" s="6"/>
      <c r="Q1000" s="6"/>
      <c r="R1000" s="6"/>
      <c r="S1000" s="6"/>
    </row>
  </sheetData>
  <mergeCells count="5">
    <mergeCell ref="A1:C1"/>
    <mergeCell ref="D1:H8"/>
    <mergeCell ref="A23:B35"/>
    <mergeCell ref="C23:E35"/>
    <mergeCell ref="F23:H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14" sqref="A14"/>
    </sheetView>
  </sheetViews>
  <sheetFormatPr defaultColWidth="17.33203125" defaultRowHeight="15" customHeight="1"/>
  <cols>
    <col min="1" max="1" width="4.44140625" customWidth="1"/>
    <col min="2" max="2" width="25.33203125" customWidth="1"/>
    <col min="3" max="3" width="17.109375" customWidth="1"/>
    <col min="4" max="4" width="20.6640625" customWidth="1"/>
    <col min="5" max="5" width="38.5546875" customWidth="1"/>
    <col min="6" max="6" width="32" customWidth="1"/>
    <col min="7" max="7" width="8.6640625" customWidth="1"/>
    <col min="8" max="8" width="9.109375" customWidth="1"/>
    <col min="9" max="26" width="8.6640625" customWidth="1"/>
  </cols>
  <sheetData>
    <row r="1" spans="1:26" ht="14.4">
      <c r="A1" s="1"/>
      <c r="B1" s="2"/>
      <c r="C1" s="3"/>
      <c r="D1" s="3"/>
      <c r="E1" s="3"/>
      <c r="F1" s="3"/>
      <c r="G1" s="3"/>
      <c r="H1" s="3"/>
      <c r="I1" s="3"/>
      <c r="J1" s="3"/>
      <c r="K1" s="3"/>
      <c r="L1" s="3"/>
      <c r="M1" s="3"/>
      <c r="N1" s="3"/>
      <c r="O1" s="3"/>
      <c r="P1" s="3"/>
      <c r="Q1" s="3"/>
      <c r="R1" s="3"/>
      <c r="S1" s="3"/>
      <c r="T1" s="3"/>
      <c r="U1" s="3"/>
      <c r="V1" s="3"/>
      <c r="W1" s="3"/>
      <c r="X1" s="3"/>
      <c r="Y1" s="3"/>
      <c r="Z1" s="3"/>
    </row>
    <row r="2" spans="1:26" ht="14.4">
      <c r="A2" s="1"/>
      <c r="B2" s="4" t="s">
        <v>0</v>
      </c>
      <c r="C2" s="3"/>
      <c r="D2" s="3"/>
      <c r="E2" s="3"/>
      <c r="F2" s="3"/>
      <c r="G2" s="3"/>
      <c r="H2" s="3"/>
      <c r="I2" s="3"/>
      <c r="J2" s="3"/>
      <c r="K2" s="3"/>
      <c r="L2" s="3"/>
      <c r="M2" s="3"/>
      <c r="N2" s="3"/>
      <c r="O2" s="3"/>
      <c r="P2" s="3"/>
      <c r="Q2" s="3"/>
      <c r="R2" s="3"/>
      <c r="S2" s="3"/>
      <c r="T2" s="3"/>
      <c r="U2" s="3"/>
      <c r="V2" s="3"/>
      <c r="W2" s="3"/>
      <c r="X2" s="3"/>
      <c r="Y2" s="3"/>
      <c r="Z2" s="3"/>
    </row>
    <row r="3" spans="1:26" ht="14.4">
      <c r="A3" s="5">
        <f ca="1">VLOOKUP(RANDBETWEEN(1,AllMagicItems!J2),AllMagicItems!A:C,1,TRUE)</f>
        <v>38000</v>
      </c>
      <c r="B3" s="6" t="str">
        <f ca="1">VLOOKUP((A3),AllMagicItems!A:E,3,TRUE) &amp; " (" &amp; VLOOKUP((A3),AllMagicItems!A:Z,5,TRUE) &amp; ")"</f>
        <v>Dagger of Venom (dmg161)</v>
      </c>
      <c r="C3" s="3"/>
      <c r="D3" s="3"/>
      <c r="E3" s="3"/>
      <c r="F3" s="3"/>
      <c r="G3" s="3"/>
      <c r="H3" s="3"/>
      <c r="I3" s="3"/>
      <c r="J3" s="3"/>
      <c r="K3" s="3"/>
      <c r="L3" s="3"/>
      <c r="M3" s="3"/>
      <c r="N3" s="3"/>
      <c r="O3" s="3"/>
      <c r="P3" s="3"/>
      <c r="Q3" s="3"/>
      <c r="R3" s="3"/>
      <c r="S3" s="3"/>
      <c r="T3" s="3"/>
      <c r="U3" s="3"/>
      <c r="V3" s="3"/>
      <c r="W3" s="3"/>
      <c r="X3" s="3"/>
      <c r="Y3" s="3"/>
      <c r="Z3" s="3"/>
    </row>
    <row r="4" spans="1:26" ht="14.4">
      <c r="A4" s="5">
        <f ca="1">VLOOKUP(RANDBETWEEN(1,AllMagicItems!J2),AllMagicItems!A:C,1,TRUE)</f>
        <v>86000</v>
      </c>
      <c r="B4" s="6" t="str">
        <f ca="1">VLOOKUP((A4),AllMagicItems!A:E,3,TRUE) &amp; " (" &amp; VLOOKUP((A4),AllMagicItems!A:Z,5,TRUE) &amp; ")"</f>
        <v>Helm of Telepathy (dmg174)</v>
      </c>
      <c r="C4" s="3"/>
      <c r="D4" s="3"/>
      <c r="E4" s="3"/>
      <c r="F4" s="3"/>
      <c r="G4" s="3"/>
      <c r="H4" s="3"/>
      <c r="I4" s="3"/>
      <c r="J4" s="3"/>
      <c r="K4" s="3"/>
      <c r="L4" s="3"/>
      <c r="M4" s="3"/>
      <c r="N4" s="3"/>
      <c r="O4" s="3"/>
      <c r="P4" s="3"/>
      <c r="Q4" s="3"/>
      <c r="R4" s="3"/>
      <c r="S4" s="3"/>
      <c r="T4" s="3"/>
      <c r="U4" s="3"/>
      <c r="V4" s="3"/>
      <c r="W4" s="3"/>
      <c r="X4" s="3"/>
      <c r="Y4" s="3"/>
      <c r="Z4" s="3"/>
    </row>
    <row r="5" spans="1:26" ht="14.4">
      <c r="A5" s="7"/>
      <c r="B5" s="6"/>
      <c r="C5" s="3"/>
      <c r="D5" s="3"/>
      <c r="E5" s="3"/>
      <c r="F5" s="3"/>
      <c r="G5" s="3"/>
      <c r="H5" s="3"/>
      <c r="I5" s="3"/>
      <c r="J5" s="3"/>
      <c r="K5" s="3"/>
      <c r="L5" s="3"/>
      <c r="M5" s="3"/>
      <c r="N5" s="3"/>
      <c r="O5" s="3"/>
      <c r="P5" s="3"/>
      <c r="Q5" s="3"/>
      <c r="R5" s="3"/>
      <c r="S5" s="3"/>
      <c r="T5" s="3"/>
      <c r="U5" s="3"/>
      <c r="V5" s="3"/>
      <c r="W5" s="3"/>
      <c r="X5" s="3"/>
      <c r="Y5" s="3"/>
      <c r="Z5" s="3"/>
    </row>
    <row r="6" spans="1:26" ht="14.4">
      <c r="A6" s="7"/>
      <c r="B6" s="4" t="s">
        <v>1</v>
      </c>
      <c r="C6" s="3"/>
      <c r="D6" s="3"/>
      <c r="E6" s="3"/>
      <c r="F6" s="3"/>
      <c r="G6" s="3"/>
      <c r="H6" s="3"/>
      <c r="I6" s="3"/>
      <c r="J6" s="3"/>
      <c r="K6" s="3"/>
      <c r="L6" s="3"/>
      <c r="M6" s="3"/>
      <c r="N6" s="3"/>
      <c r="O6" s="3"/>
      <c r="P6" s="3"/>
      <c r="Q6" s="3"/>
      <c r="R6" s="3"/>
      <c r="S6" s="3"/>
      <c r="T6" s="3"/>
      <c r="U6" s="3"/>
      <c r="V6" s="3"/>
      <c r="W6" s="3"/>
      <c r="X6" s="3"/>
      <c r="Y6" s="3"/>
      <c r="Z6" s="3"/>
    </row>
    <row r="7" spans="1:26" ht="14.4">
      <c r="A7" s="5">
        <f ca="1">VLOOKUP(RANDBETWEEN(1,Potions!J2),Potions!A:C,1,TRUE)</f>
        <v>12300</v>
      </c>
      <c r="B7" s="6" t="str">
        <f ca="1">VLOOKUP((A7),Potions!A:E,3,TRUE) &amp; " (" &amp; VLOOKUP((A7),Potions!A:Z,6,TRUE) &amp; ")"</f>
        <v>Potion of Poison (dmg 188)</v>
      </c>
      <c r="C7" s="3"/>
      <c r="D7" s="3"/>
      <c r="E7" s="3"/>
      <c r="F7" s="3"/>
      <c r="G7" s="3"/>
      <c r="H7" s="3"/>
      <c r="I7" s="3"/>
      <c r="J7" s="3"/>
      <c r="K7" s="3"/>
      <c r="L7" s="3"/>
      <c r="M7" s="3"/>
      <c r="N7" s="3"/>
      <c r="O7" s="3"/>
      <c r="P7" s="3"/>
      <c r="Q7" s="3"/>
      <c r="R7" s="3"/>
      <c r="S7" s="3"/>
      <c r="T7" s="3"/>
      <c r="U7" s="3"/>
      <c r="V7" s="3"/>
      <c r="W7" s="3"/>
      <c r="X7" s="3"/>
      <c r="Y7" s="3"/>
      <c r="Z7" s="3"/>
    </row>
    <row r="8" spans="1:26" ht="14.4">
      <c r="A8" s="5">
        <f ca="1">VLOOKUP(RANDBETWEEN(1,Potions!J2),Potions!A:C,1,TRUE)</f>
        <v>17300</v>
      </c>
      <c r="B8" s="6" t="str">
        <f ca="1">VLOOKUP((A8),Potions!A:E,3,TRUE) &amp; " (" &amp; VLOOKUP((A8),Potions!A:Z,6,TRUE) &amp; ")"</f>
        <v>Potion of Fire Giant Strength (dmg 187)</v>
      </c>
      <c r="C8" s="3"/>
      <c r="D8" s="3"/>
      <c r="E8" s="3"/>
      <c r="F8" s="3"/>
      <c r="G8" s="3"/>
      <c r="H8" s="3"/>
      <c r="I8" s="3"/>
      <c r="J8" s="3"/>
      <c r="K8" s="3"/>
      <c r="L8" s="3"/>
      <c r="M8" s="3"/>
      <c r="N8" s="3"/>
      <c r="O8" s="3"/>
      <c r="P8" s="3"/>
      <c r="Q8" s="3"/>
      <c r="R8" s="3"/>
      <c r="S8" s="3"/>
      <c r="T8" s="3"/>
      <c r="U8" s="3"/>
      <c r="V8" s="3"/>
      <c r="W8" s="3"/>
      <c r="X8" s="3"/>
      <c r="Y8" s="3"/>
      <c r="Z8" s="3"/>
    </row>
    <row r="9" spans="1:26" ht="14.4">
      <c r="A9" s="7"/>
      <c r="B9" s="6"/>
      <c r="C9" s="3"/>
      <c r="D9" s="3"/>
      <c r="E9" s="3"/>
      <c r="F9" s="3"/>
      <c r="G9" s="3"/>
      <c r="H9" s="3"/>
      <c r="I9" s="3"/>
      <c r="J9" s="3"/>
      <c r="K9" s="3"/>
      <c r="L9" s="3"/>
      <c r="M9" s="3"/>
      <c r="N9" s="3"/>
      <c r="O9" s="3"/>
      <c r="P9" s="3"/>
      <c r="Q9" s="3"/>
      <c r="R9" s="3"/>
      <c r="S9" s="3"/>
      <c r="T9" s="3"/>
      <c r="U9" s="3"/>
      <c r="V9" s="3"/>
      <c r="W9" s="3"/>
      <c r="X9" s="3"/>
      <c r="Y9" s="3"/>
      <c r="Z9" s="3"/>
    </row>
    <row r="10" spans="1:26" ht="14.4">
      <c r="A10" s="7"/>
      <c r="B10" s="8" t="s">
        <v>2</v>
      </c>
      <c r="C10" s="3"/>
      <c r="D10" s="3"/>
      <c r="E10" s="3"/>
      <c r="F10" s="3"/>
      <c r="G10" s="3"/>
      <c r="H10" s="3"/>
      <c r="I10" s="3"/>
      <c r="J10" s="3"/>
      <c r="K10" s="3"/>
      <c r="L10" s="3"/>
      <c r="M10" s="3"/>
      <c r="N10" s="3"/>
      <c r="O10" s="3"/>
      <c r="P10" s="3"/>
      <c r="Q10" s="3"/>
      <c r="R10" s="3"/>
      <c r="S10" s="3"/>
      <c r="T10" s="3"/>
      <c r="U10" s="3"/>
      <c r="V10" s="3"/>
      <c r="W10" s="3"/>
      <c r="X10" s="3"/>
      <c r="Y10" s="3"/>
      <c r="Z10" s="3"/>
    </row>
    <row r="11" spans="1:26" ht="14.4">
      <c r="A11" s="7"/>
      <c r="B11" s="9" t="str">
        <f ca="1">RANDBETWEEN(25,200) &amp; "cp"</f>
        <v>107cp</v>
      </c>
      <c r="C11" s="9" t="str">
        <f ca="1">RANDBETWEEN(0,30) &amp; "sp"</f>
        <v>21sp</v>
      </c>
      <c r="D11" s="9" t="str">
        <f ca="1">RANDBETWEEN(0,15) &amp; "gp"</f>
        <v>14gp</v>
      </c>
      <c r="E11" s="3"/>
      <c r="F11" s="3"/>
      <c r="G11" s="3"/>
      <c r="H11" s="3"/>
      <c r="I11" s="3"/>
      <c r="J11" s="3"/>
      <c r="K11" s="3"/>
      <c r="L11" s="3"/>
      <c r="M11" s="3"/>
      <c r="N11" s="3"/>
      <c r="O11" s="3"/>
      <c r="P11" s="3"/>
      <c r="Q11" s="3"/>
      <c r="R11" s="3"/>
      <c r="S11" s="3"/>
      <c r="T11" s="3"/>
      <c r="U11" s="3"/>
      <c r="V11" s="3"/>
      <c r="W11" s="3"/>
      <c r="X11" s="3"/>
      <c r="Y11" s="3"/>
      <c r="Z11" s="3"/>
    </row>
    <row r="12" spans="1:26" ht="14.4">
      <c r="A12" s="7"/>
      <c r="B12" s="6"/>
      <c r="C12" s="3"/>
      <c r="D12" s="3"/>
      <c r="E12" s="3"/>
      <c r="F12" s="3"/>
      <c r="G12" s="3"/>
      <c r="H12" s="3"/>
      <c r="I12" s="3"/>
      <c r="J12" s="3"/>
      <c r="K12" s="3"/>
      <c r="L12" s="3"/>
      <c r="M12" s="3"/>
      <c r="N12" s="3"/>
      <c r="O12" s="3"/>
      <c r="P12" s="3"/>
      <c r="Q12" s="3"/>
      <c r="R12" s="3"/>
      <c r="S12" s="3"/>
      <c r="T12" s="3"/>
      <c r="U12" s="3"/>
      <c r="V12" s="3"/>
      <c r="W12" s="3"/>
      <c r="X12" s="3"/>
      <c r="Y12" s="3"/>
      <c r="Z12" s="3"/>
    </row>
    <row r="13" spans="1:26" ht="14.4">
      <c r="A13" s="10"/>
      <c r="B13" s="11" t="s">
        <v>3</v>
      </c>
      <c r="C13" s="12"/>
      <c r="D13" s="12"/>
      <c r="E13" s="13" t="s">
        <v>4</v>
      </c>
      <c r="F13" s="13" t="s">
        <v>5</v>
      </c>
      <c r="G13" s="3"/>
      <c r="H13" s="3"/>
      <c r="I13" s="3"/>
      <c r="J13" s="14" t="s">
        <v>6</v>
      </c>
      <c r="K13" s="3"/>
      <c r="L13" s="3"/>
      <c r="M13" s="3"/>
      <c r="N13" s="3"/>
      <c r="O13" s="3"/>
      <c r="P13" s="3"/>
      <c r="Q13" s="3"/>
      <c r="R13" s="3"/>
      <c r="S13" s="3"/>
      <c r="T13" s="3"/>
      <c r="U13" s="3"/>
      <c r="V13" s="3"/>
      <c r="W13" s="3"/>
      <c r="X13" s="3"/>
      <c r="Y13" s="3"/>
      <c r="Z13" s="3"/>
    </row>
    <row r="14" spans="1:26" ht="43.2">
      <c r="A14" s="15">
        <f ca="1">VLOOKUP(RANDBETWEEN(2,LowLevelMagicWeaponProperties!J2),LowLevelMagicWeaponProperties!A:Z,1,TRUE)</f>
        <v>14</v>
      </c>
      <c r="B14" s="16" t="str">
        <f ca="1">"The " &amp; VLOOKUP((A14),LowLevelMagicWeaponProperties!A:Z,2,TRUE)</f>
        <v>The Barbed</v>
      </c>
      <c r="C14" s="16" t="str">
        <f ca="1">VLOOKUP(RANDBETWEEN(2,Equipment!C3),Equipment!A:Z,2,TRUE)</f>
        <v>Morningstar</v>
      </c>
      <c r="D14" s="16" t="str">
        <f ca="1">VLOOKUP((A15),LowLevelMagicWeaponProperties!A:Z,3,TRUE)</f>
        <v>of Luck</v>
      </c>
      <c r="E14" s="17" t="str">
        <f ca="1">VLOOKUP((A14),LowLevelMagicWeaponProperties!A:Z,4,TRUE)</f>
        <v>After an attack roll, the bearer may use their reaction to add 1d4 to the damage roll and take 1d4 damage.</v>
      </c>
      <c r="F14" s="17" t="str">
        <f ca="1">VLOOKUP((A15),LowLevelMagicWeaponProperties!A:Z,4,TRUE)</f>
        <v>You can reroll a natural 1 rolled on a d20 for an ability check, attack roll, or saving throw. You cannot use this ability again until you complete a long rest.</v>
      </c>
      <c r="G14" s="3"/>
      <c r="H14" s="3"/>
      <c r="I14" s="3"/>
      <c r="J14" s="3"/>
      <c r="K14" s="3"/>
      <c r="L14" s="3"/>
      <c r="M14" s="3"/>
      <c r="N14" s="3"/>
      <c r="O14" s="3"/>
      <c r="P14" s="3"/>
      <c r="Q14" s="3"/>
      <c r="R14" s="3"/>
      <c r="S14" s="3"/>
      <c r="T14" s="3"/>
      <c r="U14" s="3"/>
      <c r="V14" s="3"/>
      <c r="W14" s="3"/>
      <c r="X14" s="3"/>
      <c r="Y14" s="3"/>
      <c r="Z14" s="3"/>
    </row>
    <row r="15" spans="1:26" ht="14.4">
      <c r="A15" s="15">
        <f ca="1">VLOOKUP(RANDBETWEEN(2,LowLevelMagicWeaponProperties!J2),LowLevelMagicWeaponProperties!A:Z,1,TRUE)</f>
        <v>129</v>
      </c>
      <c r="B15" s="18"/>
      <c r="C15" s="19"/>
      <c r="D15" s="19"/>
      <c r="E15" s="19"/>
      <c r="F15" s="19"/>
      <c r="G15" s="3"/>
      <c r="H15" s="3"/>
      <c r="I15" s="3"/>
      <c r="J15" s="3"/>
      <c r="K15" s="3"/>
      <c r="L15" s="3"/>
      <c r="M15" s="3"/>
      <c r="N15" s="3"/>
      <c r="O15" s="3"/>
      <c r="P15" s="3"/>
      <c r="Q15" s="3"/>
      <c r="R15" s="3"/>
      <c r="S15" s="3"/>
      <c r="T15" s="3"/>
      <c r="U15" s="3"/>
      <c r="V15" s="3"/>
      <c r="W15" s="3"/>
      <c r="X15" s="3"/>
      <c r="Y15" s="3"/>
      <c r="Z15" s="3"/>
    </row>
    <row r="16" spans="1:26" ht="14.4">
      <c r="A16" s="7"/>
      <c r="B16" s="6"/>
      <c r="C16" s="3"/>
      <c r="D16" s="3"/>
      <c r="E16" s="3"/>
      <c r="F16" s="3"/>
      <c r="G16" s="3"/>
      <c r="H16" s="3"/>
      <c r="I16" s="3"/>
      <c r="J16" s="3"/>
      <c r="K16" s="3"/>
      <c r="L16" s="3"/>
      <c r="M16" s="3"/>
      <c r="N16" s="3"/>
      <c r="O16" s="3"/>
      <c r="P16" s="3"/>
      <c r="Q16" s="3"/>
      <c r="R16" s="3"/>
      <c r="S16" s="3"/>
      <c r="T16" s="3"/>
      <c r="U16" s="3"/>
      <c r="V16" s="3"/>
      <c r="W16" s="3"/>
      <c r="X16" s="3"/>
      <c r="Y16" s="3"/>
      <c r="Z16" s="3"/>
    </row>
    <row r="17" spans="1:26" ht="14.4">
      <c r="A17" s="7"/>
      <c r="B17" s="20" t="s">
        <v>7</v>
      </c>
      <c r="C17" s="21"/>
      <c r="D17" s="21"/>
      <c r="E17" s="22" t="s">
        <v>4</v>
      </c>
      <c r="F17" s="22" t="s">
        <v>5</v>
      </c>
      <c r="G17" s="3"/>
      <c r="H17" s="3"/>
      <c r="I17" s="3"/>
      <c r="J17" s="3"/>
      <c r="K17" s="3"/>
      <c r="L17" s="3"/>
      <c r="M17" s="3"/>
      <c r="N17" s="3"/>
      <c r="O17" s="3"/>
      <c r="P17" s="3"/>
      <c r="Q17" s="3"/>
      <c r="R17" s="3"/>
      <c r="S17" s="3"/>
      <c r="T17" s="3"/>
      <c r="U17" s="3"/>
      <c r="V17" s="3"/>
      <c r="W17" s="3"/>
      <c r="X17" s="3"/>
      <c r="Y17" s="3"/>
      <c r="Z17" s="3"/>
    </row>
    <row r="18" spans="1:26" ht="28.8">
      <c r="A18" s="23">
        <f ca="1">VLOOKUP(RANDBETWEEN(2,LowLevelMagicArmorProperties!J2),LowLevelMagicArmorProperties!A:Z,1,TRUE)</f>
        <v>125</v>
      </c>
      <c r="B18" s="24" t="str">
        <f ca="1">"The " &amp; VLOOKUP((A18),LowLevelMagicArmorProperties!A:Z,2,TRUE)</f>
        <v>The Cartographic</v>
      </c>
      <c r="C18" s="24" t="str">
        <f ca="1">VLOOKUP(RANDBETWEEN(2,Equipment!F3),Equipment!A:Z,5,TRUE)</f>
        <v>Plate Armor</v>
      </c>
      <c r="D18" s="24" t="str">
        <f ca="1">VLOOKUP((A19),LowLevelMagicArmorProperties!A:Z,3,TRUE)</f>
        <v>of Forgiveness</v>
      </c>
      <c r="E18" s="25" t="str">
        <f ca="1">VLOOKUP((A18),LowLevelMagicArmorProperties!A:Z,4,TRUE)</f>
        <v>On its own volition, the item records a map of the environments that the bearer is exploring, and can magically project it for the bearer to see.</v>
      </c>
      <c r="F18" s="26" t="str">
        <f ca="1">VLOOKUP((A19),LowLevelMagicArmorProperties!A:Z,4,TRUE)</f>
        <v>When on the plane of Mount Celestia, the bearer of this item can receive the benefits of Blessed Beneficence regardless of their alignment.</v>
      </c>
      <c r="G18" s="3"/>
      <c r="H18" s="3"/>
      <c r="I18" s="3"/>
      <c r="J18" s="3"/>
      <c r="K18" s="3"/>
      <c r="L18" s="3"/>
      <c r="M18" s="3"/>
      <c r="N18" s="3"/>
      <c r="O18" s="3"/>
      <c r="P18" s="3"/>
      <c r="Q18" s="3"/>
      <c r="R18" s="3"/>
      <c r="S18" s="3"/>
      <c r="T18" s="3"/>
      <c r="U18" s="3"/>
      <c r="V18" s="3"/>
      <c r="W18" s="3"/>
      <c r="X18" s="3"/>
      <c r="Y18" s="3"/>
      <c r="Z18" s="3"/>
    </row>
    <row r="19" spans="1:26" ht="14.4">
      <c r="A19" s="23">
        <f ca="1">VLOOKUP(RANDBETWEEN(2,LowLevelMagicArmorProperties!J2),LowLevelMagicArmorProperties!A:Z,1,TRUE)</f>
        <v>142</v>
      </c>
      <c r="B19" s="6"/>
      <c r="C19" s="3"/>
      <c r="D19" s="3"/>
      <c r="E19" s="3"/>
      <c r="F19" s="3"/>
      <c r="G19" s="3"/>
      <c r="H19" s="3"/>
      <c r="I19" s="3"/>
      <c r="J19" s="3"/>
      <c r="K19" s="3"/>
      <c r="L19" s="3"/>
      <c r="M19" s="3"/>
      <c r="N19" s="3"/>
      <c r="O19" s="3"/>
      <c r="P19" s="3"/>
      <c r="Q19" s="3"/>
      <c r="R19" s="3"/>
      <c r="S19" s="3"/>
      <c r="T19" s="3"/>
      <c r="U19" s="3"/>
      <c r="V19" s="3"/>
      <c r="W19" s="3"/>
      <c r="X19" s="3"/>
      <c r="Y19" s="3"/>
      <c r="Z19" s="3"/>
    </row>
    <row r="20" spans="1:26" ht="14.4">
      <c r="A20" s="7"/>
      <c r="B20" s="6"/>
      <c r="C20" s="3"/>
      <c r="D20" s="3"/>
      <c r="E20" s="3"/>
      <c r="F20" s="3"/>
      <c r="G20" s="3"/>
      <c r="H20" s="3"/>
      <c r="I20" s="3"/>
      <c r="J20" s="3"/>
      <c r="K20" s="3"/>
      <c r="L20" s="3"/>
      <c r="M20" s="3"/>
      <c r="N20" s="3"/>
      <c r="O20" s="3"/>
      <c r="P20" s="3"/>
      <c r="Q20" s="3"/>
      <c r="R20" s="3"/>
      <c r="S20" s="3"/>
      <c r="T20" s="3"/>
      <c r="U20" s="3"/>
      <c r="V20" s="3"/>
      <c r="W20" s="3"/>
      <c r="X20" s="3"/>
      <c r="Y20" s="3"/>
      <c r="Z20" s="3"/>
    </row>
    <row r="21" spans="1:26" ht="14.4">
      <c r="A21" s="7"/>
      <c r="B21" s="20" t="s">
        <v>8</v>
      </c>
      <c r="C21" s="21"/>
      <c r="D21" s="21"/>
      <c r="E21" s="22" t="s">
        <v>4</v>
      </c>
      <c r="F21" s="22" t="s">
        <v>5</v>
      </c>
      <c r="G21" s="3"/>
      <c r="H21" s="3"/>
      <c r="I21" s="3"/>
      <c r="J21" s="3"/>
      <c r="K21" s="3"/>
      <c r="L21" s="3"/>
      <c r="M21" s="3"/>
      <c r="N21" s="3"/>
      <c r="O21" s="3"/>
      <c r="P21" s="3"/>
      <c r="Q21" s="3"/>
      <c r="R21" s="3"/>
      <c r="S21" s="3"/>
      <c r="T21" s="3"/>
      <c r="U21" s="3"/>
      <c r="V21" s="3"/>
      <c r="W21" s="3"/>
      <c r="X21" s="3"/>
      <c r="Y21" s="3"/>
      <c r="Z21" s="3"/>
    </row>
    <row r="22" spans="1:26" ht="57.6">
      <c r="A22" s="23">
        <f ca="1">VLOOKUP(RANDBETWEEN(2,LowLevelMagicTrinketProperties!J2),LowLevelMagicTrinketProperties!A:Z,1,TRUE)</f>
        <v>19</v>
      </c>
      <c r="B22" s="24" t="str">
        <f ca="1">"The " &amp; VLOOKUP((A22),LowLevelMagicTrinketProperties!A:Z,2,TRUE)</f>
        <v>The Bold</v>
      </c>
      <c r="C22" s="3" t="str">
        <f ca="1">VLOOKUP(RANDBETWEEN(2,Equipment!I2),Equipment!A:Z,8,TRUE)</f>
        <v>Amulet</v>
      </c>
      <c r="D22" s="3" t="str">
        <f ca="1">VLOOKUP((A23),LowLevelMagicTrinketProperties!A:Z,3,TRUE)</f>
        <v>of the War Leader</v>
      </c>
      <c r="E22" s="25" t="str">
        <f ca="1">VLOOKUP((A22),LowLevelMagicTrinketProperties!A:Z,4,TRUE)</f>
        <v>Contains 1d4 unreplenishable charges of the Heroism spell (1st level).</v>
      </c>
      <c r="F22" s="25" t="str">
        <f ca="1">VLOOKUP((A23),LowLevelMagicTrinketProperties!A:AA,4,TRUE)</f>
        <v>The bearer can use an action to amplify their voice so that it clearly carries for up to 300 feet.</v>
      </c>
      <c r="G22" s="3"/>
      <c r="H22" s="3"/>
      <c r="I22" s="3"/>
      <c r="J22" s="3"/>
      <c r="K22" s="3"/>
      <c r="L22" s="3"/>
      <c r="M22" s="3"/>
      <c r="N22" s="3"/>
      <c r="O22" s="3"/>
      <c r="P22" s="3"/>
      <c r="Q22" s="3"/>
      <c r="R22" s="3"/>
      <c r="S22" s="3"/>
      <c r="T22" s="3"/>
      <c r="U22" s="3"/>
      <c r="V22" s="3"/>
      <c r="W22" s="3"/>
      <c r="X22" s="3"/>
      <c r="Y22" s="3"/>
      <c r="Z22" s="3"/>
    </row>
    <row r="23" spans="1:26" ht="14.4">
      <c r="A23" s="23">
        <f ca="1">VLOOKUP(RANDBETWEEN(2,LowLevelMagicTrinketProperties!J2),LowLevelMagicTrinketProperties!A:Z,1,TRUE)</f>
        <v>123</v>
      </c>
      <c r="B23" s="6"/>
      <c r="C23" s="3"/>
      <c r="D23" s="3"/>
      <c r="E23" s="3"/>
      <c r="F23" s="3"/>
      <c r="G23" s="3"/>
      <c r="H23" s="3"/>
      <c r="I23" s="3"/>
      <c r="J23" s="3"/>
      <c r="K23" s="3"/>
      <c r="L23" s="3"/>
      <c r="M23" s="3"/>
      <c r="N23" s="3"/>
      <c r="O23" s="3"/>
      <c r="P23" s="3"/>
      <c r="Q23" s="3"/>
      <c r="R23" s="3"/>
      <c r="S23" s="3"/>
      <c r="T23" s="3"/>
      <c r="U23" s="3"/>
      <c r="V23" s="3"/>
      <c r="W23" s="3"/>
      <c r="X23" s="3"/>
      <c r="Y23" s="3"/>
      <c r="Z23" s="3"/>
    </row>
    <row r="24" spans="1:26" ht="14.4">
      <c r="A24" s="7"/>
      <c r="B24" s="6"/>
      <c r="C24" s="3"/>
      <c r="D24" s="3"/>
      <c r="E24" s="3"/>
      <c r="F24" s="3"/>
      <c r="G24" s="3"/>
      <c r="H24" s="3"/>
      <c r="I24" s="3"/>
      <c r="J24" s="3"/>
      <c r="K24" s="3"/>
      <c r="L24" s="3"/>
      <c r="M24" s="3"/>
      <c r="N24" s="3"/>
      <c r="O24" s="3"/>
      <c r="P24" s="3"/>
      <c r="Q24" s="3"/>
      <c r="R24" s="3"/>
      <c r="S24" s="3"/>
      <c r="T24" s="3"/>
      <c r="U24" s="3"/>
      <c r="V24" s="3"/>
      <c r="W24" s="3"/>
      <c r="X24" s="3"/>
      <c r="Y24" s="3"/>
      <c r="Z24" s="3"/>
    </row>
    <row r="25" spans="1:26" ht="14.4">
      <c r="A25" s="7"/>
      <c r="B25" s="20" t="s">
        <v>9</v>
      </c>
      <c r="C25" s="3"/>
      <c r="D25" s="3"/>
      <c r="E25" s="3"/>
      <c r="F25" s="3"/>
      <c r="G25" s="3"/>
      <c r="H25" s="3"/>
      <c r="I25" s="3"/>
      <c r="J25" s="3"/>
      <c r="K25" s="3"/>
      <c r="L25" s="3"/>
      <c r="M25" s="3"/>
      <c r="N25" s="3"/>
      <c r="O25" s="3"/>
      <c r="P25" s="3"/>
      <c r="Q25" s="3"/>
      <c r="R25" s="3"/>
      <c r="S25" s="3"/>
      <c r="T25" s="3"/>
      <c r="U25" s="3"/>
      <c r="V25" s="3"/>
      <c r="W25" s="3"/>
      <c r="X25" s="3"/>
      <c r="Y25" s="3"/>
      <c r="Z25" s="3"/>
    </row>
    <row r="26" spans="1:26" ht="14.4">
      <c r="A26" s="7"/>
      <c r="B26" s="27" t="str">
        <f ca="1">"You find " &amp; VLOOKUP(RANDBETWEEN(2,PickpocketLoot!J2),PickpocketLoot!A:Z,2,TRUE)</f>
        <v>You find the cork from a wine bottle</v>
      </c>
      <c r="C26" s="3"/>
      <c r="D26" s="3"/>
      <c r="E26" s="3"/>
      <c r="F26" s="3"/>
      <c r="G26" s="3"/>
      <c r="H26" s="3"/>
      <c r="I26" s="3"/>
      <c r="J26" s="3"/>
      <c r="K26" s="3"/>
      <c r="L26" s="3"/>
      <c r="M26" s="3"/>
      <c r="N26" s="3"/>
      <c r="O26" s="3"/>
      <c r="P26" s="3"/>
      <c r="Q26" s="3"/>
      <c r="R26" s="3"/>
      <c r="S26" s="3"/>
      <c r="T26" s="3"/>
      <c r="U26" s="3"/>
      <c r="V26" s="3"/>
      <c r="W26" s="3"/>
      <c r="X26" s="3"/>
      <c r="Y26" s="3"/>
      <c r="Z26" s="3"/>
    </row>
    <row r="27" spans="1:26" ht="14.4">
      <c r="A27" s="7"/>
      <c r="B27" s="6"/>
      <c r="C27" s="14"/>
      <c r="D27" s="3"/>
      <c r="E27" s="3"/>
      <c r="F27" s="3"/>
      <c r="G27" s="3"/>
      <c r="H27" s="3"/>
      <c r="I27" s="3"/>
      <c r="J27" s="3"/>
      <c r="K27" s="3"/>
      <c r="L27" s="3"/>
      <c r="M27" s="3"/>
      <c r="N27" s="3"/>
      <c r="O27" s="3"/>
      <c r="P27" s="3"/>
      <c r="Q27" s="3"/>
      <c r="R27" s="3"/>
      <c r="S27" s="3"/>
      <c r="T27" s="3"/>
      <c r="U27" s="3"/>
      <c r="V27" s="3"/>
      <c r="W27" s="3"/>
      <c r="X27" s="3"/>
      <c r="Y27" s="3"/>
      <c r="Z27" s="3"/>
    </row>
    <row r="28" spans="1:26" ht="14.4">
      <c r="A28" s="7"/>
      <c r="B28" s="20" t="s">
        <v>10</v>
      </c>
      <c r="C28" s="3"/>
      <c r="D28" s="3"/>
      <c r="E28" s="3"/>
      <c r="F28" s="3"/>
      <c r="G28" s="3"/>
      <c r="H28" s="3"/>
      <c r="I28" s="3"/>
      <c r="J28" s="3"/>
      <c r="K28" s="3"/>
      <c r="L28" s="3"/>
      <c r="M28" s="3"/>
      <c r="N28" s="3"/>
      <c r="O28" s="3"/>
      <c r="P28" s="3"/>
      <c r="Q28" s="3"/>
      <c r="R28" s="3"/>
      <c r="S28" s="3"/>
      <c r="T28" s="3"/>
      <c r="U28" s="3"/>
      <c r="V28" s="3"/>
      <c r="W28" s="3"/>
      <c r="X28" s="3"/>
      <c r="Y28" s="3"/>
      <c r="Z28" s="3"/>
    </row>
    <row r="29" spans="1:26" ht="14.4">
      <c r="A29" s="7">
        <f ca="1">RANDBETWEEN(0,100)</f>
        <v>13</v>
      </c>
      <c r="B29" s="6" t="str">
        <f ca="1">VLOOKUP((A29),Treasure!A:B,2,TRUE)</f>
        <v>5 gems worth 10gp</v>
      </c>
      <c r="C29" s="3"/>
      <c r="D29" s="3"/>
      <c r="E29" s="3"/>
      <c r="F29" s="3"/>
      <c r="G29" s="3"/>
      <c r="H29" s="3"/>
      <c r="I29" s="3"/>
      <c r="J29" s="3"/>
      <c r="K29" s="3"/>
      <c r="L29" s="3"/>
      <c r="M29" s="3"/>
      <c r="N29" s="3"/>
      <c r="O29" s="3"/>
      <c r="P29" s="3"/>
      <c r="Q29" s="3"/>
      <c r="R29" s="3"/>
      <c r="S29" s="3"/>
      <c r="T29" s="3"/>
      <c r="U29" s="3"/>
      <c r="V29" s="3"/>
      <c r="W29" s="3"/>
      <c r="X29" s="3"/>
      <c r="Y29" s="3"/>
      <c r="Z29" s="3"/>
    </row>
    <row r="30" spans="1:26" ht="14.4">
      <c r="A30" s="7"/>
      <c r="B30" s="6"/>
      <c r="C30" s="3"/>
      <c r="D30" s="3"/>
      <c r="E30" s="3"/>
      <c r="F30" s="3"/>
      <c r="G30" s="3"/>
      <c r="H30" s="3"/>
      <c r="I30" s="3"/>
      <c r="J30" s="3"/>
      <c r="K30" s="3"/>
      <c r="L30" s="3"/>
      <c r="M30" s="3"/>
      <c r="N30" s="3"/>
      <c r="O30" s="3"/>
      <c r="P30" s="3"/>
      <c r="Q30" s="3"/>
      <c r="R30" s="3"/>
      <c r="S30" s="3"/>
      <c r="T30" s="3"/>
      <c r="U30" s="3"/>
      <c r="V30" s="3"/>
      <c r="W30" s="3"/>
      <c r="X30" s="3"/>
      <c r="Y30" s="3"/>
      <c r="Z30" s="3"/>
    </row>
    <row r="31" spans="1:26" ht="14.4">
      <c r="A31" s="7">
        <f ca="1">RANDBETWEEN(0,100)</f>
        <v>38</v>
      </c>
      <c r="B31" s="20" t="s">
        <v>11</v>
      </c>
      <c r="C31" s="3"/>
      <c r="D31" s="3"/>
      <c r="E31" s="3"/>
      <c r="F31" s="3"/>
      <c r="G31" s="3"/>
      <c r="H31" s="3"/>
      <c r="I31" s="3"/>
      <c r="J31" s="3"/>
      <c r="K31" s="3"/>
      <c r="L31" s="3"/>
      <c r="M31" s="3"/>
      <c r="N31" s="3"/>
      <c r="O31" s="3"/>
      <c r="P31" s="3"/>
      <c r="Q31" s="3"/>
      <c r="R31" s="3"/>
      <c r="S31" s="3"/>
      <c r="T31" s="3"/>
      <c r="U31" s="3"/>
      <c r="V31" s="3"/>
      <c r="W31" s="3"/>
      <c r="X31" s="3"/>
      <c r="Y31" s="3"/>
      <c r="Z31" s="3"/>
    </row>
    <row r="32" spans="1:26" ht="14.4">
      <c r="A32" s="7"/>
      <c r="B32" s="6" t="str">
        <f ca="1">VLOOKUP((A32),Treasure!D:E,2,TRUE)</f>
        <v>80 cp and 60 ep</v>
      </c>
      <c r="C32" s="3"/>
      <c r="D32" s="3"/>
      <c r="E32" s="3"/>
      <c r="F32" s="3"/>
      <c r="G32" s="3"/>
      <c r="H32" s="3"/>
      <c r="I32" s="3"/>
      <c r="J32" s="3"/>
      <c r="K32" s="3"/>
      <c r="L32" s="3"/>
      <c r="M32" s="3"/>
      <c r="N32" s="3"/>
      <c r="O32" s="3"/>
      <c r="P32" s="3"/>
      <c r="Q32" s="3"/>
      <c r="R32" s="3"/>
      <c r="S32" s="3"/>
      <c r="T32" s="3"/>
      <c r="U32" s="3"/>
      <c r="V32" s="3"/>
      <c r="W32" s="3"/>
      <c r="X32" s="3"/>
      <c r="Y32" s="3"/>
      <c r="Z32" s="3"/>
    </row>
    <row r="33" spans="1:26" ht="14.4">
      <c r="A33" s="7"/>
      <c r="B33" s="6"/>
      <c r="C33" s="3"/>
      <c r="D33" s="3"/>
      <c r="E33" s="3"/>
      <c r="F33" s="3"/>
      <c r="G33" s="3"/>
      <c r="H33" s="3"/>
      <c r="I33" s="3"/>
      <c r="J33" s="3"/>
      <c r="K33" s="3"/>
      <c r="L33" s="3"/>
      <c r="M33" s="3"/>
      <c r="N33" s="3"/>
      <c r="O33" s="3"/>
      <c r="P33" s="3"/>
      <c r="Q33" s="3"/>
      <c r="R33" s="3"/>
      <c r="S33" s="3"/>
      <c r="T33" s="3"/>
      <c r="U33" s="3"/>
      <c r="V33" s="3"/>
      <c r="W33" s="3"/>
      <c r="X33" s="3"/>
      <c r="Y33" s="3"/>
      <c r="Z33" s="3"/>
    </row>
    <row r="34" spans="1:26" ht="14.4">
      <c r="A34" s="7">
        <f ca="1">RANDBETWEEN(0,100)</f>
        <v>20</v>
      </c>
      <c r="B34" s="20" t="s">
        <v>12</v>
      </c>
      <c r="C34" s="3"/>
      <c r="D34" s="3"/>
      <c r="E34" s="3"/>
      <c r="F34" s="3"/>
      <c r="G34" s="3"/>
      <c r="H34" s="3"/>
      <c r="I34" s="3"/>
      <c r="J34" s="3"/>
      <c r="K34" s="3"/>
      <c r="L34" s="3"/>
      <c r="M34" s="3"/>
      <c r="N34" s="3"/>
      <c r="O34" s="3"/>
      <c r="P34" s="3"/>
      <c r="Q34" s="3"/>
      <c r="R34" s="3"/>
      <c r="S34" s="3"/>
      <c r="T34" s="3"/>
      <c r="U34" s="3"/>
      <c r="V34" s="3"/>
      <c r="W34" s="3"/>
      <c r="X34" s="3"/>
      <c r="Y34" s="3"/>
      <c r="Z34" s="3"/>
    </row>
    <row r="35" spans="1:26" ht="14.4">
      <c r="A35" s="7"/>
      <c r="B35" s="6" t="str">
        <f ca="1">VLOOKUP((A35),Treasure!G:H,2,TRUE)</f>
        <v>1500 sp and 300 gp</v>
      </c>
      <c r="C35" s="3"/>
      <c r="D35" s="3"/>
      <c r="E35" s="3"/>
      <c r="F35" s="3"/>
      <c r="G35" s="3"/>
      <c r="H35" s="3"/>
      <c r="I35" s="3"/>
      <c r="J35" s="3"/>
      <c r="K35" s="3"/>
      <c r="L35" s="3"/>
      <c r="M35" s="3"/>
      <c r="N35" s="3"/>
      <c r="O35" s="3"/>
      <c r="P35" s="3"/>
      <c r="Q35" s="3"/>
      <c r="R35" s="3"/>
      <c r="S35" s="3"/>
      <c r="T35" s="3"/>
      <c r="U35" s="3"/>
      <c r="V35" s="3"/>
      <c r="W35" s="3"/>
      <c r="X35" s="3"/>
      <c r="Y35" s="3"/>
      <c r="Z35" s="3"/>
    </row>
    <row r="36" spans="1:26" ht="14.4">
      <c r="A36" s="7"/>
      <c r="B36" s="6"/>
      <c r="C36" s="3"/>
      <c r="D36" s="3"/>
      <c r="E36" s="3"/>
      <c r="F36" s="3"/>
      <c r="G36" s="3"/>
      <c r="H36" s="3"/>
      <c r="I36" s="3"/>
      <c r="J36" s="3"/>
      <c r="K36" s="3"/>
      <c r="L36" s="3"/>
      <c r="M36" s="3"/>
      <c r="N36" s="3"/>
      <c r="O36" s="3"/>
      <c r="P36" s="3"/>
      <c r="Q36" s="3"/>
      <c r="R36" s="3"/>
      <c r="S36" s="3"/>
      <c r="T36" s="3"/>
      <c r="U36" s="3"/>
      <c r="V36" s="3"/>
      <c r="W36" s="3"/>
      <c r="X36" s="3"/>
      <c r="Y36" s="3"/>
      <c r="Z36" s="3"/>
    </row>
    <row r="37" spans="1:26" ht="14.4">
      <c r="A37" s="7">
        <f ca="1">RANDBETWEEN(0,100)</f>
        <v>26</v>
      </c>
      <c r="B37" s="20" t="s">
        <v>13</v>
      </c>
      <c r="C37" s="3"/>
      <c r="D37" s="3"/>
      <c r="E37" s="3"/>
      <c r="F37" s="3"/>
      <c r="G37" s="3"/>
      <c r="H37" s="3"/>
      <c r="I37" s="3"/>
      <c r="J37" s="3"/>
      <c r="K37" s="3"/>
      <c r="L37" s="3"/>
      <c r="M37" s="3"/>
      <c r="N37" s="3"/>
      <c r="O37" s="3"/>
      <c r="P37" s="3"/>
      <c r="Q37" s="3"/>
      <c r="R37" s="3"/>
      <c r="S37" s="3"/>
      <c r="T37" s="3"/>
      <c r="U37" s="3"/>
      <c r="V37" s="3"/>
      <c r="W37" s="3"/>
      <c r="X37" s="3"/>
      <c r="Y37" s="3"/>
      <c r="Z37" s="3"/>
    </row>
    <row r="38" spans="1:26" ht="14.4">
      <c r="A38" s="7"/>
      <c r="B38" s="6" t="str">
        <f ca="1">VLOOKUP((A38),Treasure!J:K,2,TRUE)</f>
        <v>8000 ep and 3300 gp</v>
      </c>
      <c r="C38" s="3"/>
      <c r="D38" s="3"/>
      <c r="E38" s="3"/>
      <c r="F38" s="3"/>
      <c r="G38" s="3"/>
      <c r="H38" s="3"/>
      <c r="I38" s="3"/>
      <c r="J38" s="3"/>
      <c r="K38" s="3"/>
      <c r="L38" s="3"/>
      <c r="M38" s="3"/>
      <c r="N38" s="3"/>
      <c r="O38" s="3"/>
      <c r="P38" s="3"/>
      <c r="Q38" s="3"/>
      <c r="R38" s="3"/>
      <c r="S38" s="3"/>
      <c r="T38" s="3"/>
      <c r="U38" s="3"/>
      <c r="V38" s="3"/>
      <c r="W38" s="3"/>
      <c r="X38" s="3"/>
      <c r="Y38" s="3"/>
      <c r="Z38" s="3"/>
    </row>
    <row r="39" spans="1:26" ht="14.4">
      <c r="A39" s="7"/>
      <c r="B39" s="6"/>
      <c r="C39" s="3"/>
      <c r="D39" s="3"/>
      <c r="E39" s="3"/>
      <c r="F39" s="3"/>
      <c r="G39" s="3"/>
      <c r="H39" s="3"/>
      <c r="I39" s="3"/>
      <c r="J39" s="3"/>
      <c r="K39" s="3"/>
      <c r="L39" s="3"/>
      <c r="M39" s="3"/>
      <c r="N39" s="3"/>
      <c r="O39" s="3"/>
      <c r="P39" s="3"/>
      <c r="Q39" s="3"/>
      <c r="R39" s="3"/>
      <c r="S39" s="3"/>
      <c r="T39" s="3"/>
      <c r="U39" s="3"/>
      <c r="V39" s="3"/>
      <c r="W39" s="3"/>
      <c r="X39" s="3"/>
      <c r="Y39" s="3"/>
      <c r="Z39" s="3"/>
    </row>
    <row r="40" spans="1:26" ht="14.4">
      <c r="A40" s="7">
        <f ca="1">RANDBETWEEN(0,100)</f>
        <v>20</v>
      </c>
      <c r="B40" s="20" t="s">
        <v>14</v>
      </c>
      <c r="C40" s="3"/>
      <c r="D40" s="3"/>
      <c r="E40" s="3"/>
      <c r="F40" s="3"/>
      <c r="G40" s="3"/>
      <c r="H40" s="3"/>
      <c r="I40" s="3"/>
      <c r="J40" s="3"/>
      <c r="K40" s="3"/>
      <c r="L40" s="3"/>
      <c r="M40" s="3"/>
      <c r="N40" s="3"/>
      <c r="O40" s="3"/>
      <c r="P40" s="3"/>
      <c r="Q40" s="3"/>
      <c r="R40" s="3"/>
      <c r="S40" s="3"/>
      <c r="T40" s="3"/>
      <c r="U40" s="3"/>
      <c r="V40" s="3"/>
      <c r="W40" s="3"/>
      <c r="X40" s="3"/>
      <c r="Y40" s="3"/>
      <c r="Z40" s="3"/>
    </row>
    <row r="41" spans="1:26" ht="14.4">
      <c r="A41" s="7"/>
      <c r="B41" s="6"/>
      <c r="C41" s="3"/>
      <c r="D41" s="3"/>
      <c r="E41" s="3"/>
      <c r="F41" s="3"/>
      <c r="G41" s="3"/>
      <c r="H41" s="3"/>
      <c r="I41" s="3"/>
      <c r="J41" s="3"/>
      <c r="K41" s="3"/>
      <c r="L41" s="3"/>
      <c r="M41" s="3"/>
      <c r="N41" s="3"/>
      <c r="O41" s="3"/>
      <c r="P41" s="3"/>
      <c r="Q41" s="3"/>
      <c r="R41" s="3"/>
      <c r="S41" s="3"/>
      <c r="T41" s="3"/>
      <c r="U41" s="3"/>
      <c r="V41" s="3"/>
      <c r="W41" s="3"/>
      <c r="X41" s="3"/>
      <c r="Y41" s="3"/>
      <c r="Z41" s="3"/>
    </row>
    <row r="42" spans="1:26" ht="14.4">
      <c r="A42" s="7"/>
      <c r="B42" s="6"/>
      <c r="C42" s="3"/>
      <c r="D42" s="3"/>
      <c r="E42" s="3"/>
      <c r="F42" s="3"/>
      <c r="G42" s="3"/>
      <c r="H42" s="3"/>
      <c r="I42" s="3"/>
      <c r="J42" s="3"/>
      <c r="K42" s="3"/>
      <c r="L42" s="3"/>
      <c r="M42" s="3"/>
      <c r="N42" s="3"/>
      <c r="O42" s="3"/>
      <c r="P42" s="3"/>
      <c r="Q42" s="3"/>
      <c r="R42" s="3"/>
      <c r="S42" s="3"/>
      <c r="T42" s="3"/>
      <c r="U42" s="3"/>
      <c r="V42" s="3"/>
      <c r="W42" s="3"/>
      <c r="X42" s="3"/>
      <c r="Y42" s="3"/>
      <c r="Z42" s="3"/>
    </row>
    <row r="43" spans="1:26" ht="14.4">
      <c r="A43" s="7"/>
      <c r="B43" s="6"/>
      <c r="C43" s="3"/>
      <c r="D43" s="3"/>
      <c r="E43" s="3"/>
      <c r="F43" s="3"/>
      <c r="G43" s="3"/>
      <c r="H43" s="3"/>
      <c r="I43" s="3"/>
      <c r="J43" s="3"/>
      <c r="K43" s="3"/>
      <c r="L43" s="3"/>
      <c r="M43" s="3"/>
      <c r="N43" s="3"/>
      <c r="O43" s="3"/>
      <c r="P43" s="3"/>
      <c r="Q43" s="3"/>
      <c r="R43" s="3"/>
      <c r="S43" s="3"/>
      <c r="T43" s="3"/>
      <c r="U43" s="3"/>
      <c r="V43" s="3"/>
      <c r="W43" s="3"/>
      <c r="X43" s="3"/>
      <c r="Y43" s="3"/>
      <c r="Z43" s="3"/>
    </row>
    <row r="44" spans="1:26" ht="14.4">
      <c r="A44" s="7"/>
      <c r="B44" s="6"/>
      <c r="C44" s="3"/>
      <c r="D44" s="3"/>
      <c r="E44" s="3"/>
      <c r="F44" s="3"/>
      <c r="G44" s="3"/>
      <c r="H44" s="3"/>
      <c r="I44" s="3"/>
      <c r="J44" s="3"/>
      <c r="K44" s="3"/>
      <c r="L44" s="3"/>
      <c r="M44" s="3"/>
      <c r="N44" s="3"/>
      <c r="O44" s="3"/>
      <c r="P44" s="3"/>
      <c r="Q44" s="3"/>
      <c r="R44" s="3"/>
      <c r="S44" s="3"/>
      <c r="T44" s="3"/>
      <c r="U44" s="3"/>
      <c r="V44" s="3"/>
      <c r="W44" s="3"/>
      <c r="X44" s="3"/>
      <c r="Y44" s="3"/>
      <c r="Z44" s="3"/>
    </row>
    <row r="45" spans="1:26" ht="14.4">
      <c r="A45" s="7"/>
      <c r="B45" s="6"/>
      <c r="C45" s="3"/>
      <c r="D45" s="3"/>
      <c r="E45" s="3"/>
      <c r="F45" s="3"/>
      <c r="G45" s="3"/>
      <c r="H45" s="3"/>
      <c r="I45" s="3"/>
      <c r="J45" s="3"/>
      <c r="K45" s="3"/>
      <c r="L45" s="3"/>
      <c r="M45" s="3"/>
      <c r="N45" s="3"/>
      <c r="O45" s="3"/>
      <c r="P45" s="3"/>
      <c r="Q45" s="3"/>
      <c r="R45" s="3"/>
      <c r="S45" s="3"/>
      <c r="T45" s="3"/>
      <c r="U45" s="3"/>
      <c r="V45" s="3"/>
      <c r="W45" s="3"/>
      <c r="X45" s="3"/>
      <c r="Y45" s="3"/>
      <c r="Z45" s="3"/>
    </row>
    <row r="46" spans="1:26" ht="14.4">
      <c r="A46" s="7"/>
      <c r="B46" s="6"/>
      <c r="C46" s="3"/>
      <c r="D46" s="3"/>
      <c r="E46" s="3"/>
      <c r="F46" s="3"/>
      <c r="G46" s="3"/>
      <c r="H46" s="3"/>
      <c r="I46" s="3"/>
      <c r="J46" s="3"/>
      <c r="K46" s="3"/>
      <c r="L46" s="3"/>
      <c r="M46" s="3"/>
      <c r="N46" s="3"/>
      <c r="O46" s="3"/>
      <c r="P46" s="3"/>
      <c r="Q46" s="3"/>
      <c r="R46" s="3"/>
      <c r="S46" s="3"/>
      <c r="T46" s="3"/>
      <c r="U46" s="3"/>
      <c r="V46" s="3"/>
      <c r="W46" s="3"/>
      <c r="X46" s="3"/>
      <c r="Y46" s="3"/>
      <c r="Z46" s="3"/>
    </row>
    <row r="47" spans="1:26" ht="14.4">
      <c r="A47" s="7"/>
      <c r="B47" s="6"/>
      <c r="C47" s="3"/>
      <c r="D47" s="3"/>
      <c r="E47" s="3"/>
      <c r="F47" s="3"/>
      <c r="G47" s="3"/>
      <c r="H47" s="3"/>
      <c r="I47" s="3"/>
      <c r="J47" s="3"/>
      <c r="K47" s="3"/>
      <c r="L47" s="3"/>
      <c r="M47" s="3"/>
      <c r="N47" s="3"/>
      <c r="O47" s="3"/>
      <c r="P47" s="3"/>
      <c r="Q47" s="3"/>
      <c r="R47" s="3"/>
      <c r="S47" s="3"/>
      <c r="T47" s="3"/>
      <c r="U47" s="3"/>
      <c r="V47" s="3"/>
      <c r="W47" s="3"/>
      <c r="X47" s="3"/>
      <c r="Y47" s="3"/>
      <c r="Z47" s="3"/>
    </row>
    <row r="48" spans="1:26" ht="14.4">
      <c r="A48" s="7"/>
      <c r="B48" s="6"/>
      <c r="C48" s="3"/>
      <c r="D48" s="3"/>
      <c r="E48" s="3"/>
      <c r="F48" s="3"/>
      <c r="G48" s="3"/>
      <c r="H48" s="3"/>
      <c r="I48" s="3"/>
      <c r="J48" s="3"/>
      <c r="K48" s="3"/>
      <c r="L48" s="3"/>
      <c r="M48" s="3"/>
      <c r="N48" s="3"/>
      <c r="O48" s="3"/>
      <c r="P48" s="3"/>
      <c r="Q48" s="3"/>
      <c r="R48" s="3"/>
      <c r="S48" s="3"/>
      <c r="T48" s="3"/>
      <c r="U48" s="3"/>
      <c r="V48" s="3"/>
      <c r="W48" s="3"/>
      <c r="X48" s="3"/>
      <c r="Y48" s="3"/>
      <c r="Z48" s="3"/>
    </row>
    <row r="49" spans="1:26" ht="14.4">
      <c r="A49" s="7"/>
      <c r="B49" s="6"/>
      <c r="C49" s="3"/>
      <c r="D49" s="3"/>
      <c r="E49" s="3"/>
      <c r="F49" s="3"/>
      <c r="G49" s="3"/>
      <c r="H49" s="3"/>
      <c r="I49" s="3"/>
      <c r="J49" s="3"/>
      <c r="K49" s="3"/>
      <c r="L49" s="3"/>
      <c r="M49" s="3"/>
      <c r="N49" s="3"/>
      <c r="O49" s="3"/>
      <c r="P49" s="3"/>
      <c r="Q49" s="3"/>
      <c r="R49" s="3"/>
      <c r="S49" s="3"/>
      <c r="T49" s="3"/>
      <c r="U49" s="3"/>
      <c r="V49" s="3"/>
      <c r="W49" s="3"/>
      <c r="X49" s="3"/>
      <c r="Y49" s="3"/>
      <c r="Z49" s="3"/>
    </row>
    <row r="50" spans="1:26" ht="14.4">
      <c r="A50" s="7"/>
      <c r="B50" s="6"/>
      <c r="C50" s="3"/>
      <c r="D50" s="3"/>
      <c r="E50" s="3"/>
      <c r="F50" s="3"/>
      <c r="G50" s="3"/>
      <c r="H50" s="3"/>
      <c r="I50" s="3"/>
      <c r="J50" s="3"/>
      <c r="K50" s="3"/>
      <c r="L50" s="3"/>
      <c r="M50" s="3"/>
      <c r="N50" s="3"/>
      <c r="O50" s="3"/>
      <c r="P50" s="3"/>
      <c r="Q50" s="3"/>
      <c r="R50" s="3"/>
      <c r="S50" s="3"/>
      <c r="T50" s="3"/>
      <c r="U50" s="3"/>
      <c r="V50" s="3"/>
      <c r="W50" s="3"/>
      <c r="X50" s="3"/>
      <c r="Y50" s="3"/>
      <c r="Z50" s="3"/>
    </row>
    <row r="51" spans="1:26" ht="14.4">
      <c r="A51" s="7"/>
      <c r="B51" s="6"/>
      <c r="C51" s="3"/>
      <c r="D51" s="3"/>
      <c r="E51" s="3"/>
      <c r="F51" s="3"/>
      <c r="G51" s="3"/>
      <c r="H51" s="3"/>
      <c r="I51" s="3"/>
      <c r="J51" s="3"/>
      <c r="K51" s="3"/>
      <c r="L51" s="3"/>
      <c r="M51" s="3"/>
      <c r="N51" s="3"/>
      <c r="O51" s="3"/>
      <c r="P51" s="3"/>
      <c r="Q51" s="3"/>
      <c r="R51" s="3"/>
      <c r="S51" s="3"/>
      <c r="T51" s="3"/>
      <c r="U51" s="3"/>
      <c r="V51" s="3"/>
      <c r="W51" s="3"/>
      <c r="X51" s="3"/>
      <c r="Y51" s="3"/>
      <c r="Z51" s="3"/>
    </row>
    <row r="52" spans="1:26" ht="14.4">
      <c r="A52" s="7"/>
      <c r="B52" s="6"/>
      <c r="C52" s="3"/>
      <c r="D52" s="3"/>
      <c r="E52" s="3"/>
      <c r="F52" s="3"/>
      <c r="G52" s="3"/>
      <c r="H52" s="3"/>
      <c r="I52" s="3"/>
      <c r="J52" s="3"/>
      <c r="K52" s="3"/>
      <c r="L52" s="3"/>
      <c r="M52" s="3"/>
      <c r="N52" s="3"/>
      <c r="O52" s="3"/>
      <c r="P52" s="3"/>
      <c r="Q52" s="3"/>
      <c r="R52" s="3"/>
      <c r="S52" s="3"/>
      <c r="T52" s="3"/>
      <c r="U52" s="3"/>
      <c r="V52" s="3"/>
      <c r="W52" s="3"/>
      <c r="X52" s="3"/>
      <c r="Y52" s="3"/>
      <c r="Z52" s="3"/>
    </row>
    <row r="53" spans="1:26" ht="14.4">
      <c r="A53" s="7"/>
      <c r="B53" s="6"/>
      <c r="C53" s="3"/>
      <c r="D53" s="3"/>
      <c r="E53" s="3"/>
      <c r="F53" s="3"/>
      <c r="G53" s="3"/>
      <c r="H53" s="3"/>
      <c r="I53" s="3"/>
      <c r="J53" s="3"/>
      <c r="K53" s="3"/>
      <c r="L53" s="3"/>
      <c r="M53" s="3"/>
      <c r="N53" s="3"/>
      <c r="O53" s="3"/>
      <c r="P53" s="3"/>
      <c r="Q53" s="3"/>
      <c r="R53" s="3"/>
      <c r="S53" s="3"/>
      <c r="T53" s="3"/>
      <c r="U53" s="3"/>
      <c r="V53" s="3"/>
      <c r="W53" s="3"/>
      <c r="X53" s="3"/>
      <c r="Y53" s="3"/>
      <c r="Z53" s="3"/>
    </row>
    <row r="54" spans="1:26" ht="14.4">
      <c r="A54" s="7"/>
      <c r="B54" s="6"/>
      <c r="C54" s="3"/>
      <c r="D54" s="3"/>
      <c r="E54" s="3"/>
      <c r="F54" s="3"/>
      <c r="G54" s="3"/>
      <c r="H54" s="3"/>
      <c r="I54" s="3"/>
      <c r="J54" s="3"/>
      <c r="K54" s="3"/>
      <c r="L54" s="3"/>
      <c r="M54" s="3"/>
      <c r="N54" s="3"/>
      <c r="O54" s="3"/>
      <c r="P54" s="3"/>
      <c r="Q54" s="3"/>
      <c r="R54" s="3"/>
      <c r="S54" s="3"/>
      <c r="T54" s="3"/>
      <c r="U54" s="3"/>
      <c r="V54" s="3"/>
      <c r="W54" s="3"/>
      <c r="X54" s="3"/>
      <c r="Y54" s="3"/>
      <c r="Z54" s="3"/>
    </row>
    <row r="55" spans="1:26" ht="14.4">
      <c r="A55" s="7"/>
      <c r="B55" s="6"/>
      <c r="C55" s="3"/>
      <c r="D55" s="3"/>
      <c r="E55" s="3"/>
      <c r="F55" s="3"/>
      <c r="G55" s="3"/>
      <c r="H55" s="3"/>
      <c r="I55" s="3"/>
      <c r="J55" s="3"/>
      <c r="K55" s="3"/>
      <c r="L55" s="3"/>
      <c r="M55" s="3"/>
      <c r="N55" s="3"/>
      <c r="O55" s="3"/>
      <c r="P55" s="3"/>
      <c r="Q55" s="3"/>
      <c r="R55" s="3"/>
      <c r="S55" s="3"/>
      <c r="T55" s="3"/>
      <c r="U55" s="3"/>
      <c r="V55" s="3"/>
      <c r="W55" s="3"/>
      <c r="X55" s="3"/>
      <c r="Y55" s="3"/>
      <c r="Z55" s="3"/>
    </row>
    <row r="56" spans="1:26" ht="14.4">
      <c r="A56" s="7"/>
      <c r="B56" s="6"/>
      <c r="C56" s="3"/>
      <c r="D56" s="3"/>
      <c r="E56" s="3"/>
      <c r="F56" s="3"/>
      <c r="G56" s="3"/>
      <c r="H56" s="3"/>
      <c r="I56" s="3"/>
      <c r="J56" s="3"/>
      <c r="K56" s="3"/>
      <c r="L56" s="3"/>
      <c r="M56" s="3"/>
      <c r="N56" s="3"/>
      <c r="O56" s="3"/>
      <c r="P56" s="3"/>
      <c r="Q56" s="3"/>
      <c r="R56" s="3"/>
      <c r="S56" s="3"/>
      <c r="T56" s="3"/>
      <c r="U56" s="3"/>
      <c r="V56" s="3"/>
      <c r="W56" s="3"/>
      <c r="X56" s="3"/>
      <c r="Y56" s="3"/>
      <c r="Z56" s="3"/>
    </row>
    <row r="57" spans="1:26" ht="14.4">
      <c r="A57" s="7"/>
      <c r="B57" s="6"/>
      <c r="C57" s="3"/>
      <c r="D57" s="3"/>
      <c r="E57" s="3"/>
      <c r="F57" s="3"/>
      <c r="G57" s="3"/>
      <c r="H57" s="3"/>
      <c r="I57" s="3"/>
      <c r="J57" s="3"/>
      <c r="K57" s="3"/>
      <c r="L57" s="3"/>
      <c r="M57" s="3"/>
      <c r="N57" s="3"/>
      <c r="O57" s="3"/>
      <c r="P57" s="3"/>
      <c r="Q57" s="3"/>
      <c r="R57" s="3"/>
      <c r="S57" s="3"/>
      <c r="T57" s="3"/>
      <c r="U57" s="3"/>
      <c r="V57" s="3"/>
      <c r="W57" s="3"/>
      <c r="X57" s="3"/>
      <c r="Y57" s="3"/>
      <c r="Z57" s="3"/>
    </row>
    <row r="58" spans="1:26" ht="14.4">
      <c r="A58" s="7"/>
      <c r="B58" s="6"/>
      <c r="C58" s="3"/>
      <c r="D58" s="3"/>
      <c r="E58" s="3"/>
      <c r="F58" s="3"/>
      <c r="G58" s="3"/>
      <c r="H58" s="3"/>
      <c r="I58" s="3"/>
      <c r="J58" s="3"/>
      <c r="K58" s="3"/>
      <c r="L58" s="3"/>
      <c r="M58" s="3"/>
      <c r="N58" s="3"/>
      <c r="O58" s="3"/>
      <c r="P58" s="3"/>
      <c r="Q58" s="3"/>
      <c r="R58" s="3"/>
      <c r="S58" s="3"/>
      <c r="T58" s="3"/>
      <c r="U58" s="3"/>
      <c r="V58" s="3"/>
      <c r="W58" s="3"/>
      <c r="X58" s="3"/>
      <c r="Y58" s="3"/>
      <c r="Z58" s="3"/>
    </row>
    <row r="59" spans="1:26" ht="14.4">
      <c r="A59" s="7"/>
      <c r="B59" s="6"/>
      <c r="C59" s="3"/>
      <c r="D59" s="3"/>
      <c r="E59" s="3"/>
      <c r="F59" s="3"/>
      <c r="G59" s="3"/>
      <c r="H59" s="3"/>
      <c r="I59" s="3"/>
      <c r="J59" s="3"/>
      <c r="K59" s="3"/>
      <c r="L59" s="3"/>
      <c r="M59" s="3"/>
      <c r="N59" s="3"/>
      <c r="O59" s="3"/>
      <c r="P59" s="3"/>
      <c r="Q59" s="3"/>
      <c r="R59" s="3"/>
      <c r="S59" s="3"/>
      <c r="T59" s="3"/>
      <c r="U59" s="3"/>
      <c r="V59" s="3"/>
      <c r="W59" s="3"/>
      <c r="X59" s="3"/>
      <c r="Y59" s="3"/>
      <c r="Z59" s="3"/>
    </row>
    <row r="60" spans="1:26" ht="14.4">
      <c r="A60" s="7"/>
      <c r="B60" s="6"/>
      <c r="C60" s="3"/>
      <c r="D60" s="3"/>
      <c r="E60" s="3"/>
      <c r="F60" s="3"/>
      <c r="G60" s="3"/>
      <c r="H60" s="3"/>
      <c r="I60" s="3"/>
      <c r="J60" s="3"/>
      <c r="K60" s="3"/>
      <c r="L60" s="3"/>
      <c r="M60" s="3"/>
      <c r="N60" s="3"/>
      <c r="O60" s="3"/>
      <c r="P60" s="3"/>
      <c r="Q60" s="3"/>
      <c r="R60" s="3"/>
      <c r="S60" s="3"/>
      <c r="T60" s="3"/>
      <c r="U60" s="3"/>
      <c r="V60" s="3"/>
      <c r="W60" s="3"/>
      <c r="X60" s="3"/>
      <c r="Y60" s="3"/>
      <c r="Z60" s="3"/>
    </row>
    <row r="61" spans="1:26" ht="14.4">
      <c r="A61" s="7"/>
      <c r="B61" s="6"/>
      <c r="C61" s="3"/>
      <c r="D61" s="3"/>
      <c r="E61" s="3"/>
      <c r="F61" s="3"/>
      <c r="G61" s="3"/>
      <c r="H61" s="3"/>
      <c r="I61" s="3"/>
      <c r="J61" s="3"/>
      <c r="K61" s="3"/>
      <c r="L61" s="3"/>
      <c r="M61" s="3"/>
      <c r="N61" s="3"/>
      <c r="O61" s="3"/>
      <c r="P61" s="3"/>
      <c r="Q61" s="3"/>
      <c r="R61" s="3"/>
      <c r="S61" s="3"/>
      <c r="T61" s="3"/>
      <c r="U61" s="3"/>
      <c r="V61" s="3"/>
      <c r="W61" s="3"/>
      <c r="X61" s="3"/>
      <c r="Y61" s="3"/>
      <c r="Z61" s="3"/>
    </row>
    <row r="62" spans="1:26" ht="14.4">
      <c r="A62" s="7"/>
      <c r="B62" s="6"/>
      <c r="C62" s="3"/>
      <c r="D62" s="3"/>
      <c r="E62" s="3"/>
      <c r="F62" s="3"/>
      <c r="G62" s="3"/>
      <c r="H62" s="3"/>
      <c r="I62" s="3"/>
      <c r="J62" s="3"/>
      <c r="K62" s="3"/>
      <c r="L62" s="3"/>
      <c r="M62" s="3"/>
      <c r="N62" s="3"/>
      <c r="O62" s="3"/>
      <c r="P62" s="3"/>
      <c r="Q62" s="3"/>
      <c r="R62" s="3"/>
      <c r="S62" s="3"/>
      <c r="T62" s="3"/>
      <c r="U62" s="3"/>
      <c r="V62" s="3"/>
      <c r="W62" s="3"/>
      <c r="X62" s="3"/>
      <c r="Y62" s="3"/>
      <c r="Z62" s="3"/>
    </row>
    <row r="63" spans="1:26" ht="14.4">
      <c r="A63" s="7"/>
      <c r="B63" s="6"/>
      <c r="C63" s="3"/>
      <c r="D63" s="3"/>
      <c r="E63" s="3"/>
      <c r="F63" s="3"/>
      <c r="G63" s="3"/>
      <c r="H63" s="3"/>
      <c r="I63" s="3"/>
      <c r="J63" s="3"/>
      <c r="K63" s="3"/>
      <c r="L63" s="3"/>
      <c r="M63" s="3"/>
      <c r="N63" s="3"/>
      <c r="O63" s="3"/>
      <c r="P63" s="3"/>
      <c r="Q63" s="3"/>
      <c r="R63" s="3"/>
      <c r="S63" s="3"/>
      <c r="T63" s="3"/>
      <c r="U63" s="3"/>
      <c r="V63" s="3"/>
      <c r="W63" s="3"/>
      <c r="X63" s="3"/>
      <c r="Y63" s="3"/>
      <c r="Z63" s="3"/>
    </row>
    <row r="64" spans="1:26" ht="14.4">
      <c r="A64" s="7"/>
      <c r="B64" s="6"/>
      <c r="C64" s="3"/>
      <c r="D64" s="3"/>
      <c r="E64" s="3"/>
      <c r="F64" s="3"/>
      <c r="G64" s="3"/>
      <c r="H64" s="3"/>
      <c r="I64" s="3"/>
      <c r="J64" s="3"/>
      <c r="K64" s="3"/>
      <c r="L64" s="3"/>
      <c r="M64" s="3"/>
      <c r="N64" s="3"/>
      <c r="O64" s="3"/>
      <c r="P64" s="3"/>
      <c r="Q64" s="3"/>
      <c r="R64" s="3"/>
      <c r="S64" s="3"/>
      <c r="T64" s="3"/>
      <c r="U64" s="3"/>
      <c r="V64" s="3"/>
      <c r="W64" s="3"/>
      <c r="X64" s="3"/>
      <c r="Y64" s="3"/>
      <c r="Z64" s="3"/>
    </row>
    <row r="65" spans="1:26" ht="14.4">
      <c r="A65" s="7"/>
      <c r="B65" s="6"/>
      <c r="C65" s="3"/>
      <c r="D65" s="3"/>
      <c r="E65" s="3"/>
      <c r="F65" s="3"/>
      <c r="G65" s="3"/>
      <c r="H65" s="3"/>
      <c r="I65" s="3"/>
      <c r="J65" s="3"/>
      <c r="K65" s="3"/>
      <c r="L65" s="3"/>
      <c r="M65" s="3"/>
      <c r="N65" s="3"/>
      <c r="O65" s="3"/>
      <c r="P65" s="3"/>
      <c r="Q65" s="3"/>
      <c r="R65" s="3"/>
      <c r="S65" s="3"/>
      <c r="T65" s="3"/>
      <c r="U65" s="3"/>
      <c r="V65" s="3"/>
      <c r="W65" s="3"/>
      <c r="X65" s="3"/>
      <c r="Y65" s="3"/>
      <c r="Z65" s="3"/>
    </row>
    <row r="66" spans="1:26" ht="14.4">
      <c r="A66" s="7"/>
      <c r="B66" s="6"/>
      <c r="C66" s="3"/>
      <c r="D66" s="3"/>
      <c r="E66" s="3"/>
      <c r="F66" s="3"/>
      <c r="G66" s="3"/>
      <c r="H66" s="3"/>
      <c r="I66" s="3"/>
      <c r="J66" s="3"/>
      <c r="K66" s="3"/>
      <c r="L66" s="3"/>
      <c r="M66" s="3"/>
      <c r="N66" s="3"/>
      <c r="O66" s="3"/>
      <c r="P66" s="3"/>
      <c r="Q66" s="3"/>
      <c r="R66" s="3"/>
      <c r="S66" s="3"/>
      <c r="T66" s="3"/>
      <c r="U66" s="3"/>
      <c r="V66" s="3"/>
      <c r="W66" s="3"/>
      <c r="X66" s="3"/>
      <c r="Y66" s="3"/>
      <c r="Z66" s="3"/>
    </row>
    <row r="67" spans="1:26" ht="14.4">
      <c r="A67" s="7"/>
      <c r="B67" s="6"/>
      <c r="C67" s="3"/>
      <c r="D67" s="3"/>
      <c r="E67" s="3"/>
      <c r="F67" s="3"/>
      <c r="G67" s="3"/>
      <c r="H67" s="3"/>
      <c r="I67" s="3"/>
      <c r="J67" s="3"/>
      <c r="K67" s="3"/>
      <c r="L67" s="3"/>
      <c r="M67" s="3"/>
      <c r="N67" s="3"/>
      <c r="O67" s="3"/>
      <c r="P67" s="3"/>
      <c r="Q67" s="3"/>
      <c r="R67" s="3"/>
      <c r="S67" s="3"/>
      <c r="T67" s="3"/>
      <c r="U67" s="3"/>
      <c r="V67" s="3"/>
      <c r="W67" s="3"/>
      <c r="X67" s="3"/>
      <c r="Y67" s="3"/>
      <c r="Z67" s="3"/>
    </row>
    <row r="68" spans="1:26" ht="14.4">
      <c r="A68" s="7"/>
      <c r="B68" s="6"/>
      <c r="C68" s="3"/>
      <c r="D68" s="3"/>
      <c r="E68" s="3"/>
      <c r="F68" s="3"/>
      <c r="G68" s="3"/>
      <c r="H68" s="3"/>
      <c r="I68" s="3"/>
      <c r="J68" s="3"/>
      <c r="K68" s="3"/>
      <c r="L68" s="3"/>
      <c r="M68" s="3"/>
      <c r="N68" s="3"/>
      <c r="O68" s="3"/>
      <c r="P68" s="3"/>
      <c r="Q68" s="3"/>
      <c r="R68" s="3"/>
      <c r="S68" s="3"/>
      <c r="T68" s="3"/>
      <c r="U68" s="3"/>
      <c r="V68" s="3"/>
      <c r="W68" s="3"/>
      <c r="X68" s="3"/>
      <c r="Y68" s="3"/>
      <c r="Z68" s="3"/>
    </row>
    <row r="69" spans="1:26" ht="14.4">
      <c r="A69" s="7"/>
      <c r="B69" s="6"/>
      <c r="C69" s="3"/>
      <c r="D69" s="3"/>
      <c r="E69" s="3"/>
      <c r="F69" s="3"/>
      <c r="G69" s="3"/>
      <c r="H69" s="3"/>
      <c r="I69" s="3"/>
      <c r="J69" s="3"/>
      <c r="K69" s="3"/>
      <c r="L69" s="3"/>
      <c r="M69" s="3"/>
      <c r="N69" s="3"/>
      <c r="O69" s="3"/>
      <c r="P69" s="3"/>
      <c r="Q69" s="3"/>
      <c r="R69" s="3"/>
      <c r="S69" s="3"/>
      <c r="T69" s="3"/>
      <c r="U69" s="3"/>
      <c r="V69" s="3"/>
      <c r="W69" s="3"/>
      <c r="X69" s="3"/>
      <c r="Y69" s="3"/>
      <c r="Z69" s="3"/>
    </row>
    <row r="70" spans="1:26" ht="14.4">
      <c r="A70" s="7"/>
      <c r="B70" s="6"/>
      <c r="C70" s="3"/>
      <c r="D70" s="3"/>
      <c r="E70" s="3"/>
      <c r="F70" s="3"/>
      <c r="G70" s="3"/>
      <c r="H70" s="3"/>
      <c r="I70" s="3"/>
      <c r="J70" s="3"/>
      <c r="K70" s="3"/>
      <c r="L70" s="3"/>
      <c r="M70" s="3"/>
      <c r="N70" s="3"/>
      <c r="O70" s="3"/>
      <c r="P70" s="3"/>
      <c r="Q70" s="3"/>
      <c r="R70" s="3"/>
      <c r="S70" s="3"/>
      <c r="T70" s="3"/>
      <c r="U70" s="3"/>
      <c r="V70" s="3"/>
      <c r="W70" s="3"/>
      <c r="X70" s="3"/>
      <c r="Y70" s="3"/>
      <c r="Z70" s="3"/>
    </row>
    <row r="71" spans="1:26" ht="14.4">
      <c r="A71" s="7"/>
      <c r="B71" s="6"/>
      <c r="C71" s="3"/>
      <c r="D71" s="3"/>
      <c r="E71" s="3"/>
      <c r="F71" s="3"/>
      <c r="G71" s="3"/>
      <c r="H71" s="3"/>
      <c r="I71" s="3"/>
      <c r="J71" s="3"/>
      <c r="K71" s="3"/>
      <c r="L71" s="3"/>
      <c r="M71" s="3"/>
      <c r="N71" s="3"/>
      <c r="O71" s="3"/>
      <c r="P71" s="3"/>
      <c r="Q71" s="3"/>
      <c r="R71" s="3"/>
      <c r="S71" s="3"/>
      <c r="T71" s="3"/>
      <c r="U71" s="3"/>
      <c r="V71" s="3"/>
      <c r="W71" s="3"/>
      <c r="X71" s="3"/>
      <c r="Y71" s="3"/>
      <c r="Z71" s="3"/>
    </row>
    <row r="72" spans="1:26" ht="14.4">
      <c r="A72" s="7"/>
      <c r="B72" s="6"/>
      <c r="C72" s="3"/>
      <c r="D72" s="3"/>
      <c r="E72" s="3"/>
      <c r="F72" s="3"/>
      <c r="G72" s="3"/>
      <c r="H72" s="3"/>
      <c r="I72" s="3"/>
      <c r="J72" s="3"/>
      <c r="K72" s="3"/>
      <c r="L72" s="3"/>
      <c r="M72" s="3"/>
      <c r="N72" s="3"/>
      <c r="O72" s="3"/>
      <c r="P72" s="3"/>
      <c r="Q72" s="3"/>
      <c r="R72" s="3"/>
      <c r="S72" s="3"/>
      <c r="T72" s="3"/>
      <c r="U72" s="3"/>
      <c r="V72" s="3"/>
      <c r="W72" s="3"/>
      <c r="X72" s="3"/>
      <c r="Y72" s="3"/>
      <c r="Z72" s="3"/>
    </row>
    <row r="73" spans="1:26" ht="14.4">
      <c r="A73" s="7"/>
      <c r="B73" s="6"/>
      <c r="C73" s="3"/>
      <c r="D73" s="3"/>
      <c r="E73" s="3"/>
      <c r="F73" s="3"/>
      <c r="G73" s="3"/>
      <c r="H73" s="3"/>
      <c r="I73" s="3"/>
      <c r="J73" s="3"/>
      <c r="K73" s="3"/>
      <c r="L73" s="3"/>
      <c r="M73" s="3"/>
      <c r="N73" s="3"/>
      <c r="O73" s="3"/>
      <c r="P73" s="3"/>
      <c r="Q73" s="3"/>
      <c r="R73" s="3"/>
      <c r="S73" s="3"/>
      <c r="T73" s="3"/>
      <c r="U73" s="3"/>
      <c r="V73" s="3"/>
      <c r="W73" s="3"/>
      <c r="X73" s="3"/>
      <c r="Y73" s="3"/>
      <c r="Z73" s="3"/>
    </row>
    <row r="74" spans="1:26" ht="14.4">
      <c r="A74" s="7"/>
      <c r="B74" s="6"/>
      <c r="C74" s="3"/>
      <c r="D74" s="3"/>
      <c r="E74" s="3"/>
      <c r="F74" s="3"/>
      <c r="G74" s="3"/>
      <c r="H74" s="3"/>
      <c r="I74" s="3"/>
      <c r="J74" s="3"/>
      <c r="K74" s="3"/>
      <c r="L74" s="3"/>
      <c r="M74" s="3"/>
      <c r="N74" s="3"/>
      <c r="O74" s="3"/>
      <c r="P74" s="3"/>
      <c r="Q74" s="3"/>
      <c r="R74" s="3"/>
      <c r="S74" s="3"/>
      <c r="T74" s="3"/>
      <c r="U74" s="3"/>
      <c r="V74" s="3"/>
      <c r="W74" s="3"/>
      <c r="X74" s="3"/>
      <c r="Y74" s="3"/>
      <c r="Z74" s="3"/>
    </row>
    <row r="75" spans="1:26" ht="14.4">
      <c r="A75" s="7"/>
      <c r="B75" s="6"/>
      <c r="C75" s="3"/>
      <c r="D75" s="3"/>
      <c r="E75" s="3"/>
      <c r="F75" s="3"/>
      <c r="G75" s="3"/>
      <c r="H75" s="3"/>
      <c r="I75" s="3"/>
      <c r="J75" s="3"/>
      <c r="K75" s="3"/>
      <c r="L75" s="3"/>
      <c r="M75" s="3"/>
      <c r="N75" s="3"/>
      <c r="O75" s="3"/>
      <c r="P75" s="3"/>
      <c r="Q75" s="3"/>
      <c r="R75" s="3"/>
      <c r="S75" s="3"/>
      <c r="T75" s="3"/>
      <c r="U75" s="3"/>
      <c r="V75" s="3"/>
      <c r="W75" s="3"/>
      <c r="X75" s="3"/>
      <c r="Y75" s="3"/>
      <c r="Z75" s="3"/>
    </row>
    <row r="76" spans="1:26" ht="14.4">
      <c r="A76" s="7"/>
      <c r="B76" s="6"/>
      <c r="C76" s="3"/>
      <c r="D76" s="3"/>
      <c r="E76" s="3"/>
      <c r="F76" s="3"/>
      <c r="G76" s="3"/>
      <c r="H76" s="3"/>
      <c r="I76" s="3"/>
      <c r="J76" s="3"/>
      <c r="K76" s="3"/>
      <c r="L76" s="3"/>
      <c r="M76" s="3"/>
      <c r="N76" s="3"/>
      <c r="O76" s="3"/>
      <c r="P76" s="3"/>
      <c r="Q76" s="3"/>
      <c r="R76" s="3"/>
      <c r="S76" s="3"/>
      <c r="T76" s="3"/>
      <c r="U76" s="3"/>
      <c r="V76" s="3"/>
      <c r="W76" s="3"/>
      <c r="X76" s="3"/>
      <c r="Y76" s="3"/>
      <c r="Z76" s="3"/>
    </row>
    <row r="77" spans="1:26" ht="14.4">
      <c r="A77" s="7"/>
      <c r="B77" s="6"/>
      <c r="C77" s="3"/>
      <c r="D77" s="3"/>
      <c r="E77" s="3"/>
      <c r="F77" s="3"/>
      <c r="G77" s="3"/>
      <c r="H77" s="3"/>
      <c r="I77" s="3"/>
      <c r="J77" s="3"/>
      <c r="K77" s="3"/>
      <c r="L77" s="3"/>
      <c r="M77" s="3"/>
      <c r="N77" s="3"/>
      <c r="O77" s="3"/>
      <c r="P77" s="3"/>
      <c r="Q77" s="3"/>
      <c r="R77" s="3"/>
      <c r="S77" s="3"/>
      <c r="T77" s="3"/>
      <c r="U77" s="3"/>
      <c r="V77" s="3"/>
      <c r="W77" s="3"/>
      <c r="X77" s="3"/>
      <c r="Y77" s="3"/>
      <c r="Z77" s="3"/>
    </row>
    <row r="78" spans="1:26" ht="14.4">
      <c r="A78" s="7"/>
      <c r="B78" s="6"/>
      <c r="C78" s="3"/>
      <c r="D78" s="3"/>
      <c r="E78" s="3"/>
      <c r="F78" s="3"/>
      <c r="G78" s="3"/>
      <c r="H78" s="3"/>
      <c r="I78" s="3"/>
      <c r="J78" s="3"/>
      <c r="K78" s="3"/>
      <c r="L78" s="3"/>
      <c r="M78" s="3"/>
      <c r="N78" s="3"/>
      <c r="O78" s="3"/>
      <c r="P78" s="3"/>
      <c r="Q78" s="3"/>
      <c r="R78" s="3"/>
      <c r="S78" s="3"/>
      <c r="T78" s="3"/>
      <c r="U78" s="3"/>
      <c r="V78" s="3"/>
      <c r="W78" s="3"/>
      <c r="X78" s="3"/>
      <c r="Y78" s="3"/>
      <c r="Z78" s="3"/>
    </row>
    <row r="79" spans="1:26" ht="14.4">
      <c r="A79" s="7"/>
      <c r="B79" s="6"/>
      <c r="C79" s="3"/>
      <c r="D79" s="3"/>
      <c r="E79" s="3"/>
      <c r="F79" s="3"/>
      <c r="G79" s="3"/>
      <c r="H79" s="3"/>
      <c r="I79" s="3"/>
      <c r="J79" s="3"/>
      <c r="K79" s="3"/>
      <c r="L79" s="3"/>
      <c r="M79" s="3"/>
      <c r="N79" s="3"/>
      <c r="O79" s="3"/>
      <c r="P79" s="3"/>
      <c r="Q79" s="3"/>
      <c r="R79" s="3"/>
      <c r="S79" s="3"/>
      <c r="T79" s="3"/>
      <c r="U79" s="3"/>
      <c r="V79" s="3"/>
      <c r="W79" s="3"/>
      <c r="X79" s="3"/>
      <c r="Y79" s="3"/>
      <c r="Z79" s="3"/>
    </row>
    <row r="80" spans="1:26" ht="14.4">
      <c r="A80" s="7"/>
      <c r="B80" s="6"/>
      <c r="C80" s="3"/>
      <c r="D80" s="3"/>
      <c r="E80" s="3"/>
      <c r="F80" s="3"/>
      <c r="G80" s="3"/>
      <c r="H80" s="3"/>
      <c r="I80" s="3"/>
      <c r="J80" s="3"/>
      <c r="K80" s="3"/>
      <c r="L80" s="3"/>
      <c r="M80" s="3"/>
      <c r="N80" s="3"/>
      <c r="O80" s="3"/>
      <c r="P80" s="3"/>
      <c r="Q80" s="3"/>
      <c r="R80" s="3"/>
      <c r="S80" s="3"/>
      <c r="T80" s="3"/>
      <c r="U80" s="3"/>
      <c r="V80" s="3"/>
      <c r="W80" s="3"/>
      <c r="X80" s="3"/>
      <c r="Y80" s="3"/>
      <c r="Z80" s="3"/>
    </row>
    <row r="81" spans="1:26" ht="14.4">
      <c r="A81" s="7"/>
      <c r="B81" s="6"/>
      <c r="C81" s="3"/>
      <c r="D81" s="3"/>
      <c r="E81" s="3"/>
      <c r="F81" s="3"/>
      <c r="G81" s="3"/>
      <c r="H81" s="3"/>
      <c r="I81" s="3"/>
      <c r="J81" s="3"/>
      <c r="K81" s="3"/>
      <c r="L81" s="3"/>
      <c r="M81" s="3"/>
      <c r="N81" s="3"/>
      <c r="O81" s="3"/>
      <c r="P81" s="3"/>
      <c r="Q81" s="3"/>
      <c r="R81" s="3"/>
      <c r="S81" s="3"/>
      <c r="T81" s="3"/>
      <c r="U81" s="3"/>
      <c r="V81" s="3"/>
      <c r="W81" s="3"/>
      <c r="X81" s="3"/>
      <c r="Y81" s="3"/>
      <c r="Z81" s="3"/>
    </row>
    <row r="82" spans="1:26" ht="14.4">
      <c r="A82" s="7"/>
      <c r="B82" s="6"/>
      <c r="C82" s="3"/>
      <c r="D82" s="3"/>
      <c r="E82" s="3"/>
      <c r="F82" s="3"/>
      <c r="G82" s="3"/>
      <c r="H82" s="3"/>
      <c r="I82" s="3"/>
      <c r="J82" s="3"/>
      <c r="K82" s="3"/>
      <c r="L82" s="3"/>
      <c r="M82" s="3"/>
      <c r="N82" s="3"/>
      <c r="O82" s="3"/>
      <c r="P82" s="3"/>
      <c r="Q82" s="3"/>
      <c r="R82" s="3"/>
      <c r="S82" s="3"/>
      <c r="T82" s="3"/>
      <c r="U82" s="3"/>
      <c r="V82" s="3"/>
      <c r="W82" s="3"/>
      <c r="X82" s="3"/>
      <c r="Y82" s="3"/>
      <c r="Z82" s="3"/>
    </row>
    <row r="83" spans="1:26" ht="14.4">
      <c r="A83" s="7"/>
      <c r="B83" s="6"/>
      <c r="C83" s="3"/>
      <c r="D83" s="3"/>
      <c r="E83" s="3"/>
      <c r="F83" s="3"/>
      <c r="G83" s="3"/>
      <c r="H83" s="3"/>
      <c r="I83" s="3"/>
      <c r="J83" s="3"/>
      <c r="K83" s="3"/>
      <c r="L83" s="3"/>
      <c r="M83" s="3"/>
      <c r="N83" s="3"/>
      <c r="O83" s="3"/>
      <c r="P83" s="3"/>
      <c r="Q83" s="3"/>
      <c r="R83" s="3"/>
      <c r="S83" s="3"/>
      <c r="T83" s="3"/>
      <c r="U83" s="3"/>
      <c r="V83" s="3"/>
      <c r="W83" s="3"/>
      <c r="X83" s="3"/>
      <c r="Y83" s="3"/>
      <c r="Z83" s="3"/>
    </row>
    <row r="84" spans="1:26" ht="14.4">
      <c r="A84" s="7"/>
      <c r="B84" s="6"/>
      <c r="C84" s="3"/>
      <c r="D84" s="3"/>
      <c r="E84" s="3"/>
      <c r="F84" s="3"/>
      <c r="G84" s="3"/>
      <c r="H84" s="3"/>
      <c r="I84" s="3"/>
      <c r="J84" s="3"/>
      <c r="K84" s="3"/>
      <c r="L84" s="3"/>
      <c r="M84" s="3"/>
      <c r="N84" s="3"/>
      <c r="O84" s="3"/>
      <c r="P84" s="3"/>
      <c r="Q84" s="3"/>
      <c r="R84" s="3"/>
      <c r="S84" s="3"/>
      <c r="T84" s="3"/>
      <c r="U84" s="3"/>
      <c r="V84" s="3"/>
      <c r="W84" s="3"/>
      <c r="X84" s="3"/>
      <c r="Y84" s="3"/>
      <c r="Z84" s="3"/>
    </row>
    <row r="85" spans="1:26" ht="14.4">
      <c r="A85" s="7"/>
      <c r="B85" s="6"/>
      <c r="C85" s="3"/>
      <c r="D85" s="3"/>
      <c r="E85" s="3"/>
      <c r="F85" s="3"/>
      <c r="G85" s="3"/>
      <c r="H85" s="3"/>
      <c r="I85" s="3"/>
      <c r="J85" s="3"/>
      <c r="K85" s="3"/>
      <c r="L85" s="3"/>
      <c r="M85" s="3"/>
      <c r="N85" s="3"/>
      <c r="O85" s="3"/>
      <c r="P85" s="3"/>
      <c r="Q85" s="3"/>
      <c r="R85" s="3"/>
      <c r="S85" s="3"/>
      <c r="T85" s="3"/>
      <c r="U85" s="3"/>
      <c r="V85" s="3"/>
      <c r="W85" s="3"/>
      <c r="X85" s="3"/>
      <c r="Y85" s="3"/>
      <c r="Z85" s="3"/>
    </row>
    <row r="86" spans="1:26" ht="14.4">
      <c r="A86" s="7"/>
      <c r="B86" s="6"/>
      <c r="C86" s="3"/>
      <c r="D86" s="3"/>
      <c r="E86" s="3"/>
      <c r="F86" s="3"/>
      <c r="G86" s="3"/>
      <c r="H86" s="3"/>
      <c r="I86" s="3"/>
      <c r="J86" s="3"/>
      <c r="K86" s="3"/>
      <c r="L86" s="3"/>
      <c r="M86" s="3"/>
      <c r="N86" s="3"/>
      <c r="O86" s="3"/>
      <c r="P86" s="3"/>
      <c r="Q86" s="3"/>
      <c r="R86" s="3"/>
      <c r="S86" s="3"/>
      <c r="T86" s="3"/>
      <c r="U86" s="3"/>
      <c r="V86" s="3"/>
      <c r="W86" s="3"/>
      <c r="X86" s="3"/>
      <c r="Y86" s="3"/>
      <c r="Z86" s="3"/>
    </row>
    <row r="87" spans="1:26" ht="14.4">
      <c r="A87" s="7"/>
      <c r="B87" s="6"/>
      <c r="C87" s="3"/>
      <c r="D87" s="3"/>
      <c r="E87" s="3"/>
      <c r="F87" s="3"/>
      <c r="G87" s="3"/>
      <c r="H87" s="3"/>
      <c r="I87" s="3"/>
      <c r="J87" s="3"/>
      <c r="K87" s="3"/>
      <c r="L87" s="3"/>
      <c r="M87" s="3"/>
      <c r="N87" s="3"/>
      <c r="O87" s="3"/>
      <c r="P87" s="3"/>
      <c r="Q87" s="3"/>
      <c r="R87" s="3"/>
      <c r="S87" s="3"/>
      <c r="T87" s="3"/>
      <c r="U87" s="3"/>
      <c r="V87" s="3"/>
      <c r="W87" s="3"/>
      <c r="X87" s="3"/>
      <c r="Y87" s="3"/>
      <c r="Z87" s="3"/>
    </row>
    <row r="88" spans="1:26" ht="14.4">
      <c r="A88" s="7"/>
      <c r="B88" s="6"/>
      <c r="C88" s="3"/>
      <c r="D88" s="3"/>
      <c r="E88" s="3"/>
      <c r="F88" s="3"/>
      <c r="G88" s="3"/>
      <c r="H88" s="3"/>
      <c r="I88" s="3"/>
      <c r="J88" s="3"/>
      <c r="K88" s="3"/>
      <c r="L88" s="3"/>
      <c r="M88" s="3"/>
      <c r="N88" s="3"/>
      <c r="O88" s="3"/>
      <c r="P88" s="3"/>
      <c r="Q88" s="3"/>
      <c r="R88" s="3"/>
      <c r="S88" s="3"/>
      <c r="T88" s="3"/>
      <c r="U88" s="3"/>
      <c r="V88" s="3"/>
      <c r="W88" s="3"/>
      <c r="X88" s="3"/>
      <c r="Y88" s="3"/>
      <c r="Z88" s="3"/>
    </row>
    <row r="89" spans="1:26" ht="14.4">
      <c r="A89" s="7"/>
      <c r="B89" s="6"/>
      <c r="C89" s="3"/>
      <c r="D89" s="3"/>
      <c r="E89" s="3"/>
      <c r="F89" s="3"/>
      <c r="G89" s="3"/>
      <c r="H89" s="3"/>
      <c r="I89" s="3"/>
      <c r="J89" s="3"/>
      <c r="K89" s="3"/>
      <c r="L89" s="3"/>
      <c r="M89" s="3"/>
      <c r="N89" s="3"/>
      <c r="O89" s="3"/>
      <c r="P89" s="3"/>
      <c r="Q89" s="3"/>
      <c r="R89" s="3"/>
      <c r="S89" s="3"/>
      <c r="T89" s="3"/>
      <c r="U89" s="3"/>
      <c r="V89" s="3"/>
      <c r="W89" s="3"/>
      <c r="X89" s="3"/>
      <c r="Y89" s="3"/>
      <c r="Z89" s="3"/>
    </row>
    <row r="90" spans="1:26" ht="14.4">
      <c r="A90" s="7"/>
      <c r="B90" s="6"/>
      <c r="C90" s="3"/>
      <c r="D90" s="3"/>
      <c r="E90" s="3"/>
      <c r="F90" s="3"/>
      <c r="G90" s="3"/>
      <c r="H90" s="3"/>
      <c r="I90" s="3"/>
      <c r="J90" s="3"/>
      <c r="K90" s="3"/>
      <c r="L90" s="3"/>
      <c r="M90" s="3"/>
      <c r="N90" s="3"/>
      <c r="O90" s="3"/>
      <c r="P90" s="3"/>
      <c r="Q90" s="3"/>
      <c r="R90" s="3"/>
      <c r="S90" s="3"/>
      <c r="T90" s="3"/>
      <c r="U90" s="3"/>
      <c r="V90" s="3"/>
      <c r="W90" s="3"/>
      <c r="X90" s="3"/>
      <c r="Y90" s="3"/>
      <c r="Z90" s="3"/>
    </row>
    <row r="91" spans="1:26" ht="14.4">
      <c r="A91" s="7"/>
      <c r="B91" s="6"/>
      <c r="C91" s="3"/>
      <c r="D91" s="3"/>
      <c r="E91" s="3"/>
      <c r="F91" s="3"/>
      <c r="G91" s="3"/>
      <c r="H91" s="3"/>
      <c r="I91" s="3"/>
      <c r="J91" s="3"/>
      <c r="K91" s="3"/>
      <c r="L91" s="3"/>
      <c r="M91" s="3"/>
      <c r="N91" s="3"/>
      <c r="O91" s="3"/>
      <c r="P91" s="3"/>
      <c r="Q91" s="3"/>
      <c r="R91" s="3"/>
      <c r="S91" s="3"/>
      <c r="T91" s="3"/>
      <c r="U91" s="3"/>
      <c r="V91" s="3"/>
      <c r="W91" s="3"/>
      <c r="X91" s="3"/>
      <c r="Y91" s="3"/>
      <c r="Z91" s="3"/>
    </row>
    <row r="92" spans="1:26" ht="14.4">
      <c r="A92" s="7"/>
      <c r="B92" s="6"/>
      <c r="C92" s="3"/>
      <c r="D92" s="3"/>
      <c r="E92" s="3"/>
      <c r="F92" s="3"/>
      <c r="G92" s="3"/>
      <c r="H92" s="3"/>
      <c r="I92" s="3"/>
      <c r="J92" s="3"/>
      <c r="K92" s="3"/>
      <c r="L92" s="3"/>
      <c r="M92" s="3"/>
      <c r="N92" s="3"/>
      <c r="O92" s="3"/>
      <c r="P92" s="3"/>
      <c r="Q92" s="3"/>
      <c r="R92" s="3"/>
      <c r="S92" s="3"/>
      <c r="T92" s="3"/>
      <c r="U92" s="3"/>
      <c r="V92" s="3"/>
      <c r="W92" s="3"/>
      <c r="X92" s="3"/>
      <c r="Y92" s="3"/>
      <c r="Z92" s="3"/>
    </row>
    <row r="93" spans="1:26" ht="14.4">
      <c r="A93" s="7"/>
      <c r="B93" s="6"/>
      <c r="C93" s="3"/>
      <c r="D93" s="3"/>
      <c r="E93" s="3"/>
      <c r="F93" s="3"/>
      <c r="G93" s="3"/>
      <c r="H93" s="3"/>
      <c r="I93" s="3"/>
      <c r="J93" s="3"/>
      <c r="K93" s="3"/>
      <c r="L93" s="3"/>
      <c r="M93" s="3"/>
      <c r="N93" s="3"/>
      <c r="O93" s="3"/>
      <c r="P93" s="3"/>
      <c r="Q93" s="3"/>
      <c r="R93" s="3"/>
      <c r="S93" s="3"/>
      <c r="T93" s="3"/>
      <c r="U93" s="3"/>
      <c r="V93" s="3"/>
      <c r="W93" s="3"/>
      <c r="X93" s="3"/>
      <c r="Y93" s="3"/>
      <c r="Z93" s="3"/>
    </row>
    <row r="94" spans="1:26" ht="14.4">
      <c r="A94" s="7"/>
      <c r="B94" s="6"/>
      <c r="C94" s="3"/>
      <c r="D94" s="3"/>
      <c r="E94" s="3"/>
      <c r="F94" s="3"/>
      <c r="G94" s="3"/>
      <c r="H94" s="3"/>
      <c r="I94" s="3"/>
      <c r="J94" s="3"/>
      <c r="K94" s="3"/>
      <c r="L94" s="3"/>
      <c r="M94" s="3"/>
      <c r="N94" s="3"/>
      <c r="O94" s="3"/>
      <c r="P94" s="3"/>
      <c r="Q94" s="3"/>
      <c r="R94" s="3"/>
      <c r="S94" s="3"/>
      <c r="T94" s="3"/>
      <c r="U94" s="3"/>
      <c r="V94" s="3"/>
      <c r="W94" s="3"/>
      <c r="X94" s="3"/>
      <c r="Y94" s="3"/>
      <c r="Z94" s="3"/>
    </row>
    <row r="95" spans="1:26" ht="14.4">
      <c r="A95" s="7"/>
      <c r="B95" s="6"/>
      <c r="C95" s="3"/>
      <c r="D95" s="3"/>
      <c r="E95" s="3"/>
      <c r="F95" s="3"/>
      <c r="G95" s="3"/>
      <c r="H95" s="3"/>
      <c r="I95" s="3"/>
      <c r="J95" s="3"/>
      <c r="K95" s="3"/>
      <c r="L95" s="3"/>
      <c r="M95" s="3"/>
      <c r="N95" s="3"/>
      <c r="O95" s="3"/>
      <c r="P95" s="3"/>
      <c r="Q95" s="3"/>
      <c r="R95" s="3"/>
      <c r="S95" s="3"/>
      <c r="T95" s="3"/>
      <c r="U95" s="3"/>
      <c r="V95" s="3"/>
      <c r="W95" s="3"/>
      <c r="X95" s="3"/>
      <c r="Y95" s="3"/>
      <c r="Z95" s="3"/>
    </row>
    <row r="96" spans="1:26" ht="14.4">
      <c r="A96" s="7"/>
      <c r="B96" s="6"/>
      <c r="C96" s="3"/>
      <c r="D96" s="3"/>
      <c r="E96" s="3"/>
      <c r="F96" s="3"/>
      <c r="G96" s="3"/>
      <c r="H96" s="3"/>
      <c r="I96" s="3"/>
      <c r="J96" s="3"/>
      <c r="K96" s="3"/>
      <c r="L96" s="3"/>
      <c r="M96" s="3"/>
      <c r="N96" s="3"/>
      <c r="O96" s="3"/>
      <c r="P96" s="3"/>
      <c r="Q96" s="3"/>
      <c r="R96" s="3"/>
      <c r="S96" s="3"/>
      <c r="T96" s="3"/>
      <c r="U96" s="3"/>
      <c r="V96" s="3"/>
      <c r="W96" s="3"/>
      <c r="X96" s="3"/>
      <c r="Y96" s="3"/>
      <c r="Z96" s="3"/>
    </row>
    <row r="97" spans="1:26" ht="14.4">
      <c r="A97" s="7"/>
      <c r="B97" s="6"/>
      <c r="C97" s="3"/>
      <c r="D97" s="3"/>
      <c r="E97" s="3"/>
      <c r="F97" s="3"/>
      <c r="G97" s="3"/>
      <c r="H97" s="3"/>
      <c r="I97" s="3"/>
      <c r="J97" s="3"/>
      <c r="K97" s="3"/>
      <c r="L97" s="3"/>
      <c r="M97" s="3"/>
      <c r="N97" s="3"/>
      <c r="O97" s="3"/>
      <c r="P97" s="3"/>
      <c r="Q97" s="3"/>
      <c r="R97" s="3"/>
      <c r="S97" s="3"/>
      <c r="T97" s="3"/>
      <c r="U97" s="3"/>
      <c r="V97" s="3"/>
      <c r="W97" s="3"/>
      <c r="X97" s="3"/>
      <c r="Y97" s="3"/>
      <c r="Z97" s="3"/>
    </row>
    <row r="98" spans="1:26" ht="14.4">
      <c r="A98" s="7"/>
      <c r="B98" s="6"/>
      <c r="C98" s="3"/>
      <c r="D98" s="3"/>
      <c r="E98" s="3"/>
      <c r="F98" s="3"/>
      <c r="G98" s="3"/>
      <c r="H98" s="3"/>
      <c r="I98" s="3"/>
      <c r="J98" s="3"/>
      <c r="K98" s="3"/>
      <c r="L98" s="3"/>
      <c r="M98" s="3"/>
      <c r="N98" s="3"/>
      <c r="O98" s="3"/>
      <c r="P98" s="3"/>
      <c r="Q98" s="3"/>
      <c r="R98" s="3"/>
      <c r="S98" s="3"/>
      <c r="T98" s="3"/>
      <c r="U98" s="3"/>
      <c r="V98" s="3"/>
      <c r="W98" s="3"/>
      <c r="X98" s="3"/>
      <c r="Y98" s="3"/>
      <c r="Z98" s="3"/>
    </row>
    <row r="99" spans="1:26" ht="14.4">
      <c r="A99" s="7"/>
      <c r="B99" s="6"/>
      <c r="C99" s="3"/>
      <c r="D99" s="3"/>
      <c r="E99" s="3"/>
      <c r="F99" s="3"/>
      <c r="G99" s="3"/>
      <c r="H99" s="3"/>
      <c r="I99" s="3"/>
      <c r="J99" s="3"/>
      <c r="K99" s="3"/>
      <c r="L99" s="3"/>
      <c r="M99" s="3"/>
      <c r="N99" s="3"/>
      <c r="O99" s="3"/>
      <c r="P99" s="3"/>
      <c r="Q99" s="3"/>
      <c r="R99" s="3"/>
      <c r="S99" s="3"/>
      <c r="T99" s="3"/>
      <c r="U99" s="3"/>
      <c r="V99" s="3"/>
      <c r="W99" s="3"/>
      <c r="X99" s="3"/>
      <c r="Y99" s="3"/>
      <c r="Z99" s="3"/>
    </row>
    <row r="100" spans="1:26" ht="14.4">
      <c r="A100" s="7"/>
      <c r="B100" s="6"/>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c r="A101" s="7"/>
      <c r="B101" s="6"/>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c r="A102" s="7"/>
      <c r="B102" s="6"/>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c r="A103" s="7"/>
      <c r="B103" s="6"/>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c r="A104" s="7"/>
      <c r="B104" s="6"/>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c r="A105" s="7"/>
      <c r="B105" s="6"/>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c r="A106" s="7"/>
      <c r="B106" s="6"/>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c r="A107" s="7"/>
      <c r="B107" s="6"/>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c r="A108" s="7"/>
      <c r="B108" s="6"/>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c r="A109" s="7"/>
      <c r="B109" s="6"/>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c r="A110" s="7"/>
      <c r="B110" s="6"/>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c r="A111" s="7"/>
      <c r="B111" s="6"/>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c r="A112" s="7"/>
      <c r="B112" s="6"/>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c r="A113" s="7"/>
      <c r="B113" s="6"/>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c r="A114" s="7"/>
      <c r="B114" s="6"/>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c r="A115" s="7"/>
      <c r="B115" s="6"/>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c r="A116" s="7"/>
      <c r="B116" s="6"/>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c r="A117" s="7"/>
      <c r="B117" s="6"/>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c r="A118" s="7"/>
      <c r="B118" s="6"/>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c r="A119" s="7"/>
      <c r="B119" s="6"/>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c r="A120" s="7"/>
      <c r="B120" s="6"/>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c r="A121" s="7"/>
      <c r="B121" s="6"/>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c r="A122" s="7"/>
      <c r="B122" s="6"/>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c r="A123" s="7"/>
      <c r="B123" s="6"/>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c r="A124" s="7"/>
      <c r="B124" s="6"/>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c r="A125" s="7"/>
      <c r="B125" s="6"/>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c r="A126" s="7"/>
      <c r="B126" s="6"/>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c r="A127" s="7"/>
      <c r="B127" s="6"/>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c r="A128" s="7"/>
      <c r="B128" s="6"/>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c r="A129" s="7"/>
      <c r="B129" s="6"/>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c r="A130" s="7"/>
      <c r="B130" s="6"/>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c r="A131" s="7"/>
      <c r="B131" s="6"/>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c r="A132" s="7"/>
      <c r="B132" s="6"/>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c r="A133" s="7"/>
      <c r="B133" s="6"/>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c r="A134" s="7"/>
      <c r="B134" s="6"/>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c r="A135" s="7"/>
      <c r="B135" s="6"/>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c r="A136" s="7"/>
      <c r="B136" s="6"/>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c r="A137" s="7"/>
      <c r="B137" s="6"/>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c r="A138" s="7"/>
      <c r="B138" s="6"/>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c r="A139" s="7"/>
      <c r="B139" s="6"/>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c r="A140" s="7"/>
      <c r="B140" s="6"/>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c r="A141" s="7"/>
      <c r="B141" s="6"/>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c r="A142" s="7"/>
      <c r="B142" s="6"/>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c r="A143" s="7"/>
      <c r="B143" s="6"/>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c r="A144" s="7"/>
      <c r="B144" s="6"/>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c r="A145" s="7"/>
      <c r="B145" s="6"/>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c r="A146" s="7"/>
      <c r="B146" s="6"/>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c r="A147" s="7"/>
      <c r="B147" s="6"/>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c r="A148" s="7"/>
      <c r="B148" s="6"/>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c r="A149" s="7"/>
      <c r="B149" s="6"/>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c r="A150" s="7"/>
      <c r="B150" s="6"/>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c r="A151" s="7"/>
      <c r="B151" s="6"/>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c r="A152" s="7"/>
      <c r="B152" s="6"/>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c r="A153" s="7"/>
      <c r="B153" s="6"/>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c r="A154" s="7"/>
      <c r="B154" s="6"/>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c r="A155" s="7"/>
      <c r="B155" s="6"/>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c r="A156" s="7"/>
      <c r="B156" s="6"/>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c r="A157" s="7"/>
      <c r="B157" s="6"/>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c r="A158" s="7"/>
      <c r="B158" s="6"/>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c r="A159" s="7"/>
      <c r="B159" s="6"/>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c r="A160" s="7"/>
      <c r="B160" s="6"/>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c r="A161" s="7"/>
      <c r="B161" s="6"/>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c r="A162" s="7"/>
      <c r="B162" s="6"/>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c r="A163" s="7"/>
      <c r="B163" s="6"/>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c r="A164" s="7"/>
      <c r="B164" s="6"/>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c r="A165" s="7"/>
      <c r="B165" s="6"/>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c r="A166" s="7"/>
      <c r="B166" s="6"/>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c r="A167" s="7"/>
      <c r="B167" s="6"/>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c r="A168" s="7"/>
      <c r="B168" s="6"/>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c r="A169" s="7"/>
      <c r="B169" s="6"/>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c r="A170" s="7"/>
      <c r="B170" s="6"/>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c r="A171" s="7"/>
      <c r="B171" s="6"/>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c r="A172" s="7"/>
      <c r="B172" s="6"/>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c r="A173" s="7"/>
      <c r="B173" s="6"/>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c r="A174" s="7"/>
      <c r="B174" s="6"/>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c r="A175" s="7"/>
      <c r="B175" s="6"/>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c r="A176" s="7"/>
      <c r="B176" s="6"/>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c r="A177" s="7"/>
      <c r="B177" s="6"/>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c r="A178" s="7"/>
      <c r="B178" s="6"/>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c r="A179" s="7"/>
      <c r="B179" s="6"/>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c r="A180" s="7"/>
      <c r="B180" s="6"/>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c r="A181" s="7"/>
      <c r="B181" s="6"/>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c r="A182" s="7"/>
      <c r="B182" s="6"/>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c r="A183" s="7"/>
      <c r="B183" s="6"/>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c r="A184" s="7"/>
      <c r="B184" s="6"/>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c r="A185" s="7"/>
      <c r="B185" s="6"/>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c r="A186" s="7"/>
      <c r="B186" s="6"/>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c r="A187" s="7"/>
      <c r="B187" s="6"/>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c r="A188" s="7"/>
      <c r="B188" s="6"/>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c r="A189" s="7"/>
      <c r="B189" s="6"/>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c r="A190" s="7"/>
      <c r="B190" s="6"/>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c r="A191" s="7"/>
      <c r="B191" s="6"/>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c r="A192" s="7"/>
      <c r="B192" s="6"/>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c r="A193" s="7"/>
      <c r="B193" s="6"/>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c r="A194" s="7"/>
      <c r="B194" s="6"/>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c r="A195" s="7"/>
      <c r="B195" s="6"/>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c r="A196" s="7"/>
      <c r="B196" s="6"/>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c r="A197" s="7"/>
      <c r="B197" s="6"/>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c r="A198" s="7"/>
      <c r="B198" s="6"/>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c r="A199" s="7"/>
      <c r="B199" s="6"/>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c r="A200" s="7"/>
      <c r="B200" s="6"/>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c r="A201" s="7"/>
      <c r="B201" s="6"/>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c r="A202" s="7"/>
      <c r="B202" s="6"/>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c r="A203" s="7"/>
      <c r="B203" s="6"/>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c r="A204" s="7"/>
      <c r="B204" s="6"/>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c r="A205" s="7"/>
      <c r="B205" s="6"/>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c r="A206" s="7"/>
      <c r="B206" s="6"/>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c r="A207" s="7"/>
      <c r="B207" s="6"/>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c r="A208" s="7"/>
      <c r="B208" s="6"/>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c r="A209" s="7"/>
      <c r="B209" s="6"/>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c r="A210" s="7"/>
      <c r="B210" s="6"/>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c r="A211" s="7"/>
      <c r="B211" s="6"/>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c r="A212" s="7"/>
      <c r="B212" s="6"/>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c r="A213" s="7"/>
      <c r="B213" s="6"/>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c r="A214" s="7"/>
      <c r="B214" s="6"/>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c r="A215" s="7"/>
      <c r="B215" s="6"/>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c r="A216" s="7"/>
      <c r="B216" s="6"/>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c r="A217" s="7"/>
      <c r="B217" s="6"/>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c r="A218" s="7"/>
      <c r="B218" s="6"/>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c r="A219" s="7"/>
      <c r="B219" s="6"/>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c r="A220" s="7"/>
      <c r="B220" s="6"/>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c r="A221" s="7"/>
      <c r="B221" s="6"/>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c r="A222" s="7"/>
      <c r="B222" s="6"/>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c r="A223" s="7"/>
      <c r="B223" s="6"/>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c r="A224" s="7"/>
      <c r="B224" s="6"/>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c r="A225" s="7"/>
      <c r="B225" s="6"/>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c r="A226" s="7"/>
      <c r="B226" s="6"/>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c r="A227" s="7"/>
      <c r="B227" s="6"/>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c r="A228" s="7"/>
      <c r="B228" s="6"/>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c r="A229" s="7"/>
      <c r="B229" s="6"/>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c r="A230" s="7"/>
      <c r="B230" s="6"/>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c r="A231" s="7"/>
      <c r="B231" s="6"/>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c r="A232" s="7"/>
      <c r="B232" s="6"/>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c r="A233" s="7"/>
      <c r="B233" s="6"/>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c r="A234" s="7"/>
      <c r="B234" s="6"/>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c r="A235" s="7"/>
      <c r="B235" s="6"/>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c r="A236" s="7"/>
      <c r="B236" s="6"/>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c r="A237" s="7"/>
      <c r="B237" s="6"/>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c r="A238" s="7"/>
      <c r="B238" s="6"/>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c r="A239" s="7"/>
      <c r="B239" s="6"/>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c r="A240" s="7"/>
      <c r="B240" s="6"/>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c r="A241" s="7"/>
      <c r="B241" s="6"/>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c r="A242" s="7"/>
      <c r="B242" s="6"/>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c r="A243" s="7"/>
      <c r="B243" s="6"/>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c r="A244" s="7"/>
      <c r="B244" s="6"/>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c r="A245" s="7"/>
      <c r="B245" s="6"/>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c r="A246" s="7"/>
      <c r="B246" s="6"/>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c r="A247" s="7"/>
      <c r="B247" s="6"/>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c r="A248" s="7"/>
      <c r="B248" s="6"/>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c r="A249" s="7"/>
      <c r="B249" s="6"/>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c r="A250" s="7"/>
      <c r="B250" s="6"/>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c r="A251" s="7"/>
      <c r="B251" s="6"/>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c r="A252" s="7"/>
      <c r="B252" s="6"/>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c r="A253" s="7"/>
      <c r="B253" s="6"/>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c r="A254" s="7"/>
      <c r="B254" s="6"/>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c r="A255" s="7"/>
      <c r="B255" s="6"/>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c r="A256" s="7"/>
      <c r="B256" s="6"/>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c r="A257" s="7"/>
      <c r="B257" s="6"/>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c r="A258" s="7"/>
      <c r="B258" s="6"/>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c r="A259" s="7"/>
      <c r="B259" s="6"/>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c r="A260" s="7"/>
      <c r="B260" s="6"/>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c r="A261" s="7"/>
      <c r="B261" s="6"/>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c r="A262" s="7"/>
      <c r="B262" s="6"/>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c r="A263" s="7"/>
      <c r="B263" s="6"/>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c r="A264" s="7"/>
      <c r="B264" s="6"/>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c r="A265" s="7"/>
      <c r="B265" s="6"/>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c r="A266" s="7"/>
      <c r="B266" s="6"/>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c r="A267" s="7"/>
      <c r="B267" s="6"/>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c r="A268" s="7"/>
      <c r="B268" s="6"/>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c r="A269" s="7"/>
      <c r="B269" s="6"/>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c r="A270" s="7"/>
      <c r="B270" s="6"/>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c r="A271" s="7"/>
      <c r="B271" s="6"/>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c r="A272" s="7"/>
      <c r="B272" s="6"/>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c r="A273" s="7"/>
      <c r="B273" s="6"/>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c r="A274" s="7"/>
      <c r="B274" s="6"/>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c r="A275" s="7"/>
      <c r="B275" s="6"/>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c r="A276" s="7"/>
      <c r="B276" s="6"/>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c r="A277" s="7"/>
      <c r="B277" s="6"/>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c r="A278" s="7"/>
      <c r="B278" s="6"/>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c r="A279" s="7"/>
      <c r="B279" s="6"/>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c r="A280" s="7"/>
      <c r="B280" s="6"/>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c r="A281" s="7"/>
      <c r="B281" s="6"/>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c r="A282" s="7"/>
      <c r="B282" s="6"/>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c r="A283" s="7"/>
      <c r="B283" s="6"/>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c r="A284" s="7"/>
      <c r="B284" s="6"/>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c r="A285" s="7"/>
      <c r="B285" s="6"/>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c r="A286" s="7"/>
      <c r="B286" s="6"/>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c r="A287" s="7"/>
      <c r="B287" s="6"/>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c r="A288" s="7"/>
      <c r="B288" s="6"/>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c r="A289" s="7"/>
      <c r="B289" s="6"/>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c r="A290" s="7"/>
      <c r="B290" s="6"/>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c r="A291" s="7"/>
      <c r="B291" s="6"/>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c r="A292" s="7"/>
      <c r="B292" s="6"/>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c r="A293" s="7"/>
      <c r="B293" s="6"/>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c r="A294" s="7"/>
      <c r="B294" s="6"/>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c r="A295" s="7"/>
      <c r="B295" s="6"/>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c r="A296" s="7"/>
      <c r="B296" s="6"/>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c r="A297" s="7"/>
      <c r="B297" s="6"/>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c r="A298" s="7"/>
      <c r="B298" s="6"/>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c r="A299" s="7"/>
      <c r="B299" s="6"/>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c r="A300" s="7"/>
      <c r="B300" s="6"/>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c r="A301" s="7"/>
      <c r="B301" s="6"/>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c r="A302" s="7"/>
      <c r="B302" s="6"/>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c r="A303" s="7"/>
      <c r="B303" s="6"/>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c r="A304" s="7"/>
      <c r="B304" s="6"/>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c r="A305" s="7"/>
      <c r="B305" s="6"/>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c r="A306" s="7"/>
      <c r="B306" s="6"/>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c r="A307" s="7"/>
      <c r="B307" s="6"/>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c r="A308" s="7"/>
      <c r="B308" s="6"/>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c r="A309" s="7"/>
      <c r="B309" s="6"/>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c r="A310" s="7"/>
      <c r="B310" s="6"/>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c r="A311" s="7"/>
      <c r="B311" s="6"/>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c r="A312" s="7"/>
      <c r="B312" s="6"/>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c r="A313" s="7"/>
      <c r="B313" s="6"/>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c r="A314" s="7"/>
      <c r="B314" s="6"/>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c r="A315" s="7"/>
      <c r="B315" s="6"/>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c r="A316" s="7"/>
      <c r="B316" s="6"/>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c r="A317" s="7"/>
      <c r="B317" s="6"/>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c r="A318" s="7"/>
      <c r="B318" s="6"/>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c r="A319" s="7"/>
      <c r="B319" s="6"/>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c r="A320" s="7"/>
      <c r="B320" s="6"/>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c r="A321" s="7"/>
      <c r="B321" s="6"/>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c r="A322" s="7"/>
      <c r="B322" s="6"/>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c r="A323" s="7"/>
      <c r="B323" s="6"/>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c r="A324" s="7"/>
      <c r="B324" s="6"/>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c r="A325" s="7"/>
      <c r="B325" s="6"/>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c r="A326" s="7"/>
      <c r="B326" s="6"/>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c r="A327" s="7"/>
      <c r="B327" s="6"/>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c r="A328" s="7"/>
      <c r="B328" s="6"/>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c r="A329" s="7"/>
      <c r="B329" s="6"/>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c r="A330" s="7"/>
      <c r="B330" s="6"/>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c r="A331" s="7"/>
      <c r="B331" s="6"/>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c r="A332" s="7"/>
      <c r="B332" s="6"/>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c r="A333" s="7"/>
      <c r="B333" s="6"/>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c r="A334" s="7"/>
      <c r="B334" s="6"/>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c r="A335" s="7"/>
      <c r="B335" s="6"/>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c r="A336" s="7"/>
      <c r="B336" s="6"/>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c r="A337" s="7"/>
      <c r="B337" s="6"/>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c r="A338" s="7"/>
      <c r="B338" s="6"/>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c r="A339" s="7"/>
      <c r="B339" s="6"/>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c r="A340" s="7"/>
      <c r="B340" s="6"/>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c r="A341" s="7"/>
      <c r="B341" s="6"/>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c r="A342" s="7"/>
      <c r="B342" s="6"/>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c r="A343" s="7"/>
      <c r="B343" s="6"/>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c r="A344" s="7"/>
      <c r="B344" s="6"/>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c r="A345" s="7"/>
      <c r="B345" s="6"/>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c r="A346" s="7"/>
      <c r="B346" s="6"/>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c r="A347" s="7"/>
      <c r="B347" s="6"/>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c r="A348" s="7"/>
      <c r="B348" s="6"/>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c r="A349" s="7"/>
      <c r="B349" s="6"/>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c r="A350" s="7"/>
      <c r="B350" s="6"/>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c r="A351" s="7"/>
      <c r="B351" s="6"/>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c r="A352" s="7"/>
      <c r="B352" s="6"/>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c r="A353" s="7"/>
      <c r="B353" s="6"/>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c r="A354" s="7"/>
      <c r="B354" s="6"/>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c r="A355" s="7"/>
      <c r="B355" s="6"/>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c r="A356" s="7"/>
      <c r="B356" s="6"/>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c r="A357" s="7"/>
      <c r="B357" s="6"/>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c r="A358" s="7"/>
      <c r="B358" s="6"/>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c r="A359" s="7"/>
      <c r="B359" s="6"/>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c r="A360" s="7"/>
      <c r="B360" s="6"/>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c r="A361" s="7"/>
      <c r="B361" s="6"/>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c r="A362" s="7"/>
      <c r="B362" s="6"/>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c r="A363" s="7"/>
      <c r="B363" s="6"/>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c r="A364" s="7"/>
      <c r="B364" s="6"/>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c r="A365" s="7"/>
      <c r="B365" s="6"/>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c r="A366" s="7"/>
      <c r="B366" s="6"/>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c r="A367" s="7"/>
      <c r="B367" s="6"/>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c r="A368" s="7"/>
      <c r="B368" s="6"/>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c r="A369" s="7"/>
      <c r="B369" s="6"/>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c r="A370" s="7"/>
      <c r="B370" s="6"/>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c r="A371" s="7"/>
      <c r="B371" s="6"/>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c r="A372" s="7"/>
      <c r="B372" s="6"/>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c r="A373" s="7"/>
      <c r="B373" s="6"/>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c r="A374" s="7"/>
      <c r="B374" s="6"/>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c r="A375" s="7"/>
      <c r="B375" s="6"/>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c r="A376" s="7"/>
      <c r="B376" s="6"/>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c r="A377" s="7"/>
      <c r="B377" s="6"/>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c r="A378" s="7"/>
      <c r="B378" s="6"/>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c r="A379" s="7"/>
      <c r="B379" s="6"/>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c r="A380" s="7"/>
      <c r="B380" s="6"/>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c r="A381" s="7"/>
      <c r="B381" s="6"/>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c r="A382" s="7"/>
      <c r="B382" s="6"/>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c r="A383" s="7"/>
      <c r="B383" s="6"/>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c r="A384" s="7"/>
      <c r="B384" s="6"/>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c r="A385" s="7"/>
      <c r="B385" s="6"/>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c r="A386" s="7"/>
      <c r="B386" s="6"/>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c r="A387" s="7"/>
      <c r="B387" s="6"/>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c r="A388" s="7"/>
      <c r="B388" s="6"/>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c r="A389" s="7"/>
      <c r="B389" s="6"/>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c r="A390" s="7"/>
      <c r="B390" s="6"/>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c r="A391" s="7"/>
      <c r="B391" s="6"/>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c r="A392" s="7"/>
      <c r="B392" s="6"/>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c r="A393" s="7"/>
      <c r="B393" s="6"/>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c r="A394" s="7"/>
      <c r="B394" s="6"/>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c r="A395" s="7"/>
      <c r="B395" s="6"/>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c r="A396" s="7"/>
      <c r="B396" s="6"/>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c r="A397" s="7"/>
      <c r="B397" s="6"/>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c r="A398" s="7"/>
      <c r="B398" s="6"/>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c r="A399" s="7"/>
      <c r="B399" s="6"/>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c r="A400" s="7"/>
      <c r="B400" s="6"/>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c r="A401" s="7"/>
      <c r="B401" s="6"/>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c r="A402" s="7"/>
      <c r="B402" s="6"/>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c r="A403" s="7"/>
      <c r="B403" s="6"/>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c r="A404" s="7"/>
      <c r="B404" s="6"/>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c r="A405" s="7"/>
      <c r="B405" s="6"/>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c r="A406" s="7"/>
      <c r="B406" s="6"/>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c r="A407" s="7"/>
      <c r="B407" s="6"/>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c r="A408" s="7"/>
      <c r="B408" s="6"/>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c r="A409" s="7"/>
      <c r="B409" s="6"/>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c r="A410" s="7"/>
      <c r="B410" s="6"/>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c r="A411" s="7"/>
      <c r="B411" s="6"/>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c r="A412" s="7"/>
      <c r="B412" s="6"/>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c r="A413" s="7"/>
      <c r="B413" s="6"/>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c r="A414" s="7"/>
      <c r="B414" s="6"/>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c r="A415" s="7"/>
      <c r="B415" s="6"/>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c r="A416" s="7"/>
      <c r="B416" s="6"/>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c r="A417" s="7"/>
      <c r="B417" s="6"/>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c r="A418" s="7"/>
      <c r="B418" s="6"/>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c r="A419" s="7"/>
      <c r="B419" s="6"/>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c r="A420" s="7"/>
      <c r="B420" s="6"/>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c r="A421" s="7"/>
      <c r="B421" s="6"/>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c r="A422" s="7"/>
      <c r="B422" s="6"/>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c r="A423" s="7"/>
      <c r="B423" s="6"/>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c r="A424" s="7"/>
      <c r="B424" s="6"/>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c r="A425" s="7"/>
      <c r="B425" s="6"/>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c r="A426" s="7"/>
      <c r="B426" s="6"/>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c r="A427" s="7"/>
      <c r="B427" s="6"/>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c r="A428" s="7"/>
      <c r="B428" s="6"/>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c r="A429" s="7"/>
      <c r="B429" s="6"/>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c r="A430" s="7"/>
      <c r="B430" s="6"/>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c r="A431" s="7"/>
      <c r="B431" s="6"/>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c r="A432" s="7"/>
      <c r="B432" s="6"/>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c r="A433" s="7"/>
      <c r="B433" s="6"/>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c r="A434" s="7"/>
      <c r="B434" s="6"/>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c r="A435" s="7"/>
      <c r="B435" s="6"/>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c r="A436" s="7"/>
      <c r="B436" s="6"/>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c r="A437" s="7"/>
      <c r="B437" s="6"/>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c r="A438" s="7"/>
      <c r="B438" s="6"/>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c r="A439" s="7"/>
      <c r="B439" s="6"/>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c r="A440" s="7"/>
      <c r="B440" s="6"/>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c r="A441" s="7"/>
      <c r="B441" s="6"/>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c r="A442" s="7"/>
      <c r="B442" s="6"/>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c r="A443" s="7"/>
      <c r="B443" s="6"/>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c r="A444" s="7"/>
      <c r="B444" s="6"/>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c r="A445" s="7"/>
      <c r="B445" s="6"/>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c r="A446" s="7"/>
      <c r="B446" s="6"/>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c r="A447" s="7"/>
      <c r="B447" s="6"/>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c r="A448" s="7"/>
      <c r="B448" s="6"/>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c r="A449" s="7"/>
      <c r="B449" s="6"/>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c r="A450" s="7"/>
      <c r="B450" s="6"/>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c r="A451" s="7"/>
      <c r="B451" s="6"/>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c r="A452" s="7"/>
      <c r="B452" s="6"/>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c r="A453" s="7"/>
      <c r="B453" s="6"/>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c r="A454" s="7"/>
      <c r="B454" s="6"/>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c r="A455" s="7"/>
      <c r="B455" s="6"/>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c r="A456" s="7"/>
      <c r="B456" s="6"/>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c r="A457" s="7"/>
      <c r="B457" s="6"/>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c r="A458" s="7"/>
      <c r="B458" s="6"/>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c r="A459" s="7"/>
      <c r="B459" s="6"/>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c r="A460" s="7"/>
      <c r="B460" s="6"/>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c r="A461" s="7"/>
      <c r="B461" s="6"/>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c r="A462" s="7"/>
      <c r="B462" s="6"/>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c r="A463" s="7"/>
      <c r="B463" s="6"/>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c r="A464" s="7"/>
      <c r="B464" s="6"/>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c r="A465" s="7"/>
      <c r="B465" s="6"/>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c r="A466" s="7"/>
      <c r="B466" s="6"/>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c r="A467" s="7"/>
      <c r="B467" s="6"/>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c r="A468" s="7"/>
      <c r="B468" s="6"/>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c r="A469" s="7"/>
      <c r="B469" s="6"/>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c r="A470" s="7"/>
      <c r="B470" s="6"/>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c r="A471" s="7"/>
      <c r="B471" s="6"/>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c r="A472" s="7"/>
      <c r="B472" s="6"/>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c r="A473" s="7"/>
      <c r="B473" s="6"/>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c r="A474" s="7"/>
      <c r="B474" s="6"/>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c r="A475" s="7"/>
      <c r="B475" s="6"/>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c r="A476" s="7"/>
      <c r="B476" s="6"/>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c r="A477" s="7"/>
      <c r="B477" s="6"/>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c r="A478" s="7"/>
      <c r="B478" s="6"/>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c r="A479" s="7"/>
      <c r="B479" s="6"/>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c r="A480" s="7"/>
      <c r="B480" s="6"/>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c r="A481" s="7"/>
      <c r="B481" s="6"/>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c r="A482" s="7"/>
      <c r="B482" s="6"/>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c r="A483" s="7"/>
      <c r="B483" s="6"/>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c r="A484" s="7"/>
      <c r="B484" s="6"/>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c r="A485" s="7"/>
      <c r="B485" s="6"/>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c r="A486" s="7"/>
      <c r="B486" s="6"/>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c r="A487" s="7"/>
      <c r="B487" s="6"/>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c r="A488" s="7"/>
      <c r="B488" s="6"/>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c r="A489" s="7"/>
      <c r="B489" s="6"/>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c r="A490" s="7"/>
      <c r="B490" s="6"/>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c r="A491" s="7"/>
      <c r="B491" s="6"/>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c r="A492" s="7"/>
      <c r="B492" s="6"/>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c r="A493" s="7"/>
      <c r="B493" s="6"/>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c r="A494" s="7"/>
      <c r="B494" s="6"/>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c r="A495" s="7"/>
      <c r="B495" s="6"/>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c r="A496" s="7"/>
      <c r="B496" s="6"/>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c r="A497" s="7"/>
      <c r="B497" s="6"/>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c r="A498" s="7"/>
      <c r="B498" s="6"/>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c r="A499" s="7"/>
      <c r="B499" s="6"/>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c r="A500" s="7"/>
      <c r="B500" s="6"/>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c r="A501" s="7"/>
      <c r="B501" s="6"/>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c r="A502" s="7"/>
      <c r="B502" s="6"/>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c r="A503" s="7"/>
      <c r="B503" s="6"/>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c r="A504" s="7"/>
      <c r="B504" s="6"/>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c r="A505" s="7"/>
      <c r="B505" s="6"/>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c r="A506" s="7"/>
      <c r="B506" s="6"/>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c r="A507" s="7"/>
      <c r="B507" s="6"/>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c r="A508" s="7"/>
      <c r="B508" s="6"/>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c r="A509" s="7"/>
      <c r="B509" s="6"/>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c r="A510" s="7"/>
      <c r="B510" s="6"/>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c r="A511" s="7"/>
      <c r="B511" s="6"/>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c r="A512" s="7"/>
      <c r="B512" s="6"/>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c r="A513" s="7"/>
      <c r="B513" s="6"/>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c r="A514" s="7"/>
      <c r="B514" s="6"/>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c r="A515" s="7"/>
      <c r="B515" s="6"/>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c r="A516" s="7"/>
      <c r="B516" s="6"/>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c r="A517" s="7"/>
      <c r="B517" s="6"/>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c r="A518" s="7"/>
      <c r="B518" s="6"/>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c r="A519" s="7"/>
      <c r="B519" s="6"/>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c r="A520" s="7"/>
      <c r="B520" s="6"/>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c r="A521" s="7"/>
      <c r="B521" s="6"/>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c r="A522" s="7"/>
      <c r="B522" s="6"/>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c r="A523" s="7"/>
      <c r="B523" s="6"/>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c r="A524" s="7"/>
      <c r="B524" s="6"/>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c r="A525" s="7"/>
      <c r="B525" s="6"/>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c r="A526" s="7"/>
      <c r="B526" s="6"/>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c r="A527" s="7"/>
      <c r="B527" s="6"/>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c r="A528" s="7"/>
      <c r="B528" s="6"/>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c r="A529" s="7"/>
      <c r="B529" s="6"/>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c r="A530" s="7"/>
      <c r="B530" s="6"/>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c r="A531" s="7"/>
      <c r="B531" s="6"/>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c r="A532" s="7"/>
      <c r="B532" s="6"/>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c r="A533" s="7"/>
      <c r="B533" s="6"/>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c r="A534" s="7"/>
      <c r="B534" s="6"/>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c r="A535" s="7"/>
      <c r="B535" s="6"/>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c r="A536" s="7"/>
      <c r="B536" s="6"/>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c r="A537" s="7"/>
      <c r="B537" s="6"/>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c r="A538" s="7"/>
      <c r="B538" s="6"/>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c r="A539" s="7"/>
      <c r="B539" s="6"/>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c r="A540" s="7"/>
      <c r="B540" s="6"/>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c r="A541" s="7"/>
      <c r="B541" s="6"/>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c r="A542" s="7"/>
      <c r="B542" s="6"/>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c r="A543" s="7"/>
      <c r="B543" s="6"/>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c r="A544" s="7"/>
      <c r="B544" s="6"/>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c r="A545" s="7"/>
      <c r="B545" s="6"/>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c r="A546" s="7"/>
      <c r="B546" s="6"/>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c r="A547" s="7"/>
      <c r="B547" s="6"/>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c r="A548" s="7"/>
      <c r="B548" s="6"/>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c r="A549" s="7"/>
      <c r="B549" s="6"/>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c r="A550" s="7"/>
      <c r="B550" s="6"/>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c r="A551" s="7"/>
      <c r="B551" s="6"/>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c r="A552" s="7"/>
      <c r="B552" s="6"/>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c r="A553" s="7"/>
      <c r="B553" s="6"/>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c r="A554" s="7"/>
      <c r="B554" s="6"/>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c r="A555" s="7"/>
      <c r="B555" s="6"/>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c r="A556" s="7"/>
      <c r="B556" s="6"/>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c r="A557" s="7"/>
      <c r="B557" s="6"/>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c r="A558" s="7"/>
      <c r="B558" s="6"/>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c r="A559" s="7"/>
      <c r="B559" s="6"/>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c r="A560" s="7"/>
      <c r="B560" s="6"/>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c r="A561" s="7"/>
      <c r="B561" s="6"/>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c r="A562" s="7"/>
      <c r="B562" s="6"/>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c r="A563" s="7"/>
      <c r="B563" s="6"/>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c r="A564" s="7"/>
      <c r="B564" s="6"/>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c r="A565" s="7"/>
      <c r="B565" s="6"/>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c r="A566" s="7"/>
      <c r="B566" s="6"/>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c r="A567" s="7"/>
      <c r="B567" s="6"/>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c r="A568" s="7"/>
      <c r="B568" s="6"/>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c r="A569" s="7"/>
      <c r="B569" s="6"/>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c r="A570" s="7"/>
      <c r="B570" s="6"/>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c r="A571" s="7"/>
      <c r="B571" s="6"/>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c r="A572" s="7"/>
      <c r="B572" s="6"/>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c r="A573" s="7"/>
      <c r="B573" s="6"/>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c r="A574" s="7"/>
      <c r="B574" s="6"/>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c r="A575" s="7"/>
      <c r="B575" s="6"/>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c r="A576" s="7"/>
      <c r="B576" s="6"/>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c r="A577" s="7"/>
      <c r="B577" s="6"/>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c r="A578" s="7"/>
      <c r="B578" s="6"/>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c r="A579" s="7"/>
      <c r="B579" s="6"/>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c r="A580" s="7"/>
      <c r="B580" s="6"/>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c r="A581" s="7"/>
      <c r="B581" s="6"/>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c r="A582" s="7"/>
      <c r="B582" s="6"/>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c r="A583" s="7"/>
      <c r="B583" s="6"/>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c r="A584" s="7"/>
      <c r="B584" s="6"/>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c r="A585" s="7"/>
      <c r="B585" s="6"/>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c r="A586" s="7"/>
      <c r="B586" s="6"/>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c r="A587" s="7"/>
      <c r="B587" s="6"/>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c r="A588" s="7"/>
      <c r="B588" s="6"/>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c r="A589" s="7"/>
      <c r="B589" s="6"/>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c r="A590" s="7"/>
      <c r="B590" s="6"/>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c r="A591" s="7"/>
      <c r="B591" s="6"/>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c r="A592" s="7"/>
      <c r="B592" s="6"/>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c r="A593" s="7"/>
      <c r="B593" s="6"/>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c r="A594" s="7"/>
      <c r="B594" s="6"/>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c r="A595" s="7"/>
      <c r="B595" s="6"/>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c r="A596" s="7"/>
      <c r="B596" s="6"/>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c r="A597" s="7"/>
      <c r="B597" s="6"/>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c r="A598" s="7"/>
      <c r="B598" s="6"/>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c r="A599" s="7"/>
      <c r="B599" s="6"/>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c r="A600" s="7"/>
      <c r="B600" s="6"/>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c r="A601" s="7"/>
      <c r="B601" s="6"/>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c r="A602" s="7"/>
      <c r="B602" s="6"/>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c r="A603" s="7"/>
      <c r="B603" s="6"/>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c r="A604" s="7"/>
      <c r="B604" s="6"/>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c r="A605" s="7"/>
      <c r="B605" s="6"/>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c r="A606" s="7"/>
      <c r="B606" s="6"/>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c r="A607" s="7"/>
      <c r="B607" s="6"/>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c r="A608" s="7"/>
      <c r="B608" s="6"/>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c r="A609" s="7"/>
      <c r="B609" s="6"/>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c r="A610" s="7"/>
      <c r="B610" s="6"/>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c r="A611" s="7"/>
      <c r="B611" s="6"/>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c r="A612" s="7"/>
      <c r="B612" s="6"/>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c r="A613" s="7"/>
      <c r="B613" s="6"/>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c r="A614" s="7"/>
      <c r="B614" s="6"/>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c r="A615" s="7"/>
      <c r="B615" s="6"/>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c r="A616" s="7"/>
      <c r="B616" s="6"/>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c r="A617" s="7"/>
      <c r="B617" s="6"/>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c r="A618" s="7"/>
      <c r="B618" s="6"/>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c r="A619" s="7"/>
      <c r="B619" s="6"/>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c r="A620" s="7"/>
      <c r="B620" s="6"/>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c r="A621" s="7"/>
      <c r="B621" s="6"/>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c r="A622" s="7"/>
      <c r="B622" s="6"/>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c r="A623" s="7"/>
      <c r="B623" s="6"/>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c r="A624" s="7"/>
      <c r="B624" s="6"/>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c r="A625" s="7"/>
      <c r="B625" s="6"/>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c r="A626" s="7"/>
      <c r="B626" s="6"/>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c r="A627" s="7"/>
      <c r="B627" s="6"/>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c r="A628" s="7"/>
      <c r="B628" s="6"/>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c r="A629" s="7"/>
      <c r="B629" s="6"/>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c r="A630" s="7"/>
      <c r="B630" s="6"/>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c r="A631" s="7"/>
      <c r="B631" s="6"/>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c r="A632" s="7"/>
      <c r="B632" s="6"/>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c r="A633" s="7"/>
      <c r="B633" s="6"/>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c r="A634" s="7"/>
      <c r="B634" s="6"/>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c r="A635" s="7"/>
      <c r="B635" s="6"/>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c r="A636" s="7"/>
      <c r="B636" s="6"/>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c r="A637" s="7"/>
      <c r="B637" s="6"/>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c r="A638" s="7"/>
      <c r="B638" s="6"/>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c r="A639" s="7"/>
      <c r="B639" s="6"/>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c r="A640" s="7"/>
      <c r="B640" s="6"/>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c r="A641" s="7"/>
      <c r="B641" s="6"/>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c r="A642" s="7"/>
      <c r="B642" s="6"/>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c r="A643" s="7"/>
      <c r="B643" s="6"/>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c r="A644" s="7"/>
      <c r="B644" s="6"/>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c r="A645" s="7"/>
      <c r="B645" s="6"/>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c r="A646" s="7"/>
      <c r="B646" s="6"/>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c r="A647" s="7"/>
      <c r="B647" s="6"/>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c r="A648" s="7"/>
      <c r="B648" s="6"/>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c r="A649" s="7"/>
      <c r="B649" s="6"/>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c r="A650" s="7"/>
      <c r="B650" s="6"/>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c r="A651" s="7"/>
      <c r="B651" s="6"/>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c r="A652" s="7"/>
      <c r="B652" s="6"/>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c r="A653" s="7"/>
      <c r="B653" s="6"/>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c r="A654" s="7"/>
      <c r="B654" s="6"/>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c r="A655" s="7"/>
      <c r="B655" s="6"/>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c r="A656" s="7"/>
      <c r="B656" s="6"/>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c r="A657" s="7"/>
      <c r="B657" s="6"/>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c r="A658" s="7"/>
      <c r="B658" s="6"/>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c r="A659" s="7"/>
      <c r="B659" s="6"/>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c r="A660" s="7"/>
      <c r="B660" s="6"/>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c r="A661" s="7"/>
      <c r="B661" s="6"/>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c r="A662" s="7"/>
      <c r="B662" s="6"/>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c r="A663" s="7"/>
      <c r="B663" s="6"/>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c r="A664" s="7"/>
      <c r="B664" s="6"/>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c r="A665" s="7"/>
      <c r="B665" s="6"/>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c r="A666" s="7"/>
      <c r="B666" s="6"/>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c r="A667" s="7"/>
      <c r="B667" s="6"/>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c r="A668" s="7"/>
      <c r="B668" s="6"/>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c r="A669" s="7"/>
      <c r="B669" s="6"/>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c r="A670" s="7"/>
      <c r="B670" s="6"/>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c r="A671" s="7"/>
      <c r="B671" s="6"/>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c r="A672" s="7"/>
      <c r="B672" s="6"/>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c r="A673" s="7"/>
      <c r="B673" s="6"/>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c r="A674" s="7"/>
      <c r="B674" s="6"/>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c r="A675" s="7"/>
      <c r="B675" s="6"/>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c r="A676" s="7"/>
      <c r="B676" s="6"/>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c r="A677" s="7"/>
      <c r="B677" s="6"/>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c r="A678" s="7"/>
      <c r="B678" s="6"/>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c r="A679" s="7"/>
      <c r="B679" s="6"/>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c r="A680" s="7"/>
      <c r="B680" s="6"/>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c r="A681" s="7"/>
      <c r="B681" s="6"/>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c r="A682" s="7"/>
      <c r="B682" s="6"/>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c r="A683" s="7"/>
      <c r="B683" s="6"/>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c r="A684" s="7"/>
      <c r="B684" s="6"/>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c r="A685" s="7"/>
      <c r="B685" s="6"/>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c r="A686" s="7"/>
      <c r="B686" s="6"/>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c r="A687" s="7"/>
      <c r="B687" s="6"/>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c r="A688" s="7"/>
      <c r="B688" s="6"/>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c r="A689" s="7"/>
      <c r="B689" s="6"/>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c r="A690" s="7"/>
      <c r="B690" s="6"/>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c r="A691" s="7"/>
      <c r="B691" s="6"/>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c r="A692" s="7"/>
      <c r="B692" s="6"/>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c r="A693" s="7"/>
      <c r="B693" s="6"/>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c r="A694" s="7"/>
      <c r="B694" s="6"/>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c r="A695" s="7"/>
      <c r="B695" s="6"/>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c r="A696" s="7"/>
      <c r="B696" s="6"/>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c r="A697" s="7"/>
      <c r="B697" s="6"/>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c r="A698" s="7"/>
      <c r="B698" s="6"/>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c r="A699" s="7"/>
      <c r="B699" s="6"/>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c r="A700" s="7"/>
      <c r="B700" s="6"/>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c r="A701" s="7"/>
      <c r="B701" s="6"/>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c r="A702" s="7"/>
      <c r="B702" s="6"/>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c r="A703" s="7"/>
      <c r="B703" s="6"/>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c r="A704" s="7"/>
      <c r="B704" s="6"/>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c r="A705" s="7"/>
      <c r="B705" s="6"/>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c r="A706" s="7"/>
      <c r="B706" s="6"/>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c r="A707" s="7"/>
      <c r="B707" s="6"/>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c r="A708" s="7"/>
      <c r="B708" s="6"/>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c r="A709" s="7"/>
      <c r="B709" s="6"/>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c r="A710" s="7"/>
      <c r="B710" s="6"/>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c r="A711" s="7"/>
      <c r="B711" s="6"/>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c r="A712" s="7"/>
      <c r="B712" s="6"/>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c r="A713" s="7"/>
      <c r="B713" s="6"/>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c r="A714" s="7"/>
      <c r="B714" s="6"/>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c r="A715" s="7"/>
      <c r="B715" s="6"/>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c r="A716" s="7"/>
      <c r="B716" s="6"/>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c r="A717" s="7"/>
      <c r="B717" s="6"/>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c r="A718" s="7"/>
      <c r="B718" s="6"/>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c r="A719" s="7"/>
      <c r="B719" s="6"/>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c r="A720" s="7"/>
      <c r="B720" s="6"/>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c r="A721" s="7"/>
      <c r="B721" s="6"/>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c r="A722" s="7"/>
      <c r="B722" s="6"/>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c r="A723" s="7"/>
      <c r="B723" s="6"/>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c r="A724" s="7"/>
      <c r="B724" s="6"/>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c r="A725" s="7"/>
      <c r="B725" s="6"/>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c r="A726" s="7"/>
      <c r="B726" s="6"/>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c r="A727" s="7"/>
      <c r="B727" s="6"/>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c r="A728" s="7"/>
      <c r="B728" s="6"/>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c r="A729" s="7"/>
      <c r="B729" s="6"/>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c r="A730" s="7"/>
      <c r="B730" s="6"/>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c r="A731" s="7"/>
      <c r="B731" s="6"/>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c r="A732" s="7"/>
      <c r="B732" s="6"/>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c r="A733" s="7"/>
      <c r="B733" s="6"/>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c r="A734" s="7"/>
      <c r="B734" s="6"/>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c r="A735" s="7"/>
      <c r="B735" s="6"/>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c r="A736" s="7"/>
      <c r="B736" s="6"/>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c r="A737" s="7"/>
      <c r="B737" s="6"/>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c r="A738" s="7"/>
      <c r="B738" s="6"/>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c r="A739" s="7"/>
      <c r="B739" s="6"/>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c r="A740" s="7"/>
      <c r="B740" s="6"/>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c r="A741" s="7"/>
      <c r="B741" s="6"/>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c r="A742" s="7"/>
      <c r="B742" s="6"/>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c r="A743" s="7"/>
      <c r="B743" s="6"/>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c r="A744" s="7"/>
      <c r="B744" s="6"/>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c r="A745" s="7"/>
      <c r="B745" s="6"/>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c r="A746" s="7"/>
      <c r="B746" s="6"/>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c r="A747" s="7"/>
      <c r="B747" s="6"/>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c r="A748" s="7"/>
      <c r="B748" s="6"/>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c r="A749" s="7"/>
      <c r="B749" s="6"/>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c r="A750" s="7"/>
      <c r="B750" s="6"/>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c r="A751" s="7"/>
      <c r="B751" s="6"/>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c r="A752" s="7"/>
      <c r="B752" s="6"/>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c r="A753" s="7"/>
      <c r="B753" s="6"/>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c r="A754" s="7"/>
      <c r="B754" s="6"/>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c r="A755" s="7"/>
      <c r="B755" s="6"/>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c r="A756" s="7"/>
      <c r="B756" s="6"/>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c r="A757" s="7"/>
      <c r="B757" s="6"/>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c r="A758" s="7"/>
      <c r="B758" s="6"/>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c r="A759" s="7"/>
      <c r="B759" s="6"/>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c r="A760" s="7"/>
      <c r="B760" s="6"/>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c r="A761" s="7"/>
      <c r="B761" s="6"/>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c r="A762" s="7"/>
      <c r="B762" s="6"/>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c r="A763" s="7"/>
      <c r="B763" s="6"/>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c r="A764" s="7"/>
      <c r="B764" s="6"/>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c r="A765" s="7"/>
      <c r="B765" s="6"/>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c r="A766" s="7"/>
      <c r="B766" s="6"/>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c r="A767" s="7"/>
      <c r="B767" s="6"/>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c r="A768" s="7"/>
      <c r="B768" s="6"/>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c r="A769" s="7"/>
      <c r="B769" s="6"/>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c r="A770" s="7"/>
      <c r="B770" s="6"/>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c r="A771" s="7"/>
      <c r="B771" s="6"/>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c r="A772" s="7"/>
      <c r="B772" s="6"/>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c r="A773" s="7"/>
      <c r="B773" s="6"/>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c r="A774" s="7"/>
      <c r="B774" s="6"/>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c r="A775" s="7"/>
      <c r="B775" s="6"/>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c r="A776" s="7"/>
      <c r="B776" s="6"/>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c r="A777" s="7"/>
      <c r="B777" s="6"/>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c r="A778" s="7"/>
      <c r="B778" s="6"/>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c r="A779" s="7"/>
      <c r="B779" s="6"/>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c r="A780" s="7"/>
      <c r="B780" s="6"/>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c r="A781" s="7"/>
      <c r="B781" s="6"/>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c r="A782" s="7"/>
      <c r="B782" s="6"/>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c r="A783" s="7"/>
      <c r="B783" s="6"/>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c r="A784" s="7"/>
      <c r="B784" s="6"/>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c r="A785" s="7"/>
      <c r="B785" s="6"/>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c r="A786" s="7"/>
      <c r="B786" s="6"/>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c r="A787" s="7"/>
      <c r="B787" s="6"/>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c r="A788" s="7"/>
      <c r="B788" s="6"/>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c r="A789" s="7"/>
      <c r="B789" s="6"/>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c r="A790" s="7"/>
      <c r="B790" s="6"/>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c r="A791" s="7"/>
      <c r="B791" s="6"/>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c r="A792" s="7"/>
      <c r="B792" s="6"/>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c r="A793" s="7"/>
      <c r="B793" s="6"/>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c r="A794" s="7"/>
      <c r="B794" s="6"/>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c r="A795" s="7"/>
      <c r="B795" s="6"/>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c r="A796" s="7"/>
      <c r="B796" s="6"/>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c r="A797" s="7"/>
      <c r="B797" s="6"/>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c r="A798" s="7"/>
      <c r="B798" s="6"/>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c r="A799" s="7"/>
      <c r="B799" s="6"/>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c r="A800" s="7"/>
      <c r="B800" s="6"/>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c r="A801" s="7"/>
      <c r="B801" s="6"/>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c r="A802" s="7"/>
      <c r="B802" s="6"/>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c r="A803" s="7"/>
      <c r="B803" s="6"/>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c r="A804" s="7"/>
      <c r="B804" s="6"/>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c r="A805" s="7"/>
      <c r="B805" s="6"/>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c r="A806" s="7"/>
      <c r="B806" s="6"/>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c r="A807" s="7"/>
      <c r="B807" s="6"/>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c r="A808" s="7"/>
      <c r="B808" s="6"/>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c r="A809" s="7"/>
      <c r="B809" s="6"/>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c r="A810" s="7"/>
      <c r="B810" s="6"/>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c r="A811" s="7"/>
      <c r="B811" s="6"/>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c r="A812" s="7"/>
      <c r="B812" s="6"/>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c r="A813" s="7"/>
      <c r="B813" s="6"/>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c r="A814" s="7"/>
      <c r="B814" s="6"/>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c r="A815" s="7"/>
      <c r="B815" s="6"/>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c r="A816" s="7"/>
      <c r="B816" s="6"/>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c r="A817" s="7"/>
      <c r="B817" s="6"/>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c r="A818" s="7"/>
      <c r="B818" s="6"/>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c r="A819" s="7"/>
      <c r="B819" s="6"/>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c r="A820" s="7"/>
      <c r="B820" s="6"/>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c r="A821" s="7"/>
      <c r="B821" s="6"/>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c r="A822" s="7"/>
      <c r="B822" s="6"/>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c r="A823" s="7"/>
      <c r="B823" s="6"/>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c r="A824" s="7"/>
      <c r="B824" s="6"/>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c r="A825" s="7"/>
      <c r="B825" s="6"/>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c r="A826" s="7"/>
      <c r="B826" s="6"/>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c r="A827" s="7"/>
      <c r="B827" s="6"/>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c r="A828" s="7"/>
      <c r="B828" s="6"/>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c r="A829" s="7"/>
      <c r="B829" s="6"/>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c r="A830" s="7"/>
      <c r="B830" s="6"/>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c r="A831" s="7"/>
      <c r="B831" s="6"/>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c r="A832" s="7"/>
      <c r="B832" s="6"/>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c r="A833" s="7"/>
      <c r="B833" s="6"/>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c r="A834" s="7"/>
      <c r="B834" s="6"/>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c r="A835" s="7"/>
      <c r="B835" s="6"/>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c r="A836" s="7"/>
      <c r="B836" s="6"/>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c r="A837" s="7"/>
      <c r="B837" s="6"/>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c r="A838" s="7"/>
      <c r="B838" s="6"/>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c r="A839" s="7"/>
      <c r="B839" s="6"/>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c r="A840" s="7"/>
      <c r="B840" s="6"/>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c r="A841" s="7"/>
      <c r="B841" s="6"/>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c r="A842" s="7"/>
      <c r="B842" s="6"/>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c r="A843" s="7"/>
      <c r="B843" s="6"/>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c r="A844" s="7"/>
      <c r="B844" s="6"/>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c r="A845" s="7"/>
      <c r="B845" s="6"/>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c r="A846" s="7"/>
      <c r="B846" s="6"/>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c r="A847" s="7"/>
      <c r="B847" s="6"/>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c r="A848" s="7"/>
      <c r="B848" s="6"/>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c r="A849" s="7"/>
      <c r="B849" s="6"/>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c r="A850" s="7"/>
      <c r="B850" s="6"/>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c r="A851" s="7"/>
      <c r="B851" s="6"/>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c r="A852" s="7"/>
      <c r="B852" s="6"/>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c r="A853" s="7"/>
      <c r="B853" s="6"/>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c r="A854" s="7"/>
      <c r="B854" s="6"/>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c r="A855" s="7"/>
      <c r="B855" s="6"/>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c r="A856" s="7"/>
      <c r="B856" s="6"/>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c r="A857" s="7"/>
      <c r="B857" s="6"/>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c r="A858" s="7"/>
      <c r="B858" s="6"/>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c r="A859" s="7"/>
      <c r="B859" s="6"/>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c r="A860" s="7"/>
      <c r="B860" s="6"/>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c r="A861" s="7"/>
      <c r="B861" s="6"/>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c r="A862" s="7"/>
      <c r="B862" s="6"/>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c r="A863" s="7"/>
      <c r="B863" s="6"/>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c r="A865" s="7"/>
      <c r="B865" s="6"/>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c r="A866" s="7"/>
      <c r="B866" s="6"/>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c r="A867" s="7"/>
      <c r="B867" s="6"/>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c r="A868" s="7"/>
      <c r="B868" s="6"/>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c r="A869" s="7"/>
      <c r="B869" s="6"/>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c r="A870" s="7"/>
      <c r="B870" s="6"/>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c r="A871" s="7"/>
      <c r="B871" s="6"/>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c r="A872" s="7"/>
      <c r="B872" s="6"/>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c r="A873" s="7"/>
      <c r="B873" s="6"/>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c r="A874" s="7"/>
      <c r="B874" s="6"/>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c r="A875" s="7"/>
      <c r="B875" s="6"/>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c r="A876" s="7"/>
      <c r="B876" s="6"/>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c r="A877" s="7"/>
      <c r="B877" s="6"/>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c r="A878" s="7"/>
      <c r="B878" s="6"/>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c r="A879" s="7"/>
      <c r="B879" s="6"/>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c r="A880" s="7"/>
      <c r="B880" s="6"/>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c r="A881" s="7"/>
      <c r="B881" s="6"/>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c r="A882" s="7"/>
      <c r="B882" s="6"/>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c r="A883" s="7"/>
      <c r="B883" s="6"/>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c r="A884" s="7"/>
      <c r="B884" s="6"/>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c r="A885" s="7"/>
      <c r="B885" s="6"/>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c r="A886" s="7"/>
      <c r="B886" s="6"/>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c r="A887" s="7"/>
      <c r="B887" s="6"/>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c r="A888" s="7"/>
      <c r="B888" s="6"/>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c r="A889" s="7"/>
      <c r="B889" s="6"/>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c r="A890" s="7"/>
      <c r="B890" s="6"/>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c r="A891" s="7"/>
      <c r="B891" s="6"/>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c r="A892" s="7"/>
      <c r="B892" s="6"/>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c r="A893" s="7"/>
      <c r="B893" s="6"/>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c r="A894" s="7"/>
      <c r="B894" s="6"/>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c r="A895" s="7"/>
      <c r="B895" s="6"/>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c r="A896" s="7"/>
      <c r="B896" s="6"/>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c r="A897" s="7"/>
      <c r="B897" s="6"/>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c r="A898" s="7"/>
      <c r="B898" s="6"/>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c r="A899" s="7"/>
      <c r="B899" s="6"/>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c r="A900" s="7"/>
      <c r="B900" s="6"/>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c r="A901" s="7"/>
      <c r="B901" s="6"/>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c r="A902" s="7"/>
      <c r="B902" s="6"/>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c r="A903" s="7"/>
      <c r="B903" s="6"/>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c r="A904" s="7"/>
      <c r="B904" s="6"/>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c r="A905" s="7"/>
      <c r="B905" s="6"/>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c r="A906" s="7"/>
      <c r="B906" s="6"/>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c r="A907" s="7"/>
      <c r="B907" s="6"/>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c r="A908" s="7"/>
      <c r="B908" s="6"/>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c r="A909" s="7"/>
      <c r="B909" s="6"/>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c r="A910" s="7"/>
      <c r="B910" s="6"/>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c r="A911" s="7"/>
      <c r="B911" s="6"/>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c r="A912" s="7"/>
      <c r="B912" s="6"/>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c r="A913" s="7"/>
      <c r="B913" s="6"/>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c r="A914" s="7"/>
      <c r="B914" s="6"/>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c r="A915" s="7"/>
      <c r="B915" s="6"/>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c r="A916" s="7"/>
      <c r="B916" s="6"/>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c r="A917" s="7"/>
      <c r="B917" s="6"/>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c r="A918" s="7"/>
      <c r="B918" s="6"/>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c r="A919" s="7"/>
      <c r="B919" s="6"/>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c r="A920" s="7"/>
      <c r="B920" s="6"/>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c r="A921" s="7"/>
      <c r="B921" s="6"/>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c r="A922" s="7"/>
      <c r="B922" s="6"/>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c r="A923" s="7"/>
      <c r="B923" s="6"/>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c r="A924" s="7"/>
      <c r="B924" s="6"/>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c r="A925" s="7"/>
      <c r="B925" s="6"/>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c r="A926" s="7"/>
      <c r="B926" s="6"/>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c r="A927" s="7"/>
      <c r="B927" s="6"/>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c r="A928" s="7"/>
      <c r="B928" s="6"/>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c r="A929" s="7"/>
      <c r="B929" s="6"/>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c r="A930" s="7"/>
      <c r="B930" s="6"/>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c r="A931" s="7"/>
      <c r="B931" s="6"/>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c r="A932" s="7"/>
      <c r="B932" s="6"/>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c r="A933" s="7"/>
      <c r="B933" s="6"/>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c r="A934" s="7"/>
      <c r="B934" s="6"/>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c r="A935" s="7"/>
      <c r="B935" s="6"/>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c r="A936" s="7"/>
      <c r="B936" s="6"/>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c r="A937" s="7"/>
      <c r="B937" s="6"/>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c r="A938" s="7"/>
      <c r="B938" s="6"/>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c r="A939" s="7"/>
      <c r="B939" s="6"/>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c r="A940" s="7"/>
      <c r="B940" s="6"/>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c r="A941" s="7"/>
      <c r="B941" s="6"/>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c r="A942" s="7"/>
      <c r="B942" s="6"/>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c r="A943" s="7"/>
      <c r="B943" s="6"/>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c r="A944" s="7"/>
      <c r="B944" s="6"/>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c r="A945" s="7"/>
      <c r="B945" s="6"/>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c r="A946" s="7"/>
      <c r="B946" s="6"/>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c r="A947" s="7"/>
      <c r="B947" s="6"/>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c r="A948" s="7"/>
      <c r="B948" s="6"/>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c r="A949" s="7"/>
      <c r="B949" s="6"/>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c r="A950" s="7"/>
      <c r="B950" s="6"/>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c r="A951" s="7"/>
      <c r="B951" s="6"/>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c r="A952" s="7"/>
      <c r="B952" s="6"/>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c r="A953" s="7"/>
      <c r="B953" s="6"/>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c r="A954" s="7"/>
      <c r="B954" s="6"/>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c r="A955" s="7"/>
      <c r="B955" s="6"/>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c r="A956" s="7"/>
      <c r="B956" s="6"/>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c r="A957" s="7"/>
      <c r="B957" s="6"/>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c r="A958" s="7"/>
      <c r="B958" s="6"/>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c r="A959" s="7"/>
      <c r="B959" s="6"/>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c r="A960" s="7"/>
      <c r="B960" s="6"/>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c r="A961" s="7"/>
      <c r="B961" s="6"/>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c r="A962" s="7"/>
      <c r="B962" s="6"/>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c r="A963" s="7"/>
      <c r="B963" s="6"/>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c r="A964" s="7"/>
      <c r="B964" s="6"/>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c r="A965" s="7"/>
      <c r="B965" s="6"/>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c r="A966" s="7"/>
      <c r="B966" s="6"/>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c r="A967" s="7"/>
      <c r="B967" s="6"/>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c r="A968" s="7"/>
      <c r="B968" s="6"/>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c r="A969" s="7"/>
      <c r="B969" s="6"/>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c r="A970" s="7"/>
      <c r="B970" s="6"/>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c r="A971" s="7"/>
      <c r="B971" s="6"/>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c r="A972" s="7"/>
      <c r="B972" s="6"/>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c r="A973" s="7"/>
      <c r="B973" s="6"/>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c r="A974" s="7"/>
      <c r="B974" s="6"/>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c r="A975" s="7"/>
      <c r="B975" s="6"/>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c r="A976" s="7"/>
      <c r="B976" s="6"/>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c r="A977" s="7"/>
      <c r="B977" s="6"/>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c r="A978" s="7"/>
      <c r="B978" s="6"/>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c r="A979" s="7"/>
      <c r="B979" s="6"/>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c r="A980" s="7"/>
      <c r="B980" s="6"/>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c r="A981" s="7"/>
      <c r="B981" s="6"/>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c r="A982" s="7"/>
      <c r="B982" s="6"/>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c r="A983" s="7"/>
      <c r="B983" s="6"/>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c r="A984" s="7"/>
      <c r="B984" s="6"/>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c r="A985" s="7"/>
      <c r="B985" s="6"/>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c r="A986" s="7"/>
      <c r="B986" s="6"/>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c r="A987" s="7"/>
      <c r="B987" s="6"/>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c r="A988" s="7"/>
      <c r="B988" s="6"/>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c r="A989" s="7"/>
      <c r="B989" s="6"/>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c r="A990" s="7"/>
      <c r="B990" s="6"/>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c r="A991" s="7"/>
      <c r="B991" s="6"/>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c r="A992" s="7"/>
      <c r="B992" s="6"/>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c r="A993" s="7"/>
      <c r="B993" s="6"/>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c r="A994" s="7"/>
      <c r="B994" s="6"/>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c r="A995" s="7"/>
      <c r="B995" s="6"/>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c r="A996" s="7"/>
      <c r="B996" s="6"/>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c r="A997" s="7"/>
      <c r="B997" s="6"/>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c r="A998" s="7"/>
      <c r="B998" s="6"/>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c r="A999" s="7"/>
      <c r="B999" s="6"/>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c r="A1000" s="7"/>
      <c r="B1000" s="6"/>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workbookViewId="0">
      <selection activeCell="C12" sqref="C12"/>
    </sheetView>
  </sheetViews>
  <sheetFormatPr defaultColWidth="17.33203125" defaultRowHeight="15" customHeight="1"/>
  <cols>
    <col min="1" max="1" width="5.109375" customWidth="1"/>
    <col min="3" max="3" width="19" customWidth="1"/>
    <col min="4" max="4" width="64.33203125" customWidth="1"/>
  </cols>
  <sheetData>
    <row r="1" spans="1:33">
      <c r="A1" s="22"/>
      <c r="B1" s="22"/>
      <c r="C1" s="22"/>
      <c r="D1" s="22"/>
      <c r="E1" s="22" t="s">
        <v>15</v>
      </c>
      <c r="F1" s="22" t="s">
        <v>16</v>
      </c>
      <c r="G1" s="22" t="s">
        <v>17</v>
      </c>
      <c r="H1" s="22" t="s">
        <v>18</v>
      </c>
      <c r="I1" s="22" t="s">
        <v>19</v>
      </c>
      <c r="J1" s="28"/>
      <c r="K1" s="22" t="s">
        <v>15</v>
      </c>
      <c r="L1" s="22" t="s">
        <v>16</v>
      </c>
      <c r="M1" s="22" t="s">
        <v>17</v>
      </c>
      <c r="N1" s="22" t="s">
        <v>20</v>
      </c>
      <c r="O1" s="22" t="s">
        <v>21</v>
      </c>
      <c r="P1" s="22" t="s">
        <v>22</v>
      </c>
      <c r="Q1" s="28"/>
      <c r="R1" s="22" t="s">
        <v>15</v>
      </c>
      <c r="S1" s="22" t="s">
        <v>23</v>
      </c>
      <c r="T1" s="22" t="s">
        <v>24</v>
      </c>
      <c r="U1" s="22" t="s">
        <v>25</v>
      </c>
      <c r="V1" s="22" t="s">
        <v>26</v>
      </c>
      <c r="W1" s="28"/>
      <c r="X1" s="22" t="s">
        <v>15</v>
      </c>
      <c r="Y1" s="22" t="s">
        <v>27</v>
      </c>
      <c r="Z1" s="22" t="s">
        <v>28</v>
      </c>
      <c r="AA1" s="28"/>
      <c r="AB1" s="22" t="s">
        <v>16</v>
      </c>
      <c r="AC1" s="22" t="s">
        <v>17</v>
      </c>
      <c r="AD1" s="22" t="s">
        <v>15</v>
      </c>
      <c r="AE1" s="22" t="s">
        <v>29</v>
      </c>
      <c r="AF1" s="29"/>
      <c r="AG1" s="28"/>
    </row>
    <row r="2" spans="1:33">
      <c r="A2" s="3"/>
      <c r="B2" s="14" t="s">
        <v>30</v>
      </c>
      <c r="C2" s="14" t="str">
        <f ca="1">HLOOKUP(C4 &amp; " " &amp; C3,NPCNames!A:AAC,RANDBETWEEN(3,HLOOKUP(C4 &amp; " " &amp; C3,NPCNames!A:AAC,2,FALSE)+2),FALSE) &amp; " " &amp; HLOOKUP(C4 &amp; " Last",NPCNames!A:AAC,RANDBETWEEN(3,HLOOKUP(C4 &amp; " Last",NPCNames!A:AAC,2,FALSE)+2),FALSE)</f>
        <v>Rokel Zarkanan</v>
      </c>
      <c r="D2" s="14"/>
      <c r="E2" s="14">
        <v>0</v>
      </c>
      <c r="F2" s="14">
        <v>0</v>
      </c>
      <c r="G2" s="14">
        <v>100</v>
      </c>
      <c r="H2" s="14" t="s">
        <v>31</v>
      </c>
      <c r="I2" s="3">
        <f ca="1">RANDBETWEEN(15,80)</f>
        <v>58</v>
      </c>
      <c r="J2" s="3"/>
      <c r="K2" s="14">
        <v>1</v>
      </c>
      <c r="L2" s="14">
        <v>0</v>
      </c>
      <c r="M2" s="14">
        <v>30</v>
      </c>
      <c r="N2" s="14" t="s">
        <v>32</v>
      </c>
      <c r="O2" s="14" t="s">
        <v>33</v>
      </c>
      <c r="P2" s="14" t="s">
        <v>34</v>
      </c>
      <c r="Q2" s="3"/>
      <c r="R2" s="14">
        <v>1</v>
      </c>
      <c r="S2" s="14" t="s">
        <v>35</v>
      </c>
      <c r="T2" s="14" t="s">
        <v>36</v>
      </c>
      <c r="U2" s="14" t="s">
        <v>37</v>
      </c>
      <c r="V2" s="14" t="s">
        <v>38</v>
      </c>
      <c r="W2" s="3"/>
      <c r="X2" s="14">
        <v>1</v>
      </c>
      <c r="Y2" s="14" t="s">
        <v>39</v>
      </c>
      <c r="Z2" s="14" t="s">
        <v>40</v>
      </c>
      <c r="AA2" s="3"/>
      <c r="AB2" s="14">
        <v>0</v>
      </c>
      <c r="AC2" s="14">
        <v>100</v>
      </c>
      <c r="AD2" s="14">
        <v>1</v>
      </c>
      <c r="AE2" s="14" t="s">
        <v>41</v>
      </c>
      <c r="AG2" s="3"/>
    </row>
    <row r="3" spans="1:33">
      <c r="A3" s="30">
        <f ca="1">VLOOKUP(RANDBETWEEN(0,MAX(AB:AB)),AB:AB,1,TRUE)</f>
        <v>100</v>
      </c>
      <c r="B3" s="14" t="s">
        <v>29</v>
      </c>
      <c r="C3" s="30" t="str">
        <f ca="1">VLOOKUP((A3),AB:AE,4,TRUE)</f>
        <v>Female</v>
      </c>
      <c r="D3" s="14"/>
      <c r="E3" s="14">
        <v>1</v>
      </c>
      <c r="F3" s="14">
        <f t="shared" ref="F3:F10" si="0">F2+G2</f>
        <v>100</v>
      </c>
      <c r="G3" s="14">
        <v>350</v>
      </c>
      <c r="H3" s="14" t="s">
        <v>42</v>
      </c>
      <c r="I3" s="3">
        <f ca="1">RANDBETWEEN(50,350)</f>
        <v>311</v>
      </c>
      <c r="J3" s="3"/>
      <c r="K3" s="14">
        <v>2</v>
      </c>
      <c r="L3" s="14">
        <f t="shared" ref="L3:L25" si="1">L2+M2</f>
        <v>30</v>
      </c>
      <c r="M3" s="14">
        <v>40</v>
      </c>
      <c r="N3" s="14" t="s">
        <v>43</v>
      </c>
      <c r="O3" s="14" t="s">
        <v>44</v>
      </c>
      <c r="P3" s="14" t="s">
        <v>45</v>
      </c>
      <c r="Q3" s="3"/>
      <c r="R3" s="14">
        <v>2</v>
      </c>
      <c r="S3" s="14" t="s">
        <v>46</v>
      </c>
      <c r="T3" s="14" t="s">
        <v>47</v>
      </c>
      <c r="U3" s="14" t="s">
        <v>48</v>
      </c>
      <c r="V3" s="14" t="s">
        <v>49</v>
      </c>
      <c r="W3" s="3"/>
      <c r="X3" s="14">
        <v>2</v>
      </c>
      <c r="Y3" s="31" t="s">
        <v>50</v>
      </c>
      <c r="Z3" s="31" t="s">
        <v>51</v>
      </c>
      <c r="AA3" s="3"/>
      <c r="AB3" s="3">
        <f t="shared" ref="AB3:AB5" si="2">SUM(AB2,AC2)</f>
        <v>100</v>
      </c>
      <c r="AC3" s="14">
        <v>100</v>
      </c>
      <c r="AD3" s="14">
        <v>2</v>
      </c>
      <c r="AE3" s="14" t="s">
        <v>52</v>
      </c>
      <c r="AG3" s="3"/>
    </row>
    <row r="4" spans="1:33">
      <c r="A4" s="30">
        <f ca="1">VLOOKUP(RANDBETWEEN(1,MAX(F:F)),F:F,1,TRUE)</f>
        <v>100</v>
      </c>
      <c r="B4" s="14" t="s">
        <v>18</v>
      </c>
      <c r="C4" s="30" t="str">
        <f ca="1">VLOOKUP((A4),F:H,3,TRUE)</f>
        <v>Dwarf</v>
      </c>
      <c r="D4" s="14"/>
      <c r="E4" s="14">
        <v>2</v>
      </c>
      <c r="F4" s="14">
        <f t="shared" si="0"/>
        <v>450</v>
      </c>
      <c r="G4" s="14">
        <v>350</v>
      </c>
      <c r="H4" s="14" t="s">
        <v>53</v>
      </c>
      <c r="I4" s="3">
        <f ca="1">RANDBETWEEN(100,750)</f>
        <v>146</v>
      </c>
      <c r="J4" s="3"/>
      <c r="K4" s="14">
        <v>3</v>
      </c>
      <c r="L4" s="14">
        <f t="shared" si="1"/>
        <v>70</v>
      </c>
      <c r="M4" s="14">
        <v>50</v>
      </c>
      <c r="N4" s="14" t="s">
        <v>54</v>
      </c>
      <c r="O4" s="14" t="s">
        <v>55</v>
      </c>
      <c r="P4" s="14" t="s">
        <v>56</v>
      </c>
      <c r="Q4" s="3"/>
      <c r="R4" s="14">
        <v>3</v>
      </c>
      <c r="S4" s="14" t="s">
        <v>57</v>
      </c>
      <c r="T4" s="14" t="s">
        <v>58</v>
      </c>
      <c r="U4" s="14" t="s">
        <v>59</v>
      </c>
      <c r="V4" s="14" t="s">
        <v>60</v>
      </c>
      <c r="W4" s="3"/>
      <c r="X4" s="14">
        <v>3</v>
      </c>
      <c r="Y4" s="31" t="s">
        <v>61</v>
      </c>
      <c r="Z4" s="31" t="s">
        <v>62</v>
      </c>
      <c r="AA4" s="3"/>
      <c r="AB4" s="3">
        <f t="shared" si="2"/>
        <v>200</v>
      </c>
      <c r="AC4" s="14">
        <v>3</v>
      </c>
      <c r="AD4" s="14">
        <v>3</v>
      </c>
      <c r="AE4" s="14" t="s">
        <v>63</v>
      </c>
      <c r="AG4" s="3"/>
    </row>
    <row r="5" spans="1:33">
      <c r="A5" s="30">
        <f ca="1">RANDBETWEEN(1,MAX(K:K))</f>
        <v>6</v>
      </c>
      <c r="B5" s="14" t="s">
        <v>64</v>
      </c>
      <c r="C5" s="30" t="str">
        <f ca="1">VLOOKUP((A5),L:N,3,TRUE)</f>
        <v>Acolyte</v>
      </c>
      <c r="D5" s="14"/>
      <c r="E5" s="14">
        <v>3</v>
      </c>
      <c r="F5" s="14">
        <f t="shared" si="0"/>
        <v>800</v>
      </c>
      <c r="G5" s="14">
        <v>250</v>
      </c>
      <c r="H5" s="14" t="s">
        <v>65</v>
      </c>
      <c r="I5" s="3">
        <f ca="1">RANDBETWEEN(40,500)</f>
        <v>169</v>
      </c>
      <c r="J5" s="3"/>
      <c r="K5" s="14">
        <v>4</v>
      </c>
      <c r="L5" s="14">
        <f t="shared" si="1"/>
        <v>120</v>
      </c>
      <c r="M5" s="14">
        <v>20</v>
      </c>
      <c r="N5" s="14" t="s">
        <v>66</v>
      </c>
      <c r="O5" s="14" t="s">
        <v>67</v>
      </c>
      <c r="P5" s="14" t="s">
        <v>56</v>
      </c>
      <c r="Q5" s="3"/>
      <c r="R5" s="14">
        <v>4</v>
      </c>
      <c r="S5" s="14" t="s">
        <v>68</v>
      </c>
      <c r="T5" s="14" t="s">
        <v>69</v>
      </c>
      <c r="U5" s="14" t="s">
        <v>70</v>
      </c>
      <c r="V5" s="14" t="s">
        <v>71</v>
      </c>
      <c r="W5" s="3"/>
      <c r="X5" s="14">
        <v>4</v>
      </c>
      <c r="Y5" s="31" t="s">
        <v>72</v>
      </c>
      <c r="Z5" s="31" t="s">
        <v>73</v>
      </c>
      <c r="AA5" s="3"/>
      <c r="AB5" s="3">
        <f t="shared" si="2"/>
        <v>203</v>
      </c>
      <c r="AC5" s="3"/>
      <c r="AD5" s="3"/>
      <c r="AE5" s="3"/>
      <c r="AG5" s="3"/>
    </row>
    <row r="6" spans="1:33">
      <c r="A6" s="30">
        <f t="shared" ref="A6:A9" ca="1" si="3">RANDBETWEEN(1,MAX(R:R))</f>
        <v>51</v>
      </c>
      <c r="B6" s="14" t="s">
        <v>23</v>
      </c>
      <c r="C6" s="30" t="str">
        <f ca="1">VLOOKUP((A6),R:S,2,TRUE)</f>
        <v>The common folk love me for my kindness and generosity.</v>
      </c>
      <c r="D6" s="14"/>
      <c r="E6" s="14">
        <v>4</v>
      </c>
      <c r="F6" s="14">
        <f t="shared" si="0"/>
        <v>1050</v>
      </c>
      <c r="G6" s="14">
        <v>250</v>
      </c>
      <c r="H6" s="14" t="s">
        <v>74</v>
      </c>
      <c r="I6" s="3">
        <f ca="1">RANDBETWEEN(20,150)</f>
        <v>78</v>
      </c>
      <c r="J6" s="3"/>
      <c r="K6" s="14">
        <v>5</v>
      </c>
      <c r="L6" s="14">
        <f t="shared" si="1"/>
        <v>140</v>
      </c>
      <c r="M6" s="14">
        <v>10</v>
      </c>
      <c r="N6" s="14" t="s">
        <v>75</v>
      </c>
      <c r="O6" s="14" t="s">
        <v>76</v>
      </c>
      <c r="P6" s="14" t="s">
        <v>77</v>
      </c>
      <c r="Q6" s="3"/>
      <c r="R6" s="14">
        <v>5</v>
      </c>
      <c r="S6" s="14" t="s">
        <v>78</v>
      </c>
      <c r="T6" s="14" t="s">
        <v>79</v>
      </c>
      <c r="U6" s="14" t="s">
        <v>80</v>
      </c>
      <c r="V6" s="14" t="s">
        <v>81</v>
      </c>
      <c r="W6" s="3"/>
      <c r="X6" s="14">
        <v>5</v>
      </c>
      <c r="Y6" s="31" t="s">
        <v>82</v>
      </c>
      <c r="Z6" s="31" t="s">
        <v>83</v>
      </c>
      <c r="AA6" s="3"/>
      <c r="AB6" s="3"/>
      <c r="AC6" s="3"/>
      <c r="AD6" s="3"/>
      <c r="AE6" s="3"/>
      <c r="AG6" s="3"/>
    </row>
    <row r="7" spans="1:33">
      <c r="A7" s="30">
        <f t="shared" ca="1" si="3"/>
        <v>76</v>
      </c>
      <c r="B7" s="14" t="s">
        <v>24</v>
      </c>
      <c r="C7" s="30" t="str">
        <f ca="1">VLOOKUP((A7),R:T,3,TRUE)</f>
        <v>Retribution. The rich need to be shown what life and death are like in the gutters. (Evil)</v>
      </c>
      <c r="D7" s="14"/>
      <c r="E7" s="14">
        <v>5</v>
      </c>
      <c r="F7" s="14">
        <f t="shared" si="0"/>
        <v>1300</v>
      </c>
      <c r="G7" s="14">
        <v>300</v>
      </c>
      <c r="H7" s="14" t="s">
        <v>84</v>
      </c>
      <c r="I7" s="3">
        <f ca="1">RANDBETWEEN(20,180)</f>
        <v>166</v>
      </c>
      <c r="J7" s="3"/>
      <c r="K7" s="14">
        <v>6</v>
      </c>
      <c r="L7" s="14">
        <f t="shared" si="1"/>
        <v>150</v>
      </c>
      <c r="M7" s="14">
        <v>10</v>
      </c>
      <c r="N7" s="14" t="s">
        <v>85</v>
      </c>
      <c r="O7" s="14" t="s">
        <v>86</v>
      </c>
      <c r="P7" s="14" t="s">
        <v>77</v>
      </c>
      <c r="Q7" s="3"/>
      <c r="R7" s="14">
        <v>6</v>
      </c>
      <c r="S7" s="14" t="s">
        <v>87</v>
      </c>
      <c r="T7" s="14" t="s">
        <v>88</v>
      </c>
      <c r="U7" s="14" t="s">
        <v>89</v>
      </c>
      <c r="V7" s="14" t="s">
        <v>90</v>
      </c>
      <c r="W7" s="3"/>
      <c r="X7" s="14">
        <v>6</v>
      </c>
      <c r="Y7" s="31" t="s">
        <v>91</v>
      </c>
      <c r="Z7" s="32" t="s">
        <v>92</v>
      </c>
      <c r="AA7" s="3"/>
      <c r="AB7" s="3"/>
      <c r="AC7" s="3"/>
      <c r="AD7" s="3"/>
      <c r="AE7" s="3"/>
      <c r="AG7" s="3"/>
    </row>
    <row r="8" spans="1:33">
      <c r="A8" s="30">
        <f t="shared" ca="1" si="3"/>
        <v>48</v>
      </c>
      <c r="B8" s="14" t="s">
        <v>25</v>
      </c>
      <c r="C8" s="30" t="str">
        <f ca="1">VLOOKUP((A8),R:U,4,TRUE)</f>
        <v>The common folk must see me as a hero of the people.</v>
      </c>
      <c r="D8" s="14"/>
      <c r="E8" s="14">
        <v>6</v>
      </c>
      <c r="F8" s="14">
        <f t="shared" si="0"/>
        <v>1600</v>
      </c>
      <c r="G8" s="14">
        <v>125</v>
      </c>
      <c r="H8" s="14" t="s">
        <v>93</v>
      </c>
      <c r="I8" s="3">
        <f ca="1">RANDBETWEEN(14,75)</f>
        <v>39</v>
      </c>
      <c r="J8" s="3"/>
      <c r="K8" s="14">
        <v>7</v>
      </c>
      <c r="L8" s="14">
        <f t="shared" si="1"/>
        <v>160</v>
      </c>
      <c r="M8" s="14">
        <v>20</v>
      </c>
      <c r="N8" s="14" t="s">
        <v>94</v>
      </c>
      <c r="O8" s="14" t="s">
        <v>95</v>
      </c>
      <c r="P8" s="14" t="s">
        <v>96</v>
      </c>
      <c r="Q8" s="3"/>
      <c r="R8" s="14">
        <v>7</v>
      </c>
      <c r="S8" s="14" t="s">
        <v>97</v>
      </c>
      <c r="T8" s="14" t="s">
        <v>98</v>
      </c>
      <c r="U8" s="14" t="s">
        <v>99</v>
      </c>
      <c r="V8" s="14" t="s">
        <v>100</v>
      </c>
      <c r="W8" s="3"/>
      <c r="X8" s="14">
        <v>7</v>
      </c>
      <c r="Y8" s="31" t="s">
        <v>101</v>
      </c>
      <c r="Z8" s="32" t="s">
        <v>102</v>
      </c>
      <c r="AA8" s="3"/>
      <c r="AB8" s="3"/>
      <c r="AC8" s="3"/>
      <c r="AD8" s="3"/>
      <c r="AE8" s="3"/>
      <c r="AG8" s="3"/>
    </row>
    <row r="9" spans="1:33">
      <c r="A9" s="30">
        <f t="shared" ca="1" si="3"/>
        <v>77</v>
      </c>
      <c r="B9" s="14" t="s">
        <v>26</v>
      </c>
      <c r="C9" s="30" t="str">
        <f ca="1">VLOOKUP((A9),R:V,5,TRUE)</f>
        <v>It's not stealing if I need it more than someone else.</v>
      </c>
      <c r="D9" s="14"/>
      <c r="E9" s="14">
        <v>7</v>
      </c>
      <c r="F9" s="14">
        <f t="shared" si="0"/>
        <v>1725</v>
      </c>
      <c r="G9" s="14">
        <v>500</v>
      </c>
      <c r="H9" s="14" t="s">
        <v>103</v>
      </c>
      <c r="I9" s="3">
        <f ca="1">RANDBETWEEN(18,70)</f>
        <v>65</v>
      </c>
      <c r="J9" s="3"/>
      <c r="K9" s="14">
        <v>8</v>
      </c>
      <c r="L9" s="14">
        <f t="shared" si="1"/>
        <v>180</v>
      </c>
      <c r="M9" s="14">
        <v>30</v>
      </c>
      <c r="N9" s="14" t="s">
        <v>104</v>
      </c>
      <c r="O9" s="14" t="s">
        <v>105</v>
      </c>
      <c r="P9" s="14" t="s">
        <v>106</v>
      </c>
      <c r="Q9" s="3"/>
      <c r="R9" s="14">
        <v>8</v>
      </c>
      <c r="S9" s="14" t="s">
        <v>107</v>
      </c>
      <c r="T9" s="14" t="s">
        <v>108</v>
      </c>
      <c r="U9" s="14" t="s">
        <v>109</v>
      </c>
      <c r="V9" s="14" t="s">
        <v>110</v>
      </c>
      <c r="W9" s="3"/>
      <c r="X9" s="14">
        <v>8</v>
      </c>
      <c r="Y9" s="31" t="s">
        <v>111</v>
      </c>
      <c r="Z9" s="31" t="s">
        <v>112</v>
      </c>
      <c r="AA9" s="3"/>
      <c r="AB9" s="3"/>
      <c r="AC9" s="3"/>
      <c r="AD9" s="3"/>
      <c r="AE9" s="3"/>
      <c r="AG9" s="3"/>
    </row>
    <row r="10" spans="1:33">
      <c r="A10" s="14">
        <f t="shared" ref="A10:A11" ca="1" si="4">RANDBETWEEN(1,MAX(X:X))</f>
        <v>43</v>
      </c>
      <c r="B10" s="14" t="s">
        <v>113</v>
      </c>
      <c r="C10" s="30" t="str">
        <f ca="1">VLOOKUP((A10),X:Z,2,TRUE)</f>
        <v>Underweight</v>
      </c>
      <c r="D10" s="14"/>
      <c r="E10" s="14">
        <v>8</v>
      </c>
      <c r="F10" s="14">
        <f t="shared" si="0"/>
        <v>2225</v>
      </c>
      <c r="G10" s="14">
        <v>25</v>
      </c>
      <c r="H10" s="14" t="s">
        <v>114</v>
      </c>
      <c r="I10" s="3">
        <f ca="1">RANDBETWEEN(18,80)</f>
        <v>35</v>
      </c>
      <c r="J10" s="3"/>
      <c r="K10" s="14">
        <v>9</v>
      </c>
      <c r="L10" s="14">
        <f t="shared" si="1"/>
        <v>210</v>
      </c>
      <c r="M10" s="14">
        <v>20</v>
      </c>
      <c r="N10" s="14" t="s">
        <v>115</v>
      </c>
      <c r="O10" s="14" t="s">
        <v>116</v>
      </c>
      <c r="P10" s="14" t="s">
        <v>117</v>
      </c>
      <c r="Q10" s="3"/>
      <c r="R10" s="14">
        <v>9</v>
      </c>
      <c r="S10" s="14" t="s">
        <v>118</v>
      </c>
      <c r="T10" s="14" t="s">
        <v>119</v>
      </c>
      <c r="U10" s="14" t="s">
        <v>120</v>
      </c>
      <c r="V10" s="14" t="s">
        <v>121</v>
      </c>
      <c r="W10" s="3"/>
      <c r="X10" s="14">
        <v>9</v>
      </c>
      <c r="Y10" s="31" t="s">
        <v>122</v>
      </c>
      <c r="Z10" s="31" t="s">
        <v>123</v>
      </c>
      <c r="AA10" s="3"/>
      <c r="AB10" s="3"/>
      <c r="AC10" s="3"/>
      <c r="AD10" s="3"/>
      <c r="AE10" s="3"/>
      <c r="AG10" s="3"/>
    </row>
    <row r="11" spans="1:33">
      <c r="A11" s="14">
        <f t="shared" ca="1" si="4"/>
        <v>23</v>
      </c>
      <c r="B11" s="14" t="s">
        <v>28</v>
      </c>
      <c r="C11" s="30" t="str">
        <f ca="1">VLOOKUP((A11),X:Z,3,TRUE)</f>
        <v>Jovial</v>
      </c>
      <c r="D11" s="3"/>
      <c r="E11" s="3"/>
      <c r="F11" s="3"/>
      <c r="G11" s="3"/>
      <c r="H11" s="3"/>
      <c r="I11" s="3"/>
      <c r="J11" s="3"/>
      <c r="K11" s="14">
        <v>10</v>
      </c>
      <c r="L11" s="14">
        <f t="shared" si="1"/>
        <v>230</v>
      </c>
      <c r="M11" s="14">
        <v>20</v>
      </c>
      <c r="N11" s="14" t="s">
        <v>124</v>
      </c>
      <c r="O11" s="14" t="s">
        <v>125</v>
      </c>
      <c r="P11" s="14" t="s">
        <v>126</v>
      </c>
      <c r="Q11" s="3"/>
      <c r="R11" s="14">
        <v>10</v>
      </c>
      <c r="S11" s="14" t="s">
        <v>127</v>
      </c>
      <c r="T11" s="14" t="s">
        <v>128</v>
      </c>
      <c r="U11" s="14" t="s">
        <v>129</v>
      </c>
      <c r="V11" s="14" t="s">
        <v>130</v>
      </c>
      <c r="W11" s="3"/>
      <c r="X11" s="14">
        <v>10</v>
      </c>
      <c r="Y11" s="31" t="s">
        <v>131</v>
      </c>
      <c r="Z11" s="31" t="s">
        <v>132</v>
      </c>
      <c r="AA11" s="3"/>
      <c r="AB11" s="3"/>
      <c r="AC11" s="3"/>
      <c r="AD11" s="3"/>
      <c r="AE11" s="3"/>
      <c r="AG11" s="3"/>
    </row>
    <row r="12" spans="1:33">
      <c r="A12" s="3"/>
      <c r="B12" s="14" t="s">
        <v>19</v>
      </c>
      <c r="C12" s="33">
        <f ca="1">VLOOKUP((A4),F:I,4,TRUE)</f>
        <v>311</v>
      </c>
      <c r="D12" s="3"/>
      <c r="E12" s="3"/>
      <c r="F12" s="3"/>
      <c r="G12" s="3"/>
      <c r="H12" s="3"/>
      <c r="I12" s="3"/>
      <c r="J12" s="3"/>
      <c r="K12" s="14">
        <v>11</v>
      </c>
      <c r="L12" s="14">
        <f t="shared" si="1"/>
        <v>250</v>
      </c>
      <c r="M12" s="14">
        <v>50</v>
      </c>
      <c r="N12" s="14" t="s">
        <v>133</v>
      </c>
      <c r="O12" s="14" t="s">
        <v>134</v>
      </c>
      <c r="P12" s="14" t="s">
        <v>135</v>
      </c>
      <c r="Q12" s="3"/>
      <c r="R12" s="14">
        <v>11</v>
      </c>
      <c r="S12" s="14" t="s">
        <v>136</v>
      </c>
      <c r="T12" s="14" t="s">
        <v>137</v>
      </c>
      <c r="U12" s="14" t="s">
        <v>138</v>
      </c>
      <c r="V12" s="14" t="s">
        <v>139</v>
      </c>
      <c r="W12" s="3"/>
      <c r="X12" s="14">
        <v>11</v>
      </c>
      <c r="Y12" s="31" t="s">
        <v>140</v>
      </c>
      <c r="Z12" s="31" t="s">
        <v>141</v>
      </c>
      <c r="AA12" s="3"/>
      <c r="AB12" s="3"/>
      <c r="AC12" s="3"/>
      <c r="AD12" s="3"/>
      <c r="AE12" s="3"/>
      <c r="AG12" s="3"/>
    </row>
    <row r="13" spans="1:33">
      <c r="A13" s="3"/>
      <c r="B13" s="3"/>
      <c r="C13" s="3"/>
      <c r="D13" s="3"/>
      <c r="E13" s="3"/>
      <c r="F13" s="3"/>
      <c r="G13" s="3"/>
      <c r="H13" s="3"/>
      <c r="I13" s="3"/>
      <c r="J13" s="3"/>
      <c r="K13" s="14">
        <v>12</v>
      </c>
      <c r="L13" s="14">
        <f t="shared" si="1"/>
        <v>300</v>
      </c>
      <c r="M13" s="14">
        <v>150</v>
      </c>
      <c r="N13" s="14" t="s">
        <v>142</v>
      </c>
      <c r="O13" s="14" t="s">
        <v>143</v>
      </c>
      <c r="P13" s="14" t="s">
        <v>144</v>
      </c>
      <c r="Q13" s="3"/>
      <c r="R13" s="14">
        <v>12</v>
      </c>
      <c r="S13" s="14" t="s">
        <v>145</v>
      </c>
      <c r="T13" s="14" t="s">
        <v>146</v>
      </c>
      <c r="U13" s="14" t="s">
        <v>147</v>
      </c>
      <c r="V13" s="14" t="s">
        <v>148</v>
      </c>
      <c r="W13" s="3"/>
      <c r="X13" s="14">
        <v>12</v>
      </c>
      <c r="Y13" s="31" t="s">
        <v>149</v>
      </c>
      <c r="Z13" s="31" t="s">
        <v>150</v>
      </c>
      <c r="AA13" s="3"/>
      <c r="AB13" s="3"/>
      <c r="AC13" s="3"/>
      <c r="AD13" s="3"/>
      <c r="AE13" s="3"/>
      <c r="AG13" s="3"/>
    </row>
    <row r="14" spans="1:33">
      <c r="A14" s="3"/>
      <c r="B14" s="3"/>
      <c r="C14" s="3"/>
      <c r="D14" s="3"/>
      <c r="E14" s="3"/>
      <c r="F14" s="3"/>
      <c r="G14" s="3"/>
      <c r="H14" s="3"/>
      <c r="I14" s="3"/>
      <c r="J14" s="3"/>
      <c r="K14" s="14">
        <v>13</v>
      </c>
      <c r="L14" s="14">
        <f t="shared" si="1"/>
        <v>450</v>
      </c>
      <c r="M14" s="14">
        <v>20</v>
      </c>
      <c r="N14" s="14" t="s">
        <v>151</v>
      </c>
      <c r="O14" s="14" t="s">
        <v>152</v>
      </c>
      <c r="P14" s="14" t="s">
        <v>153</v>
      </c>
      <c r="Q14" s="3"/>
      <c r="R14" s="14">
        <v>13</v>
      </c>
      <c r="S14" s="14" t="s">
        <v>154</v>
      </c>
      <c r="T14" s="14" t="s">
        <v>155</v>
      </c>
      <c r="U14" s="14" t="s">
        <v>156</v>
      </c>
      <c r="V14" s="14" t="s">
        <v>157</v>
      </c>
      <c r="W14" s="3"/>
      <c r="X14" s="14">
        <v>13</v>
      </c>
      <c r="Y14" s="31" t="s">
        <v>158</v>
      </c>
      <c r="Z14" s="32" t="s">
        <v>159</v>
      </c>
      <c r="AA14" s="3"/>
      <c r="AB14" s="3"/>
      <c r="AC14" s="3"/>
      <c r="AD14" s="3"/>
      <c r="AE14" s="3"/>
      <c r="AG14" s="3"/>
    </row>
    <row r="15" spans="1:33">
      <c r="A15" s="3"/>
      <c r="B15" s="3"/>
      <c r="C15" s="3"/>
      <c r="D15" s="3"/>
      <c r="E15" s="3"/>
      <c r="F15" s="3"/>
      <c r="G15" s="3"/>
      <c r="H15" s="3"/>
      <c r="I15" s="3"/>
      <c r="J15" s="3"/>
      <c r="K15" s="14">
        <v>14</v>
      </c>
      <c r="L15" s="14">
        <f t="shared" si="1"/>
        <v>470</v>
      </c>
      <c r="M15" s="14">
        <v>20</v>
      </c>
      <c r="N15" s="14" t="s">
        <v>160</v>
      </c>
      <c r="O15" s="14" t="s">
        <v>161</v>
      </c>
      <c r="P15" s="14" t="s">
        <v>162</v>
      </c>
      <c r="Q15" s="3"/>
      <c r="R15" s="14">
        <v>14</v>
      </c>
      <c r="S15" s="14" t="s">
        <v>163</v>
      </c>
      <c r="T15" s="14" t="s">
        <v>164</v>
      </c>
      <c r="U15" s="14" t="s">
        <v>165</v>
      </c>
      <c r="V15" s="14" t="s">
        <v>166</v>
      </c>
      <c r="W15" s="3"/>
      <c r="X15" s="14">
        <v>14</v>
      </c>
      <c r="Y15" s="31" t="s">
        <v>167</v>
      </c>
      <c r="Z15" s="32" t="s">
        <v>168</v>
      </c>
      <c r="AA15" s="3"/>
      <c r="AB15" s="3"/>
      <c r="AC15" s="3"/>
      <c r="AD15" s="3"/>
      <c r="AE15" s="3"/>
      <c r="AG15" s="3"/>
    </row>
    <row r="16" spans="1:33">
      <c r="A16" s="3"/>
      <c r="B16" s="3"/>
      <c r="C16" s="3"/>
      <c r="D16" s="3"/>
      <c r="E16" s="3"/>
      <c r="F16" s="3"/>
      <c r="G16" s="3"/>
      <c r="H16" s="3"/>
      <c r="I16" s="3"/>
      <c r="J16" s="3"/>
      <c r="K16" s="14">
        <v>15</v>
      </c>
      <c r="L16" s="14">
        <f t="shared" si="1"/>
        <v>490</v>
      </c>
      <c r="M16" s="14">
        <v>10</v>
      </c>
      <c r="N16" s="14" t="s">
        <v>169</v>
      </c>
      <c r="O16" s="14" t="s">
        <v>170</v>
      </c>
      <c r="P16" s="14" t="s">
        <v>171</v>
      </c>
      <c r="Q16" s="3"/>
      <c r="R16" s="14">
        <v>15</v>
      </c>
      <c r="S16" s="14" t="s">
        <v>172</v>
      </c>
      <c r="T16" s="14" t="s">
        <v>173</v>
      </c>
      <c r="U16" s="14" t="s">
        <v>174</v>
      </c>
      <c r="V16" s="14" t="s">
        <v>175</v>
      </c>
      <c r="W16" s="3"/>
      <c r="X16" s="14">
        <v>15</v>
      </c>
      <c r="Y16" s="31" t="s">
        <v>176</v>
      </c>
      <c r="Z16" s="31" t="s">
        <v>177</v>
      </c>
      <c r="AA16" s="3"/>
      <c r="AB16" s="3"/>
      <c r="AC16" s="3"/>
      <c r="AD16" s="3"/>
      <c r="AE16" s="3"/>
      <c r="AG16" s="3"/>
    </row>
    <row r="17" spans="1:33">
      <c r="A17" s="3"/>
      <c r="B17" s="3"/>
      <c r="C17" s="3"/>
      <c r="D17" s="3"/>
      <c r="E17" s="3"/>
      <c r="F17" s="3"/>
      <c r="G17" s="3"/>
      <c r="H17" s="3"/>
      <c r="I17" s="3"/>
      <c r="J17" s="3"/>
      <c r="K17" s="14">
        <v>16</v>
      </c>
      <c r="L17" s="14">
        <f t="shared" si="1"/>
        <v>500</v>
      </c>
      <c r="M17" s="14">
        <v>30</v>
      </c>
      <c r="N17" s="14" t="s">
        <v>178</v>
      </c>
      <c r="O17" s="14" t="s">
        <v>179</v>
      </c>
      <c r="P17" s="14" t="s">
        <v>180</v>
      </c>
      <c r="Q17" s="3"/>
      <c r="R17" s="14">
        <v>16</v>
      </c>
      <c r="S17" s="14" t="s">
        <v>181</v>
      </c>
      <c r="T17" s="14" t="s">
        <v>182</v>
      </c>
      <c r="U17" s="14" t="s">
        <v>183</v>
      </c>
      <c r="V17" s="14" t="s">
        <v>184</v>
      </c>
      <c r="W17" s="3"/>
      <c r="X17" s="14">
        <v>16</v>
      </c>
      <c r="Y17" s="31" t="s">
        <v>185</v>
      </c>
      <c r="Z17" s="31" t="s">
        <v>186</v>
      </c>
      <c r="AA17" s="3"/>
      <c r="AB17" s="3"/>
      <c r="AC17" s="3"/>
      <c r="AD17" s="3"/>
      <c r="AE17" s="3"/>
      <c r="AG17" s="3"/>
    </row>
    <row r="18" spans="1:33">
      <c r="A18" s="3"/>
      <c r="B18" s="16"/>
      <c r="C18" s="3"/>
      <c r="D18" s="3"/>
      <c r="E18" s="3"/>
      <c r="F18" s="3"/>
      <c r="G18" s="3"/>
      <c r="H18" s="3"/>
      <c r="I18" s="3"/>
      <c r="J18" s="3"/>
      <c r="K18" s="14">
        <v>17</v>
      </c>
      <c r="L18" s="14">
        <f t="shared" si="1"/>
        <v>530</v>
      </c>
      <c r="M18" s="14">
        <v>30</v>
      </c>
      <c r="N18" s="14" t="s">
        <v>187</v>
      </c>
      <c r="O18" s="14" t="s">
        <v>188</v>
      </c>
      <c r="P18" s="14" t="s">
        <v>189</v>
      </c>
      <c r="Q18" s="3"/>
      <c r="R18" s="14">
        <v>17</v>
      </c>
      <c r="S18" s="14" t="s">
        <v>190</v>
      </c>
      <c r="T18" s="14" t="s">
        <v>191</v>
      </c>
      <c r="U18" s="14" t="s">
        <v>192</v>
      </c>
      <c r="V18" s="14" t="s">
        <v>193</v>
      </c>
      <c r="W18" s="3"/>
      <c r="X18" s="14">
        <v>17</v>
      </c>
      <c r="Y18" s="31" t="s">
        <v>194</v>
      </c>
      <c r="Z18" s="31" t="s">
        <v>195</v>
      </c>
      <c r="AA18" s="3"/>
      <c r="AB18" s="3"/>
      <c r="AC18" s="3"/>
      <c r="AD18" s="3"/>
      <c r="AE18" s="3"/>
      <c r="AG18" s="3"/>
    </row>
    <row r="19" spans="1:33">
      <c r="A19" s="3"/>
      <c r="B19" s="3"/>
      <c r="C19" s="14"/>
      <c r="E19" s="3"/>
      <c r="F19" s="3"/>
      <c r="G19" s="3"/>
      <c r="H19" s="3"/>
      <c r="I19" s="3"/>
      <c r="J19" s="3"/>
      <c r="K19" s="14">
        <v>18</v>
      </c>
      <c r="L19" s="14">
        <f t="shared" si="1"/>
        <v>560</v>
      </c>
      <c r="M19" s="14">
        <v>10</v>
      </c>
      <c r="N19" s="14" t="s">
        <v>196</v>
      </c>
      <c r="O19" s="14" t="s">
        <v>197</v>
      </c>
      <c r="P19" s="14" t="s">
        <v>198</v>
      </c>
      <c r="Q19" s="3"/>
      <c r="R19" s="14">
        <v>18</v>
      </c>
      <c r="S19" s="14" t="s">
        <v>199</v>
      </c>
      <c r="T19" s="14" t="s">
        <v>200</v>
      </c>
      <c r="U19" s="14" t="s">
        <v>201</v>
      </c>
      <c r="V19" s="14" t="s">
        <v>202</v>
      </c>
      <c r="W19" s="3"/>
      <c r="X19" s="14">
        <v>18</v>
      </c>
      <c r="Y19" s="31" t="s">
        <v>203</v>
      </c>
      <c r="Z19" s="32" t="s">
        <v>204</v>
      </c>
      <c r="AA19" s="3"/>
      <c r="AB19" s="3"/>
      <c r="AC19" s="3"/>
      <c r="AD19" s="3"/>
      <c r="AE19" s="3"/>
      <c r="AG19" s="3"/>
    </row>
    <row r="20" spans="1:33">
      <c r="A20" s="3"/>
      <c r="B20" s="30"/>
      <c r="C20" s="3"/>
      <c r="E20" s="3"/>
      <c r="F20" s="3"/>
      <c r="G20" s="3"/>
      <c r="H20" s="3"/>
      <c r="I20" s="3"/>
      <c r="J20" s="3"/>
      <c r="K20" s="14">
        <v>19</v>
      </c>
      <c r="L20" s="14">
        <f t="shared" si="1"/>
        <v>570</v>
      </c>
      <c r="M20" s="14">
        <v>20</v>
      </c>
      <c r="N20" s="14" t="s">
        <v>205</v>
      </c>
      <c r="O20" s="14" t="s">
        <v>206</v>
      </c>
      <c r="P20" s="14" t="s">
        <v>207</v>
      </c>
      <c r="Q20" s="3"/>
      <c r="R20" s="14">
        <v>19</v>
      </c>
      <c r="S20" s="14" t="s">
        <v>208</v>
      </c>
      <c r="T20" s="14" t="s">
        <v>209</v>
      </c>
      <c r="U20" s="14" t="s">
        <v>210</v>
      </c>
      <c r="V20" s="14" t="s">
        <v>211</v>
      </c>
      <c r="W20" s="3"/>
      <c r="X20" s="14">
        <v>19</v>
      </c>
      <c r="Y20" s="31" t="s">
        <v>212</v>
      </c>
      <c r="Z20" s="31" t="s">
        <v>213</v>
      </c>
      <c r="AA20" s="3"/>
      <c r="AB20" s="3"/>
      <c r="AC20" s="3"/>
      <c r="AD20" s="3"/>
      <c r="AE20" s="3"/>
      <c r="AG20" s="3"/>
    </row>
    <row r="21" spans="1:33">
      <c r="A21" s="3"/>
      <c r="B21" s="3"/>
      <c r="C21" s="3"/>
      <c r="E21" s="3"/>
      <c r="F21" s="3"/>
      <c r="G21" s="3"/>
      <c r="H21" s="3"/>
      <c r="I21" s="3"/>
      <c r="J21" s="3"/>
      <c r="K21" s="14">
        <v>20</v>
      </c>
      <c r="L21" s="14">
        <f t="shared" si="1"/>
        <v>590</v>
      </c>
      <c r="M21" s="14">
        <v>40</v>
      </c>
      <c r="N21" s="14" t="s">
        <v>214</v>
      </c>
      <c r="O21" s="14" t="s">
        <v>215</v>
      </c>
      <c r="P21" s="14" t="s">
        <v>216</v>
      </c>
      <c r="Q21" s="3"/>
      <c r="R21" s="14">
        <v>20</v>
      </c>
      <c r="S21" s="14" t="s">
        <v>217</v>
      </c>
      <c r="T21" s="14" t="s">
        <v>218</v>
      </c>
      <c r="U21" s="14" t="s">
        <v>219</v>
      </c>
      <c r="V21" s="14" t="s">
        <v>220</v>
      </c>
      <c r="W21" s="3"/>
      <c r="X21" s="14">
        <v>20</v>
      </c>
      <c r="Y21" s="31" t="s">
        <v>221</v>
      </c>
      <c r="Z21" s="31" t="s">
        <v>222</v>
      </c>
      <c r="AA21" s="3"/>
      <c r="AB21" s="3"/>
      <c r="AC21" s="3"/>
      <c r="AD21" s="3"/>
      <c r="AE21" s="3"/>
      <c r="AG21" s="3"/>
    </row>
    <row r="22" spans="1:33">
      <c r="A22" s="3"/>
      <c r="B22" s="3"/>
      <c r="C22" s="3"/>
      <c r="E22" s="3"/>
      <c r="F22" s="3"/>
      <c r="G22" s="3"/>
      <c r="H22" s="3"/>
      <c r="I22" s="3"/>
      <c r="J22" s="3"/>
      <c r="K22" s="14">
        <v>21</v>
      </c>
      <c r="L22" s="14">
        <f t="shared" si="1"/>
        <v>630</v>
      </c>
      <c r="M22" s="14">
        <v>100</v>
      </c>
      <c r="N22" s="14" t="s">
        <v>223</v>
      </c>
      <c r="O22" s="14" t="s">
        <v>224</v>
      </c>
      <c r="P22" s="14" t="s">
        <v>225</v>
      </c>
      <c r="Q22" s="3"/>
      <c r="R22" s="14">
        <v>21</v>
      </c>
      <c r="S22" s="14" t="s">
        <v>226</v>
      </c>
      <c r="T22" s="14" t="s">
        <v>227</v>
      </c>
      <c r="U22" s="14" t="s">
        <v>228</v>
      </c>
      <c r="V22" s="14" t="s">
        <v>229</v>
      </c>
      <c r="W22" s="3"/>
      <c r="X22" s="14">
        <v>21</v>
      </c>
      <c r="Y22" s="31" t="s">
        <v>230</v>
      </c>
      <c r="Z22" s="31" t="s">
        <v>231</v>
      </c>
      <c r="AA22" s="3"/>
      <c r="AB22" s="3"/>
      <c r="AC22" s="3"/>
      <c r="AD22" s="3"/>
      <c r="AE22" s="3"/>
      <c r="AG22" s="3"/>
    </row>
    <row r="23" spans="1:33">
      <c r="A23" s="3"/>
      <c r="C23" s="34"/>
      <c r="E23" s="3"/>
      <c r="F23" s="3"/>
      <c r="G23" s="3"/>
      <c r="H23" s="3"/>
      <c r="I23" s="3"/>
      <c r="J23" s="3"/>
      <c r="K23" s="14">
        <v>22</v>
      </c>
      <c r="L23" s="14">
        <f t="shared" si="1"/>
        <v>730</v>
      </c>
      <c r="M23" s="14">
        <v>10</v>
      </c>
      <c r="N23" s="14" t="s">
        <v>232</v>
      </c>
      <c r="O23" s="14" t="s">
        <v>233</v>
      </c>
      <c r="P23" s="14" t="s">
        <v>234</v>
      </c>
      <c r="Q23" s="3"/>
      <c r="R23" s="14">
        <v>22</v>
      </c>
      <c r="S23" s="14" t="s">
        <v>235</v>
      </c>
      <c r="T23" s="14" t="s">
        <v>236</v>
      </c>
      <c r="U23" s="14" t="s">
        <v>237</v>
      </c>
      <c r="V23" s="14" t="s">
        <v>238</v>
      </c>
      <c r="W23" s="3"/>
      <c r="X23" s="14">
        <v>22</v>
      </c>
      <c r="Y23" s="31" t="s">
        <v>239</v>
      </c>
      <c r="Z23" s="32" t="s">
        <v>240</v>
      </c>
      <c r="AA23" s="3"/>
      <c r="AB23" s="3"/>
      <c r="AC23" s="3"/>
      <c r="AD23" s="3"/>
      <c r="AE23" s="3"/>
      <c r="AG23" s="3"/>
    </row>
    <row r="24" spans="1:33">
      <c r="A24" s="3"/>
      <c r="B24" s="3"/>
      <c r="C24" s="3"/>
      <c r="D24" s="35"/>
      <c r="E24" s="3"/>
      <c r="F24" s="3"/>
      <c r="G24" s="3"/>
      <c r="H24" s="3"/>
      <c r="I24" s="3"/>
      <c r="J24" s="3"/>
      <c r="K24" s="14">
        <v>23</v>
      </c>
      <c r="L24" s="14">
        <f t="shared" si="1"/>
        <v>740</v>
      </c>
      <c r="M24" s="14">
        <v>40</v>
      </c>
      <c r="N24" s="14" t="s">
        <v>241</v>
      </c>
      <c r="O24" s="14" t="s">
        <v>242</v>
      </c>
      <c r="P24" s="14" t="s">
        <v>243</v>
      </c>
      <c r="Q24" s="3"/>
      <c r="R24" s="14">
        <v>23</v>
      </c>
      <c r="S24" s="14" t="s">
        <v>244</v>
      </c>
      <c r="T24" s="14" t="s">
        <v>245</v>
      </c>
      <c r="U24" s="14" t="s">
        <v>246</v>
      </c>
      <c r="V24" s="14" t="s">
        <v>247</v>
      </c>
      <c r="W24" s="3"/>
      <c r="X24" s="14">
        <v>23</v>
      </c>
      <c r="Y24" s="31" t="s">
        <v>248</v>
      </c>
      <c r="Z24" s="31" t="s">
        <v>249</v>
      </c>
      <c r="AA24" s="3"/>
      <c r="AB24" s="3"/>
      <c r="AC24" s="3"/>
      <c r="AD24" s="3"/>
      <c r="AE24" s="3"/>
      <c r="AG24" s="3"/>
    </row>
    <row r="25" spans="1:33">
      <c r="A25" s="3"/>
      <c r="B25" s="3"/>
      <c r="C25" s="3"/>
      <c r="D25" s="3"/>
      <c r="E25" s="3"/>
      <c r="F25" s="3"/>
      <c r="G25" s="3"/>
      <c r="H25" s="3"/>
      <c r="I25" s="3"/>
      <c r="J25" s="3"/>
      <c r="K25" s="14">
        <v>24</v>
      </c>
      <c r="L25" s="14">
        <f t="shared" si="1"/>
        <v>780</v>
      </c>
      <c r="M25" s="14">
        <v>10</v>
      </c>
      <c r="N25" s="14" t="s">
        <v>250</v>
      </c>
      <c r="O25" s="14" t="s">
        <v>197</v>
      </c>
      <c r="P25" s="14" t="s">
        <v>234</v>
      </c>
      <c r="Q25" s="3"/>
      <c r="R25" s="14">
        <v>24</v>
      </c>
      <c r="S25" s="14" t="s">
        <v>251</v>
      </c>
      <c r="T25" s="14" t="s">
        <v>252</v>
      </c>
      <c r="U25" s="14" t="s">
        <v>253</v>
      </c>
      <c r="V25" s="14" t="s">
        <v>254</v>
      </c>
      <c r="W25" s="3"/>
      <c r="X25" s="14">
        <v>24</v>
      </c>
      <c r="Y25" s="31" t="s">
        <v>255</v>
      </c>
      <c r="Z25" s="31" t="s">
        <v>256</v>
      </c>
      <c r="AA25" s="3"/>
      <c r="AB25" s="3"/>
      <c r="AC25" s="3"/>
      <c r="AD25" s="3"/>
      <c r="AE25" s="3"/>
      <c r="AG25" s="3"/>
    </row>
    <row r="26" spans="1:33">
      <c r="A26" s="3"/>
      <c r="B26" s="36" t="str">
        <f ca="1">C4 &amp; " " &amp; C3 &amp; " First"</f>
        <v>Dwarf Female First</v>
      </c>
      <c r="C26" s="36" t="str">
        <f ca="1">C4 &amp; " " &amp; C3 &amp; " Last"</f>
        <v>Dwarf Female Last</v>
      </c>
      <c r="E26" s="3"/>
      <c r="F26" s="3"/>
      <c r="G26" s="3"/>
      <c r="H26" s="3"/>
      <c r="I26" s="3"/>
      <c r="J26" s="3"/>
      <c r="K26" s="3"/>
      <c r="L26" s="3"/>
      <c r="M26" s="3"/>
      <c r="N26" s="3"/>
      <c r="O26" s="3"/>
      <c r="P26" s="3"/>
      <c r="Q26" s="3"/>
      <c r="R26" s="14">
        <v>25</v>
      </c>
      <c r="S26" s="14" t="s">
        <v>257</v>
      </c>
      <c r="T26" s="14" t="s">
        <v>258</v>
      </c>
      <c r="U26" s="14" t="s">
        <v>259</v>
      </c>
      <c r="V26" s="14" t="s">
        <v>260</v>
      </c>
      <c r="W26" s="3"/>
      <c r="X26" s="14">
        <v>25</v>
      </c>
      <c r="Y26" s="31" t="s">
        <v>261</v>
      </c>
      <c r="Z26" s="31" t="s">
        <v>262</v>
      </c>
      <c r="AA26" s="3"/>
      <c r="AB26" s="3"/>
      <c r="AC26" s="3"/>
      <c r="AD26" s="3"/>
      <c r="AE26" s="3"/>
      <c r="AG26" s="3"/>
    </row>
    <row r="27" spans="1:33">
      <c r="A27" s="3"/>
      <c r="B27" s="36" t="str">
        <f ca="1">HLOOKUP(C4 &amp; " " &amp; C3,NPCNames!A:AAC,RANDBETWEEN(3,HLOOKUP(C4 &amp; " " &amp; C3,NPCNames!A:AAC,2,FALSE)+2),FALSE)</f>
        <v>Kristryd</v>
      </c>
      <c r="C27" s="37" t="str">
        <f ca="1">HLOOKUP(C4 &amp; " Last",NPCNames!A:AAC,RANDBETWEEN(3,HLOOKUP(C4 &amp; " Last",NPCNames!A:AAC,2,FALSE)+2),FALSE)</f>
        <v>Markolak</v>
      </c>
      <c r="F27" s="3"/>
      <c r="G27" s="3"/>
      <c r="H27" s="3"/>
      <c r="I27" s="3"/>
      <c r="J27" s="3"/>
      <c r="K27" s="3"/>
      <c r="L27" s="3"/>
      <c r="M27" s="3"/>
      <c r="N27" s="3"/>
      <c r="O27" s="3"/>
      <c r="P27" s="3"/>
      <c r="Q27" s="3"/>
      <c r="R27" s="14">
        <v>26</v>
      </c>
      <c r="S27" s="14" t="s">
        <v>263</v>
      </c>
      <c r="T27" s="14" t="s">
        <v>264</v>
      </c>
      <c r="U27" s="14" t="s">
        <v>265</v>
      </c>
      <c r="V27" s="14" t="s">
        <v>266</v>
      </c>
      <c r="W27" s="3"/>
      <c r="X27" s="14">
        <v>26</v>
      </c>
      <c r="Y27" s="31" t="s">
        <v>267</v>
      </c>
      <c r="Z27" s="31" t="s">
        <v>268</v>
      </c>
      <c r="AA27" s="3"/>
      <c r="AB27" s="3"/>
      <c r="AC27" s="3"/>
      <c r="AD27" s="3"/>
      <c r="AE27" s="3"/>
      <c r="AG27" s="3"/>
    </row>
    <row r="28" spans="1:33">
      <c r="A28" s="3"/>
      <c r="B28" s="3"/>
      <c r="C28" s="3"/>
      <c r="E28" s="3"/>
      <c r="F28" s="3"/>
      <c r="G28" s="3"/>
      <c r="H28" s="3"/>
      <c r="I28" s="3"/>
      <c r="J28" s="3"/>
      <c r="K28" s="3"/>
      <c r="L28" s="3"/>
      <c r="M28" s="3"/>
      <c r="N28" s="3"/>
      <c r="O28" s="3"/>
      <c r="P28" s="3"/>
      <c r="Q28" s="3"/>
      <c r="R28" s="14">
        <v>27</v>
      </c>
      <c r="S28" s="14" t="s">
        <v>269</v>
      </c>
      <c r="T28" s="14" t="s">
        <v>270</v>
      </c>
      <c r="U28" s="14" t="s">
        <v>271</v>
      </c>
      <c r="V28" s="14" t="s">
        <v>272</v>
      </c>
      <c r="W28" s="3"/>
      <c r="X28" s="14">
        <v>27</v>
      </c>
      <c r="Y28" s="31" t="s">
        <v>273</v>
      </c>
      <c r="Z28" s="31" t="s">
        <v>274</v>
      </c>
      <c r="AA28" s="3"/>
      <c r="AB28" s="3"/>
      <c r="AC28" s="3"/>
      <c r="AD28" s="3"/>
      <c r="AE28" s="3"/>
      <c r="AG28" s="3"/>
    </row>
    <row r="29" spans="1:33">
      <c r="A29" s="3"/>
      <c r="B29" s="3"/>
      <c r="C29" s="3"/>
      <c r="D29" s="3"/>
      <c r="E29" s="3"/>
      <c r="F29" s="3"/>
      <c r="G29" s="3"/>
      <c r="H29" s="3"/>
      <c r="I29" s="3"/>
      <c r="J29" s="3"/>
      <c r="K29" s="3"/>
      <c r="L29" s="3"/>
      <c r="M29" s="3"/>
      <c r="N29" s="3"/>
      <c r="O29" s="3"/>
      <c r="P29" s="3"/>
      <c r="Q29" s="3"/>
      <c r="R29" s="14">
        <v>28</v>
      </c>
      <c r="S29" s="14" t="s">
        <v>275</v>
      </c>
      <c r="T29" s="14" t="s">
        <v>276</v>
      </c>
      <c r="U29" s="14" t="s">
        <v>277</v>
      </c>
      <c r="V29" s="14" t="s">
        <v>278</v>
      </c>
      <c r="W29" s="3"/>
      <c r="X29" s="14">
        <v>28</v>
      </c>
      <c r="Y29" s="31" t="s">
        <v>279</v>
      </c>
      <c r="Z29" s="32" t="s">
        <v>280</v>
      </c>
      <c r="AA29" s="3"/>
      <c r="AB29" s="3"/>
      <c r="AC29" s="3"/>
      <c r="AD29" s="3"/>
      <c r="AE29" s="3"/>
      <c r="AG29" s="3"/>
    </row>
    <row r="30" spans="1:33">
      <c r="A30" s="3"/>
      <c r="B30" s="3"/>
      <c r="C30" s="38"/>
      <c r="D30" s="3"/>
      <c r="E30" s="3"/>
      <c r="F30" s="3"/>
      <c r="G30" s="3"/>
      <c r="H30" s="3"/>
      <c r="I30" s="3"/>
      <c r="J30" s="3"/>
      <c r="K30" s="3"/>
      <c r="L30" s="3"/>
      <c r="M30" s="3"/>
      <c r="N30" s="3"/>
      <c r="O30" s="3"/>
      <c r="P30" s="3"/>
      <c r="Q30" s="3"/>
      <c r="R30" s="14">
        <v>29</v>
      </c>
      <c r="S30" s="14" t="s">
        <v>281</v>
      </c>
      <c r="T30" s="14" t="s">
        <v>282</v>
      </c>
      <c r="U30" s="14" t="s">
        <v>283</v>
      </c>
      <c r="V30" s="14" t="s">
        <v>284</v>
      </c>
      <c r="W30" s="3"/>
      <c r="X30" s="14">
        <v>29</v>
      </c>
      <c r="Y30" s="31" t="s">
        <v>285</v>
      </c>
      <c r="Z30" s="32" t="s">
        <v>286</v>
      </c>
      <c r="AA30" s="3"/>
      <c r="AB30" s="3"/>
      <c r="AC30" s="3"/>
      <c r="AD30" s="3"/>
      <c r="AE30" s="3"/>
      <c r="AG30" s="3"/>
    </row>
    <row r="31" spans="1:33">
      <c r="A31" s="3"/>
      <c r="B31" s="3"/>
      <c r="C31" s="3"/>
      <c r="D31" s="3"/>
      <c r="E31" s="14"/>
      <c r="F31" s="3"/>
      <c r="G31" s="3"/>
      <c r="H31" s="3"/>
      <c r="I31" s="3"/>
      <c r="J31" s="3"/>
      <c r="K31" s="3"/>
      <c r="L31" s="3"/>
      <c r="M31" s="3"/>
      <c r="N31" s="3"/>
      <c r="O31" s="3"/>
      <c r="P31" s="3"/>
      <c r="Q31" s="3"/>
      <c r="R31" s="14">
        <v>30</v>
      </c>
      <c r="S31" s="14" t="s">
        <v>287</v>
      </c>
      <c r="T31" s="14" t="s">
        <v>288</v>
      </c>
      <c r="U31" s="14" t="s">
        <v>289</v>
      </c>
      <c r="V31" s="14" t="s">
        <v>290</v>
      </c>
      <c r="W31" s="3"/>
      <c r="X31" s="14">
        <v>30</v>
      </c>
      <c r="Y31" s="31" t="s">
        <v>291</v>
      </c>
      <c r="Z31" s="31" t="s">
        <v>292</v>
      </c>
      <c r="AA31" s="3"/>
      <c r="AB31" s="3"/>
      <c r="AC31" s="3"/>
      <c r="AD31" s="3"/>
      <c r="AE31" s="3"/>
      <c r="AG31" s="3"/>
    </row>
    <row r="32" spans="1:33">
      <c r="A32" s="3"/>
      <c r="B32" s="3"/>
      <c r="C32" s="3"/>
      <c r="D32" s="3"/>
      <c r="E32" s="3"/>
      <c r="F32" s="3"/>
      <c r="G32" s="3"/>
      <c r="H32" s="3"/>
      <c r="I32" s="3"/>
      <c r="J32" s="3"/>
      <c r="K32" s="3"/>
      <c r="L32" s="3"/>
      <c r="M32" s="3"/>
      <c r="N32" s="3"/>
      <c r="O32" s="3"/>
      <c r="P32" s="3"/>
      <c r="Q32" s="3"/>
      <c r="R32" s="14">
        <v>31</v>
      </c>
      <c r="S32" s="14" t="s">
        <v>293</v>
      </c>
      <c r="T32" s="14" t="s">
        <v>294</v>
      </c>
      <c r="U32" s="14" t="s">
        <v>295</v>
      </c>
      <c r="V32" s="14" t="s">
        <v>296</v>
      </c>
      <c r="W32" s="3"/>
      <c r="X32" s="14">
        <v>31</v>
      </c>
      <c r="Y32" s="31" t="s">
        <v>297</v>
      </c>
      <c r="Z32" s="32" t="s">
        <v>298</v>
      </c>
      <c r="AA32" s="3"/>
      <c r="AB32" s="3"/>
      <c r="AC32" s="3"/>
      <c r="AD32" s="3"/>
      <c r="AE32" s="3"/>
      <c r="AG32" s="3"/>
    </row>
    <row r="33" spans="1:33">
      <c r="A33" s="3"/>
      <c r="B33" s="3"/>
      <c r="C33" s="3"/>
      <c r="D33" s="3"/>
      <c r="E33" s="3"/>
      <c r="F33" s="3"/>
      <c r="G33" s="3"/>
      <c r="H33" s="3"/>
      <c r="I33" s="3"/>
      <c r="J33" s="3"/>
      <c r="K33" s="3"/>
      <c r="L33" s="3"/>
      <c r="M33" s="3"/>
      <c r="N33" s="3"/>
      <c r="O33" s="3"/>
      <c r="P33" s="3"/>
      <c r="Q33" s="3"/>
      <c r="R33" s="14">
        <v>32</v>
      </c>
      <c r="S33" s="14" t="s">
        <v>299</v>
      </c>
      <c r="T33" s="14" t="s">
        <v>300</v>
      </c>
      <c r="U33" s="14" t="s">
        <v>301</v>
      </c>
      <c r="V33" s="14" t="s">
        <v>302</v>
      </c>
      <c r="W33" s="3"/>
      <c r="X33" s="14">
        <v>32</v>
      </c>
      <c r="Y33" s="31" t="s">
        <v>303</v>
      </c>
      <c r="Z33" s="32" t="s">
        <v>304</v>
      </c>
      <c r="AA33" s="3"/>
      <c r="AB33" s="3"/>
      <c r="AC33" s="3"/>
      <c r="AD33" s="3"/>
      <c r="AE33" s="3"/>
      <c r="AG33" s="3"/>
    </row>
    <row r="34" spans="1:33">
      <c r="A34" s="3"/>
      <c r="B34" s="3"/>
      <c r="C34" s="3"/>
      <c r="D34" s="3"/>
      <c r="E34" s="3"/>
      <c r="F34" s="3"/>
      <c r="G34" s="3"/>
      <c r="H34" s="3"/>
      <c r="I34" s="3"/>
      <c r="J34" s="3"/>
      <c r="K34" s="3"/>
      <c r="L34" s="3"/>
      <c r="M34" s="3"/>
      <c r="N34" s="3"/>
      <c r="O34" s="3"/>
      <c r="P34" s="3"/>
      <c r="Q34" s="3"/>
      <c r="R34" s="14">
        <v>33</v>
      </c>
      <c r="S34" s="14" t="s">
        <v>305</v>
      </c>
      <c r="T34" s="14" t="s">
        <v>306</v>
      </c>
      <c r="U34" s="14" t="s">
        <v>307</v>
      </c>
      <c r="V34" s="14" t="s">
        <v>308</v>
      </c>
      <c r="W34" s="3"/>
      <c r="X34" s="14">
        <v>33</v>
      </c>
      <c r="Y34" s="31" t="s">
        <v>309</v>
      </c>
      <c r="Z34" s="32" t="s">
        <v>310</v>
      </c>
      <c r="AA34" s="3"/>
      <c r="AB34" s="3"/>
      <c r="AC34" s="3"/>
      <c r="AD34" s="3"/>
      <c r="AE34" s="3"/>
      <c r="AG34" s="3"/>
    </row>
    <row r="35" spans="1:33">
      <c r="A35" s="3"/>
      <c r="B35" s="3"/>
      <c r="C35" s="3"/>
      <c r="D35" s="3"/>
      <c r="E35" s="3"/>
      <c r="F35" s="3"/>
      <c r="G35" s="3"/>
      <c r="H35" s="3"/>
      <c r="I35" s="3"/>
      <c r="J35" s="3"/>
      <c r="K35" s="3"/>
      <c r="L35" s="3"/>
      <c r="M35" s="3"/>
      <c r="N35" s="3"/>
      <c r="O35" s="3"/>
      <c r="P35" s="3"/>
      <c r="Q35" s="3"/>
      <c r="R35" s="14">
        <v>34</v>
      </c>
      <c r="S35" s="14" t="s">
        <v>311</v>
      </c>
      <c r="T35" s="14" t="s">
        <v>312</v>
      </c>
      <c r="U35" s="14" t="s">
        <v>313</v>
      </c>
      <c r="V35" s="14" t="s">
        <v>314</v>
      </c>
      <c r="W35" s="3"/>
      <c r="X35" s="14">
        <v>34</v>
      </c>
      <c r="Y35" s="31" t="s">
        <v>315</v>
      </c>
      <c r="Z35" s="31" t="s">
        <v>316</v>
      </c>
      <c r="AA35" s="3"/>
      <c r="AB35" s="3"/>
      <c r="AC35" s="3"/>
      <c r="AD35" s="3"/>
      <c r="AE35" s="3"/>
      <c r="AG35" s="3"/>
    </row>
    <row r="36" spans="1:33">
      <c r="A36" s="3"/>
      <c r="B36" s="3"/>
      <c r="C36" s="3"/>
      <c r="D36" s="3"/>
      <c r="E36" s="3"/>
      <c r="F36" s="3"/>
      <c r="G36" s="3"/>
      <c r="H36" s="3"/>
      <c r="I36" s="3"/>
      <c r="J36" s="3"/>
      <c r="K36" s="3"/>
      <c r="L36" s="3"/>
      <c r="M36" s="3"/>
      <c r="N36" s="3"/>
      <c r="O36" s="3"/>
      <c r="P36" s="3"/>
      <c r="Q36" s="3"/>
      <c r="R36" s="14">
        <v>35</v>
      </c>
      <c r="S36" s="14" t="s">
        <v>317</v>
      </c>
      <c r="T36" s="14" t="s">
        <v>318</v>
      </c>
      <c r="U36" s="14" t="s">
        <v>319</v>
      </c>
      <c r="V36" s="14" t="s">
        <v>320</v>
      </c>
      <c r="W36" s="3"/>
      <c r="X36" s="14">
        <v>35</v>
      </c>
      <c r="Y36" s="31" t="s">
        <v>321</v>
      </c>
      <c r="Z36" s="32" t="s">
        <v>322</v>
      </c>
      <c r="AA36" s="3"/>
      <c r="AB36" s="3"/>
      <c r="AC36" s="3"/>
      <c r="AD36" s="3"/>
      <c r="AE36" s="3"/>
      <c r="AG36" s="3"/>
    </row>
    <row r="37" spans="1:33">
      <c r="A37" s="3"/>
      <c r="B37" s="3"/>
      <c r="C37" s="3"/>
      <c r="D37" s="3"/>
      <c r="E37" s="3"/>
      <c r="F37" s="3"/>
      <c r="G37" s="3"/>
      <c r="H37" s="3"/>
      <c r="I37" s="3"/>
      <c r="J37" s="3"/>
      <c r="K37" s="3"/>
      <c r="L37" s="3"/>
      <c r="M37" s="3"/>
      <c r="N37" s="3"/>
      <c r="O37" s="3"/>
      <c r="P37" s="3"/>
      <c r="Q37" s="3"/>
      <c r="R37" s="14">
        <v>36</v>
      </c>
      <c r="S37" s="14" t="s">
        <v>323</v>
      </c>
      <c r="T37" s="14" t="s">
        <v>324</v>
      </c>
      <c r="U37" s="14" t="s">
        <v>325</v>
      </c>
      <c r="V37" s="14" t="s">
        <v>326</v>
      </c>
      <c r="W37" s="3"/>
      <c r="X37" s="14">
        <v>36</v>
      </c>
      <c r="Y37" s="31" t="s">
        <v>327</v>
      </c>
      <c r="Z37" s="31" t="s">
        <v>328</v>
      </c>
      <c r="AA37" s="3"/>
      <c r="AB37" s="3"/>
      <c r="AC37" s="3"/>
      <c r="AD37" s="3"/>
      <c r="AE37" s="3"/>
      <c r="AG37" s="3"/>
    </row>
    <row r="38" spans="1:33">
      <c r="A38" s="3"/>
      <c r="B38" s="3"/>
      <c r="C38" s="3"/>
      <c r="D38" s="3"/>
      <c r="E38" s="3"/>
      <c r="F38" s="3"/>
      <c r="G38" s="3"/>
      <c r="H38" s="3"/>
      <c r="I38" s="3"/>
      <c r="J38" s="3"/>
      <c r="K38" s="3"/>
      <c r="L38" s="3"/>
      <c r="M38" s="3"/>
      <c r="N38" s="3"/>
      <c r="O38" s="3"/>
      <c r="P38" s="3"/>
      <c r="Q38" s="3"/>
      <c r="R38" s="14">
        <v>37</v>
      </c>
      <c r="S38" s="14" t="s">
        <v>329</v>
      </c>
      <c r="T38" s="14" t="s">
        <v>330</v>
      </c>
      <c r="U38" s="14" t="s">
        <v>331</v>
      </c>
      <c r="V38" s="14" t="s">
        <v>332</v>
      </c>
      <c r="W38" s="3"/>
      <c r="X38" s="14">
        <v>37</v>
      </c>
      <c r="Y38" s="31" t="s">
        <v>333</v>
      </c>
      <c r="Z38" s="32" t="s">
        <v>334</v>
      </c>
      <c r="AA38" s="3"/>
      <c r="AB38" s="3"/>
      <c r="AC38" s="3"/>
      <c r="AD38" s="3"/>
      <c r="AE38" s="3"/>
      <c r="AG38" s="3"/>
    </row>
    <row r="39" spans="1:33">
      <c r="A39" s="3"/>
      <c r="B39" s="3"/>
      <c r="C39" s="3"/>
      <c r="D39" s="3"/>
      <c r="E39" s="3"/>
      <c r="F39" s="3"/>
      <c r="G39" s="3"/>
      <c r="H39" s="3"/>
      <c r="I39" s="3"/>
      <c r="J39" s="3"/>
      <c r="K39" s="3"/>
      <c r="L39" s="3"/>
      <c r="M39" s="3"/>
      <c r="N39" s="3"/>
      <c r="O39" s="3"/>
      <c r="P39" s="3"/>
      <c r="Q39" s="3"/>
      <c r="R39" s="14">
        <v>38</v>
      </c>
      <c r="S39" s="14" t="s">
        <v>335</v>
      </c>
      <c r="T39" s="14" t="s">
        <v>336</v>
      </c>
      <c r="U39" s="14" t="s">
        <v>337</v>
      </c>
      <c r="V39" s="14" t="s">
        <v>338</v>
      </c>
      <c r="W39" s="3"/>
      <c r="X39" s="14">
        <v>38</v>
      </c>
      <c r="Y39" s="31" t="s">
        <v>339</v>
      </c>
      <c r="Z39" s="32" t="s">
        <v>340</v>
      </c>
      <c r="AA39" s="3"/>
      <c r="AB39" s="3"/>
      <c r="AC39" s="3"/>
      <c r="AD39" s="3"/>
      <c r="AE39" s="3"/>
      <c r="AG39" s="3"/>
    </row>
    <row r="40" spans="1:33">
      <c r="A40" s="3"/>
      <c r="B40" s="3"/>
      <c r="C40" s="3"/>
      <c r="D40" s="3"/>
      <c r="E40" s="3"/>
      <c r="F40" s="3"/>
      <c r="G40" s="3"/>
      <c r="H40" s="3"/>
      <c r="I40" s="3"/>
      <c r="J40" s="3"/>
      <c r="K40" s="3"/>
      <c r="L40" s="3"/>
      <c r="M40" s="3"/>
      <c r="N40" s="3"/>
      <c r="O40" s="3"/>
      <c r="P40" s="3"/>
      <c r="Q40" s="3"/>
      <c r="R40" s="14">
        <v>39</v>
      </c>
      <c r="S40" s="14" t="s">
        <v>341</v>
      </c>
      <c r="T40" s="14" t="s">
        <v>342</v>
      </c>
      <c r="U40" s="14" t="s">
        <v>343</v>
      </c>
      <c r="V40" s="14" t="s">
        <v>344</v>
      </c>
      <c r="W40" s="3"/>
      <c r="X40" s="14">
        <v>39</v>
      </c>
      <c r="Y40" s="31" t="s">
        <v>345</v>
      </c>
      <c r="Z40" s="31" t="s">
        <v>346</v>
      </c>
      <c r="AA40" s="3"/>
      <c r="AB40" s="3"/>
      <c r="AC40" s="3"/>
      <c r="AD40" s="3"/>
      <c r="AE40" s="3"/>
      <c r="AG40" s="3"/>
    </row>
    <row r="41" spans="1:33">
      <c r="A41" s="3"/>
      <c r="B41" s="3"/>
      <c r="C41" s="3"/>
      <c r="D41" s="3"/>
      <c r="E41" s="3"/>
      <c r="F41" s="3"/>
      <c r="G41" s="3"/>
      <c r="H41" s="3"/>
      <c r="I41" s="3"/>
      <c r="J41" s="3"/>
      <c r="K41" s="3"/>
      <c r="L41" s="3"/>
      <c r="M41" s="3"/>
      <c r="N41" s="3"/>
      <c r="O41" s="3"/>
      <c r="P41" s="3"/>
      <c r="Q41" s="3"/>
      <c r="R41" s="14">
        <v>40</v>
      </c>
      <c r="S41" s="14" t="s">
        <v>347</v>
      </c>
      <c r="T41" s="14" t="s">
        <v>348</v>
      </c>
      <c r="U41" s="14" t="s">
        <v>349</v>
      </c>
      <c r="V41" s="14" t="s">
        <v>350</v>
      </c>
      <c r="W41" s="3"/>
      <c r="X41" s="14">
        <v>40</v>
      </c>
      <c r="Y41" s="31" t="s">
        <v>351</v>
      </c>
      <c r="Z41" s="31" t="s">
        <v>352</v>
      </c>
      <c r="AA41" s="3"/>
      <c r="AB41" s="3"/>
      <c r="AC41" s="3"/>
      <c r="AD41" s="3"/>
      <c r="AE41" s="3"/>
      <c r="AG41" s="3"/>
    </row>
    <row r="42" spans="1:33">
      <c r="A42" s="3"/>
      <c r="B42" s="3"/>
      <c r="C42" s="3"/>
      <c r="D42" s="3"/>
      <c r="E42" s="3"/>
      <c r="F42" s="3"/>
      <c r="G42" s="3"/>
      <c r="H42" s="3"/>
      <c r="I42" s="3"/>
      <c r="J42" s="3"/>
      <c r="K42" s="3"/>
      <c r="L42" s="3"/>
      <c r="M42" s="3"/>
      <c r="N42" s="3"/>
      <c r="O42" s="3"/>
      <c r="P42" s="3"/>
      <c r="Q42" s="3"/>
      <c r="R42" s="14">
        <v>41</v>
      </c>
      <c r="S42" s="14" t="s">
        <v>353</v>
      </c>
      <c r="T42" s="14" t="s">
        <v>354</v>
      </c>
      <c r="U42" s="14" t="s">
        <v>355</v>
      </c>
      <c r="V42" s="14" t="s">
        <v>356</v>
      </c>
      <c r="W42" s="3"/>
      <c r="X42" s="14">
        <v>41</v>
      </c>
      <c r="Y42" s="31" t="s">
        <v>357</v>
      </c>
      <c r="Z42" s="31" t="s">
        <v>358</v>
      </c>
      <c r="AA42" s="3"/>
      <c r="AB42" s="3"/>
      <c r="AC42" s="3"/>
      <c r="AD42" s="3"/>
      <c r="AE42" s="3"/>
      <c r="AG42" s="3"/>
    </row>
    <row r="43" spans="1:33">
      <c r="A43" s="3"/>
      <c r="B43" s="3"/>
      <c r="C43" s="3"/>
      <c r="D43" s="3"/>
      <c r="E43" s="3"/>
      <c r="F43" s="3"/>
      <c r="G43" s="3"/>
      <c r="H43" s="3"/>
      <c r="I43" s="3"/>
      <c r="J43" s="3"/>
      <c r="K43" s="3"/>
      <c r="L43" s="3"/>
      <c r="M43" s="3"/>
      <c r="N43" s="3"/>
      <c r="O43" s="3"/>
      <c r="P43" s="3"/>
      <c r="Q43" s="3"/>
      <c r="R43" s="14">
        <v>42</v>
      </c>
      <c r="S43" s="14" t="s">
        <v>359</v>
      </c>
      <c r="T43" s="14" t="s">
        <v>360</v>
      </c>
      <c r="U43" s="14" t="s">
        <v>361</v>
      </c>
      <c r="V43" s="14" t="s">
        <v>362</v>
      </c>
      <c r="W43" s="3"/>
      <c r="X43" s="14">
        <v>42</v>
      </c>
      <c r="Y43" s="31" t="s">
        <v>363</v>
      </c>
      <c r="Z43" s="32" t="s">
        <v>364</v>
      </c>
      <c r="AA43" s="3"/>
      <c r="AB43" s="3"/>
      <c r="AC43" s="3"/>
      <c r="AD43" s="3"/>
      <c r="AE43" s="3"/>
      <c r="AG43" s="3"/>
    </row>
    <row r="44" spans="1:33">
      <c r="A44" s="3"/>
      <c r="B44" s="3"/>
      <c r="C44" s="3"/>
      <c r="D44" s="3"/>
      <c r="E44" s="3"/>
      <c r="F44" s="3"/>
      <c r="G44" s="3"/>
      <c r="H44" s="3"/>
      <c r="I44" s="3"/>
      <c r="J44" s="3"/>
      <c r="K44" s="3"/>
      <c r="L44" s="3"/>
      <c r="M44" s="3"/>
      <c r="N44" s="3"/>
      <c r="O44" s="3"/>
      <c r="P44" s="3"/>
      <c r="Q44" s="3"/>
      <c r="R44" s="14">
        <v>43</v>
      </c>
      <c r="S44" s="14" t="s">
        <v>365</v>
      </c>
      <c r="T44" s="14" t="s">
        <v>366</v>
      </c>
      <c r="U44" s="14" t="s">
        <v>367</v>
      </c>
      <c r="V44" s="14" t="s">
        <v>368</v>
      </c>
      <c r="W44" s="3"/>
      <c r="X44" s="14">
        <v>43</v>
      </c>
      <c r="Y44" s="31" t="s">
        <v>369</v>
      </c>
      <c r="Z44" s="31" t="s">
        <v>370</v>
      </c>
      <c r="AA44" s="3"/>
      <c r="AB44" s="3"/>
      <c r="AC44" s="3"/>
      <c r="AD44" s="3"/>
      <c r="AE44" s="3"/>
      <c r="AG44" s="3"/>
    </row>
    <row r="45" spans="1:33">
      <c r="A45" s="3"/>
      <c r="B45" s="3"/>
      <c r="C45" s="3"/>
      <c r="D45" s="3"/>
      <c r="E45" s="3"/>
      <c r="F45" s="3"/>
      <c r="G45" s="3"/>
      <c r="H45" s="3"/>
      <c r="I45" s="3"/>
      <c r="J45" s="3"/>
      <c r="K45" s="3"/>
      <c r="L45" s="3"/>
      <c r="M45" s="3"/>
      <c r="N45" s="3"/>
      <c r="O45" s="3"/>
      <c r="P45" s="3"/>
      <c r="Q45" s="3"/>
      <c r="R45" s="14">
        <v>44</v>
      </c>
      <c r="S45" s="14" t="s">
        <v>371</v>
      </c>
      <c r="T45" s="14" t="s">
        <v>372</v>
      </c>
      <c r="U45" s="14" t="s">
        <v>373</v>
      </c>
      <c r="V45" s="14" t="s">
        <v>374</v>
      </c>
      <c r="W45" s="3"/>
      <c r="X45" s="14">
        <v>44</v>
      </c>
      <c r="Y45" s="31" t="s">
        <v>375</v>
      </c>
      <c r="Z45" s="32" t="s">
        <v>376</v>
      </c>
      <c r="AA45" s="3"/>
      <c r="AB45" s="3"/>
      <c r="AC45" s="3"/>
      <c r="AD45" s="3"/>
      <c r="AE45" s="3"/>
      <c r="AG45" s="3"/>
    </row>
    <row r="46" spans="1:33">
      <c r="A46" s="3"/>
      <c r="B46" s="3"/>
      <c r="C46" s="3"/>
      <c r="D46" s="3"/>
      <c r="E46" s="3"/>
      <c r="F46" s="3"/>
      <c r="G46" s="3"/>
      <c r="H46" s="3"/>
      <c r="I46" s="3"/>
      <c r="J46" s="3"/>
      <c r="K46" s="3"/>
      <c r="L46" s="3"/>
      <c r="M46" s="3"/>
      <c r="N46" s="3"/>
      <c r="O46" s="3"/>
      <c r="P46" s="3"/>
      <c r="Q46" s="3"/>
      <c r="R46" s="14">
        <v>45</v>
      </c>
      <c r="S46" s="14" t="s">
        <v>377</v>
      </c>
      <c r="T46" s="14" t="s">
        <v>378</v>
      </c>
      <c r="U46" s="14" t="s">
        <v>379</v>
      </c>
      <c r="V46" s="14" t="s">
        <v>380</v>
      </c>
      <c r="W46" s="3"/>
      <c r="X46" s="14">
        <v>45</v>
      </c>
      <c r="Y46" s="31" t="s">
        <v>381</v>
      </c>
      <c r="Z46" s="31" t="s">
        <v>382</v>
      </c>
      <c r="AA46" s="3"/>
      <c r="AB46" s="3"/>
      <c r="AC46" s="3"/>
      <c r="AD46" s="3"/>
      <c r="AE46" s="3"/>
      <c r="AG46" s="3"/>
    </row>
    <row r="47" spans="1:33">
      <c r="A47" s="3"/>
      <c r="B47" s="3"/>
      <c r="C47" s="3"/>
      <c r="D47" s="3"/>
      <c r="E47" s="3"/>
      <c r="F47" s="3"/>
      <c r="G47" s="3"/>
      <c r="H47" s="3"/>
      <c r="I47" s="3"/>
      <c r="J47" s="3"/>
      <c r="K47" s="3"/>
      <c r="L47" s="3"/>
      <c r="M47" s="3"/>
      <c r="N47" s="3"/>
      <c r="O47" s="3"/>
      <c r="P47" s="3"/>
      <c r="Q47" s="3"/>
      <c r="R47" s="14">
        <v>46</v>
      </c>
      <c r="S47" s="14" t="s">
        <v>383</v>
      </c>
      <c r="T47" s="14" t="s">
        <v>384</v>
      </c>
      <c r="U47" s="14" t="s">
        <v>385</v>
      </c>
      <c r="V47" s="14" t="s">
        <v>386</v>
      </c>
      <c r="W47" s="3"/>
      <c r="X47" s="14">
        <v>46</v>
      </c>
      <c r="Y47" s="31" t="s">
        <v>387</v>
      </c>
      <c r="Z47" s="31" t="s">
        <v>388</v>
      </c>
      <c r="AA47" s="3"/>
      <c r="AB47" s="3"/>
      <c r="AC47" s="3"/>
      <c r="AD47" s="3"/>
      <c r="AE47" s="3"/>
      <c r="AG47" s="3"/>
    </row>
    <row r="48" spans="1:33">
      <c r="A48" s="3"/>
      <c r="B48" s="3"/>
      <c r="C48" s="3"/>
      <c r="D48" s="3"/>
      <c r="E48" s="3"/>
      <c r="F48" s="3"/>
      <c r="G48" s="3"/>
      <c r="H48" s="3"/>
      <c r="I48" s="3"/>
      <c r="J48" s="3"/>
      <c r="K48" s="3"/>
      <c r="L48" s="3"/>
      <c r="M48" s="3"/>
      <c r="N48" s="3"/>
      <c r="O48" s="3"/>
      <c r="P48" s="3"/>
      <c r="Q48" s="3"/>
      <c r="R48" s="14">
        <v>47</v>
      </c>
      <c r="S48" s="14" t="s">
        <v>389</v>
      </c>
      <c r="T48" s="14" t="s">
        <v>390</v>
      </c>
      <c r="U48" s="14" t="s">
        <v>391</v>
      </c>
      <c r="V48" s="14" t="s">
        <v>392</v>
      </c>
      <c r="W48" s="3"/>
      <c r="X48" s="14">
        <v>47</v>
      </c>
      <c r="Y48" s="31" t="s">
        <v>393</v>
      </c>
      <c r="Z48" s="31" t="s">
        <v>394</v>
      </c>
      <c r="AA48" s="3"/>
      <c r="AB48" s="3"/>
      <c r="AC48" s="3"/>
      <c r="AD48" s="3"/>
      <c r="AE48" s="3"/>
      <c r="AG48" s="3"/>
    </row>
    <row r="49" spans="1:33">
      <c r="A49" s="3"/>
      <c r="B49" s="3"/>
      <c r="C49" s="3"/>
      <c r="D49" s="3"/>
      <c r="E49" s="3"/>
      <c r="F49" s="3"/>
      <c r="G49" s="3"/>
      <c r="H49" s="3"/>
      <c r="I49" s="3"/>
      <c r="J49" s="3"/>
      <c r="K49" s="3"/>
      <c r="L49" s="3"/>
      <c r="M49" s="3"/>
      <c r="N49" s="3"/>
      <c r="O49" s="3"/>
      <c r="P49" s="3"/>
      <c r="Q49" s="3"/>
      <c r="R49" s="14">
        <v>48</v>
      </c>
      <c r="S49" s="14" t="s">
        <v>395</v>
      </c>
      <c r="T49" s="14" t="s">
        <v>396</v>
      </c>
      <c r="U49" s="14" t="s">
        <v>397</v>
      </c>
      <c r="V49" s="14" t="s">
        <v>398</v>
      </c>
      <c r="W49" s="3"/>
      <c r="X49" s="14">
        <v>48</v>
      </c>
      <c r="Y49" s="31" t="s">
        <v>399</v>
      </c>
      <c r="Z49" s="31" t="s">
        <v>400</v>
      </c>
      <c r="AA49" s="3"/>
      <c r="AB49" s="3"/>
      <c r="AC49" s="3"/>
      <c r="AD49" s="3"/>
      <c r="AE49" s="3"/>
      <c r="AG49" s="3"/>
    </row>
    <row r="50" spans="1:33">
      <c r="A50" s="3"/>
      <c r="B50" s="3"/>
      <c r="C50" s="3"/>
      <c r="D50" s="3"/>
      <c r="E50" s="3"/>
      <c r="F50" s="3"/>
      <c r="G50" s="3"/>
      <c r="H50" s="3"/>
      <c r="I50" s="3"/>
      <c r="J50" s="3"/>
      <c r="K50" s="3"/>
      <c r="L50" s="3"/>
      <c r="M50" s="3"/>
      <c r="N50" s="3"/>
      <c r="O50" s="3"/>
      <c r="P50" s="3"/>
      <c r="Q50" s="3"/>
      <c r="R50" s="14">
        <v>49</v>
      </c>
      <c r="S50" s="14" t="s">
        <v>401</v>
      </c>
      <c r="T50" s="14" t="s">
        <v>402</v>
      </c>
      <c r="U50" s="14" t="s">
        <v>403</v>
      </c>
      <c r="V50" s="14" t="s">
        <v>404</v>
      </c>
      <c r="W50" s="3"/>
      <c r="X50" s="14">
        <v>49</v>
      </c>
      <c r="Y50" s="31" t="s">
        <v>405</v>
      </c>
      <c r="Z50" s="31" t="s">
        <v>406</v>
      </c>
      <c r="AA50" s="3"/>
      <c r="AB50" s="3"/>
      <c r="AC50" s="3"/>
      <c r="AD50" s="3"/>
      <c r="AE50" s="3"/>
      <c r="AG50" s="3"/>
    </row>
    <row r="51" spans="1:33">
      <c r="A51" s="3"/>
      <c r="B51" s="3"/>
      <c r="C51" s="3"/>
      <c r="D51" s="3"/>
      <c r="E51" s="3"/>
      <c r="F51" s="3"/>
      <c r="G51" s="3"/>
      <c r="H51" s="3"/>
      <c r="I51" s="3"/>
      <c r="J51" s="3"/>
      <c r="K51" s="3"/>
      <c r="L51" s="3"/>
      <c r="M51" s="3"/>
      <c r="N51" s="3"/>
      <c r="O51" s="3"/>
      <c r="P51" s="3"/>
      <c r="Q51" s="3"/>
      <c r="R51" s="14">
        <v>50</v>
      </c>
      <c r="S51" s="14" t="s">
        <v>407</v>
      </c>
      <c r="T51" s="14" t="s">
        <v>408</v>
      </c>
      <c r="U51" s="14" t="s">
        <v>409</v>
      </c>
      <c r="V51" s="14" t="s">
        <v>410</v>
      </c>
      <c r="W51" s="3"/>
      <c r="X51" s="3"/>
      <c r="Y51" s="3"/>
      <c r="AA51" s="3"/>
      <c r="AB51" s="3"/>
      <c r="AC51" s="3"/>
      <c r="AD51" s="3"/>
      <c r="AE51" s="3"/>
      <c r="AG51" s="3"/>
    </row>
    <row r="52" spans="1:33">
      <c r="A52" s="3"/>
      <c r="B52" s="3"/>
      <c r="C52" s="3"/>
      <c r="D52" s="3"/>
      <c r="E52" s="3"/>
      <c r="F52" s="3"/>
      <c r="G52" s="3"/>
      <c r="H52" s="3"/>
      <c r="I52" s="3"/>
      <c r="J52" s="3"/>
      <c r="K52" s="3"/>
      <c r="L52" s="3"/>
      <c r="M52" s="3"/>
      <c r="N52" s="3"/>
      <c r="O52" s="3"/>
      <c r="P52" s="3"/>
      <c r="Q52" s="3"/>
      <c r="R52" s="14">
        <v>51</v>
      </c>
      <c r="S52" s="14" t="s">
        <v>411</v>
      </c>
      <c r="T52" s="14" t="s">
        <v>412</v>
      </c>
      <c r="U52" s="14" t="s">
        <v>413</v>
      </c>
      <c r="V52" s="14" t="s">
        <v>414</v>
      </c>
      <c r="W52" s="3"/>
      <c r="X52" s="3"/>
      <c r="Y52" s="3"/>
      <c r="AA52" s="3"/>
      <c r="AB52" s="3"/>
      <c r="AC52" s="3"/>
      <c r="AD52" s="3"/>
      <c r="AE52" s="3"/>
      <c r="AG52" s="3"/>
    </row>
    <row r="53" spans="1:33">
      <c r="A53" s="3"/>
      <c r="B53" s="3"/>
      <c r="C53" s="3"/>
      <c r="D53" s="3"/>
      <c r="E53" s="3"/>
      <c r="F53" s="3"/>
      <c r="G53" s="3"/>
      <c r="H53" s="3"/>
      <c r="I53" s="3"/>
      <c r="J53" s="3"/>
      <c r="K53" s="3"/>
      <c r="L53" s="3"/>
      <c r="M53" s="3"/>
      <c r="N53" s="3"/>
      <c r="O53" s="3"/>
      <c r="P53" s="3"/>
      <c r="Q53" s="3"/>
      <c r="R53" s="14">
        <v>52</v>
      </c>
      <c r="S53" s="14" t="s">
        <v>415</v>
      </c>
      <c r="T53" s="14" t="s">
        <v>416</v>
      </c>
      <c r="U53" s="14" t="s">
        <v>417</v>
      </c>
      <c r="V53" s="14" t="s">
        <v>418</v>
      </c>
      <c r="W53" s="3"/>
      <c r="X53" s="3"/>
      <c r="Y53" s="3"/>
      <c r="AA53" s="3"/>
      <c r="AB53" s="3"/>
      <c r="AC53" s="3"/>
      <c r="AD53" s="3"/>
      <c r="AE53" s="3"/>
      <c r="AG53" s="3"/>
    </row>
    <row r="54" spans="1:33">
      <c r="A54" s="3"/>
      <c r="B54" s="3"/>
      <c r="C54" s="3"/>
      <c r="D54" s="3"/>
      <c r="E54" s="3"/>
      <c r="F54" s="3"/>
      <c r="G54" s="3"/>
      <c r="H54" s="3"/>
      <c r="I54" s="3"/>
      <c r="J54" s="3"/>
      <c r="K54" s="3"/>
      <c r="L54" s="3"/>
      <c r="M54" s="3"/>
      <c r="N54" s="3"/>
      <c r="O54" s="3"/>
      <c r="P54" s="3"/>
      <c r="Q54" s="3"/>
      <c r="R54" s="14">
        <v>53</v>
      </c>
      <c r="S54" s="14" t="s">
        <v>419</v>
      </c>
      <c r="T54" s="14" t="s">
        <v>420</v>
      </c>
      <c r="U54" s="14" t="s">
        <v>421</v>
      </c>
      <c r="V54" s="14" t="s">
        <v>422</v>
      </c>
      <c r="W54" s="3"/>
      <c r="X54" s="3"/>
      <c r="Y54" s="3"/>
      <c r="AA54" s="3"/>
      <c r="AB54" s="3"/>
      <c r="AC54" s="3"/>
      <c r="AD54" s="3"/>
      <c r="AE54" s="3"/>
      <c r="AG54" s="3"/>
    </row>
    <row r="55" spans="1:33">
      <c r="A55" s="3"/>
      <c r="B55" s="3"/>
      <c r="C55" s="3"/>
      <c r="D55" s="3"/>
      <c r="E55" s="3"/>
      <c r="F55" s="3"/>
      <c r="G55" s="3"/>
      <c r="H55" s="3"/>
      <c r="I55" s="3"/>
      <c r="J55" s="3"/>
      <c r="K55" s="3"/>
      <c r="L55" s="3"/>
      <c r="M55" s="3"/>
      <c r="N55" s="3"/>
      <c r="O55" s="3"/>
      <c r="P55" s="3"/>
      <c r="Q55" s="3"/>
      <c r="R55" s="14">
        <v>54</v>
      </c>
      <c r="S55" s="14" t="s">
        <v>423</v>
      </c>
      <c r="T55" s="14" t="s">
        <v>424</v>
      </c>
      <c r="U55" s="14" t="s">
        <v>425</v>
      </c>
      <c r="V55" s="14" t="s">
        <v>426</v>
      </c>
      <c r="W55" s="3"/>
      <c r="X55" s="3"/>
      <c r="Y55" s="3"/>
      <c r="AA55" s="3"/>
      <c r="AB55" s="3"/>
      <c r="AC55" s="3"/>
      <c r="AD55" s="3"/>
      <c r="AE55" s="3"/>
      <c r="AG55" s="3"/>
    </row>
    <row r="56" spans="1:33">
      <c r="A56" s="3"/>
      <c r="B56" s="3"/>
      <c r="C56" s="3"/>
      <c r="D56" s="3"/>
      <c r="E56" s="3"/>
      <c r="F56" s="3"/>
      <c r="G56" s="3"/>
      <c r="H56" s="3"/>
      <c r="I56" s="3"/>
      <c r="J56" s="3"/>
      <c r="K56" s="3"/>
      <c r="L56" s="3"/>
      <c r="M56" s="3"/>
      <c r="N56" s="3"/>
      <c r="O56" s="3"/>
      <c r="P56" s="3"/>
      <c r="Q56" s="3"/>
      <c r="R56" s="14">
        <v>55</v>
      </c>
      <c r="S56" s="14" t="s">
        <v>427</v>
      </c>
      <c r="T56" s="14" t="s">
        <v>428</v>
      </c>
      <c r="U56" s="14" t="s">
        <v>429</v>
      </c>
      <c r="V56" s="14" t="s">
        <v>430</v>
      </c>
      <c r="W56" s="3"/>
      <c r="X56" s="3"/>
      <c r="Y56" s="3"/>
      <c r="AA56" s="3"/>
      <c r="AB56" s="3"/>
      <c r="AC56" s="3"/>
      <c r="AD56" s="3"/>
      <c r="AE56" s="3"/>
      <c r="AG56" s="3"/>
    </row>
    <row r="57" spans="1:33">
      <c r="A57" s="3"/>
      <c r="B57" s="3"/>
      <c r="C57" s="3"/>
      <c r="D57" s="3"/>
      <c r="E57" s="3"/>
      <c r="F57" s="3"/>
      <c r="G57" s="3"/>
      <c r="H57" s="3"/>
      <c r="I57" s="3"/>
      <c r="J57" s="3"/>
      <c r="K57" s="3"/>
      <c r="L57" s="3"/>
      <c r="M57" s="3"/>
      <c r="N57" s="3"/>
      <c r="O57" s="3"/>
      <c r="P57" s="3"/>
      <c r="Q57" s="3"/>
      <c r="R57" s="14">
        <v>56</v>
      </c>
      <c r="S57" s="14" t="s">
        <v>431</v>
      </c>
      <c r="T57" s="14" t="s">
        <v>432</v>
      </c>
      <c r="U57" s="14" t="s">
        <v>433</v>
      </c>
      <c r="V57" s="14" t="s">
        <v>434</v>
      </c>
      <c r="W57" s="3"/>
      <c r="X57" s="3"/>
      <c r="Y57" s="3"/>
      <c r="AA57" s="3"/>
      <c r="AB57" s="3"/>
      <c r="AC57" s="3"/>
      <c r="AD57" s="3"/>
      <c r="AE57" s="3"/>
      <c r="AG57" s="3"/>
    </row>
    <row r="58" spans="1:33">
      <c r="A58" s="3"/>
      <c r="B58" s="3"/>
      <c r="C58" s="3"/>
      <c r="D58" s="3"/>
      <c r="E58" s="3"/>
      <c r="F58" s="3"/>
      <c r="G58" s="3"/>
      <c r="H58" s="3"/>
      <c r="I58" s="3"/>
      <c r="J58" s="3"/>
      <c r="K58" s="3"/>
      <c r="L58" s="3"/>
      <c r="M58" s="3"/>
      <c r="N58" s="3"/>
      <c r="O58" s="3"/>
      <c r="P58" s="3"/>
      <c r="Q58" s="3"/>
      <c r="R58" s="14">
        <v>57</v>
      </c>
      <c r="S58" s="14" t="s">
        <v>435</v>
      </c>
      <c r="T58" s="14" t="s">
        <v>436</v>
      </c>
      <c r="U58" s="14" t="s">
        <v>437</v>
      </c>
      <c r="V58" s="14" t="s">
        <v>438</v>
      </c>
      <c r="W58" s="3"/>
      <c r="X58" s="3"/>
      <c r="Y58" s="3"/>
      <c r="AA58" s="3"/>
      <c r="AB58" s="3"/>
      <c r="AC58" s="3"/>
      <c r="AD58" s="3"/>
      <c r="AE58" s="3"/>
      <c r="AG58" s="3"/>
    </row>
    <row r="59" spans="1:33">
      <c r="A59" s="3"/>
      <c r="B59" s="3"/>
      <c r="C59" s="3"/>
      <c r="D59" s="3"/>
      <c r="E59" s="3"/>
      <c r="F59" s="3"/>
      <c r="G59" s="3"/>
      <c r="H59" s="3"/>
      <c r="I59" s="3"/>
      <c r="J59" s="3"/>
      <c r="K59" s="3"/>
      <c r="L59" s="3"/>
      <c r="M59" s="3"/>
      <c r="N59" s="3"/>
      <c r="O59" s="3"/>
      <c r="P59" s="3"/>
      <c r="Q59" s="3"/>
      <c r="R59" s="14">
        <v>58</v>
      </c>
      <c r="S59" s="14" t="s">
        <v>439</v>
      </c>
      <c r="T59" s="14" t="s">
        <v>440</v>
      </c>
      <c r="U59" s="14" t="s">
        <v>441</v>
      </c>
      <c r="V59" s="14" t="s">
        <v>442</v>
      </c>
      <c r="W59" s="3"/>
      <c r="X59" s="3"/>
      <c r="Y59" s="3"/>
      <c r="Z59" s="39"/>
      <c r="AA59" s="3"/>
      <c r="AB59" s="3"/>
      <c r="AC59" s="3"/>
      <c r="AD59" s="3"/>
      <c r="AE59" s="3"/>
      <c r="AG59" s="3"/>
    </row>
    <row r="60" spans="1:33">
      <c r="A60" s="3"/>
      <c r="B60" s="3"/>
      <c r="C60" s="3"/>
      <c r="D60" s="3"/>
      <c r="E60" s="3"/>
      <c r="F60" s="3"/>
      <c r="G60" s="3"/>
      <c r="H60" s="3"/>
      <c r="I60" s="3"/>
      <c r="J60" s="3"/>
      <c r="K60" s="3"/>
      <c r="L60" s="3"/>
      <c r="M60" s="3"/>
      <c r="N60" s="3"/>
      <c r="O60" s="3"/>
      <c r="P60" s="3"/>
      <c r="Q60" s="3"/>
      <c r="R60" s="14">
        <v>59</v>
      </c>
      <c r="S60" s="14" t="s">
        <v>443</v>
      </c>
      <c r="T60" s="14" t="s">
        <v>444</v>
      </c>
      <c r="U60" s="14" t="s">
        <v>445</v>
      </c>
      <c r="V60" s="14" t="s">
        <v>446</v>
      </c>
      <c r="W60" s="3"/>
      <c r="X60" s="3"/>
      <c r="Y60" s="3"/>
      <c r="Z60" s="40"/>
      <c r="AA60" s="3"/>
      <c r="AB60" s="3"/>
      <c r="AC60" s="3"/>
      <c r="AD60" s="3"/>
      <c r="AE60" s="3"/>
      <c r="AG60" s="3"/>
    </row>
    <row r="61" spans="1:33">
      <c r="A61" s="3"/>
      <c r="B61" s="3"/>
      <c r="C61" s="3"/>
      <c r="D61" s="3"/>
      <c r="E61" s="3"/>
      <c r="F61" s="3"/>
      <c r="G61" s="3"/>
      <c r="H61" s="3"/>
      <c r="I61" s="3"/>
      <c r="J61" s="3"/>
      <c r="K61" s="3"/>
      <c r="L61" s="3"/>
      <c r="M61" s="3"/>
      <c r="N61" s="3"/>
      <c r="O61" s="3"/>
      <c r="P61" s="3"/>
      <c r="Q61" s="3"/>
      <c r="R61" s="14">
        <v>60</v>
      </c>
      <c r="S61" s="14" t="s">
        <v>447</v>
      </c>
      <c r="T61" s="14" t="s">
        <v>448</v>
      </c>
      <c r="U61" s="14" t="s">
        <v>449</v>
      </c>
      <c r="V61" s="14" t="s">
        <v>450</v>
      </c>
      <c r="W61" s="3"/>
      <c r="X61" s="3"/>
      <c r="Y61" s="3"/>
      <c r="AA61" s="3"/>
      <c r="AB61" s="3"/>
      <c r="AC61" s="3"/>
      <c r="AD61" s="3"/>
      <c r="AE61" s="3"/>
      <c r="AG61" s="3"/>
    </row>
    <row r="62" spans="1:33">
      <c r="A62" s="3"/>
      <c r="B62" s="3"/>
      <c r="C62" s="3"/>
      <c r="D62" s="3"/>
      <c r="E62" s="3"/>
      <c r="F62" s="3"/>
      <c r="G62" s="3"/>
      <c r="H62" s="3"/>
      <c r="I62" s="3"/>
      <c r="J62" s="3"/>
      <c r="K62" s="3"/>
      <c r="L62" s="3"/>
      <c r="M62" s="3"/>
      <c r="N62" s="3"/>
      <c r="O62" s="3"/>
      <c r="P62" s="3"/>
      <c r="Q62" s="3"/>
      <c r="R62" s="14">
        <v>61</v>
      </c>
      <c r="S62" s="14" t="s">
        <v>451</v>
      </c>
      <c r="T62" s="14" t="s">
        <v>452</v>
      </c>
      <c r="U62" s="14" t="s">
        <v>453</v>
      </c>
      <c r="V62" s="14" t="s">
        <v>454</v>
      </c>
      <c r="W62" s="3"/>
      <c r="X62" s="3"/>
      <c r="Y62" s="3"/>
      <c r="AA62" s="3"/>
      <c r="AB62" s="3"/>
      <c r="AC62" s="3"/>
      <c r="AD62" s="3"/>
      <c r="AE62" s="3"/>
      <c r="AG62" s="3"/>
    </row>
    <row r="63" spans="1:33">
      <c r="A63" s="3"/>
      <c r="B63" s="3"/>
      <c r="C63" s="3"/>
      <c r="D63" s="3"/>
      <c r="E63" s="3"/>
      <c r="F63" s="3"/>
      <c r="G63" s="3"/>
      <c r="H63" s="3"/>
      <c r="I63" s="3"/>
      <c r="J63" s="3"/>
      <c r="K63" s="3"/>
      <c r="L63" s="3"/>
      <c r="M63" s="3"/>
      <c r="N63" s="3"/>
      <c r="O63" s="3"/>
      <c r="P63" s="3"/>
      <c r="Q63" s="3"/>
      <c r="R63" s="14">
        <v>62</v>
      </c>
      <c r="S63" s="14" t="s">
        <v>455</v>
      </c>
      <c r="T63" s="14" t="s">
        <v>456</v>
      </c>
      <c r="U63" s="14" t="s">
        <v>457</v>
      </c>
      <c r="V63" s="14" t="s">
        <v>458</v>
      </c>
      <c r="W63" s="3"/>
      <c r="X63" s="3"/>
      <c r="Y63" s="3"/>
      <c r="AA63" s="3"/>
      <c r="AB63" s="3"/>
      <c r="AC63" s="3"/>
      <c r="AD63" s="3"/>
      <c r="AE63" s="3"/>
      <c r="AG63" s="3"/>
    </row>
    <row r="64" spans="1:33">
      <c r="A64" s="3"/>
      <c r="B64" s="3"/>
      <c r="C64" s="3"/>
      <c r="D64" s="3"/>
      <c r="E64" s="3"/>
      <c r="F64" s="3"/>
      <c r="G64" s="3"/>
      <c r="H64" s="3"/>
      <c r="I64" s="3"/>
      <c r="J64" s="3"/>
      <c r="K64" s="3"/>
      <c r="L64" s="3"/>
      <c r="M64" s="3"/>
      <c r="N64" s="3"/>
      <c r="O64" s="3"/>
      <c r="P64" s="3"/>
      <c r="Q64" s="3"/>
      <c r="R64" s="14">
        <v>63</v>
      </c>
      <c r="S64" s="14" t="s">
        <v>459</v>
      </c>
      <c r="T64" s="14" t="s">
        <v>460</v>
      </c>
      <c r="U64" s="14" t="s">
        <v>461</v>
      </c>
      <c r="V64" s="14" t="s">
        <v>462</v>
      </c>
      <c r="W64" s="3"/>
      <c r="X64" s="3"/>
      <c r="Y64" s="3"/>
      <c r="AA64" s="3"/>
      <c r="AB64" s="3"/>
      <c r="AC64" s="3"/>
      <c r="AD64" s="3"/>
      <c r="AE64" s="3"/>
      <c r="AG64" s="3"/>
    </row>
    <row r="65" spans="1:33">
      <c r="A65" s="3"/>
      <c r="B65" s="3"/>
      <c r="C65" s="3"/>
      <c r="D65" s="3"/>
      <c r="E65" s="3"/>
      <c r="F65" s="3"/>
      <c r="G65" s="3"/>
      <c r="H65" s="3"/>
      <c r="I65" s="3"/>
      <c r="J65" s="3"/>
      <c r="K65" s="3"/>
      <c r="L65" s="3"/>
      <c r="M65" s="3"/>
      <c r="N65" s="3"/>
      <c r="O65" s="3"/>
      <c r="P65" s="3"/>
      <c r="Q65" s="3"/>
      <c r="R65" s="14">
        <v>64</v>
      </c>
      <c r="S65" s="14" t="s">
        <v>463</v>
      </c>
      <c r="T65" s="14" t="s">
        <v>464</v>
      </c>
      <c r="U65" s="14" t="s">
        <v>465</v>
      </c>
      <c r="V65" s="14" t="s">
        <v>466</v>
      </c>
      <c r="W65" s="3"/>
      <c r="X65" s="3"/>
      <c r="Y65" s="3"/>
      <c r="AA65" s="3"/>
      <c r="AB65" s="3"/>
      <c r="AC65" s="3"/>
      <c r="AD65" s="3"/>
      <c r="AE65" s="3"/>
      <c r="AG65" s="3"/>
    </row>
    <row r="66" spans="1:33">
      <c r="A66" s="3"/>
      <c r="B66" s="3"/>
      <c r="C66" s="3"/>
      <c r="D66" s="3"/>
      <c r="E66" s="3"/>
      <c r="F66" s="3"/>
      <c r="G66" s="3"/>
      <c r="H66" s="3"/>
      <c r="I66" s="3"/>
      <c r="J66" s="3"/>
      <c r="K66" s="3"/>
      <c r="L66" s="3"/>
      <c r="M66" s="3"/>
      <c r="N66" s="3"/>
      <c r="O66" s="3"/>
      <c r="P66" s="3"/>
      <c r="Q66" s="3"/>
      <c r="R66" s="14">
        <v>65</v>
      </c>
      <c r="S66" s="14" t="s">
        <v>467</v>
      </c>
      <c r="T66" s="14" t="s">
        <v>468</v>
      </c>
      <c r="U66" s="14" t="s">
        <v>469</v>
      </c>
      <c r="V66" s="14" t="s">
        <v>470</v>
      </c>
      <c r="W66" s="3"/>
      <c r="X66" s="3"/>
      <c r="Y66" s="3"/>
      <c r="AA66" s="3"/>
      <c r="AB66" s="3"/>
      <c r="AC66" s="3"/>
      <c r="AD66" s="3"/>
      <c r="AE66" s="3"/>
      <c r="AG66" s="3"/>
    </row>
    <row r="67" spans="1:33">
      <c r="A67" s="3"/>
      <c r="B67" s="3"/>
      <c r="C67" s="3"/>
      <c r="D67" s="3"/>
      <c r="E67" s="3"/>
      <c r="F67" s="3"/>
      <c r="G67" s="3"/>
      <c r="H67" s="3"/>
      <c r="I67" s="3"/>
      <c r="J67" s="3"/>
      <c r="K67" s="3"/>
      <c r="L67" s="3"/>
      <c r="M67" s="3"/>
      <c r="N67" s="3"/>
      <c r="O67" s="3"/>
      <c r="P67" s="3"/>
      <c r="Q67" s="3"/>
      <c r="R67" s="14">
        <v>66</v>
      </c>
      <c r="S67" s="14" t="s">
        <v>471</v>
      </c>
      <c r="T67" s="14" t="s">
        <v>472</v>
      </c>
      <c r="U67" s="14" t="s">
        <v>473</v>
      </c>
      <c r="V67" s="14" t="s">
        <v>474</v>
      </c>
      <c r="W67" s="3"/>
      <c r="X67" s="3"/>
      <c r="Y67" s="3"/>
      <c r="Z67" s="3"/>
      <c r="AA67" s="3"/>
      <c r="AB67" s="3"/>
      <c r="AC67" s="3"/>
      <c r="AD67" s="3"/>
      <c r="AE67" s="3"/>
      <c r="AG67" s="3"/>
    </row>
    <row r="68" spans="1:33">
      <c r="A68" s="3"/>
      <c r="B68" s="3"/>
      <c r="C68" s="3"/>
      <c r="D68" s="3"/>
      <c r="E68" s="3"/>
      <c r="F68" s="3"/>
      <c r="G68" s="3"/>
      <c r="H68" s="3"/>
      <c r="I68" s="3"/>
      <c r="J68" s="3"/>
      <c r="K68" s="3"/>
      <c r="L68" s="3"/>
      <c r="M68" s="3"/>
      <c r="N68" s="3"/>
      <c r="O68" s="3"/>
      <c r="P68" s="3"/>
      <c r="Q68" s="3"/>
      <c r="R68" s="14">
        <v>67</v>
      </c>
      <c r="S68" s="14" t="s">
        <v>475</v>
      </c>
      <c r="T68" s="14" t="s">
        <v>476</v>
      </c>
      <c r="U68" s="14" t="s">
        <v>477</v>
      </c>
      <c r="V68" s="14" t="s">
        <v>478</v>
      </c>
      <c r="W68" s="3"/>
      <c r="X68" s="3"/>
      <c r="Y68" s="3"/>
      <c r="Z68" s="3"/>
      <c r="AA68" s="3"/>
      <c r="AB68" s="3"/>
      <c r="AC68" s="3"/>
      <c r="AD68" s="3"/>
      <c r="AE68" s="3"/>
      <c r="AG68" s="3"/>
    </row>
    <row r="69" spans="1:33">
      <c r="A69" s="3"/>
      <c r="B69" s="3"/>
      <c r="C69" s="3"/>
      <c r="D69" s="3"/>
      <c r="E69" s="3"/>
      <c r="F69" s="3"/>
      <c r="G69" s="3"/>
      <c r="H69" s="3"/>
      <c r="I69" s="3"/>
      <c r="J69" s="3"/>
      <c r="K69" s="3"/>
      <c r="L69" s="3"/>
      <c r="M69" s="3"/>
      <c r="N69" s="3"/>
      <c r="O69" s="3"/>
      <c r="P69" s="3"/>
      <c r="Q69" s="3"/>
      <c r="R69" s="14">
        <v>68</v>
      </c>
      <c r="S69" s="14" t="s">
        <v>479</v>
      </c>
      <c r="T69" s="14" t="s">
        <v>480</v>
      </c>
      <c r="U69" s="14" t="s">
        <v>481</v>
      </c>
      <c r="V69" s="14" t="s">
        <v>482</v>
      </c>
      <c r="W69" s="3"/>
      <c r="X69" s="3"/>
      <c r="Y69" s="3"/>
      <c r="Z69" s="3"/>
      <c r="AA69" s="3"/>
      <c r="AB69" s="3"/>
      <c r="AC69" s="3"/>
      <c r="AD69" s="3"/>
      <c r="AE69" s="3"/>
      <c r="AG69" s="3"/>
    </row>
    <row r="70" spans="1:33">
      <c r="A70" s="3"/>
      <c r="B70" s="3"/>
      <c r="C70" s="3"/>
      <c r="D70" s="3"/>
      <c r="E70" s="3"/>
      <c r="F70" s="3"/>
      <c r="G70" s="3"/>
      <c r="H70" s="3"/>
      <c r="I70" s="3"/>
      <c r="J70" s="3"/>
      <c r="K70" s="3"/>
      <c r="L70" s="3"/>
      <c r="M70" s="3"/>
      <c r="N70" s="3"/>
      <c r="O70" s="3"/>
      <c r="P70" s="3"/>
      <c r="Q70" s="3"/>
      <c r="R70" s="14">
        <v>69</v>
      </c>
      <c r="S70" s="14" t="s">
        <v>483</v>
      </c>
      <c r="T70" s="14" t="s">
        <v>484</v>
      </c>
      <c r="U70" s="14" t="s">
        <v>485</v>
      </c>
      <c r="V70" s="14" t="s">
        <v>486</v>
      </c>
      <c r="W70" s="3"/>
      <c r="X70" s="3"/>
      <c r="Y70" s="3"/>
      <c r="Z70" s="3"/>
      <c r="AA70" s="3"/>
      <c r="AB70" s="3"/>
      <c r="AC70" s="3"/>
      <c r="AD70" s="3"/>
      <c r="AE70" s="3"/>
      <c r="AG70" s="3"/>
    </row>
    <row r="71" spans="1:33">
      <c r="A71" s="3"/>
      <c r="B71" s="3"/>
      <c r="C71" s="3"/>
      <c r="D71" s="3"/>
      <c r="E71" s="3"/>
      <c r="F71" s="3"/>
      <c r="G71" s="3"/>
      <c r="H71" s="3"/>
      <c r="I71" s="3"/>
      <c r="J71" s="3"/>
      <c r="K71" s="3"/>
      <c r="L71" s="3"/>
      <c r="M71" s="3"/>
      <c r="N71" s="3"/>
      <c r="O71" s="3"/>
      <c r="P71" s="3"/>
      <c r="Q71" s="3"/>
      <c r="R71" s="14">
        <v>70</v>
      </c>
      <c r="S71" s="14" t="s">
        <v>487</v>
      </c>
      <c r="T71" s="14" t="s">
        <v>488</v>
      </c>
      <c r="U71" s="14" t="s">
        <v>489</v>
      </c>
      <c r="V71" s="14" t="s">
        <v>490</v>
      </c>
      <c r="W71" s="3"/>
      <c r="X71" s="3"/>
      <c r="Y71" s="3"/>
      <c r="Z71" s="3"/>
      <c r="AA71" s="3"/>
      <c r="AB71" s="3"/>
      <c r="AC71" s="3"/>
      <c r="AD71" s="3"/>
      <c r="AE71" s="3"/>
      <c r="AG71" s="3"/>
    </row>
    <row r="72" spans="1:33">
      <c r="A72" s="3"/>
      <c r="B72" s="3"/>
      <c r="C72" s="3"/>
      <c r="D72" s="3"/>
      <c r="E72" s="3"/>
      <c r="F72" s="3"/>
      <c r="G72" s="3"/>
      <c r="H72" s="3"/>
      <c r="I72" s="3"/>
      <c r="J72" s="3"/>
      <c r="K72" s="3"/>
      <c r="L72" s="3"/>
      <c r="M72" s="3"/>
      <c r="N72" s="3"/>
      <c r="O72" s="3"/>
      <c r="P72" s="3"/>
      <c r="Q72" s="3"/>
      <c r="R72" s="14">
        <v>71</v>
      </c>
      <c r="S72" s="14" t="s">
        <v>491</v>
      </c>
      <c r="T72" s="14" t="s">
        <v>492</v>
      </c>
      <c r="U72" s="14" t="s">
        <v>493</v>
      </c>
      <c r="V72" s="14" t="s">
        <v>494</v>
      </c>
      <c r="W72" s="3"/>
      <c r="X72" s="3"/>
      <c r="Y72" s="3"/>
      <c r="Z72" s="3"/>
      <c r="AA72" s="3"/>
      <c r="AB72" s="3"/>
      <c r="AC72" s="3"/>
      <c r="AD72" s="3"/>
      <c r="AE72" s="3"/>
      <c r="AG72" s="3"/>
    </row>
    <row r="73" spans="1:33">
      <c r="A73" s="3"/>
      <c r="B73" s="3"/>
      <c r="C73" s="3"/>
      <c r="D73" s="3"/>
      <c r="E73" s="3"/>
      <c r="F73" s="3"/>
      <c r="G73" s="3"/>
      <c r="H73" s="3"/>
      <c r="I73" s="3"/>
      <c r="J73" s="3"/>
      <c r="K73" s="3"/>
      <c r="L73" s="3"/>
      <c r="M73" s="3"/>
      <c r="N73" s="3"/>
      <c r="O73" s="3"/>
      <c r="P73" s="3"/>
      <c r="Q73" s="3"/>
      <c r="R73" s="14">
        <v>72</v>
      </c>
      <c r="S73" s="14" t="s">
        <v>495</v>
      </c>
      <c r="T73" s="14" t="s">
        <v>496</v>
      </c>
      <c r="U73" s="14" t="s">
        <v>497</v>
      </c>
      <c r="V73" s="14" t="s">
        <v>498</v>
      </c>
      <c r="W73" s="3"/>
      <c r="X73" s="3"/>
      <c r="Y73" s="3"/>
      <c r="Z73" s="3"/>
      <c r="AA73" s="3"/>
      <c r="AB73" s="3"/>
      <c r="AC73" s="3"/>
      <c r="AD73" s="3"/>
      <c r="AE73" s="3"/>
      <c r="AG73" s="3"/>
    </row>
    <row r="74" spans="1:33">
      <c r="A74" s="3"/>
      <c r="B74" s="3"/>
      <c r="C74" s="3"/>
      <c r="D74" s="3"/>
      <c r="E74" s="3"/>
      <c r="F74" s="3"/>
      <c r="G74" s="3"/>
      <c r="H74" s="3"/>
      <c r="I74" s="3"/>
      <c r="J74" s="3"/>
      <c r="K74" s="3"/>
      <c r="L74" s="3"/>
      <c r="M74" s="3"/>
      <c r="N74" s="3"/>
      <c r="O74" s="3"/>
      <c r="P74" s="3"/>
      <c r="Q74" s="3"/>
      <c r="R74" s="14">
        <v>73</v>
      </c>
      <c r="S74" s="14" t="s">
        <v>499</v>
      </c>
      <c r="T74" s="14" t="s">
        <v>500</v>
      </c>
      <c r="U74" s="14" t="s">
        <v>501</v>
      </c>
      <c r="V74" s="14" t="s">
        <v>502</v>
      </c>
      <c r="W74" s="3"/>
      <c r="X74" s="3"/>
      <c r="Y74" s="3"/>
      <c r="Z74" s="3"/>
      <c r="AA74" s="3"/>
      <c r="AB74" s="3"/>
      <c r="AC74" s="3"/>
      <c r="AD74" s="3"/>
      <c r="AE74" s="3"/>
      <c r="AG74" s="3"/>
    </row>
    <row r="75" spans="1:33">
      <c r="A75" s="3"/>
      <c r="B75" s="3"/>
      <c r="C75" s="3"/>
      <c r="D75" s="3"/>
      <c r="E75" s="3"/>
      <c r="F75" s="3"/>
      <c r="G75" s="3"/>
      <c r="H75" s="3"/>
      <c r="I75" s="3"/>
      <c r="J75" s="3"/>
      <c r="K75" s="3"/>
      <c r="L75" s="3"/>
      <c r="M75" s="3"/>
      <c r="N75" s="3"/>
      <c r="O75" s="3"/>
      <c r="P75" s="3"/>
      <c r="Q75" s="3"/>
      <c r="R75" s="14">
        <v>74</v>
      </c>
      <c r="S75" s="14" t="s">
        <v>503</v>
      </c>
      <c r="T75" s="14" t="s">
        <v>504</v>
      </c>
      <c r="U75" s="14" t="s">
        <v>505</v>
      </c>
      <c r="V75" s="14" t="s">
        <v>506</v>
      </c>
      <c r="W75" s="3"/>
      <c r="X75" s="3"/>
      <c r="Y75" s="3"/>
      <c r="Z75" s="3"/>
      <c r="AA75" s="3"/>
      <c r="AB75" s="3"/>
      <c r="AC75" s="3"/>
      <c r="AD75" s="3"/>
      <c r="AE75" s="3"/>
      <c r="AG75" s="3"/>
    </row>
    <row r="76" spans="1:33">
      <c r="A76" s="3"/>
      <c r="B76" s="3"/>
      <c r="C76" s="3"/>
      <c r="D76" s="3"/>
      <c r="E76" s="3"/>
      <c r="F76" s="3"/>
      <c r="G76" s="3"/>
      <c r="H76" s="3"/>
      <c r="I76" s="3"/>
      <c r="J76" s="3"/>
      <c r="K76" s="3"/>
      <c r="L76" s="3"/>
      <c r="M76" s="3"/>
      <c r="N76" s="3"/>
      <c r="O76" s="3"/>
      <c r="P76" s="3"/>
      <c r="Q76" s="3"/>
      <c r="R76" s="14">
        <v>75</v>
      </c>
      <c r="S76" s="14" t="s">
        <v>507</v>
      </c>
      <c r="T76" s="14" t="s">
        <v>508</v>
      </c>
      <c r="U76" s="14" t="s">
        <v>509</v>
      </c>
      <c r="V76" s="14" t="s">
        <v>510</v>
      </c>
      <c r="W76" s="3"/>
      <c r="X76" s="3"/>
      <c r="Y76" s="3"/>
      <c r="Z76" s="3"/>
      <c r="AA76" s="3"/>
      <c r="AB76" s="3"/>
      <c r="AC76" s="3"/>
      <c r="AD76" s="3"/>
      <c r="AE76" s="3"/>
      <c r="AG76" s="3"/>
    </row>
    <row r="77" spans="1:33">
      <c r="A77" s="3"/>
      <c r="B77" s="3"/>
      <c r="C77" s="3"/>
      <c r="D77" s="3"/>
      <c r="E77" s="3"/>
      <c r="F77" s="3"/>
      <c r="G77" s="3"/>
      <c r="H77" s="3"/>
      <c r="I77" s="3"/>
      <c r="J77" s="3"/>
      <c r="K77" s="3"/>
      <c r="L77" s="3"/>
      <c r="M77" s="3"/>
      <c r="N77" s="3"/>
      <c r="O77" s="3"/>
      <c r="P77" s="3"/>
      <c r="Q77" s="3"/>
      <c r="R77" s="14">
        <v>76</v>
      </c>
      <c r="S77" s="14" t="s">
        <v>511</v>
      </c>
      <c r="T77" s="14" t="s">
        <v>512</v>
      </c>
      <c r="U77" s="14" t="s">
        <v>513</v>
      </c>
      <c r="V77" s="14" t="s">
        <v>514</v>
      </c>
      <c r="W77" s="3"/>
      <c r="X77" s="3"/>
      <c r="Y77" s="3"/>
      <c r="Z77" s="3"/>
      <c r="AA77" s="3"/>
      <c r="AB77" s="3"/>
      <c r="AC77" s="3"/>
      <c r="AD77" s="3"/>
      <c r="AE77" s="3"/>
      <c r="AG77" s="3"/>
    </row>
    <row r="78" spans="1:33">
      <c r="A78" s="3"/>
      <c r="B78" s="3"/>
      <c r="C78" s="3"/>
      <c r="D78" s="3"/>
      <c r="E78" s="3"/>
      <c r="F78" s="3"/>
      <c r="G78" s="3"/>
      <c r="H78" s="3"/>
      <c r="I78" s="3"/>
      <c r="J78" s="3"/>
      <c r="K78" s="3"/>
      <c r="L78" s="3"/>
      <c r="M78" s="3"/>
      <c r="N78" s="3"/>
      <c r="O78" s="3"/>
      <c r="P78" s="3"/>
      <c r="Q78" s="3"/>
      <c r="R78" s="14">
        <v>77</v>
      </c>
      <c r="S78" s="14" t="s">
        <v>515</v>
      </c>
      <c r="T78" s="14" t="s">
        <v>516</v>
      </c>
      <c r="U78" s="14" t="s">
        <v>517</v>
      </c>
      <c r="V78" s="14" t="s">
        <v>518</v>
      </c>
      <c r="W78" s="3"/>
      <c r="X78" s="3"/>
      <c r="Y78" s="3"/>
      <c r="Z78" s="3"/>
      <c r="AA78" s="3"/>
      <c r="AB78" s="3"/>
      <c r="AC78" s="3"/>
      <c r="AD78" s="3"/>
      <c r="AE78" s="3"/>
      <c r="AG78" s="3"/>
    </row>
    <row r="79" spans="1:33">
      <c r="A79" s="3"/>
      <c r="B79" s="3"/>
      <c r="C79" s="3"/>
      <c r="D79" s="3"/>
      <c r="E79" s="3"/>
      <c r="F79" s="3"/>
      <c r="G79" s="3"/>
      <c r="H79" s="3"/>
      <c r="I79" s="3"/>
      <c r="J79" s="3"/>
      <c r="K79" s="3"/>
      <c r="L79" s="3"/>
      <c r="M79" s="3"/>
      <c r="N79" s="3"/>
      <c r="O79" s="3"/>
      <c r="P79" s="3"/>
      <c r="Q79" s="3"/>
      <c r="R79" s="14">
        <v>78</v>
      </c>
      <c r="S79" s="14" t="s">
        <v>519</v>
      </c>
      <c r="T79" s="14" t="s">
        <v>520</v>
      </c>
      <c r="U79" s="14" t="s">
        <v>521</v>
      </c>
      <c r="V79" s="14" t="s">
        <v>522</v>
      </c>
      <c r="W79" s="3"/>
      <c r="X79" s="3"/>
      <c r="Y79" s="3"/>
      <c r="Z79" s="3"/>
      <c r="AA79" s="3"/>
      <c r="AB79" s="3"/>
      <c r="AC79" s="3"/>
      <c r="AD79" s="3"/>
      <c r="AE79" s="3"/>
      <c r="AG79" s="3"/>
    </row>
    <row r="80" spans="1:33">
      <c r="A80" s="3"/>
      <c r="B80" s="3"/>
      <c r="C80" s="3"/>
      <c r="D80" s="3"/>
      <c r="E80" s="3"/>
      <c r="F80" s="3"/>
      <c r="G80" s="3"/>
      <c r="H80" s="3"/>
      <c r="I80" s="3"/>
      <c r="J80" s="3"/>
      <c r="K80" s="3"/>
      <c r="L80" s="3"/>
      <c r="M80" s="3"/>
      <c r="N80" s="3"/>
      <c r="O80" s="3"/>
      <c r="P80" s="3"/>
      <c r="Q80" s="3"/>
      <c r="R80" s="14"/>
      <c r="S80" s="14"/>
      <c r="T80" s="14"/>
      <c r="U80" s="14"/>
      <c r="V80" s="14"/>
      <c r="W80" s="3"/>
      <c r="X80" s="3"/>
      <c r="Y80" s="3"/>
      <c r="Z80" s="3"/>
      <c r="AA80" s="3"/>
      <c r="AB80" s="3"/>
      <c r="AC80" s="3"/>
      <c r="AD80" s="3"/>
      <c r="AE80" s="3"/>
      <c r="AG80" s="3"/>
    </row>
    <row r="81" spans="1:33">
      <c r="A81" s="3"/>
      <c r="B81" s="3"/>
      <c r="C81" s="3"/>
      <c r="D81" s="3"/>
      <c r="E81" s="3"/>
      <c r="F81" s="3"/>
      <c r="G81" s="3"/>
      <c r="H81" s="3"/>
      <c r="I81" s="3"/>
      <c r="J81" s="3"/>
      <c r="K81" s="3"/>
      <c r="L81" s="3"/>
      <c r="M81" s="3"/>
      <c r="N81" s="3"/>
      <c r="O81" s="3"/>
      <c r="P81" s="3"/>
      <c r="Q81" s="3"/>
      <c r="R81" s="14"/>
      <c r="S81" s="3"/>
      <c r="T81" s="14"/>
      <c r="U81" s="14"/>
      <c r="V81" s="14"/>
      <c r="W81" s="3"/>
      <c r="X81" s="3"/>
      <c r="Y81" s="3"/>
      <c r="Z81" s="3"/>
      <c r="AA81" s="3"/>
      <c r="AB81" s="3"/>
      <c r="AC81" s="3"/>
      <c r="AD81" s="3"/>
      <c r="AE81" s="3"/>
      <c r="AG81" s="3"/>
    </row>
    <row r="82" spans="1:33">
      <c r="A82" s="3"/>
      <c r="B82" s="3"/>
      <c r="C82" s="3"/>
      <c r="D82" s="3"/>
      <c r="E82" s="3"/>
      <c r="F82" s="3"/>
      <c r="G82" s="3"/>
      <c r="H82" s="3"/>
      <c r="I82" s="3"/>
      <c r="J82" s="3"/>
      <c r="K82" s="3"/>
      <c r="L82" s="3"/>
      <c r="M82" s="3"/>
      <c r="N82" s="3"/>
      <c r="O82" s="3"/>
      <c r="P82" s="3"/>
      <c r="Q82" s="3"/>
      <c r="R82" s="14"/>
      <c r="S82" s="3"/>
      <c r="T82" s="14"/>
      <c r="U82" s="14"/>
      <c r="V82" s="14"/>
      <c r="W82" s="3"/>
      <c r="X82" s="3"/>
      <c r="Y82" s="3"/>
      <c r="Z82" s="3"/>
      <c r="AA82" s="3"/>
      <c r="AB82" s="3"/>
      <c r="AC82" s="3"/>
      <c r="AD82" s="3"/>
      <c r="AE82" s="3"/>
      <c r="AG82" s="3"/>
    </row>
    <row r="83" spans="1:33">
      <c r="A83" s="3"/>
      <c r="B83" s="3"/>
      <c r="C83" s="3"/>
      <c r="D83" s="3"/>
      <c r="E83" s="3"/>
      <c r="F83" s="3"/>
      <c r="G83" s="3"/>
      <c r="H83" s="3"/>
      <c r="I83" s="3"/>
      <c r="J83" s="3"/>
      <c r="K83" s="3"/>
      <c r="L83" s="3"/>
      <c r="M83" s="3"/>
      <c r="N83" s="3"/>
      <c r="O83" s="3"/>
      <c r="P83" s="3"/>
      <c r="Q83" s="3"/>
      <c r="R83" s="14"/>
      <c r="S83" s="3"/>
      <c r="T83" s="14"/>
      <c r="U83" s="14"/>
      <c r="V83" s="14"/>
      <c r="W83" s="3"/>
      <c r="X83" s="3"/>
      <c r="Y83" s="3"/>
      <c r="Z83" s="3"/>
      <c r="AA83" s="3"/>
      <c r="AB83" s="3"/>
      <c r="AC83" s="3"/>
      <c r="AD83" s="3"/>
      <c r="AE83" s="3"/>
      <c r="AG83" s="3"/>
    </row>
    <row r="84" spans="1:33">
      <c r="A84" s="3"/>
      <c r="B84" s="3"/>
      <c r="C84" s="3"/>
      <c r="D84" s="3"/>
      <c r="E84" s="3"/>
      <c r="F84" s="3"/>
      <c r="G84" s="3"/>
      <c r="H84" s="3"/>
      <c r="I84" s="3"/>
      <c r="J84" s="3"/>
      <c r="K84" s="3"/>
      <c r="L84" s="3"/>
      <c r="M84" s="3"/>
      <c r="N84" s="3"/>
      <c r="O84" s="3"/>
      <c r="P84" s="3"/>
      <c r="Q84" s="3"/>
      <c r="R84" s="14"/>
      <c r="S84" s="3"/>
      <c r="T84" s="14"/>
      <c r="U84" s="14"/>
      <c r="V84" s="14"/>
      <c r="W84" s="3"/>
      <c r="X84" s="3"/>
      <c r="Y84" s="3"/>
      <c r="Z84" s="3"/>
      <c r="AA84" s="3"/>
      <c r="AB84" s="3"/>
      <c r="AC84" s="3"/>
      <c r="AD84" s="3"/>
      <c r="AE84" s="3"/>
      <c r="AG84" s="3"/>
    </row>
    <row r="85" spans="1:33">
      <c r="A85" s="3"/>
      <c r="B85" s="3"/>
      <c r="C85" s="3"/>
      <c r="D85" s="3"/>
      <c r="E85" s="3"/>
      <c r="F85" s="3"/>
      <c r="G85" s="3"/>
      <c r="H85" s="3"/>
      <c r="I85" s="3"/>
      <c r="J85" s="3"/>
      <c r="K85" s="3"/>
      <c r="L85" s="3"/>
      <c r="M85" s="3"/>
      <c r="N85" s="3"/>
      <c r="O85" s="3"/>
      <c r="P85" s="3"/>
      <c r="Q85" s="3"/>
      <c r="R85" s="14"/>
      <c r="S85" s="3"/>
      <c r="T85" s="14"/>
      <c r="U85" s="14"/>
      <c r="V85" s="14"/>
      <c r="W85" s="3"/>
      <c r="X85" s="3"/>
      <c r="Y85" s="3"/>
      <c r="Z85" s="3"/>
      <c r="AA85" s="3"/>
      <c r="AB85" s="3"/>
      <c r="AC85" s="3"/>
      <c r="AD85" s="3"/>
      <c r="AE85" s="3"/>
      <c r="AG85" s="3"/>
    </row>
    <row r="86" spans="1:33">
      <c r="A86" s="3"/>
      <c r="B86" s="3"/>
      <c r="C86" s="3"/>
      <c r="D86" s="3"/>
      <c r="E86" s="3"/>
      <c r="F86" s="3"/>
      <c r="G86" s="3"/>
      <c r="H86" s="3"/>
      <c r="I86" s="3"/>
      <c r="J86" s="3"/>
      <c r="K86" s="3"/>
      <c r="L86" s="3"/>
      <c r="M86" s="3"/>
      <c r="N86" s="3"/>
      <c r="O86" s="3"/>
      <c r="P86" s="3"/>
      <c r="Q86" s="3"/>
      <c r="R86" s="14"/>
      <c r="S86" s="3"/>
      <c r="T86" s="14"/>
      <c r="U86" s="14"/>
      <c r="V86" s="14"/>
      <c r="W86" s="3"/>
      <c r="X86" s="3"/>
      <c r="Y86" s="3"/>
      <c r="Z86" s="3"/>
      <c r="AA86" s="3"/>
      <c r="AB86" s="3"/>
      <c r="AC86" s="3"/>
      <c r="AD86" s="3"/>
      <c r="AE86" s="3"/>
      <c r="AG86" s="3"/>
    </row>
    <row r="87" spans="1:33">
      <c r="A87" s="3"/>
      <c r="B87" s="3"/>
      <c r="C87" s="3"/>
      <c r="D87" s="3"/>
      <c r="E87" s="3"/>
      <c r="F87" s="3"/>
      <c r="G87" s="3"/>
      <c r="H87" s="3"/>
      <c r="I87" s="3"/>
      <c r="J87" s="3"/>
      <c r="K87" s="3"/>
      <c r="L87" s="3"/>
      <c r="M87" s="3"/>
      <c r="N87" s="3"/>
      <c r="O87" s="3"/>
      <c r="P87" s="3"/>
      <c r="Q87" s="3"/>
      <c r="R87" s="14"/>
      <c r="S87" s="3"/>
      <c r="T87" s="14"/>
      <c r="U87" s="14"/>
      <c r="V87" s="14"/>
      <c r="W87" s="3"/>
      <c r="X87" s="3"/>
      <c r="Y87" s="3"/>
      <c r="Z87" s="3"/>
      <c r="AA87" s="3"/>
      <c r="AB87" s="3"/>
      <c r="AC87" s="3"/>
      <c r="AD87" s="3"/>
      <c r="AE87" s="3"/>
      <c r="AG87" s="3"/>
    </row>
    <row r="88" spans="1:33">
      <c r="A88" s="3"/>
      <c r="B88" s="3"/>
      <c r="C88" s="3"/>
      <c r="D88" s="3"/>
      <c r="E88" s="3"/>
      <c r="F88" s="3"/>
      <c r="G88" s="3"/>
      <c r="H88" s="3"/>
      <c r="I88" s="3"/>
      <c r="J88" s="3"/>
      <c r="K88" s="3"/>
      <c r="L88" s="3"/>
      <c r="M88" s="3"/>
      <c r="N88" s="3"/>
      <c r="O88" s="3"/>
      <c r="P88" s="3"/>
      <c r="Q88" s="3"/>
      <c r="R88" s="14"/>
      <c r="S88" s="3"/>
      <c r="T88" s="14"/>
      <c r="U88" s="14"/>
      <c r="V88" s="14"/>
      <c r="W88" s="3"/>
      <c r="X88" s="3"/>
      <c r="Y88" s="3"/>
      <c r="Z88" s="3"/>
      <c r="AA88" s="3"/>
      <c r="AB88" s="3"/>
      <c r="AC88" s="3"/>
      <c r="AD88" s="3"/>
      <c r="AE88" s="3"/>
      <c r="AG88" s="3"/>
    </row>
    <row r="89" spans="1:33">
      <c r="A89" s="3"/>
      <c r="B89" s="3"/>
      <c r="C89" s="3"/>
      <c r="D89" s="3"/>
      <c r="E89" s="3"/>
      <c r="F89" s="3"/>
      <c r="G89" s="3"/>
      <c r="H89" s="3"/>
      <c r="I89" s="3"/>
      <c r="J89" s="3"/>
      <c r="K89" s="3"/>
      <c r="L89" s="3"/>
      <c r="M89" s="3"/>
      <c r="N89" s="3"/>
      <c r="O89" s="3"/>
      <c r="P89" s="3"/>
      <c r="Q89" s="3"/>
      <c r="R89" s="14"/>
      <c r="S89" s="3"/>
      <c r="T89" s="14"/>
      <c r="U89" s="14"/>
      <c r="V89" s="14"/>
      <c r="W89" s="3"/>
      <c r="X89" s="3"/>
      <c r="Y89" s="3"/>
      <c r="Z89" s="3"/>
      <c r="AA89" s="3"/>
      <c r="AB89" s="3"/>
      <c r="AC89" s="3"/>
      <c r="AD89" s="3"/>
      <c r="AE89" s="3"/>
      <c r="AG89" s="3"/>
    </row>
    <row r="90" spans="1:33">
      <c r="A90" s="3"/>
      <c r="B90" s="3"/>
      <c r="C90" s="3"/>
      <c r="D90" s="3"/>
      <c r="E90" s="3"/>
      <c r="F90" s="3"/>
      <c r="G90" s="3"/>
      <c r="H90" s="3"/>
      <c r="I90" s="3"/>
      <c r="J90" s="3"/>
      <c r="K90" s="3"/>
      <c r="L90" s="3"/>
      <c r="M90" s="3"/>
      <c r="N90" s="3"/>
      <c r="O90" s="3"/>
      <c r="P90" s="3"/>
      <c r="Q90" s="3"/>
      <c r="R90" s="14"/>
      <c r="S90" s="3"/>
      <c r="T90" s="14"/>
      <c r="U90" s="14"/>
      <c r="V90" s="14"/>
      <c r="W90" s="3"/>
      <c r="X90" s="3"/>
      <c r="Y90" s="3"/>
      <c r="Z90" s="3"/>
      <c r="AA90" s="3"/>
      <c r="AB90" s="3"/>
      <c r="AC90" s="3"/>
      <c r="AD90" s="3"/>
      <c r="AE90" s="3"/>
      <c r="AG90" s="3"/>
    </row>
    <row r="91" spans="1:33">
      <c r="A91" s="3"/>
      <c r="B91" s="3"/>
      <c r="C91" s="3"/>
      <c r="D91" s="3"/>
      <c r="E91" s="3"/>
      <c r="F91" s="3"/>
      <c r="G91" s="3"/>
      <c r="H91" s="3"/>
      <c r="I91" s="3"/>
      <c r="J91" s="3"/>
      <c r="K91" s="3"/>
      <c r="L91" s="3"/>
      <c r="M91" s="3"/>
      <c r="N91" s="3"/>
      <c r="O91" s="3"/>
      <c r="P91" s="3"/>
      <c r="Q91" s="3"/>
      <c r="R91" s="14"/>
      <c r="S91" s="3"/>
      <c r="T91" s="14"/>
      <c r="U91" s="14"/>
      <c r="V91" s="14"/>
      <c r="W91" s="3"/>
      <c r="X91" s="3"/>
      <c r="Y91" s="3"/>
      <c r="Z91" s="3"/>
      <c r="AA91" s="3"/>
      <c r="AB91" s="3"/>
      <c r="AC91" s="3"/>
      <c r="AD91" s="3"/>
      <c r="AE91" s="3"/>
      <c r="AG91" s="3"/>
    </row>
    <row r="92" spans="1:33">
      <c r="A92" s="3"/>
      <c r="B92" s="3"/>
      <c r="C92" s="3"/>
      <c r="D92" s="3"/>
      <c r="E92" s="3"/>
      <c r="F92" s="3"/>
      <c r="G92" s="3"/>
      <c r="H92" s="3"/>
      <c r="I92" s="3"/>
      <c r="J92" s="3"/>
      <c r="K92" s="3"/>
      <c r="L92" s="3"/>
      <c r="M92" s="3"/>
      <c r="N92" s="3"/>
      <c r="O92" s="3"/>
      <c r="P92" s="3"/>
      <c r="Q92" s="3"/>
      <c r="R92" s="14"/>
      <c r="S92" s="3"/>
      <c r="T92" s="14"/>
      <c r="U92" s="14"/>
      <c r="V92" s="14"/>
      <c r="W92" s="3"/>
      <c r="X92" s="3"/>
      <c r="Y92" s="3"/>
      <c r="Z92" s="3"/>
      <c r="AA92" s="3"/>
      <c r="AB92" s="3"/>
      <c r="AC92" s="3"/>
      <c r="AD92" s="3"/>
      <c r="AE92" s="3"/>
      <c r="AG92" s="3"/>
    </row>
    <row r="93" spans="1:33">
      <c r="A93" s="3"/>
      <c r="B93" s="3"/>
      <c r="C93" s="3"/>
      <c r="D93" s="3"/>
      <c r="E93" s="3"/>
      <c r="F93" s="3"/>
      <c r="G93" s="3"/>
      <c r="H93" s="3"/>
      <c r="I93" s="3"/>
      <c r="J93" s="3"/>
      <c r="K93" s="3"/>
      <c r="L93" s="3"/>
      <c r="M93" s="3"/>
      <c r="N93" s="3"/>
      <c r="O93" s="3"/>
      <c r="P93" s="3"/>
      <c r="Q93" s="3"/>
      <c r="R93" s="14"/>
      <c r="S93" s="3"/>
      <c r="T93" s="14"/>
      <c r="U93" s="14"/>
      <c r="V93" s="14"/>
      <c r="W93" s="3"/>
      <c r="X93" s="3"/>
      <c r="Y93" s="3"/>
      <c r="Z93" s="3"/>
      <c r="AA93" s="3"/>
      <c r="AB93" s="3"/>
      <c r="AC93" s="3"/>
      <c r="AD93" s="3"/>
      <c r="AE93" s="3"/>
      <c r="AG93" s="3"/>
    </row>
    <row r="94" spans="1:33">
      <c r="A94" s="3"/>
      <c r="B94" s="3"/>
      <c r="C94" s="3"/>
      <c r="D94" s="3"/>
      <c r="E94" s="3"/>
      <c r="F94" s="3"/>
      <c r="G94" s="3"/>
      <c r="H94" s="3"/>
      <c r="I94" s="3"/>
      <c r="J94" s="3"/>
      <c r="K94" s="3"/>
      <c r="L94" s="3"/>
      <c r="M94" s="3"/>
      <c r="N94" s="3"/>
      <c r="O94" s="3"/>
      <c r="P94" s="3"/>
      <c r="Q94" s="3"/>
      <c r="R94" s="14"/>
      <c r="S94" s="3"/>
      <c r="T94" s="14"/>
      <c r="U94" s="14"/>
      <c r="V94" s="14"/>
      <c r="W94" s="3"/>
      <c r="X94" s="3"/>
      <c r="Y94" s="3"/>
      <c r="Z94" s="3"/>
      <c r="AA94" s="3"/>
      <c r="AB94" s="3"/>
      <c r="AC94" s="3"/>
      <c r="AD94" s="3"/>
      <c r="AE94" s="3"/>
      <c r="AG94" s="3"/>
    </row>
    <row r="95" spans="1:33">
      <c r="A95" s="3"/>
      <c r="B95" s="3"/>
      <c r="C95" s="3"/>
      <c r="D95" s="3"/>
      <c r="E95" s="3"/>
      <c r="F95" s="3"/>
      <c r="G95" s="3"/>
      <c r="H95" s="3"/>
      <c r="I95" s="3"/>
      <c r="J95" s="3"/>
      <c r="K95" s="3"/>
      <c r="L95" s="3"/>
      <c r="M95" s="3"/>
      <c r="N95" s="3"/>
      <c r="O95" s="3"/>
      <c r="P95" s="3"/>
      <c r="Q95" s="3"/>
      <c r="R95" s="14"/>
      <c r="S95" s="3"/>
      <c r="T95" s="14"/>
      <c r="U95" s="14"/>
      <c r="V95" s="14"/>
      <c r="W95" s="3"/>
      <c r="X95" s="3"/>
      <c r="Y95" s="3"/>
      <c r="Z95" s="3"/>
      <c r="AA95" s="3"/>
      <c r="AB95" s="3"/>
      <c r="AC95" s="3"/>
      <c r="AD95" s="3"/>
      <c r="AE95" s="3"/>
      <c r="AG95" s="3"/>
    </row>
    <row r="96" spans="1:33">
      <c r="A96" s="3"/>
      <c r="B96" s="3"/>
      <c r="C96" s="3"/>
      <c r="D96" s="3"/>
      <c r="E96" s="3"/>
      <c r="F96" s="3"/>
      <c r="G96" s="3"/>
      <c r="H96" s="3"/>
      <c r="I96" s="3"/>
      <c r="J96" s="3"/>
      <c r="K96" s="3"/>
      <c r="L96" s="3"/>
      <c r="M96" s="3"/>
      <c r="N96" s="3"/>
      <c r="O96" s="3"/>
      <c r="P96" s="3"/>
      <c r="Q96" s="3"/>
      <c r="R96" s="14"/>
      <c r="S96" s="3"/>
      <c r="T96" s="14"/>
      <c r="U96" s="14"/>
      <c r="V96" s="14"/>
      <c r="W96" s="3"/>
      <c r="X96" s="3"/>
      <c r="Y96" s="3"/>
      <c r="Z96" s="3"/>
      <c r="AA96" s="3"/>
      <c r="AB96" s="3"/>
      <c r="AC96" s="3"/>
      <c r="AD96" s="3"/>
      <c r="AE96" s="3"/>
      <c r="AG96" s="3"/>
    </row>
    <row r="97" spans="1:33">
      <c r="A97" s="3"/>
      <c r="B97" s="3"/>
      <c r="C97" s="3"/>
      <c r="D97" s="3"/>
      <c r="E97" s="3"/>
      <c r="F97" s="3"/>
      <c r="G97" s="3"/>
      <c r="H97" s="3"/>
      <c r="I97" s="3"/>
      <c r="J97" s="3"/>
      <c r="K97" s="3"/>
      <c r="L97" s="3"/>
      <c r="M97" s="3"/>
      <c r="N97" s="3"/>
      <c r="O97" s="3"/>
      <c r="P97" s="3"/>
      <c r="Q97" s="3"/>
      <c r="R97" s="14"/>
      <c r="S97" s="3"/>
      <c r="T97" s="14"/>
      <c r="U97" s="14"/>
      <c r="V97" s="14"/>
      <c r="W97" s="3"/>
      <c r="X97" s="3"/>
      <c r="Y97" s="3"/>
      <c r="Z97" s="3"/>
      <c r="AA97" s="3"/>
      <c r="AB97" s="3"/>
      <c r="AC97" s="3"/>
      <c r="AD97" s="3"/>
      <c r="AE97" s="3"/>
      <c r="AG97" s="3"/>
    </row>
    <row r="98" spans="1:33">
      <c r="A98" s="3"/>
      <c r="B98" s="3"/>
      <c r="C98" s="3"/>
      <c r="D98" s="3"/>
      <c r="E98" s="3"/>
      <c r="F98" s="3"/>
      <c r="G98" s="3"/>
      <c r="H98" s="3"/>
      <c r="I98" s="3"/>
      <c r="J98" s="3"/>
      <c r="K98" s="3"/>
      <c r="L98" s="3"/>
      <c r="M98" s="3"/>
      <c r="N98" s="3"/>
      <c r="O98" s="3"/>
      <c r="P98" s="3"/>
      <c r="Q98" s="3"/>
      <c r="R98" s="14"/>
      <c r="S98" s="3"/>
      <c r="T98" s="14"/>
      <c r="U98" s="14"/>
      <c r="V98" s="14"/>
      <c r="W98" s="3"/>
      <c r="X98" s="3"/>
      <c r="Y98" s="3"/>
      <c r="Z98" s="3"/>
      <c r="AA98" s="3"/>
      <c r="AB98" s="3"/>
      <c r="AC98" s="3"/>
      <c r="AD98" s="3"/>
      <c r="AE98" s="3"/>
      <c r="AG98" s="3"/>
    </row>
    <row r="99" spans="1:33">
      <c r="A99" s="3"/>
      <c r="B99" s="3"/>
      <c r="C99" s="3"/>
      <c r="D99" s="3"/>
      <c r="E99" s="3"/>
      <c r="F99" s="3"/>
      <c r="G99" s="3"/>
      <c r="H99" s="3"/>
      <c r="I99" s="3"/>
      <c r="J99" s="3"/>
      <c r="K99" s="3"/>
      <c r="L99" s="3"/>
      <c r="M99" s="3"/>
      <c r="N99" s="3"/>
      <c r="O99" s="3"/>
      <c r="P99" s="3"/>
      <c r="Q99" s="3"/>
      <c r="R99" s="14"/>
      <c r="S99" s="3"/>
      <c r="T99" s="14"/>
      <c r="U99" s="14"/>
      <c r="V99" s="14"/>
      <c r="W99" s="3"/>
      <c r="X99" s="3"/>
      <c r="Y99" s="3"/>
      <c r="Z99" s="3"/>
      <c r="AA99" s="3"/>
      <c r="AB99" s="3"/>
      <c r="AC99" s="3"/>
      <c r="AD99" s="3"/>
      <c r="AE99" s="3"/>
      <c r="AG99" s="3"/>
    </row>
    <row r="100" spans="1:33">
      <c r="A100" s="3"/>
      <c r="B100" s="3"/>
      <c r="C100" s="3"/>
      <c r="D100" s="3"/>
      <c r="E100" s="3"/>
      <c r="F100" s="3"/>
      <c r="G100" s="3"/>
      <c r="H100" s="3"/>
      <c r="I100" s="3"/>
      <c r="J100" s="3"/>
      <c r="K100" s="3"/>
      <c r="L100" s="3"/>
      <c r="M100" s="3"/>
      <c r="N100" s="3"/>
      <c r="O100" s="3"/>
      <c r="P100" s="3"/>
      <c r="Q100" s="3"/>
      <c r="R100" s="14"/>
      <c r="S100" s="3"/>
      <c r="T100" s="14"/>
      <c r="U100" s="14"/>
      <c r="V100" s="14"/>
      <c r="W100" s="3"/>
      <c r="X100" s="3"/>
      <c r="Y100" s="3"/>
      <c r="Z100" s="3"/>
      <c r="AA100" s="3"/>
      <c r="AB100" s="3"/>
      <c r="AC100" s="3"/>
      <c r="AD100" s="3"/>
      <c r="AE100" s="3"/>
      <c r="AG100" s="3"/>
    </row>
    <row r="101" spans="1:33">
      <c r="A101" s="3"/>
      <c r="B101" s="3"/>
      <c r="C101" s="3"/>
      <c r="D101" s="3"/>
      <c r="E101" s="3"/>
      <c r="F101" s="3"/>
      <c r="G101" s="3"/>
      <c r="H101" s="3"/>
      <c r="I101" s="3"/>
      <c r="J101" s="3"/>
      <c r="K101" s="3"/>
      <c r="L101" s="3"/>
      <c r="M101" s="3"/>
      <c r="N101" s="3"/>
      <c r="O101" s="3"/>
      <c r="P101" s="3"/>
      <c r="Q101" s="3"/>
      <c r="R101" s="14"/>
      <c r="S101" s="3"/>
      <c r="T101" s="14"/>
      <c r="U101" s="14"/>
      <c r="V101" s="14"/>
      <c r="W101" s="3"/>
      <c r="X101" s="3"/>
      <c r="Y101" s="3"/>
      <c r="Z101" s="3"/>
      <c r="AA101" s="3"/>
      <c r="AB101" s="3"/>
      <c r="AC101" s="3"/>
      <c r="AD101" s="3"/>
      <c r="AE101" s="3"/>
      <c r="AG101" s="3"/>
    </row>
    <row r="102" spans="1:33">
      <c r="A102" s="3"/>
      <c r="B102" s="3"/>
      <c r="C102" s="3"/>
      <c r="D102" s="3"/>
      <c r="E102" s="3"/>
      <c r="F102" s="3"/>
      <c r="G102" s="3"/>
      <c r="H102" s="3"/>
      <c r="I102" s="3"/>
      <c r="J102" s="3"/>
      <c r="K102" s="3"/>
      <c r="L102" s="3"/>
      <c r="M102" s="3"/>
      <c r="N102" s="3"/>
      <c r="O102" s="3"/>
      <c r="P102" s="3"/>
      <c r="Q102" s="3"/>
      <c r="R102" s="14"/>
      <c r="S102" s="3"/>
      <c r="T102" s="14"/>
      <c r="U102" s="14"/>
      <c r="V102" s="14"/>
      <c r="W102" s="3"/>
      <c r="X102" s="3"/>
      <c r="Y102" s="3"/>
      <c r="Z102" s="3"/>
      <c r="AA102" s="3"/>
      <c r="AB102" s="3"/>
      <c r="AC102" s="3"/>
      <c r="AD102" s="3"/>
      <c r="AE102" s="3"/>
      <c r="AG102" s="3"/>
    </row>
    <row r="103" spans="1:33">
      <c r="A103" s="3"/>
      <c r="B103" s="3"/>
      <c r="C103" s="3"/>
      <c r="D103" s="3"/>
      <c r="E103" s="3"/>
      <c r="F103" s="3"/>
      <c r="G103" s="3"/>
      <c r="H103" s="3"/>
      <c r="I103" s="3"/>
      <c r="J103" s="3"/>
      <c r="K103" s="3"/>
      <c r="L103" s="3"/>
      <c r="M103" s="3"/>
      <c r="N103" s="3"/>
      <c r="O103" s="3"/>
      <c r="P103" s="3"/>
      <c r="Q103" s="3"/>
      <c r="R103" s="14"/>
      <c r="S103" s="3"/>
      <c r="T103" s="14"/>
      <c r="U103" s="14"/>
      <c r="V103" s="14"/>
      <c r="W103" s="3"/>
      <c r="X103" s="3"/>
      <c r="Y103" s="3"/>
      <c r="Z103" s="3"/>
      <c r="AA103" s="3"/>
      <c r="AB103" s="3"/>
      <c r="AC103" s="3"/>
      <c r="AD103" s="3"/>
      <c r="AE103" s="3"/>
      <c r="AG103" s="3"/>
    </row>
    <row r="104" spans="1:33">
      <c r="A104" s="3"/>
      <c r="B104" s="3"/>
      <c r="C104" s="3"/>
      <c r="D104" s="3"/>
      <c r="E104" s="3"/>
      <c r="F104" s="3"/>
      <c r="G104" s="3"/>
      <c r="H104" s="3"/>
      <c r="I104" s="3"/>
      <c r="J104" s="3"/>
      <c r="K104" s="3"/>
      <c r="L104" s="3"/>
      <c r="M104" s="3"/>
      <c r="N104" s="3"/>
      <c r="O104" s="3"/>
      <c r="P104" s="3"/>
      <c r="Q104" s="3"/>
      <c r="R104" s="14"/>
      <c r="S104" s="3"/>
      <c r="T104" s="14"/>
      <c r="U104" s="14"/>
      <c r="V104" s="14"/>
      <c r="W104" s="3"/>
      <c r="X104" s="3"/>
      <c r="Y104" s="3"/>
      <c r="Z104" s="3"/>
      <c r="AA104" s="3"/>
      <c r="AB104" s="3"/>
      <c r="AC104" s="3"/>
      <c r="AD104" s="3"/>
      <c r="AE104" s="3"/>
      <c r="AG104" s="3"/>
    </row>
    <row r="105" spans="1:33">
      <c r="A105" s="3"/>
      <c r="B105" s="3"/>
      <c r="C105" s="3"/>
      <c r="D105" s="3"/>
      <c r="E105" s="3"/>
      <c r="F105" s="3"/>
      <c r="G105" s="3"/>
      <c r="H105" s="3"/>
      <c r="I105" s="3"/>
      <c r="J105" s="3"/>
      <c r="K105" s="3"/>
      <c r="L105" s="3"/>
      <c r="M105" s="3"/>
      <c r="N105" s="3"/>
      <c r="O105" s="3"/>
      <c r="P105" s="3"/>
      <c r="Q105" s="3"/>
      <c r="R105" s="14"/>
      <c r="S105" s="3"/>
      <c r="T105" s="14"/>
      <c r="U105" s="14"/>
      <c r="V105" s="14"/>
      <c r="W105" s="3"/>
      <c r="X105" s="3"/>
      <c r="Y105" s="3"/>
      <c r="Z105" s="3"/>
      <c r="AA105" s="3"/>
      <c r="AB105" s="3"/>
      <c r="AC105" s="3"/>
      <c r="AD105" s="3"/>
      <c r="AE105" s="3"/>
      <c r="AG105" s="3"/>
    </row>
    <row r="106" spans="1:33">
      <c r="A106" s="3"/>
      <c r="B106" s="3"/>
      <c r="C106" s="3"/>
      <c r="D106" s="3"/>
      <c r="E106" s="3"/>
      <c r="F106" s="3"/>
      <c r="G106" s="3"/>
      <c r="H106" s="3"/>
      <c r="I106" s="3"/>
      <c r="J106" s="3"/>
      <c r="K106" s="3"/>
      <c r="L106" s="3"/>
      <c r="M106" s="3"/>
      <c r="N106" s="3"/>
      <c r="O106" s="3"/>
      <c r="P106" s="3"/>
      <c r="Q106" s="3"/>
      <c r="R106" s="3"/>
      <c r="S106" s="14"/>
      <c r="T106" s="14"/>
      <c r="U106" s="14"/>
      <c r="V106" s="14"/>
      <c r="W106" s="3"/>
      <c r="X106" s="3"/>
      <c r="Y106" s="3"/>
      <c r="Z106" s="3"/>
      <c r="AA106" s="3"/>
      <c r="AB106" s="3"/>
      <c r="AC106" s="3"/>
      <c r="AD106" s="3"/>
      <c r="AE106" s="3"/>
      <c r="AG106" s="3"/>
    </row>
    <row r="107" spans="1:33">
      <c r="A107" s="3"/>
      <c r="B107" s="3"/>
      <c r="C107" s="3"/>
      <c r="D107" s="3"/>
      <c r="E107" s="3"/>
      <c r="F107" s="3"/>
      <c r="G107" s="3"/>
      <c r="H107" s="3"/>
      <c r="I107" s="3"/>
      <c r="J107" s="3"/>
      <c r="K107" s="3"/>
      <c r="L107" s="3"/>
      <c r="M107" s="3"/>
      <c r="N107" s="3"/>
      <c r="O107" s="3"/>
      <c r="P107" s="3"/>
      <c r="Q107" s="3"/>
      <c r="R107" s="3"/>
      <c r="S107" s="14"/>
      <c r="T107" s="14"/>
      <c r="U107" s="14"/>
      <c r="V107" s="14"/>
      <c r="W107" s="3"/>
      <c r="X107" s="3"/>
      <c r="Y107" s="3"/>
      <c r="Z107" s="3"/>
      <c r="AA107" s="3"/>
      <c r="AB107" s="3"/>
      <c r="AC107" s="3"/>
      <c r="AD107" s="3"/>
      <c r="AE107" s="3"/>
      <c r="AG107" s="3"/>
    </row>
    <row r="108" spans="1:33">
      <c r="A108" s="3"/>
      <c r="B108" s="3"/>
      <c r="C108" s="3"/>
      <c r="D108" s="3"/>
      <c r="E108" s="3"/>
      <c r="F108" s="3"/>
      <c r="G108" s="3"/>
      <c r="H108" s="3"/>
      <c r="I108" s="3"/>
      <c r="J108" s="3"/>
      <c r="K108" s="3"/>
      <c r="L108" s="3"/>
      <c r="M108" s="3"/>
      <c r="N108" s="3"/>
      <c r="O108" s="3"/>
      <c r="P108" s="3"/>
      <c r="Q108" s="3"/>
      <c r="R108" s="3"/>
      <c r="S108" s="14"/>
      <c r="T108" s="14"/>
      <c r="U108" s="14"/>
      <c r="V108" s="14"/>
      <c r="W108" s="3"/>
      <c r="X108" s="3"/>
      <c r="Y108" s="3"/>
      <c r="Z108" s="3"/>
      <c r="AA108" s="3"/>
      <c r="AB108" s="3"/>
      <c r="AC108" s="3"/>
      <c r="AD108" s="3"/>
      <c r="AE108" s="3"/>
      <c r="AG108" s="3"/>
    </row>
    <row r="109" spans="1:33">
      <c r="A109" s="3"/>
      <c r="B109" s="3"/>
      <c r="C109" s="3"/>
      <c r="D109" s="3"/>
      <c r="E109" s="3"/>
      <c r="F109" s="3"/>
      <c r="G109" s="3"/>
      <c r="H109" s="3"/>
      <c r="I109" s="3"/>
      <c r="J109" s="3"/>
      <c r="K109" s="3"/>
      <c r="L109" s="3"/>
      <c r="M109" s="3"/>
      <c r="N109" s="3"/>
      <c r="O109" s="3"/>
      <c r="P109" s="3"/>
      <c r="Q109" s="3"/>
      <c r="R109" s="3"/>
      <c r="S109" s="14"/>
      <c r="T109" s="14"/>
      <c r="U109" s="14"/>
      <c r="V109" s="14"/>
      <c r="W109" s="3"/>
      <c r="X109" s="3"/>
      <c r="Y109" s="3"/>
      <c r="Z109" s="3"/>
      <c r="AA109" s="3"/>
      <c r="AB109" s="3"/>
      <c r="AC109" s="3"/>
      <c r="AD109" s="3"/>
      <c r="AE109" s="3"/>
      <c r="AG109" s="3"/>
    </row>
    <row r="110" spans="1:33">
      <c r="A110" s="3"/>
      <c r="B110" s="3"/>
      <c r="C110" s="3"/>
      <c r="D110" s="3"/>
      <c r="E110" s="3"/>
      <c r="F110" s="3"/>
      <c r="G110" s="3"/>
      <c r="H110" s="3"/>
      <c r="I110" s="3"/>
      <c r="J110" s="3"/>
      <c r="K110" s="3"/>
      <c r="L110" s="3"/>
      <c r="M110" s="3"/>
      <c r="N110" s="3"/>
      <c r="O110" s="3"/>
      <c r="P110" s="3"/>
      <c r="Q110" s="3"/>
      <c r="R110" s="3"/>
      <c r="S110" s="14"/>
      <c r="T110" s="14"/>
      <c r="U110" s="14"/>
      <c r="V110" s="14"/>
      <c r="W110" s="3"/>
      <c r="X110" s="3"/>
      <c r="Y110" s="3"/>
      <c r="Z110" s="3"/>
      <c r="AA110" s="3"/>
      <c r="AB110" s="3"/>
      <c r="AC110" s="3"/>
      <c r="AD110" s="3"/>
      <c r="AE110" s="3"/>
      <c r="AG110" s="3"/>
    </row>
    <row r="111" spans="1:33">
      <c r="A111" s="3"/>
      <c r="B111" s="3"/>
      <c r="C111" s="3"/>
      <c r="D111" s="3"/>
      <c r="E111" s="3"/>
      <c r="F111" s="3"/>
      <c r="G111" s="3"/>
      <c r="H111" s="3"/>
      <c r="I111" s="3"/>
      <c r="J111" s="3"/>
      <c r="K111" s="3"/>
      <c r="L111" s="3"/>
      <c r="M111" s="3"/>
      <c r="N111" s="3"/>
      <c r="O111" s="3"/>
      <c r="P111" s="3"/>
      <c r="Q111" s="3"/>
      <c r="R111" s="3"/>
      <c r="S111" s="14"/>
      <c r="T111" s="14"/>
      <c r="U111" s="14"/>
      <c r="V111" s="14"/>
      <c r="W111" s="3"/>
      <c r="X111" s="3"/>
      <c r="Y111" s="3"/>
      <c r="Z111" s="3"/>
      <c r="AA111" s="3"/>
      <c r="AB111" s="3"/>
      <c r="AC111" s="3"/>
      <c r="AD111" s="3"/>
      <c r="AE111" s="3"/>
      <c r="AG111" s="3"/>
    </row>
    <row r="112" spans="1:33">
      <c r="A112" s="3"/>
      <c r="B112" s="3"/>
      <c r="C112" s="3"/>
      <c r="D112" s="3"/>
      <c r="E112" s="3"/>
      <c r="F112" s="3"/>
      <c r="G112" s="3"/>
      <c r="H112" s="3"/>
      <c r="I112" s="3"/>
      <c r="J112" s="3"/>
      <c r="K112" s="3"/>
      <c r="L112" s="3"/>
      <c r="M112" s="3"/>
      <c r="N112" s="3"/>
      <c r="O112" s="3"/>
      <c r="P112" s="3"/>
      <c r="Q112" s="3"/>
      <c r="R112" s="3"/>
      <c r="S112" s="14"/>
      <c r="T112" s="14"/>
      <c r="U112" s="14"/>
      <c r="V112" s="14"/>
      <c r="W112" s="3"/>
      <c r="X112" s="3"/>
      <c r="Y112" s="3"/>
      <c r="Z112" s="3"/>
      <c r="AA112" s="3"/>
      <c r="AB112" s="3"/>
      <c r="AC112" s="3"/>
      <c r="AD112" s="3"/>
      <c r="AE112" s="3"/>
      <c r="AG112" s="3"/>
    </row>
    <row r="113" spans="1:33">
      <c r="A113" s="3"/>
      <c r="B113" s="3"/>
      <c r="C113" s="3"/>
      <c r="D113" s="3"/>
      <c r="E113" s="3"/>
      <c r="F113" s="3"/>
      <c r="G113" s="3"/>
      <c r="H113" s="3"/>
      <c r="I113" s="3"/>
      <c r="J113" s="3"/>
      <c r="K113" s="3"/>
      <c r="L113" s="3"/>
      <c r="M113" s="3"/>
      <c r="N113" s="3"/>
      <c r="O113" s="3"/>
      <c r="P113" s="3"/>
      <c r="Q113" s="3"/>
      <c r="R113" s="3"/>
      <c r="S113" s="14"/>
      <c r="T113" s="14"/>
      <c r="U113" s="14"/>
      <c r="V113" s="14"/>
      <c r="W113" s="3"/>
      <c r="X113" s="3"/>
      <c r="Y113" s="3"/>
      <c r="Z113" s="3"/>
      <c r="AA113" s="3"/>
      <c r="AB113" s="3"/>
      <c r="AC113" s="3"/>
      <c r="AD113" s="3"/>
      <c r="AE113" s="3"/>
      <c r="AG113" s="3"/>
    </row>
    <row r="114" spans="1:33">
      <c r="A114" s="3"/>
      <c r="B114" s="3"/>
      <c r="C114" s="3"/>
      <c r="D114" s="3"/>
      <c r="E114" s="3"/>
      <c r="F114" s="3"/>
      <c r="G114" s="3"/>
      <c r="H114" s="3"/>
      <c r="I114" s="3"/>
      <c r="J114" s="3"/>
      <c r="K114" s="3"/>
      <c r="L114" s="3"/>
      <c r="M114" s="3"/>
      <c r="N114" s="3"/>
      <c r="O114" s="3"/>
      <c r="P114" s="3"/>
      <c r="Q114" s="3"/>
      <c r="R114" s="3"/>
      <c r="S114" s="14"/>
      <c r="T114" s="14"/>
      <c r="U114" s="14"/>
      <c r="V114" s="14"/>
      <c r="W114" s="3"/>
      <c r="X114" s="3"/>
      <c r="Y114" s="3"/>
      <c r="Z114" s="3"/>
      <c r="AA114" s="3"/>
      <c r="AB114" s="3"/>
      <c r="AC114" s="3"/>
      <c r="AD114" s="3"/>
      <c r="AE114" s="3"/>
      <c r="AG114" s="3"/>
    </row>
    <row r="115" spans="1:33">
      <c r="A115" s="3"/>
      <c r="B115" s="3"/>
      <c r="C115" s="3"/>
      <c r="D115" s="3"/>
      <c r="E115" s="3"/>
      <c r="F115" s="3"/>
      <c r="G115" s="3"/>
      <c r="H115" s="3"/>
      <c r="I115" s="3"/>
      <c r="J115" s="3"/>
      <c r="K115" s="3"/>
      <c r="L115" s="3"/>
      <c r="M115" s="3"/>
      <c r="N115" s="3"/>
      <c r="O115" s="3"/>
      <c r="P115" s="3"/>
      <c r="Q115" s="3"/>
      <c r="R115" s="3"/>
      <c r="S115" s="14"/>
      <c r="T115" s="14"/>
      <c r="U115" s="14"/>
      <c r="V115" s="14"/>
      <c r="W115" s="3"/>
      <c r="X115" s="3"/>
      <c r="Y115" s="3"/>
      <c r="Z115" s="3"/>
      <c r="AA115" s="3"/>
      <c r="AB115" s="3"/>
      <c r="AC115" s="3"/>
      <c r="AD115" s="3"/>
      <c r="AE115" s="3"/>
      <c r="AG115" s="3"/>
    </row>
    <row r="116" spans="1:33">
      <c r="A116" s="3"/>
      <c r="B116" s="3"/>
      <c r="C116" s="3"/>
      <c r="D116" s="3"/>
      <c r="E116" s="3"/>
      <c r="F116" s="3"/>
      <c r="G116" s="3"/>
      <c r="H116" s="3"/>
      <c r="I116" s="3"/>
      <c r="J116" s="3"/>
      <c r="K116" s="3"/>
      <c r="L116" s="3"/>
      <c r="M116" s="3"/>
      <c r="N116" s="3"/>
      <c r="O116" s="3"/>
      <c r="P116" s="3"/>
      <c r="Q116" s="3"/>
      <c r="R116" s="3"/>
      <c r="S116" s="14"/>
      <c r="T116" s="14"/>
      <c r="U116" s="14"/>
      <c r="V116" s="14"/>
      <c r="W116" s="3"/>
      <c r="X116" s="3"/>
      <c r="Y116" s="3"/>
      <c r="Z116" s="3"/>
      <c r="AA116" s="3"/>
      <c r="AB116" s="3"/>
      <c r="AC116" s="3"/>
      <c r="AD116" s="3"/>
      <c r="AE116" s="3"/>
      <c r="AG116" s="3"/>
    </row>
    <row r="117" spans="1:33">
      <c r="A117" s="3"/>
      <c r="B117" s="3"/>
      <c r="C117" s="3"/>
      <c r="D117" s="3"/>
      <c r="E117" s="3"/>
      <c r="F117" s="3"/>
      <c r="G117" s="3"/>
      <c r="H117" s="3"/>
      <c r="I117" s="3"/>
      <c r="J117" s="3"/>
      <c r="K117" s="3"/>
      <c r="L117" s="3"/>
      <c r="M117" s="3"/>
      <c r="N117" s="3"/>
      <c r="O117" s="3"/>
      <c r="P117" s="3"/>
      <c r="Q117" s="3"/>
      <c r="R117" s="3"/>
      <c r="S117" s="14"/>
      <c r="T117" s="14"/>
      <c r="U117" s="14"/>
      <c r="V117" s="14"/>
      <c r="W117" s="3"/>
      <c r="X117" s="3"/>
      <c r="Y117" s="3"/>
      <c r="Z117" s="3"/>
      <c r="AA117" s="3"/>
      <c r="AB117" s="3"/>
      <c r="AC117" s="3"/>
      <c r="AD117" s="3"/>
      <c r="AE117" s="3"/>
      <c r="AG117" s="3"/>
    </row>
    <row r="118" spans="1:33">
      <c r="A118" s="3"/>
      <c r="B118" s="3"/>
      <c r="C118" s="3"/>
      <c r="D118" s="3"/>
      <c r="E118" s="3"/>
      <c r="F118" s="3"/>
      <c r="G118" s="3"/>
      <c r="H118" s="3"/>
      <c r="I118" s="3"/>
      <c r="J118" s="3"/>
      <c r="K118" s="3"/>
      <c r="L118" s="3"/>
      <c r="M118" s="3"/>
      <c r="N118" s="3"/>
      <c r="O118" s="3"/>
      <c r="P118" s="3"/>
      <c r="Q118" s="3"/>
      <c r="R118" s="3"/>
      <c r="S118" s="14"/>
      <c r="T118" s="14"/>
      <c r="U118" s="14"/>
      <c r="V118" s="14"/>
      <c r="W118" s="3"/>
      <c r="X118" s="3"/>
      <c r="Y118" s="3"/>
      <c r="Z118" s="3"/>
      <c r="AA118" s="3"/>
      <c r="AB118" s="3"/>
      <c r="AC118" s="3"/>
      <c r="AD118" s="3"/>
      <c r="AE118" s="3"/>
      <c r="AG118" s="3"/>
    </row>
    <row r="119" spans="1:33">
      <c r="A119" s="3"/>
      <c r="B119" s="3"/>
      <c r="C119" s="3"/>
      <c r="D119" s="3"/>
      <c r="E119" s="3"/>
      <c r="F119" s="3"/>
      <c r="G119" s="3"/>
      <c r="H119" s="3"/>
      <c r="I119" s="3"/>
      <c r="J119" s="3"/>
      <c r="K119" s="3"/>
      <c r="L119" s="3"/>
      <c r="M119" s="3"/>
      <c r="N119" s="3"/>
      <c r="O119" s="3"/>
      <c r="P119" s="3"/>
      <c r="Q119" s="3"/>
      <c r="R119" s="3"/>
      <c r="S119" s="14"/>
      <c r="T119" s="14"/>
      <c r="U119" s="14"/>
      <c r="V119" s="14"/>
      <c r="W119" s="3"/>
      <c r="X119" s="3"/>
      <c r="Y119" s="3"/>
      <c r="Z119" s="3"/>
      <c r="AA119" s="3"/>
      <c r="AB119" s="3"/>
      <c r="AC119" s="3"/>
      <c r="AD119" s="3"/>
      <c r="AE119" s="3"/>
      <c r="AG119" s="3"/>
    </row>
    <row r="120" spans="1:33">
      <c r="A120" s="3"/>
      <c r="B120" s="3"/>
      <c r="C120" s="3"/>
      <c r="D120" s="3"/>
      <c r="E120" s="3"/>
      <c r="F120" s="3"/>
      <c r="G120" s="3"/>
      <c r="H120" s="3"/>
      <c r="I120" s="3"/>
      <c r="J120" s="3"/>
      <c r="K120" s="3"/>
      <c r="L120" s="3"/>
      <c r="M120" s="3"/>
      <c r="N120" s="3"/>
      <c r="O120" s="3"/>
      <c r="P120" s="3"/>
      <c r="Q120" s="3"/>
      <c r="R120" s="3"/>
      <c r="S120" s="14"/>
      <c r="T120" s="14"/>
      <c r="U120" s="14"/>
      <c r="V120" s="14"/>
      <c r="W120" s="3"/>
      <c r="X120" s="3"/>
      <c r="Y120" s="3"/>
      <c r="Z120" s="3"/>
      <c r="AA120" s="3"/>
      <c r="AB120" s="3"/>
      <c r="AC120" s="3"/>
      <c r="AD120" s="3"/>
      <c r="AE120" s="3"/>
      <c r="AG120" s="3"/>
    </row>
    <row r="121" spans="1:33">
      <c r="A121" s="3"/>
      <c r="B121" s="3"/>
      <c r="C121" s="3"/>
      <c r="D121" s="3"/>
      <c r="E121" s="3"/>
      <c r="F121" s="3"/>
      <c r="G121" s="3"/>
      <c r="H121" s="3"/>
      <c r="I121" s="3"/>
      <c r="J121" s="3"/>
      <c r="K121" s="3"/>
      <c r="L121" s="3"/>
      <c r="M121" s="3"/>
      <c r="N121" s="3"/>
      <c r="O121" s="3"/>
      <c r="P121" s="3"/>
      <c r="Q121" s="3"/>
      <c r="R121" s="3"/>
      <c r="S121" s="14"/>
      <c r="T121" s="14"/>
      <c r="U121" s="14"/>
      <c r="V121" s="14"/>
      <c r="W121" s="3"/>
      <c r="X121" s="3"/>
      <c r="Y121" s="3"/>
      <c r="Z121" s="3"/>
      <c r="AA121" s="3"/>
      <c r="AB121" s="3"/>
      <c r="AC121" s="3"/>
      <c r="AD121" s="3"/>
      <c r="AE121" s="3"/>
      <c r="AG121" s="3"/>
    </row>
    <row r="122" spans="1:33">
      <c r="A122" s="3"/>
      <c r="B122" s="3"/>
      <c r="C122" s="3"/>
      <c r="D122" s="3"/>
      <c r="E122" s="3"/>
      <c r="F122" s="3"/>
      <c r="G122" s="3"/>
      <c r="H122" s="3"/>
      <c r="I122" s="3"/>
      <c r="J122" s="3"/>
      <c r="K122" s="3"/>
      <c r="L122" s="3"/>
      <c r="M122" s="3"/>
      <c r="N122" s="3"/>
      <c r="O122" s="3"/>
      <c r="P122" s="3"/>
      <c r="Q122" s="3"/>
      <c r="R122" s="3"/>
      <c r="S122" s="14"/>
      <c r="T122" s="14"/>
      <c r="U122" s="14"/>
      <c r="V122" s="14"/>
      <c r="W122" s="3"/>
      <c r="X122" s="3"/>
      <c r="Y122" s="3"/>
      <c r="Z122" s="3"/>
      <c r="AA122" s="3"/>
      <c r="AB122" s="3"/>
      <c r="AC122" s="3"/>
      <c r="AD122" s="3"/>
      <c r="AE122" s="3"/>
      <c r="AG122" s="3"/>
    </row>
    <row r="123" spans="1:33">
      <c r="A123" s="3"/>
      <c r="B123" s="3"/>
      <c r="C123" s="3"/>
      <c r="D123" s="3"/>
      <c r="E123" s="3"/>
      <c r="F123" s="3"/>
      <c r="G123" s="3"/>
      <c r="H123" s="3"/>
      <c r="I123" s="3"/>
      <c r="J123" s="3"/>
      <c r="K123" s="3"/>
      <c r="L123" s="3"/>
      <c r="M123" s="3"/>
      <c r="N123" s="3"/>
      <c r="O123" s="3"/>
      <c r="P123" s="3"/>
      <c r="Q123" s="3"/>
      <c r="R123" s="3"/>
      <c r="S123" s="14"/>
      <c r="T123" s="14"/>
      <c r="U123" s="14"/>
      <c r="V123" s="14"/>
      <c r="W123" s="3"/>
      <c r="X123" s="3"/>
      <c r="Y123" s="3"/>
      <c r="Z123" s="3"/>
      <c r="AA123" s="3"/>
      <c r="AB123" s="3"/>
      <c r="AC123" s="3"/>
      <c r="AD123" s="3"/>
      <c r="AE123" s="3"/>
      <c r="AG123" s="3"/>
    </row>
    <row r="124" spans="1:33">
      <c r="A124" s="3"/>
      <c r="B124" s="3"/>
      <c r="C124" s="3"/>
      <c r="D124" s="3"/>
      <c r="E124" s="3"/>
      <c r="F124" s="3"/>
      <c r="G124" s="3"/>
      <c r="H124" s="3"/>
      <c r="I124" s="3"/>
      <c r="J124" s="3"/>
      <c r="K124" s="3"/>
      <c r="L124" s="3"/>
      <c r="M124" s="3"/>
      <c r="N124" s="3"/>
      <c r="O124" s="3"/>
      <c r="P124" s="3"/>
      <c r="Q124" s="3"/>
      <c r="R124" s="3"/>
      <c r="S124" s="14"/>
      <c r="T124" s="14"/>
      <c r="U124" s="14"/>
      <c r="V124" s="14"/>
      <c r="W124" s="3"/>
      <c r="X124" s="3"/>
      <c r="Y124" s="3"/>
      <c r="Z124" s="3"/>
      <c r="AA124" s="3"/>
      <c r="AB124" s="3"/>
      <c r="AC124" s="3"/>
      <c r="AD124" s="3"/>
      <c r="AE124" s="3"/>
      <c r="AG124" s="3"/>
    </row>
    <row r="125" spans="1:33">
      <c r="A125" s="3"/>
      <c r="B125" s="3"/>
      <c r="C125" s="3"/>
      <c r="D125" s="3"/>
      <c r="E125" s="3"/>
      <c r="F125" s="3"/>
      <c r="G125" s="3"/>
      <c r="H125" s="3"/>
      <c r="I125" s="3"/>
      <c r="J125" s="3"/>
      <c r="K125" s="3"/>
      <c r="L125" s="3"/>
      <c r="M125" s="3"/>
      <c r="N125" s="3"/>
      <c r="O125" s="3"/>
      <c r="P125" s="3"/>
      <c r="Q125" s="3"/>
      <c r="R125" s="3"/>
      <c r="S125" s="14"/>
      <c r="T125" s="14"/>
      <c r="U125" s="14"/>
      <c r="V125" s="14"/>
      <c r="W125" s="3"/>
      <c r="X125" s="3"/>
      <c r="Y125" s="3"/>
      <c r="Z125" s="3"/>
      <c r="AA125" s="3"/>
      <c r="AB125" s="3"/>
      <c r="AC125" s="3"/>
      <c r="AD125" s="3"/>
      <c r="AE125" s="3"/>
      <c r="AG125" s="3"/>
    </row>
    <row r="126" spans="1:33">
      <c r="A126" s="3"/>
      <c r="B126" s="3"/>
      <c r="C126" s="3"/>
      <c r="D126" s="3"/>
      <c r="E126" s="3"/>
      <c r="F126" s="3"/>
      <c r="G126" s="3"/>
      <c r="H126" s="3"/>
      <c r="I126" s="3"/>
      <c r="J126" s="3"/>
      <c r="K126" s="3"/>
      <c r="L126" s="3"/>
      <c r="M126" s="3"/>
      <c r="N126" s="3"/>
      <c r="O126" s="3"/>
      <c r="P126" s="3"/>
      <c r="Q126" s="3"/>
      <c r="R126" s="3"/>
      <c r="S126" s="14"/>
      <c r="T126" s="14"/>
      <c r="U126" s="14"/>
      <c r="V126" s="14"/>
      <c r="W126" s="3"/>
      <c r="X126" s="3"/>
      <c r="Y126" s="3"/>
      <c r="Z126" s="3"/>
      <c r="AA126" s="3"/>
      <c r="AB126" s="3"/>
      <c r="AC126" s="3"/>
      <c r="AD126" s="3"/>
      <c r="AE126" s="3"/>
      <c r="AG126" s="3"/>
    </row>
    <row r="127" spans="1:33">
      <c r="A127" s="3"/>
      <c r="B127" s="3"/>
      <c r="C127" s="3"/>
      <c r="D127" s="3"/>
      <c r="E127" s="3"/>
      <c r="F127" s="3"/>
      <c r="G127" s="3"/>
      <c r="H127" s="3"/>
      <c r="I127" s="3"/>
      <c r="J127" s="3"/>
      <c r="K127" s="3"/>
      <c r="L127" s="3"/>
      <c r="M127" s="3"/>
      <c r="N127" s="3"/>
      <c r="O127" s="3"/>
      <c r="P127" s="3"/>
      <c r="Q127" s="3"/>
      <c r="R127" s="3"/>
      <c r="S127" s="14"/>
      <c r="T127" s="14"/>
      <c r="U127" s="14"/>
      <c r="V127" s="14"/>
      <c r="W127" s="3"/>
      <c r="X127" s="3"/>
      <c r="Y127" s="3"/>
      <c r="Z127" s="3"/>
      <c r="AA127" s="3"/>
      <c r="AB127" s="3"/>
      <c r="AC127" s="3"/>
      <c r="AD127" s="3"/>
      <c r="AE127" s="3"/>
      <c r="AG127" s="3"/>
    </row>
    <row r="128" spans="1:33">
      <c r="A128" s="3"/>
      <c r="B128" s="3"/>
      <c r="C128" s="3"/>
      <c r="D128" s="3"/>
      <c r="E128" s="3"/>
      <c r="F128" s="3"/>
      <c r="G128" s="3"/>
      <c r="H128" s="3"/>
      <c r="I128" s="3"/>
      <c r="J128" s="3"/>
      <c r="K128" s="3"/>
      <c r="L128" s="3"/>
      <c r="M128" s="3"/>
      <c r="N128" s="3"/>
      <c r="O128" s="3"/>
      <c r="P128" s="3"/>
      <c r="Q128" s="3"/>
      <c r="R128" s="3"/>
      <c r="S128" s="14"/>
      <c r="T128" s="14"/>
      <c r="U128" s="14"/>
      <c r="V128" s="14"/>
      <c r="W128" s="3"/>
      <c r="X128" s="3"/>
      <c r="Y128" s="3"/>
      <c r="Z128" s="3"/>
      <c r="AA128" s="3"/>
      <c r="AB128" s="3"/>
      <c r="AC128" s="3"/>
      <c r="AD128" s="3"/>
      <c r="AE128" s="3"/>
      <c r="AG128" s="3"/>
    </row>
    <row r="129" spans="1:33">
      <c r="A129" s="3"/>
      <c r="B129" s="3"/>
      <c r="C129" s="3"/>
      <c r="D129" s="3"/>
      <c r="E129" s="3"/>
      <c r="F129" s="3"/>
      <c r="G129" s="3"/>
      <c r="H129" s="3"/>
      <c r="I129" s="3"/>
      <c r="J129" s="3"/>
      <c r="K129" s="3"/>
      <c r="L129" s="3"/>
      <c r="M129" s="3"/>
      <c r="N129" s="3"/>
      <c r="O129" s="3"/>
      <c r="P129" s="3"/>
      <c r="Q129" s="3"/>
      <c r="R129" s="3"/>
      <c r="S129" s="14"/>
      <c r="T129" s="14"/>
      <c r="U129" s="14"/>
      <c r="V129" s="14"/>
      <c r="W129" s="3"/>
      <c r="X129" s="3"/>
      <c r="Y129" s="3"/>
      <c r="Z129" s="3"/>
      <c r="AA129" s="3"/>
      <c r="AB129" s="3"/>
      <c r="AC129" s="3"/>
      <c r="AD129" s="3"/>
      <c r="AE129" s="3"/>
      <c r="AG129" s="3"/>
    </row>
    <row r="130" spans="1:33">
      <c r="A130" s="3"/>
      <c r="B130" s="3"/>
      <c r="C130" s="3"/>
      <c r="D130" s="3"/>
      <c r="E130" s="3"/>
      <c r="F130" s="3"/>
      <c r="G130" s="3"/>
      <c r="H130" s="3"/>
      <c r="I130" s="3"/>
      <c r="J130" s="3"/>
      <c r="K130" s="3"/>
      <c r="L130" s="3"/>
      <c r="M130" s="3"/>
      <c r="N130" s="3"/>
      <c r="O130" s="3"/>
      <c r="P130" s="3"/>
      <c r="Q130" s="3"/>
      <c r="R130" s="3"/>
      <c r="S130" s="14"/>
      <c r="T130" s="14"/>
      <c r="U130" s="14"/>
      <c r="V130" s="14"/>
      <c r="W130" s="3"/>
      <c r="X130" s="3"/>
      <c r="Y130" s="3"/>
      <c r="Z130" s="3"/>
      <c r="AA130" s="3"/>
      <c r="AB130" s="3"/>
      <c r="AC130" s="3"/>
      <c r="AD130" s="3"/>
      <c r="AE130" s="3"/>
      <c r="AG130" s="3"/>
    </row>
    <row r="131" spans="1:3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G131" s="3"/>
    </row>
    <row r="132" spans="1:3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G132" s="3"/>
    </row>
    <row r="133" spans="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G133" s="3"/>
    </row>
    <row r="134" spans="1:3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G134" s="3"/>
    </row>
    <row r="135" spans="1:3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G135" s="3"/>
    </row>
    <row r="136" spans="1:3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G136" s="3"/>
    </row>
    <row r="137" spans="1:3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G137" s="3"/>
    </row>
    <row r="138" spans="1:3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G138" s="3"/>
    </row>
    <row r="139" spans="1:3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G139" s="3"/>
    </row>
    <row r="140" spans="1:3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G140" s="3"/>
    </row>
    <row r="141" spans="1:3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G141" s="3"/>
    </row>
    <row r="142" spans="1:3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G142" s="3"/>
    </row>
    <row r="143" spans="1:3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G143" s="3"/>
    </row>
    <row r="144" spans="1:3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G144" s="3"/>
    </row>
    <row r="145" spans="1:3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G145" s="3"/>
    </row>
    <row r="146" spans="1:3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G146" s="3"/>
    </row>
    <row r="147" spans="1:3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G147" s="3"/>
    </row>
    <row r="148" spans="1:3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G148" s="3"/>
    </row>
    <row r="149" spans="1:3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G149" s="3"/>
    </row>
    <row r="150" spans="1:3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G150" s="3"/>
    </row>
    <row r="151" spans="1:3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G151" s="3"/>
    </row>
    <row r="152" spans="1:3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G152" s="3"/>
    </row>
    <row r="153" spans="1:3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G153" s="3"/>
    </row>
    <row r="154" spans="1:3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G154" s="3"/>
    </row>
    <row r="155" spans="1:3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G155" s="3"/>
    </row>
    <row r="156" spans="1:3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G156" s="3"/>
    </row>
    <row r="157" spans="1:3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G157" s="3"/>
    </row>
    <row r="158" spans="1:3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G158" s="3"/>
    </row>
    <row r="159" spans="1:3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G159" s="3"/>
    </row>
    <row r="160" spans="1:3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G160" s="3"/>
    </row>
    <row r="161" spans="1:3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G161" s="3"/>
    </row>
    <row r="162" spans="1:3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G162" s="3"/>
    </row>
    <row r="163" spans="1:3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G163" s="3"/>
    </row>
    <row r="164" spans="1:3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G164" s="3"/>
    </row>
    <row r="165" spans="1:3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G165" s="3"/>
    </row>
    <row r="166" spans="1:3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G166" s="3"/>
    </row>
    <row r="167" spans="1:3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G167" s="3"/>
    </row>
    <row r="168" spans="1:3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G168" s="3"/>
    </row>
    <row r="169" spans="1:3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G169" s="3"/>
    </row>
    <row r="170" spans="1:3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G170" s="3"/>
    </row>
    <row r="171" spans="1:3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G171" s="3"/>
    </row>
    <row r="172" spans="1:3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G172" s="3"/>
    </row>
    <row r="173" spans="1:3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G173" s="3"/>
    </row>
    <row r="174" spans="1:3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G174" s="3"/>
    </row>
    <row r="175" spans="1:3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G175" s="3"/>
    </row>
    <row r="176" spans="1:3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G176" s="3"/>
    </row>
    <row r="177" spans="1:3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G177" s="3"/>
    </row>
    <row r="178" spans="1:3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G178" s="3"/>
    </row>
    <row r="179" spans="1:3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G179" s="3"/>
    </row>
    <row r="180" spans="1:3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G180" s="3"/>
    </row>
    <row r="181" spans="1:3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G181" s="3"/>
    </row>
    <row r="182" spans="1:3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G182" s="3"/>
    </row>
    <row r="183" spans="1:3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G183" s="3"/>
    </row>
    <row r="184" spans="1:3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G184" s="3"/>
    </row>
    <row r="185" spans="1:3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G185" s="3"/>
    </row>
    <row r="186" spans="1:3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G186" s="3"/>
    </row>
    <row r="187" spans="1:3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G187" s="3"/>
    </row>
    <row r="188" spans="1:3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G188" s="3"/>
    </row>
    <row r="189" spans="1:3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G189" s="3"/>
    </row>
    <row r="190" spans="1:3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G190" s="3"/>
    </row>
    <row r="191" spans="1:3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G191" s="3"/>
    </row>
    <row r="192" spans="1:3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G192" s="3"/>
    </row>
    <row r="193" spans="1:3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G193" s="3"/>
    </row>
    <row r="194" spans="1:3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G194" s="3"/>
    </row>
    <row r="195" spans="1:3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G195" s="3"/>
    </row>
    <row r="196" spans="1:3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G196" s="3"/>
    </row>
    <row r="197" spans="1:3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G197" s="3"/>
    </row>
    <row r="198" spans="1:3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G198" s="3"/>
    </row>
    <row r="199" spans="1:3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G199" s="3"/>
    </row>
    <row r="200" spans="1:3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G200" s="3"/>
    </row>
    <row r="201" spans="1:3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G201" s="3"/>
    </row>
    <row r="202" spans="1:3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G202" s="3"/>
    </row>
    <row r="203" spans="1:3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G203" s="3"/>
    </row>
    <row r="204" spans="1:3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G204" s="3"/>
    </row>
    <row r="205" spans="1:3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G205" s="3"/>
    </row>
    <row r="206" spans="1:3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G206" s="3"/>
    </row>
    <row r="207" spans="1:3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G207" s="3"/>
    </row>
    <row r="208" spans="1:3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G208" s="3"/>
    </row>
    <row r="209" spans="1:3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G209" s="3"/>
    </row>
    <row r="210" spans="1:3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G210" s="3"/>
    </row>
    <row r="211" spans="1:3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G211" s="3"/>
    </row>
    <row r="212" spans="1:3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G212" s="3"/>
    </row>
    <row r="213" spans="1:3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G213" s="3"/>
    </row>
    <row r="214" spans="1:3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G214" s="3"/>
    </row>
    <row r="215" spans="1:3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G215" s="3"/>
    </row>
    <row r="216" spans="1:3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G216" s="3"/>
    </row>
    <row r="217" spans="1:3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G217" s="3"/>
    </row>
    <row r="218" spans="1:3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G218" s="3"/>
    </row>
    <row r="219" spans="1:3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G219" s="3"/>
    </row>
    <row r="220" spans="1:3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G220" s="3"/>
    </row>
    <row r="221" spans="1:3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G221" s="3"/>
    </row>
    <row r="222" spans="1:3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G222" s="3"/>
    </row>
    <row r="223" spans="1:3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G223" s="3"/>
    </row>
    <row r="224" spans="1:3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G224" s="3"/>
    </row>
    <row r="225" spans="1:3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G225" s="3"/>
    </row>
    <row r="226" spans="1:3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G226" s="3"/>
    </row>
    <row r="227" spans="1:3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G227" s="3"/>
    </row>
    <row r="228" spans="1:3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G228" s="3"/>
    </row>
    <row r="229" spans="1:3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G229" s="3"/>
    </row>
    <row r="230" spans="1:3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G230" s="3"/>
    </row>
    <row r="231" spans="1:3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G231" s="3"/>
    </row>
    <row r="232" spans="1:3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G232" s="3"/>
    </row>
    <row r="233" spans="1: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G233" s="3"/>
    </row>
    <row r="234" spans="1:3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G234" s="3"/>
    </row>
    <row r="235" spans="1:3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G235" s="3"/>
    </row>
    <row r="236" spans="1:3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G236" s="3"/>
    </row>
    <row r="237" spans="1:3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G237" s="3"/>
    </row>
    <row r="238" spans="1:3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G238" s="3"/>
    </row>
    <row r="239" spans="1:3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G239" s="3"/>
    </row>
    <row r="240" spans="1:3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G240" s="3"/>
    </row>
    <row r="241" spans="1:3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G241" s="3"/>
    </row>
    <row r="242" spans="1:3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G242" s="3"/>
    </row>
    <row r="243" spans="1:3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G243" s="3"/>
    </row>
    <row r="244" spans="1:3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G244" s="3"/>
    </row>
    <row r="245" spans="1:3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G245" s="3"/>
    </row>
    <row r="246" spans="1:3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G246" s="3"/>
    </row>
    <row r="247" spans="1:3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G247" s="3"/>
    </row>
    <row r="248" spans="1:3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G248" s="3"/>
    </row>
    <row r="249" spans="1:3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G249" s="3"/>
    </row>
    <row r="250" spans="1:3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G250" s="3"/>
    </row>
    <row r="251" spans="1:3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G251" s="3"/>
    </row>
    <row r="252" spans="1:3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G252" s="3"/>
    </row>
    <row r="253" spans="1:3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G253" s="3"/>
    </row>
    <row r="254" spans="1:3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G254" s="3"/>
    </row>
    <row r="255" spans="1:3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G255" s="3"/>
    </row>
    <row r="256" spans="1:3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G256" s="3"/>
    </row>
    <row r="257" spans="1:3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G257" s="3"/>
    </row>
    <row r="258" spans="1:3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G258" s="3"/>
    </row>
    <row r="259" spans="1:3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G259" s="3"/>
    </row>
    <row r="260" spans="1:3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G260" s="3"/>
    </row>
    <row r="261" spans="1:3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G261" s="3"/>
    </row>
    <row r="262" spans="1:3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G262" s="3"/>
    </row>
    <row r="263" spans="1:3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G263" s="3"/>
    </row>
    <row r="264" spans="1:3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G264" s="3"/>
    </row>
    <row r="265" spans="1:3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G265" s="3"/>
    </row>
    <row r="266" spans="1:3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G266" s="3"/>
    </row>
    <row r="267" spans="1:3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G267" s="3"/>
    </row>
    <row r="268" spans="1:3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G268" s="3"/>
    </row>
    <row r="269" spans="1:3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G269" s="3"/>
    </row>
    <row r="270" spans="1:3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G270" s="3"/>
    </row>
    <row r="271" spans="1:3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G271" s="3"/>
    </row>
    <row r="272" spans="1:3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G272" s="3"/>
    </row>
    <row r="273" spans="1:3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G273" s="3"/>
    </row>
    <row r="274" spans="1:3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G274" s="3"/>
    </row>
    <row r="275" spans="1:3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G275" s="3"/>
    </row>
    <row r="276" spans="1:3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G276" s="3"/>
    </row>
    <row r="277" spans="1:3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G277" s="3"/>
    </row>
    <row r="278" spans="1:3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G278" s="3"/>
    </row>
    <row r="279" spans="1:3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G279" s="3"/>
    </row>
    <row r="280" spans="1:3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G280" s="3"/>
    </row>
    <row r="281" spans="1:3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G281" s="3"/>
    </row>
    <row r="282" spans="1:3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G282" s="3"/>
    </row>
    <row r="283" spans="1:3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G283" s="3"/>
    </row>
    <row r="284" spans="1:3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G284" s="3"/>
    </row>
    <row r="285" spans="1:3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G285" s="3"/>
    </row>
    <row r="286" spans="1:3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G286" s="3"/>
    </row>
    <row r="287" spans="1:3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G287" s="3"/>
    </row>
    <row r="288" spans="1:3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G288" s="3"/>
    </row>
    <row r="289" spans="1:3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G289" s="3"/>
    </row>
    <row r="290" spans="1:3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G290" s="3"/>
    </row>
    <row r="291" spans="1:3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G291" s="3"/>
    </row>
    <row r="292" spans="1:3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G292" s="3"/>
    </row>
    <row r="293" spans="1:3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G293" s="3"/>
    </row>
    <row r="294" spans="1:3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G294" s="3"/>
    </row>
    <row r="295" spans="1:3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G295" s="3"/>
    </row>
    <row r="296" spans="1:3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G296" s="3"/>
    </row>
    <row r="297" spans="1:3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G297" s="3"/>
    </row>
    <row r="298" spans="1:3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G298" s="3"/>
    </row>
    <row r="299" spans="1:3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G299" s="3"/>
    </row>
    <row r="300" spans="1:3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G300" s="3"/>
    </row>
    <row r="301" spans="1:3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G301" s="3"/>
    </row>
    <row r="302" spans="1:3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G302" s="3"/>
    </row>
    <row r="303" spans="1:3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G303" s="3"/>
    </row>
    <row r="304" spans="1:3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G304" s="3"/>
    </row>
    <row r="305" spans="1:3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G305" s="3"/>
    </row>
    <row r="306" spans="1:3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G306" s="3"/>
    </row>
    <row r="307" spans="1:3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G307" s="3"/>
    </row>
    <row r="308" spans="1:3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G308" s="3"/>
    </row>
    <row r="309" spans="1:3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G309" s="3"/>
    </row>
    <row r="310" spans="1:3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G310" s="3"/>
    </row>
    <row r="311" spans="1:3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G311" s="3"/>
    </row>
    <row r="312" spans="1:3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G312" s="3"/>
    </row>
    <row r="313" spans="1:3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G313" s="3"/>
    </row>
    <row r="314" spans="1:3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G314" s="3"/>
    </row>
    <row r="315" spans="1:3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G315" s="3"/>
    </row>
    <row r="316" spans="1:3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G316" s="3"/>
    </row>
    <row r="317" spans="1:3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G317" s="3"/>
    </row>
    <row r="318" spans="1:3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G318" s="3"/>
    </row>
    <row r="319" spans="1:3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G319" s="3"/>
    </row>
    <row r="320" spans="1:3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G320" s="3"/>
    </row>
    <row r="321" spans="1:3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G321" s="3"/>
    </row>
    <row r="322" spans="1:3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G322" s="3"/>
    </row>
    <row r="323" spans="1:3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G323" s="3"/>
    </row>
    <row r="324" spans="1:3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G324" s="3"/>
    </row>
    <row r="325" spans="1:3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G325" s="3"/>
    </row>
    <row r="326" spans="1:3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G326" s="3"/>
    </row>
    <row r="327" spans="1:3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G327" s="3"/>
    </row>
    <row r="328" spans="1:3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G328" s="3"/>
    </row>
    <row r="329" spans="1:3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G329" s="3"/>
    </row>
    <row r="330" spans="1:3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G330" s="3"/>
    </row>
    <row r="331" spans="1:3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G331" s="3"/>
    </row>
    <row r="332" spans="1:3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G332" s="3"/>
    </row>
    <row r="333" spans="1: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G333" s="3"/>
    </row>
    <row r="334" spans="1:3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G334" s="3"/>
    </row>
    <row r="335" spans="1:3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G335" s="3"/>
    </row>
    <row r="336" spans="1:3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G336" s="3"/>
    </row>
    <row r="337" spans="1:3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G337" s="3"/>
    </row>
    <row r="338" spans="1:3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G338" s="3"/>
    </row>
    <row r="339" spans="1:3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G339" s="3"/>
    </row>
    <row r="340" spans="1:3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G340" s="3"/>
    </row>
    <row r="341" spans="1:3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G341" s="3"/>
    </row>
    <row r="342" spans="1:3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G342" s="3"/>
    </row>
    <row r="343" spans="1:3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G343" s="3"/>
    </row>
    <row r="344" spans="1:3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G344" s="3"/>
    </row>
    <row r="345" spans="1:3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G345" s="3"/>
    </row>
    <row r="346" spans="1:3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G346" s="3"/>
    </row>
    <row r="347" spans="1:3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G347" s="3"/>
    </row>
    <row r="348" spans="1:3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G348" s="3"/>
    </row>
    <row r="349" spans="1:3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G349" s="3"/>
    </row>
    <row r="350" spans="1:3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G350" s="3"/>
    </row>
    <row r="351" spans="1:3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G351" s="3"/>
    </row>
    <row r="352" spans="1:3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G352" s="3"/>
    </row>
    <row r="353" spans="1:3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G353" s="3"/>
    </row>
    <row r="354" spans="1:3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G354" s="3"/>
    </row>
    <row r="355" spans="1:3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G355" s="3"/>
    </row>
    <row r="356" spans="1:3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G356" s="3"/>
    </row>
    <row r="357" spans="1:3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G357" s="3"/>
    </row>
    <row r="358" spans="1:3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G358" s="3"/>
    </row>
    <row r="359" spans="1:3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G359" s="3"/>
    </row>
    <row r="360" spans="1:3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G360" s="3"/>
    </row>
    <row r="361" spans="1:3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G361" s="3"/>
    </row>
    <row r="362" spans="1:3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G362" s="3"/>
    </row>
    <row r="363" spans="1:3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G363" s="3"/>
    </row>
    <row r="364" spans="1:3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G364" s="3"/>
    </row>
    <row r="365" spans="1:3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G365" s="3"/>
    </row>
    <row r="366" spans="1:3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G366" s="3"/>
    </row>
    <row r="367" spans="1:3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G367" s="3"/>
    </row>
    <row r="368" spans="1:3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G368" s="3"/>
    </row>
    <row r="369" spans="1:3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G369" s="3"/>
    </row>
    <row r="370" spans="1:3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G370" s="3"/>
    </row>
    <row r="371" spans="1:3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G371" s="3"/>
    </row>
    <row r="372" spans="1:3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G372" s="3"/>
    </row>
    <row r="373" spans="1:3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G373" s="3"/>
    </row>
    <row r="374" spans="1:3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G374" s="3"/>
    </row>
    <row r="375" spans="1:3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G375" s="3"/>
    </row>
    <row r="376" spans="1:3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G376" s="3"/>
    </row>
    <row r="377" spans="1:3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G377" s="3"/>
    </row>
    <row r="378" spans="1:3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G378" s="3"/>
    </row>
    <row r="379" spans="1:3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G379" s="3"/>
    </row>
    <row r="380" spans="1:3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G380" s="3"/>
    </row>
    <row r="381" spans="1:3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G381" s="3"/>
    </row>
    <row r="382" spans="1:3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G382" s="3"/>
    </row>
    <row r="383" spans="1:3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G383" s="3"/>
    </row>
    <row r="384" spans="1:3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G384" s="3"/>
    </row>
    <row r="385" spans="1:3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G385" s="3"/>
    </row>
    <row r="386" spans="1:3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G386" s="3"/>
    </row>
    <row r="387" spans="1:3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G387" s="3"/>
    </row>
    <row r="388" spans="1:3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G388" s="3"/>
    </row>
    <row r="389" spans="1:3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G389" s="3"/>
    </row>
    <row r="390" spans="1:3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G390" s="3"/>
    </row>
    <row r="391" spans="1:3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G391" s="3"/>
    </row>
    <row r="392" spans="1:3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G392" s="3"/>
    </row>
    <row r="393" spans="1:3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G393" s="3"/>
    </row>
    <row r="394" spans="1:3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G394" s="3"/>
    </row>
    <row r="395" spans="1:3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G395" s="3"/>
    </row>
    <row r="396" spans="1:3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G396" s="3"/>
    </row>
    <row r="397" spans="1:3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G397" s="3"/>
    </row>
    <row r="398" spans="1:3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G398" s="3"/>
    </row>
    <row r="399" spans="1:3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G399" s="3"/>
    </row>
    <row r="400" spans="1:3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G400" s="3"/>
    </row>
    <row r="401" spans="1:3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G401" s="3"/>
    </row>
    <row r="402" spans="1:3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G402" s="3"/>
    </row>
    <row r="403" spans="1:3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G403" s="3"/>
    </row>
    <row r="404" spans="1:3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G404" s="3"/>
    </row>
    <row r="405" spans="1:3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G405" s="3"/>
    </row>
    <row r="406" spans="1:3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G406" s="3"/>
    </row>
    <row r="407" spans="1:3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G407" s="3"/>
    </row>
    <row r="408" spans="1:3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G408" s="3"/>
    </row>
    <row r="409" spans="1:3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G409" s="3"/>
    </row>
    <row r="410" spans="1:3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G410" s="3"/>
    </row>
    <row r="411" spans="1:3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G411" s="3"/>
    </row>
    <row r="412" spans="1:3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G412" s="3"/>
    </row>
    <row r="413" spans="1:3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G413" s="3"/>
    </row>
    <row r="414" spans="1:3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G414" s="3"/>
    </row>
    <row r="415" spans="1:3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G415" s="3"/>
    </row>
    <row r="416" spans="1:3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G416" s="3"/>
    </row>
    <row r="417" spans="1:3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G417" s="3"/>
    </row>
    <row r="418" spans="1:3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G418" s="3"/>
    </row>
    <row r="419" spans="1:3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G419" s="3"/>
    </row>
    <row r="420" spans="1:3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G420" s="3"/>
    </row>
    <row r="421" spans="1:3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G421" s="3"/>
    </row>
    <row r="422" spans="1:3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G422" s="3"/>
    </row>
    <row r="423" spans="1:3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G423" s="3"/>
    </row>
    <row r="424" spans="1:3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G424" s="3"/>
    </row>
    <row r="425" spans="1:3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G425" s="3"/>
    </row>
    <row r="426" spans="1:3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G426" s="3"/>
    </row>
    <row r="427" spans="1:3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G427" s="3"/>
    </row>
    <row r="428" spans="1:3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G428" s="3"/>
    </row>
    <row r="429" spans="1:3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G429" s="3"/>
    </row>
    <row r="430" spans="1:3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G430" s="3"/>
    </row>
    <row r="431" spans="1:3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G431" s="3"/>
    </row>
    <row r="432" spans="1:3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G432" s="3"/>
    </row>
    <row r="433" spans="1: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G433" s="3"/>
    </row>
    <row r="434" spans="1:3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G434" s="3"/>
    </row>
    <row r="435" spans="1:3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G435" s="3"/>
    </row>
    <row r="436" spans="1:3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G436" s="3"/>
    </row>
    <row r="437" spans="1:3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G437" s="3"/>
    </row>
    <row r="438" spans="1:3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G438" s="3"/>
    </row>
    <row r="439" spans="1:3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G439" s="3"/>
    </row>
    <row r="440" spans="1:3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G440" s="3"/>
    </row>
    <row r="441" spans="1:3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G441" s="3"/>
    </row>
    <row r="442" spans="1:3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G442" s="3"/>
    </row>
    <row r="443" spans="1:3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G443" s="3"/>
    </row>
    <row r="444" spans="1:3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G444" s="3"/>
    </row>
    <row r="445" spans="1:3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G445" s="3"/>
    </row>
    <row r="446" spans="1:3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G446" s="3"/>
    </row>
    <row r="447" spans="1:3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G447" s="3"/>
    </row>
    <row r="448" spans="1:3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G448" s="3"/>
    </row>
    <row r="449" spans="1:3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G449" s="3"/>
    </row>
    <row r="450" spans="1:3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G450" s="3"/>
    </row>
    <row r="451" spans="1:3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G451" s="3"/>
    </row>
    <row r="452" spans="1:3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G452" s="3"/>
    </row>
    <row r="453" spans="1:3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G453" s="3"/>
    </row>
    <row r="454" spans="1:3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G454" s="3"/>
    </row>
    <row r="455" spans="1:3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G455" s="3"/>
    </row>
    <row r="456" spans="1:3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G456" s="3"/>
    </row>
    <row r="457" spans="1:3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G457" s="3"/>
    </row>
    <row r="458" spans="1:3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G458" s="3"/>
    </row>
    <row r="459" spans="1:3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G459" s="3"/>
    </row>
    <row r="460" spans="1:3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G460" s="3"/>
    </row>
    <row r="461" spans="1:3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G461" s="3"/>
    </row>
    <row r="462" spans="1:3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G462" s="3"/>
    </row>
    <row r="463" spans="1:3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G463" s="3"/>
    </row>
    <row r="464" spans="1:3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G464" s="3"/>
    </row>
    <row r="465" spans="1:3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G465" s="3"/>
    </row>
    <row r="466" spans="1:3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G466" s="3"/>
    </row>
    <row r="467" spans="1:3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G467" s="3"/>
    </row>
    <row r="468" spans="1:3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G468" s="3"/>
    </row>
    <row r="469" spans="1:3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G469" s="3"/>
    </row>
    <row r="470" spans="1:3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G470" s="3"/>
    </row>
    <row r="471" spans="1:3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G471" s="3"/>
    </row>
    <row r="472" spans="1:3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G472" s="3"/>
    </row>
    <row r="473" spans="1:3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G473" s="3"/>
    </row>
    <row r="474" spans="1:3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G474" s="3"/>
    </row>
    <row r="475" spans="1:3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G475" s="3"/>
    </row>
    <row r="476" spans="1:3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G476" s="3"/>
    </row>
    <row r="477" spans="1:3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G477" s="3"/>
    </row>
    <row r="478" spans="1:3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G478" s="3"/>
    </row>
    <row r="479" spans="1:3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G479" s="3"/>
    </row>
    <row r="480" spans="1:3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G480" s="3"/>
    </row>
    <row r="481" spans="1:3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G481" s="3"/>
    </row>
    <row r="482" spans="1:3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G482" s="3"/>
    </row>
    <row r="483" spans="1:3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G483" s="3"/>
    </row>
    <row r="484" spans="1:3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G484" s="3"/>
    </row>
    <row r="485" spans="1:3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G485" s="3"/>
    </row>
    <row r="486" spans="1:3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G486" s="3"/>
    </row>
    <row r="487" spans="1:3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G487" s="3"/>
    </row>
    <row r="488" spans="1:3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G488" s="3"/>
    </row>
    <row r="489" spans="1:3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G489" s="3"/>
    </row>
    <row r="490" spans="1:3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G490" s="3"/>
    </row>
    <row r="491" spans="1:3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G491" s="3"/>
    </row>
    <row r="492" spans="1:3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G492" s="3"/>
    </row>
    <row r="493" spans="1:3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G493" s="3"/>
    </row>
    <row r="494" spans="1:3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G494" s="3"/>
    </row>
    <row r="495" spans="1:3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G495" s="3"/>
    </row>
    <row r="496" spans="1:3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G496" s="3"/>
    </row>
    <row r="497" spans="1:3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G497" s="3"/>
    </row>
    <row r="498" spans="1:3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G498" s="3"/>
    </row>
    <row r="499" spans="1:3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G499" s="3"/>
    </row>
    <row r="500" spans="1:3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G500" s="3"/>
    </row>
    <row r="501" spans="1:3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G501" s="3"/>
    </row>
    <row r="502" spans="1:3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G502" s="3"/>
    </row>
    <row r="503" spans="1:3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G503" s="3"/>
    </row>
    <row r="504" spans="1:3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G504" s="3"/>
    </row>
    <row r="505" spans="1:3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G505" s="3"/>
    </row>
    <row r="506" spans="1:3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G506" s="3"/>
    </row>
    <row r="507" spans="1:3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G507" s="3"/>
    </row>
    <row r="508" spans="1:3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G508" s="3"/>
    </row>
    <row r="509" spans="1:3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G509" s="3"/>
    </row>
    <row r="510" spans="1:3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G510" s="3"/>
    </row>
    <row r="511" spans="1:3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G511" s="3"/>
    </row>
    <row r="512" spans="1:3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G512" s="3"/>
    </row>
    <row r="513" spans="1:3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G513" s="3"/>
    </row>
    <row r="514" spans="1:3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G514" s="3"/>
    </row>
    <row r="515" spans="1:3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G515" s="3"/>
    </row>
    <row r="516" spans="1:3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G516" s="3"/>
    </row>
    <row r="517" spans="1:3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G517" s="3"/>
    </row>
    <row r="518" spans="1:3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G518" s="3"/>
    </row>
    <row r="519" spans="1:3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G519" s="3"/>
    </row>
    <row r="520" spans="1:3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G520" s="3"/>
    </row>
    <row r="521" spans="1:3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G521" s="3"/>
    </row>
    <row r="522" spans="1:3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G522" s="3"/>
    </row>
    <row r="523" spans="1:3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G523" s="3"/>
    </row>
    <row r="524" spans="1:3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G524" s="3"/>
    </row>
    <row r="525" spans="1:3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G525" s="3"/>
    </row>
    <row r="526" spans="1:3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G526" s="3"/>
    </row>
    <row r="527" spans="1:3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G527" s="3"/>
    </row>
    <row r="528" spans="1:3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G528" s="3"/>
    </row>
    <row r="529" spans="1:3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G529" s="3"/>
    </row>
    <row r="530" spans="1:3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G530" s="3"/>
    </row>
    <row r="531" spans="1:3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G531" s="3"/>
    </row>
    <row r="532" spans="1:3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G532" s="3"/>
    </row>
    <row r="533" spans="1: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G533" s="3"/>
    </row>
    <row r="534" spans="1:3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G534" s="3"/>
    </row>
    <row r="535" spans="1:3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G535" s="3"/>
    </row>
    <row r="536" spans="1:3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G536" s="3"/>
    </row>
    <row r="537" spans="1:3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G537" s="3"/>
    </row>
    <row r="538" spans="1:3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G538" s="3"/>
    </row>
    <row r="539" spans="1:3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G539" s="3"/>
    </row>
    <row r="540" spans="1:3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G540" s="3"/>
    </row>
    <row r="541" spans="1:3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G541" s="3"/>
    </row>
    <row r="542" spans="1:3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G542" s="3"/>
    </row>
    <row r="543" spans="1:3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G543" s="3"/>
    </row>
    <row r="544" spans="1:3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G544" s="3"/>
    </row>
    <row r="545" spans="1:3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G545" s="3"/>
    </row>
    <row r="546" spans="1:3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G546" s="3"/>
    </row>
    <row r="547" spans="1:3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G547" s="3"/>
    </row>
    <row r="548" spans="1:3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G548" s="3"/>
    </row>
    <row r="549" spans="1:3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G549" s="3"/>
    </row>
    <row r="550" spans="1:3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G550" s="3"/>
    </row>
    <row r="551" spans="1:3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G551" s="3"/>
    </row>
    <row r="552" spans="1:3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G552" s="3"/>
    </row>
    <row r="553" spans="1:3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G553" s="3"/>
    </row>
    <row r="554" spans="1:3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G554" s="3"/>
    </row>
    <row r="555" spans="1:3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G555" s="3"/>
    </row>
    <row r="556" spans="1:3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G556" s="3"/>
    </row>
    <row r="557" spans="1:3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G557" s="3"/>
    </row>
    <row r="558" spans="1:3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G558" s="3"/>
    </row>
    <row r="559" spans="1:3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G559" s="3"/>
    </row>
    <row r="560" spans="1:3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G560" s="3"/>
    </row>
    <row r="561" spans="1:3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G561" s="3"/>
    </row>
    <row r="562" spans="1:3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G562" s="3"/>
    </row>
    <row r="563" spans="1:3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G563" s="3"/>
    </row>
    <row r="564" spans="1:3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G564" s="3"/>
    </row>
    <row r="565" spans="1:3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G565" s="3"/>
    </row>
    <row r="566" spans="1:3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G566" s="3"/>
    </row>
    <row r="567" spans="1:3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G567" s="3"/>
    </row>
    <row r="568" spans="1:3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G568" s="3"/>
    </row>
    <row r="569" spans="1:3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G569" s="3"/>
    </row>
    <row r="570" spans="1:3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G570" s="3"/>
    </row>
    <row r="571" spans="1:3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G571" s="3"/>
    </row>
    <row r="572" spans="1:3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G572" s="3"/>
    </row>
    <row r="573" spans="1:3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G573" s="3"/>
    </row>
    <row r="574" spans="1:3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G574" s="3"/>
    </row>
    <row r="575" spans="1:3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G575" s="3"/>
    </row>
    <row r="576" spans="1:3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G576" s="3"/>
    </row>
    <row r="577" spans="1:3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G577" s="3"/>
    </row>
    <row r="578" spans="1:3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G578" s="3"/>
    </row>
    <row r="579" spans="1:3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G579" s="3"/>
    </row>
    <row r="580" spans="1:3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G580" s="3"/>
    </row>
    <row r="581" spans="1:3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G581" s="3"/>
    </row>
    <row r="582" spans="1:3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G582" s="3"/>
    </row>
    <row r="583" spans="1:3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G583" s="3"/>
    </row>
    <row r="584" spans="1:3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G584" s="3"/>
    </row>
    <row r="585" spans="1:3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G585" s="3"/>
    </row>
    <row r="586" spans="1:3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G586" s="3"/>
    </row>
    <row r="587" spans="1:3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G587" s="3"/>
    </row>
    <row r="588" spans="1:3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G588" s="3"/>
    </row>
    <row r="589" spans="1:3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G589" s="3"/>
    </row>
    <row r="590" spans="1:3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G590" s="3"/>
    </row>
    <row r="591" spans="1:3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G591" s="3"/>
    </row>
    <row r="592" spans="1:3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G592" s="3"/>
    </row>
    <row r="593" spans="1:3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G593" s="3"/>
    </row>
    <row r="594" spans="1:3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G594" s="3"/>
    </row>
    <row r="595" spans="1:3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G595" s="3"/>
    </row>
    <row r="596" spans="1:3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G596" s="3"/>
    </row>
    <row r="597" spans="1:3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G597" s="3"/>
    </row>
    <row r="598" spans="1:3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G598" s="3"/>
    </row>
    <row r="599" spans="1:3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G599" s="3"/>
    </row>
    <row r="600" spans="1:3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G600" s="3"/>
    </row>
    <row r="601" spans="1:3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G601" s="3"/>
    </row>
    <row r="602" spans="1:3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G602" s="3"/>
    </row>
    <row r="603" spans="1:3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G603" s="3"/>
    </row>
    <row r="604" spans="1:3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G604" s="3"/>
    </row>
    <row r="605" spans="1:3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G605" s="3"/>
    </row>
    <row r="606" spans="1:3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G606" s="3"/>
    </row>
    <row r="607" spans="1:3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G607" s="3"/>
    </row>
    <row r="608" spans="1:3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G608" s="3"/>
    </row>
    <row r="609" spans="1:3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G609" s="3"/>
    </row>
    <row r="610" spans="1:3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G610" s="3"/>
    </row>
    <row r="611" spans="1:3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G611" s="3"/>
    </row>
    <row r="612" spans="1:3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G612" s="3"/>
    </row>
    <row r="613" spans="1:3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G613" s="3"/>
    </row>
    <row r="614" spans="1:3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G614" s="3"/>
    </row>
    <row r="615" spans="1:3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G615" s="3"/>
    </row>
    <row r="616" spans="1:3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G616" s="3"/>
    </row>
    <row r="617" spans="1:3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G617" s="3"/>
    </row>
    <row r="618" spans="1:3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G618" s="3"/>
    </row>
    <row r="619" spans="1:3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G619" s="3"/>
    </row>
    <row r="620" spans="1:3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G620" s="3"/>
    </row>
    <row r="621" spans="1:3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G621" s="3"/>
    </row>
    <row r="622" spans="1:3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G622" s="3"/>
    </row>
    <row r="623" spans="1:3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G623" s="3"/>
    </row>
    <row r="624" spans="1:3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G624" s="3"/>
    </row>
    <row r="625" spans="1:3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G625" s="3"/>
    </row>
    <row r="626" spans="1:3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G626" s="3"/>
    </row>
    <row r="627" spans="1:3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G627" s="3"/>
    </row>
    <row r="628" spans="1:3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G628" s="3"/>
    </row>
    <row r="629" spans="1:3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G629" s="3"/>
    </row>
    <row r="630" spans="1:3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G630" s="3"/>
    </row>
    <row r="631" spans="1:3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G631" s="3"/>
    </row>
    <row r="632" spans="1:3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G632" s="3"/>
    </row>
    <row r="633" spans="1: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G633" s="3"/>
    </row>
    <row r="634" spans="1:3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G634" s="3"/>
    </row>
    <row r="635" spans="1:3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G635" s="3"/>
    </row>
    <row r="636" spans="1:3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G636" s="3"/>
    </row>
    <row r="637" spans="1:3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G637" s="3"/>
    </row>
    <row r="638" spans="1:3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G638" s="3"/>
    </row>
    <row r="639" spans="1:3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G639" s="3"/>
    </row>
    <row r="640" spans="1:3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G640" s="3"/>
    </row>
    <row r="641" spans="1:3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G641" s="3"/>
    </row>
    <row r="642" spans="1:3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G642" s="3"/>
    </row>
    <row r="643" spans="1:3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G643" s="3"/>
    </row>
    <row r="644" spans="1:3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G644" s="3"/>
    </row>
    <row r="645" spans="1:3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G645" s="3"/>
    </row>
    <row r="646" spans="1:3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G646" s="3"/>
    </row>
    <row r="647" spans="1:3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G647" s="3"/>
    </row>
    <row r="648" spans="1:3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G648" s="3"/>
    </row>
    <row r="649" spans="1:3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G649" s="3"/>
    </row>
    <row r="650" spans="1:3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G650" s="3"/>
    </row>
    <row r="651" spans="1:3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G651" s="3"/>
    </row>
    <row r="652" spans="1:3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G652" s="3"/>
    </row>
    <row r="653" spans="1:3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G653" s="3"/>
    </row>
    <row r="654" spans="1:3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G654" s="3"/>
    </row>
    <row r="655" spans="1:3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G655" s="3"/>
    </row>
    <row r="656" spans="1:3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G656" s="3"/>
    </row>
    <row r="657" spans="1:3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G657" s="3"/>
    </row>
    <row r="658" spans="1:3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G658" s="3"/>
    </row>
    <row r="659" spans="1:3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G659" s="3"/>
    </row>
    <row r="660" spans="1:3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G660" s="3"/>
    </row>
    <row r="661" spans="1:3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G661" s="3"/>
    </row>
    <row r="662" spans="1:3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G662" s="3"/>
    </row>
    <row r="663" spans="1:3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G663" s="3"/>
    </row>
    <row r="664" spans="1:3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G664" s="3"/>
    </row>
    <row r="665" spans="1:3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G665" s="3"/>
    </row>
    <row r="666" spans="1:3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G666" s="3"/>
    </row>
    <row r="667" spans="1:3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G667" s="3"/>
    </row>
    <row r="668" spans="1:3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G668" s="3"/>
    </row>
    <row r="669" spans="1:3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G669" s="3"/>
    </row>
    <row r="670" spans="1:3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G670" s="3"/>
    </row>
    <row r="671" spans="1:3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G671" s="3"/>
    </row>
    <row r="672" spans="1:3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G672" s="3"/>
    </row>
    <row r="673" spans="1:3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G673" s="3"/>
    </row>
    <row r="674" spans="1:3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G674" s="3"/>
    </row>
    <row r="675" spans="1:3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G675" s="3"/>
    </row>
    <row r="676" spans="1:3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G676" s="3"/>
    </row>
    <row r="677" spans="1:3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G677" s="3"/>
    </row>
    <row r="678" spans="1:3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G678" s="3"/>
    </row>
    <row r="679" spans="1:3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G679" s="3"/>
    </row>
    <row r="680" spans="1:3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G680" s="3"/>
    </row>
    <row r="681" spans="1:3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G681" s="3"/>
    </row>
    <row r="682" spans="1:3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G682" s="3"/>
    </row>
    <row r="683" spans="1:3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G683" s="3"/>
    </row>
    <row r="684" spans="1:3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G684" s="3"/>
    </row>
    <row r="685" spans="1:3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G685" s="3"/>
    </row>
    <row r="686" spans="1:3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G686" s="3"/>
    </row>
    <row r="687" spans="1:3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G687" s="3"/>
    </row>
    <row r="688" spans="1:3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G688" s="3"/>
    </row>
    <row r="689" spans="1:3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G689" s="3"/>
    </row>
    <row r="690" spans="1:3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G690" s="3"/>
    </row>
    <row r="691" spans="1:3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G691" s="3"/>
    </row>
    <row r="692" spans="1:3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G692" s="3"/>
    </row>
    <row r="693" spans="1:3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G693" s="3"/>
    </row>
    <row r="694" spans="1:3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G694" s="3"/>
    </row>
    <row r="695" spans="1:3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G695" s="3"/>
    </row>
    <row r="696" spans="1:3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G696" s="3"/>
    </row>
    <row r="697" spans="1:3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G697" s="3"/>
    </row>
    <row r="698" spans="1:3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G698" s="3"/>
    </row>
    <row r="699" spans="1:3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G699" s="3"/>
    </row>
    <row r="700" spans="1:3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G700" s="3"/>
    </row>
    <row r="701" spans="1:3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G701" s="3"/>
    </row>
    <row r="702" spans="1:3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G702" s="3"/>
    </row>
    <row r="703" spans="1:3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G703" s="3"/>
    </row>
    <row r="704" spans="1:3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G704" s="3"/>
    </row>
    <row r="705" spans="1:3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G705" s="3"/>
    </row>
    <row r="706" spans="1:3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G706" s="3"/>
    </row>
    <row r="707" spans="1:3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G707" s="3"/>
    </row>
    <row r="708" spans="1:3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G708" s="3"/>
    </row>
    <row r="709" spans="1:3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G709" s="3"/>
    </row>
    <row r="710" spans="1:3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G710" s="3"/>
    </row>
    <row r="711" spans="1:3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G711" s="3"/>
    </row>
    <row r="712" spans="1:3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G712" s="3"/>
    </row>
    <row r="713" spans="1:3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G713" s="3"/>
    </row>
    <row r="714" spans="1:3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G714" s="3"/>
    </row>
    <row r="715" spans="1:3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G715" s="3"/>
    </row>
    <row r="716" spans="1:3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G716" s="3"/>
    </row>
    <row r="717" spans="1:3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G717" s="3"/>
    </row>
    <row r="718" spans="1:3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G718" s="3"/>
    </row>
    <row r="719" spans="1:3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G719" s="3"/>
    </row>
    <row r="720" spans="1:3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G720" s="3"/>
    </row>
    <row r="721" spans="1:3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G721" s="3"/>
    </row>
    <row r="722" spans="1:3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G722" s="3"/>
    </row>
    <row r="723" spans="1:3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G723" s="3"/>
    </row>
    <row r="724" spans="1:3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G724" s="3"/>
    </row>
    <row r="725" spans="1:3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G725" s="3"/>
    </row>
    <row r="726" spans="1:3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G726" s="3"/>
    </row>
    <row r="727" spans="1:3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G727" s="3"/>
    </row>
    <row r="728" spans="1:3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G728" s="3"/>
    </row>
    <row r="729" spans="1:3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G729" s="3"/>
    </row>
    <row r="730" spans="1:3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G730" s="3"/>
    </row>
    <row r="731" spans="1:3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G731" s="3"/>
    </row>
    <row r="732" spans="1:3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G732" s="3"/>
    </row>
    <row r="733" spans="1: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G733" s="3"/>
    </row>
    <row r="734" spans="1:3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G734" s="3"/>
    </row>
    <row r="735" spans="1:3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G735" s="3"/>
    </row>
    <row r="736" spans="1:3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G736" s="3"/>
    </row>
    <row r="737" spans="1:3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G737" s="3"/>
    </row>
    <row r="738" spans="1:3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G738" s="3"/>
    </row>
    <row r="739" spans="1:3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G739" s="3"/>
    </row>
    <row r="740" spans="1:3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G740" s="3"/>
    </row>
    <row r="741" spans="1:3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G741" s="3"/>
    </row>
    <row r="742" spans="1:3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G742" s="3"/>
    </row>
    <row r="743" spans="1:3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G743" s="3"/>
    </row>
    <row r="744" spans="1:3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G744" s="3"/>
    </row>
    <row r="745" spans="1:3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G745" s="3"/>
    </row>
    <row r="746" spans="1:3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G746" s="3"/>
    </row>
    <row r="747" spans="1:3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G747" s="3"/>
    </row>
    <row r="748" spans="1:3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G748" s="3"/>
    </row>
    <row r="749" spans="1:3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G749" s="3"/>
    </row>
    <row r="750" spans="1:3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G750" s="3"/>
    </row>
    <row r="751" spans="1:3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G751" s="3"/>
    </row>
    <row r="752" spans="1:3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G752" s="3"/>
    </row>
    <row r="753" spans="1:3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G753" s="3"/>
    </row>
    <row r="754" spans="1:3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G754" s="3"/>
    </row>
    <row r="755" spans="1:3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G755" s="3"/>
    </row>
    <row r="756" spans="1:3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G756" s="3"/>
    </row>
    <row r="757" spans="1:3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G757" s="3"/>
    </row>
    <row r="758" spans="1:3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G758" s="3"/>
    </row>
    <row r="759" spans="1:3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G759" s="3"/>
    </row>
    <row r="760" spans="1:3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G760" s="3"/>
    </row>
    <row r="761" spans="1:3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G761" s="3"/>
    </row>
    <row r="762" spans="1:3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G762" s="3"/>
    </row>
    <row r="763" spans="1:3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G763" s="3"/>
    </row>
    <row r="764" spans="1:3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G764" s="3"/>
    </row>
    <row r="765" spans="1:3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G765" s="3"/>
    </row>
    <row r="766" spans="1:3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G766" s="3"/>
    </row>
    <row r="767" spans="1:3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G767" s="3"/>
    </row>
    <row r="768" spans="1:3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G768" s="3"/>
    </row>
    <row r="769" spans="1:3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G769" s="3"/>
    </row>
    <row r="770" spans="1:3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G770" s="3"/>
    </row>
    <row r="771" spans="1:3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G771" s="3"/>
    </row>
    <row r="772" spans="1:3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G772" s="3"/>
    </row>
    <row r="773" spans="1:3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G773" s="3"/>
    </row>
    <row r="774" spans="1:3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G774" s="3"/>
    </row>
    <row r="775" spans="1:3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G775" s="3"/>
    </row>
    <row r="776" spans="1:3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G776" s="3"/>
    </row>
    <row r="777" spans="1:3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G777" s="3"/>
    </row>
    <row r="778" spans="1:3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G778" s="3"/>
    </row>
    <row r="779" spans="1:3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G779" s="3"/>
    </row>
    <row r="780" spans="1:3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G780" s="3"/>
    </row>
    <row r="781" spans="1:3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G781" s="3"/>
    </row>
    <row r="782" spans="1:3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G782" s="3"/>
    </row>
    <row r="783" spans="1:3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G783" s="3"/>
    </row>
    <row r="784" spans="1:3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G784" s="3"/>
    </row>
    <row r="785" spans="1:3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G785" s="3"/>
    </row>
    <row r="786" spans="1:3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G786" s="3"/>
    </row>
    <row r="787" spans="1:3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G787" s="3"/>
    </row>
    <row r="788" spans="1:3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G788" s="3"/>
    </row>
    <row r="789" spans="1:3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G789" s="3"/>
    </row>
    <row r="790" spans="1:3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G790" s="3"/>
    </row>
    <row r="791" spans="1:3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G791" s="3"/>
    </row>
    <row r="792" spans="1:3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G792" s="3"/>
    </row>
    <row r="793" spans="1:3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G793" s="3"/>
    </row>
    <row r="794" spans="1:3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G794" s="3"/>
    </row>
    <row r="795" spans="1:3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G795" s="3"/>
    </row>
    <row r="796" spans="1:3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G796" s="3"/>
    </row>
    <row r="797" spans="1:3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G797" s="3"/>
    </row>
    <row r="798" spans="1:3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G798" s="3"/>
    </row>
    <row r="799" spans="1:3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G799" s="3"/>
    </row>
    <row r="800" spans="1:3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G800" s="3"/>
    </row>
    <row r="801" spans="1:3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G801" s="3"/>
    </row>
    <row r="802" spans="1:3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G802" s="3"/>
    </row>
    <row r="803" spans="1:3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G803" s="3"/>
    </row>
    <row r="804" spans="1:3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G804" s="3"/>
    </row>
    <row r="805" spans="1:3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G805" s="3"/>
    </row>
    <row r="806" spans="1:3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G806" s="3"/>
    </row>
    <row r="807" spans="1:3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G807" s="3"/>
    </row>
    <row r="808" spans="1:3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G808" s="3"/>
    </row>
    <row r="809" spans="1:3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G809" s="3"/>
    </row>
    <row r="810" spans="1:3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G810" s="3"/>
    </row>
    <row r="811" spans="1:3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G811" s="3"/>
    </row>
    <row r="812" spans="1:3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G812" s="3"/>
    </row>
    <row r="813" spans="1:3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G813" s="3"/>
    </row>
    <row r="814" spans="1:3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G814" s="3"/>
    </row>
    <row r="815" spans="1:3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G815" s="3"/>
    </row>
    <row r="816" spans="1:3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G816" s="3"/>
    </row>
    <row r="817" spans="1:3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G817" s="3"/>
    </row>
    <row r="818" spans="1:3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G818" s="3"/>
    </row>
    <row r="819" spans="1:3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G819" s="3"/>
    </row>
    <row r="820" spans="1:3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G820" s="3"/>
    </row>
    <row r="821" spans="1:3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G821" s="3"/>
    </row>
    <row r="822" spans="1:3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G822" s="3"/>
    </row>
    <row r="823" spans="1:3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G823" s="3"/>
    </row>
    <row r="824" spans="1:3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G824" s="3"/>
    </row>
    <row r="825" spans="1:3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G825" s="3"/>
    </row>
    <row r="826" spans="1:3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G826" s="3"/>
    </row>
    <row r="827" spans="1:3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G827" s="3"/>
    </row>
    <row r="828" spans="1:3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G828" s="3"/>
    </row>
    <row r="829" spans="1:3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G829" s="3"/>
    </row>
    <row r="830" spans="1:3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G830" s="3"/>
    </row>
    <row r="831" spans="1:3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G831" s="3"/>
    </row>
    <row r="832" spans="1:3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G832" s="3"/>
    </row>
    <row r="833" spans="1: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G833" s="3"/>
    </row>
    <row r="834" spans="1:3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G834" s="3"/>
    </row>
    <row r="835" spans="1:3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G835" s="3"/>
    </row>
    <row r="836" spans="1:3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G836" s="3"/>
    </row>
    <row r="837" spans="1:3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G837" s="3"/>
    </row>
    <row r="838" spans="1:3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G838" s="3"/>
    </row>
    <row r="839" spans="1:3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G839" s="3"/>
    </row>
    <row r="840" spans="1:3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G840" s="3"/>
    </row>
    <row r="841" spans="1:3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G841" s="3"/>
    </row>
    <row r="842" spans="1:3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G842" s="3"/>
    </row>
    <row r="843" spans="1:3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G843" s="3"/>
    </row>
    <row r="844" spans="1:3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G844" s="3"/>
    </row>
    <row r="845" spans="1:3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G845" s="3"/>
    </row>
    <row r="846" spans="1:3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G846" s="3"/>
    </row>
    <row r="847" spans="1:3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G847" s="3"/>
    </row>
    <row r="848" spans="1:3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G848" s="3"/>
    </row>
    <row r="849" spans="1:3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G849" s="3"/>
    </row>
    <row r="850" spans="1:3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G850" s="3"/>
    </row>
    <row r="851" spans="1:3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G851" s="3"/>
    </row>
    <row r="852" spans="1:3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G852" s="3"/>
    </row>
    <row r="853" spans="1:3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G853" s="3"/>
    </row>
    <row r="854" spans="1:3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G854" s="3"/>
    </row>
    <row r="855" spans="1:3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G855" s="3"/>
    </row>
    <row r="856" spans="1:3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G856" s="3"/>
    </row>
    <row r="857" spans="1:3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G857" s="3"/>
    </row>
    <row r="858" spans="1:3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G858" s="3"/>
    </row>
    <row r="859" spans="1:3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G859" s="3"/>
    </row>
    <row r="860" spans="1:3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G860" s="3"/>
    </row>
    <row r="861" spans="1:3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G861" s="3"/>
    </row>
    <row r="862" spans="1:3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G862" s="3"/>
    </row>
    <row r="863" spans="1:3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G863" s="3"/>
    </row>
    <row r="864" spans="1:3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G864" s="3"/>
    </row>
    <row r="865" spans="1:3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G865" s="3"/>
    </row>
    <row r="866" spans="1:3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G866" s="3"/>
    </row>
    <row r="867" spans="1:3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G867" s="3"/>
    </row>
    <row r="868" spans="1:3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G868" s="3"/>
    </row>
    <row r="869" spans="1:3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G869" s="3"/>
    </row>
    <row r="870" spans="1:3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G870" s="3"/>
    </row>
    <row r="871" spans="1:3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G871" s="3"/>
    </row>
    <row r="872" spans="1:3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G872" s="3"/>
    </row>
    <row r="873" spans="1:3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G873" s="3"/>
    </row>
    <row r="874" spans="1:3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G874" s="3"/>
    </row>
    <row r="875" spans="1:3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G875" s="3"/>
    </row>
    <row r="876" spans="1:3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G876" s="3"/>
    </row>
    <row r="877" spans="1:3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G877" s="3"/>
    </row>
    <row r="878" spans="1:3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G878" s="3"/>
    </row>
    <row r="879" spans="1:3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G879" s="3"/>
    </row>
    <row r="880" spans="1:3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G880" s="3"/>
    </row>
    <row r="881" spans="1:3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G881" s="3"/>
    </row>
    <row r="882" spans="1:3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G882" s="3"/>
    </row>
    <row r="883" spans="1:3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G883" s="3"/>
    </row>
    <row r="884" spans="1:3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G884" s="3"/>
    </row>
    <row r="885" spans="1:3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G885" s="3"/>
    </row>
    <row r="886" spans="1:3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G886" s="3"/>
    </row>
    <row r="887" spans="1:3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G887" s="3"/>
    </row>
    <row r="888" spans="1:3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G888" s="3"/>
    </row>
    <row r="889" spans="1:3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G889" s="3"/>
    </row>
    <row r="890" spans="1:3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G890" s="3"/>
    </row>
    <row r="891" spans="1:3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G891" s="3"/>
    </row>
    <row r="892" spans="1:3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G892" s="3"/>
    </row>
    <row r="893" spans="1:3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G893" s="3"/>
    </row>
    <row r="894" spans="1:3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G894" s="3"/>
    </row>
    <row r="895" spans="1:3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G895" s="3"/>
    </row>
    <row r="896" spans="1:3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G896" s="3"/>
    </row>
    <row r="897" spans="1:3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G897" s="3"/>
    </row>
    <row r="898" spans="1:3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G898" s="3"/>
    </row>
    <row r="899" spans="1:3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G899" s="3"/>
    </row>
    <row r="900" spans="1:3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G900" s="3"/>
    </row>
    <row r="901" spans="1:3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G901" s="3"/>
    </row>
    <row r="902" spans="1:3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G902" s="3"/>
    </row>
    <row r="903" spans="1:3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G903" s="3"/>
    </row>
    <row r="904" spans="1:3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G904" s="3"/>
    </row>
    <row r="905" spans="1:3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G905" s="3"/>
    </row>
    <row r="906" spans="1:3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G906" s="3"/>
    </row>
    <row r="907" spans="1:3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G907" s="3"/>
    </row>
    <row r="908" spans="1:3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G908" s="3"/>
    </row>
    <row r="909" spans="1:3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G909" s="3"/>
    </row>
    <row r="910" spans="1:3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G910" s="3"/>
    </row>
    <row r="911" spans="1:3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G911" s="3"/>
    </row>
    <row r="912" spans="1:3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G912" s="3"/>
    </row>
    <row r="913" spans="1:3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G913" s="3"/>
    </row>
    <row r="914" spans="1:3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G914" s="3"/>
    </row>
    <row r="915" spans="1:3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G915" s="3"/>
    </row>
    <row r="916" spans="1:3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G916" s="3"/>
    </row>
    <row r="917" spans="1:3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G917" s="3"/>
    </row>
    <row r="918" spans="1:3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G918" s="3"/>
    </row>
    <row r="919" spans="1:3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G919" s="3"/>
    </row>
    <row r="920" spans="1:3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G920" s="3"/>
    </row>
    <row r="921" spans="1:3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G921" s="3"/>
    </row>
    <row r="922" spans="1:3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G922" s="3"/>
    </row>
    <row r="923" spans="1:3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G923" s="3"/>
    </row>
    <row r="924" spans="1:3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G924" s="3"/>
    </row>
    <row r="925" spans="1:3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G925" s="3"/>
    </row>
    <row r="926" spans="1:3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G926" s="3"/>
    </row>
    <row r="927" spans="1:3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G927" s="3"/>
    </row>
    <row r="928" spans="1:3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G928" s="3"/>
    </row>
    <row r="929" spans="1:3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G929" s="3"/>
    </row>
    <row r="930" spans="1:3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G930" s="3"/>
    </row>
    <row r="931" spans="1:3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G931" s="3"/>
    </row>
    <row r="932" spans="1:3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G932" s="3"/>
    </row>
    <row r="933" spans="1: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G933" s="3"/>
    </row>
    <row r="934" spans="1:3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G934" s="3"/>
    </row>
    <row r="935" spans="1:3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G935" s="3"/>
    </row>
    <row r="936" spans="1:3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G936" s="3"/>
    </row>
    <row r="937" spans="1:3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G937" s="3"/>
    </row>
    <row r="938" spans="1:3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G938" s="3"/>
    </row>
    <row r="939" spans="1:3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G939" s="3"/>
    </row>
    <row r="940" spans="1:3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G940" s="3"/>
    </row>
    <row r="941" spans="1:3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G941" s="3"/>
    </row>
    <row r="942" spans="1:3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G942" s="3"/>
    </row>
    <row r="943" spans="1:3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G943" s="3"/>
    </row>
    <row r="944" spans="1:3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G944" s="3"/>
    </row>
    <row r="945" spans="1:3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G945" s="3"/>
    </row>
    <row r="946" spans="1:3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G946" s="3"/>
    </row>
    <row r="947" spans="1:3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G947" s="3"/>
    </row>
    <row r="948" spans="1:3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G948" s="3"/>
    </row>
    <row r="949" spans="1:3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G949" s="3"/>
    </row>
    <row r="950" spans="1:3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G950" s="3"/>
    </row>
    <row r="951" spans="1:3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G951" s="3"/>
    </row>
    <row r="952" spans="1:3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G952" s="3"/>
    </row>
    <row r="953" spans="1:3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G953" s="3"/>
    </row>
    <row r="954" spans="1:3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G954" s="3"/>
    </row>
    <row r="955" spans="1:3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G955" s="3"/>
    </row>
    <row r="956" spans="1:3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G956" s="3"/>
    </row>
    <row r="957" spans="1:3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G957" s="3"/>
    </row>
    <row r="958" spans="1:3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G958" s="3"/>
    </row>
    <row r="959" spans="1:3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G959" s="3"/>
    </row>
    <row r="960" spans="1:3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G960" s="3"/>
    </row>
    <row r="961" spans="1:3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G961" s="3"/>
    </row>
    <row r="962" spans="1:3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G962" s="3"/>
    </row>
    <row r="963" spans="1:3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G963" s="3"/>
    </row>
    <row r="964" spans="1:3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G964" s="3"/>
    </row>
    <row r="965" spans="1:3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G965" s="3"/>
    </row>
    <row r="966" spans="1:3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G966" s="3"/>
    </row>
    <row r="967" spans="1:3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G967" s="3"/>
    </row>
    <row r="968" spans="1:3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G968" s="3"/>
    </row>
    <row r="969" spans="1:3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G969" s="3"/>
    </row>
    <row r="970" spans="1:3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G970" s="3"/>
    </row>
    <row r="971" spans="1:3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G971" s="3"/>
    </row>
    <row r="972" spans="1:3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G972" s="3"/>
    </row>
    <row r="973" spans="1:3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G973" s="3"/>
    </row>
    <row r="974" spans="1:3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G974" s="3"/>
    </row>
    <row r="975" spans="1:3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G975" s="3"/>
    </row>
    <row r="976" spans="1:3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G976" s="3"/>
    </row>
    <row r="977" spans="1:3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G977" s="3"/>
    </row>
    <row r="978" spans="1:3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G978" s="3"/>
    </row>
    <row r="979" spans="1:3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G979" s="3"/>
    </row>
    <row r="980" spans="1:3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G980" s="3"/>
    </row>
    <row r="981" spans="1:3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G981" s="3"/>
    </row>
    <row r="982" spans="1:3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G982" s="3"/>
    </row>
    <row r="983" spans="1:3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G983" s="3"/>
    </row>
    <row r="984" spans="1:3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G984" s="3"/>
    </row>
    <row r="985" spans="1:3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G985" s="3"/>
    </row>
    <row r="986" spans="1:3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G986" s="3"/>
    </row>
    <row r="987" spans="1:3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G987" s="3"/>
    </row>
    <row r="988" spans="1:3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G988" s="3"/>
    </row>
    <row r="989" spans="1:3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G989" s="3"/>
    </row>
    <row r="990" spans="1:3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G990" s="3"/>
    </row>
    <row r="991" spans="1:3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G991" s="3"/>
    </row>
    <row r="992" spans="1:3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G992" s="3"/>
    </row>
    <row r="993" spans="1:3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G993" s="3"/>
    </row>
    <row r="994" spans="1:3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G994" s="3"/>
    </row>
    <row r="995" spans="1:3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G995" s="3"/>
    </row>
    <row r="996" spans="1:3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G996" s="3"/>
    </row>
    <row r="997" spans="1:3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G997" s="3"/>
    </row>
    <row r="998" spans="1:3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G998" s="3"/>
    </row>
    <row r="999" spans="1:3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G999" s="3"/>
    </row>
    <row r="1000" spans="1:3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G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5"/>
  <sheetViews>
    <sheetView workbookViewId="0"/>
  </sheetViews>
  <sheetFormatPr defaultColWidth="17.33203125" defaultRowHeight="15" customHeight="1"/>
  <cols>
    <col min="2" max="2" width="24.33203125" customWidth="1"/>
    <col min="5" max="5" width="25" customWidth="1"/>
    <col min="32" max="32" width="35.5546875" customWidth="1"/>
  </cols>
  <sheetData>
    <row r="1" spans="1:41">
      <c r="A1" s="20" t="s">
        <v>547</v>
      </c>
      <c r="B1" s="20" t="s">
        <v>10</v>
      </c>
      <c r="D1" s="20" t="s">
        <v>547</v>
      </c>
      <c r="E1" s="20" t="s">
        <v>11</v>
      </c>
      <c r="G1" s="20" t="s">
        <v>547</v>
      </c>
      <c r="H1" s="20" t="s">
        <v>12</v>
      </c>
      <c r="J1" s="20" t="s">
        <v>547</v>
      </c>
      <c r="K1" s="20" t="s">
        <v>13</v>
      </c>
      <c r="M1" s="20" t="s">
        <v>547</v>
      </c>
      <c r="N1" s="20" t="s">
        <v>548</v>
      </c>
      <c r="P1" s="20" t="s">
        <v>547</v>
      </c>
      <c r="Q1" s="20" t="s">
        <v>549</v>
      </c>
      <c r="S1" s="20" t="s">
        <v>547</v>
      </c>
      <c r="T1" s="20" t="s">
        <v>550</v>
      </c>
      <c r="V1" s="20" t="s">
        <v>547</v>
      </c>
      <c r="W1" s="20" t="s">
        <v>551</v>
      </c>
      <c r="Y1" s="20" t="s">
        <v>547</v>
      </c>
      <c r="Z1" s="20" t="s">
        <v>552</v>
      </c>
      <c r="AA1" s="62"/>
      <c r="AB1" s="20" t="s">
        <v>547</v>
      </c>
      <c r="AC1" s="20" t="s">
        <v>553</v>
      </c>
      <c r="AD1" s="62"/>
      <c r="AE1" s="20" t="s">
        <v>547</v>
      </c>
      <c r="AF1" s="20" t="s">
        <v>554</v>
      </c>
      <c r="AG1" s="35">
        <v>1</v>
      </c>
      <c r="AH1" s="35" t="s">
        <v>555</v>
      </c>
      <c r="AI1" s="20" t="s">
        <v>547</v>
      </c>
      <c r="AJ1" s="20" t="s">
        <v>556</v>
      </c>
      <c r="AK1" s="62"/>
      <c r="AL1" s="20" t="s">
        <v>547</v>
      </c>
      <c r="AM1" s="20" t="s">
        <v>557</v>
      </c>
      <c r="AN1" s="35">
        <v>1</v>
      </c>
      <c r="AO1" s="35" t="s">
        <v>558</v>
      </c>
    </row>
    <row r="2" spans="1:41">
      <c r="A2" s="35">
        <v>0</v>
      </c>
      <c r="B2" t="str">
        <f ca="1">SUM(RANDBETWEEN(1,6),RANDBETWEEN(1,6),RANDBETWEEN(1,6),RANDBETWEEN(1,6),RANDBETWEEN(1,6)) &amp; " cp"</f>
        <v>19 cp</v>
      </c>
      <c r="D2" s="35">
        <v>0</v>
      </c>
      <c r="E2" t="str">
        <f ca="1">(SUM(RANDBETWEEN(1,6),RANDBETWEEN(1,6),RANDBETWEEN(1,6),RANDBETWEEN(1,6))*10) &amp; " cp and " &amp; (RANDBETWEEN(1,6)*10) &amp; " ep"</f>
        <v>80 cp and 60 ep</v>
      </c>
      <c r="G2" s="35">
        <v>0</v>
      </c>
      <c r="H2" t="str">
        <f ca="1">(SUM(RANDBETWEEN(1,6),RANDBETWEEN(1,6),RANDBETWEEN(1,6),RANDBETWEEN(1,6))*100) &amp; " sp and " &amp; (RANDBETWEEN(1,6)*100) &amp; " gp"</f>
        <v>1500 sp and 300 gp</v>
      </c>
      <c r="J2" s="35">
        <v>0</v>
      </c>
      <c r="K2" t="str">
        <f ca="1">(SUM(RANDBETWEEN(1,6),RANDBETWEEN(1,6))*1000) &amp; " ep and " &amp; (SUM(RANDBETWEEN(1,6),RANDBETWEEN(1,6),RANDBETWEEN(1,6),RANDBETWEEN(1,6),RANDBETWEEN(1,6),RANDBETWEEN(1,6),RANDBETWEEN(1,6),RANDBETWEEN(1,6),)*100) &amp; " gp"</f>
        <v>8000 ep and 3300 gp</v>
      </c>
      <c r="M2" s="35">
        <v>0</v>
      </c>
      <c r="N2" s="35" t="s">
        <v>559</v>
      </c>
      <c r="P2" s="35">
        <v>0</v>
      </c>
      <c r="Q2" s="35" t="s">
        <v>560</v>
      </c>
      <c r="S2" s="35">
        <v>0</v>
      </c>
      <c r="T2" s="35" t="s">
        <v>561</v>
      </c>
      <c r="V2" s="35">
        <v>0</v>
      </c>
      <c r="W2" s="35" t="s">
        <v>562</v>
      </c>
      <c r="Y2" s="35">
        <v>0</v>
      </c>
      <c r="Z2" s="35" t="s">
        <v>563</v>
      </c>
      <c r="AA2" s="35"/>
      <c r="AB2" s="35">
        <v>0</v>
      </c>
      <c r="AC2" s="35" t="s">
        <v>564</v>
      </c>
      <c r="AD2" s="35"/>
      <c r="AE2" s="35">
        <v>0</v>
      </c>
      <c r="AF2" s="35" t="s">
        <v>565</v>
      </c>
      <c r="AG2" s="35">
        <v>2</v>
      </c>
      <c r="AH2" s="35" t="s">
        <v>566</v>
      </c>
      <c r="AI2" s="35">
        <v>0</v>
      </c>
      <c r="AJ2" s="35" t="s">
        <v>567</v>
      </c>
      <c r="AK2" s="35"/>
      <c r="AL2" s="35">
        <v>0</v>
      </c>
      <c r="AM2" s="35" t="s">
        <v>568</v>
      </c>
      <c r="AN2" s="35">
        <v>2</v>
      </c>
      <c r="AO2" s="35" t="s">
        <v>558</v>
      </c>
    </row>
    <row r="3" spans="1:41">
      <c r="A3" s="35">
        <v>31</v>
      </c>
      <c r="B3" t="str">
        <f ca="1">SUM(RANDBETWEEN(1,6),RANDBETWEEN(1,6),RANDBETWEEN(1,6),RANDBETWEEN(1,6)) &amp; " sp"</f>
        <v>13 sp</v>
      </c>
      <c r="D3" s="35">
        <v>31</v>
      </c>
      <c r="E3" t="str">
        <f ca="1">(SUM(RANDBETWEEN(1,6),RANDBETWEEN(1,6),RANDBETWEEN(1,6),RANDBETWEEN(1,6),RANDBETWEEN(1,6),RANDBETWEEN(1,6))*10) &amp; " sp and " &amp; (SUM(RANDBETWEEN(1,6),RANDBETWEEN(1,6))*10) &amp; " gp"</f>
        <v>240 sp and 40 gp</v>
      </c>
      <c r="G3" s="35">
        <v>21</v>
      </c>
      <c r="H3" t="str">
        <f ca="1">(RANDBETWEEN(1,6)*100) &amp; " ep and " &amp; (RANDBETWEEN(1,6)*100) &amp; " gp"</f>
        <v>300 ep and 500 gp</v>
      </c>
      <c r="J3" s="35">
        <v>16</v>
      </c>
      <c r="K3" t="str">
        <f ca="1">(RANDBETWEEN(1,6)*1000) &amp; " gp and " &amp; (RANDBETWEEN(1,6)*100) &amp; " pp"</f>
        <v>2000 gp and 400 pp</v>
      </c>
      <c r="M3" s="35">
        <v>51</v>
      </c>
      <c r="N3" s="35" t="s">
        <v>569</v>
      </c>
      <c r="P3" s="35">
        <v>16</v>
      </c>
      <c r="Q3" s="35" t="s">
        <v>570</v>
      </c>
      <c r="S3" s="35">
        <v>16</v>
      </c>
      <c r="T3" s="35" t="s">
        <v>571</v>
      </c>
      <c r="V3" s="35">
        <v>21</v>
      </c>
      <c r="W3" s="35" t="s">
        <v>572</v>
      </c>
      <c r="Y3" s="35">
        <v>31</v>
      </c>
      <c r="Z3" s="35" t="s">
        <v>573</v>
      </c>
      <c r="AA3" s="35"/>
      <c r="AB3" s="35">
        <v>16</v>
      </c>
      <c r="AC3" s="35" t="s">
        <v>574</v>
      </c>
      <c r="AD3" s="35"/>
      <c r="AE3" s="35">
        <v>12</v>
      </c>
      <c r="AF3" s="35" t="str">
        <f ca="1">"Figurine of wondrous power (" &amp; VLOOKUP(RANDBETWEEN(1,9),AG:AH,2,TRUE) &amp; ")"</f>
        <v>Figurine of wondrous power (Ivory goats)</v>
      </c>
      <c r="AG3" s="35">
        <v>3</v>
      </c>
      <c r="AH3" s="35" t="s">
        <v>575</v>
      </c>
      <c r="AI3" s="35">
        <v>11</v>
      </c>
      <c r="AJ3" s="35" t="s">
        <v>576</v>
      </c>
      <c r="AK3" s="35"/>
      <c r="AL3" s="35">
        <v>6</v>
      </c>
      <c r="AM3" s="35" t="s">
        <v>577</v>
      </c>
      <c r="AN3" s="35">
        <v>3</v>
      </c>
      <c r="AO3" s="35" t="s">
        <v>578</v>
      </c>
    </row>
    <row r="4" spans="1:41">
      <c r="A4" s="35">
        <v>61</v>
      </c>
      <c r="B4" t="str">
        <f ca="1">SUM(RANDBETWEEN(1,6),RANDBETWEEN(1,6),RANDBETWEEN(1,6)) &amp; " ep"</f>
        <v>13 ep</v>
      </c>
      <c r="D4" s="35">
        <v>61</v>
      </c>
      <c r="E4" t="str">
        <f ca="1">(SUM(RANDBETWEEN(1,6),RANDBETWEEN(1,6),RANDBETWEEN(1,6))*10) &amp; " ep and " &amp; (SUM(RANDBETWEEN(1,6),RANDBETWEEN(1,6))*10) &amp; " gp"</f>
        <v>140 ep and 50 gp</v>
      </c>
      <c r="G4" s="35">
        <v>36</v>
      </c>
      <c r="H4" t="str">
        <f ca="1">(SUM(RANDBETWEEN(1,6),RANDBETWEEN(1,6))*100) &amp; " gp and " &amp; (RANDBETWEEN(1,6)*100) &amp; " pp"</f>
        <v>500 gp and 100 pp</v>
      </c>
      <c r="J4" s="35">
        <v>56</v>
      </c>
      <c r="K4" t="str">
        <f ca="1">(RANDBETWEEN(1,6)*1000) &amp; " gp and " &amp; (SUM(RANDBETWEEN(1,6),RANDBETWEEN(1,6))*100) &amp; " pp"</f>
        <v>2000 gp and 800 pp</v>
      </c>
      <c r="M4" s="35">
        <v>61</v>
      </c>
      <c r="N4" s="35" t="s">
        <v>580</v>
      </c>
      <c r="P4" s="35">
        <v>23</v>
      </c>
      <c r="Q4" s="35" t="s">
        <v>581</v>
      </c>
      <c r="S4" s="35">
        <v>23</v>
      </c>
      <c r="T4" s="35" t="s">
        <v>582</v>
      </c>
      <c r="V4" s="35">
        <v>31</v>
      </c>
      <c r="W4" s="35" t="s">
        <v>583</v>
      </c>
      <c r="Y4" s="35">
        <v>56</v>
      </c>
      <c r="Z4" s="35" t="s">
        <v>562</v>
      </c>
      <c r="AA4" s="35"/>
      <c r="AB4" s="35">
        <v>19</v>
      </c>
      <c r="AC4" s="35" t="s">
        <v>584</v>
      </c>
      <c r="AD4" s="35"/>
      <c r="AE4" s="35">
        <v>15</v>
      </c>
      <c r="AF4" s="35" t="s">
        <v>585</v>
      </c>
      <c r="AG4" s="35">
        <v>4</v>
      </c>
      <c r="AH4" s="35" t="s">
        <v>586</v>
      </c>
      <c r="AI4" s="35">
        <v>13</v>
      </c>
      <c r="AJ4" s="35" t="s">
        <v>587</v>
      </c>
      <c r="AK4" s="35"/>
      <c r="AL4" s="35">
        <v>11</v>
      </c>
      <c r="AM4" s="35" t="s">
        <v>588</v>
      </c>
      <c r="AN4" s="35">
        <v>4</v>
      </c>
      <c r="AO4" s="35" t="s">
        <v>578</v>
      </c>
    </row>
    <row r="5" spans="1:41">
      <c r="A5" s="35">
        <v>71</v>
      </c>
      <c r="B5" t="str">
        <f ca="1">SUM(RANDBETWEEN(1,6),RANDBETWEEN(1,6),RANDBETWEEN(1,6)) &amp; " gp"</f>
        <v>4 gp</v>
      </c>
      <c r="D5" s="35">
        <v>71</v>
      </c>
      <c r="E5" t="str">
        <f ca="1">(SUM(RANDBETWEEN(1,6),RANDBETWEEN(1,6),RANDBETWEEN(1,6),RANDBETWEEN(1,6))*10) &amp; " gp"</f>
        <v>120 gp</v>
      </c>
      <c r="G5" s="35">
        <v>76</v>
      </c>
      <c r="H5" t="str">
        <f ca="1">(SUM(RANDBETWEEN(1,6),RANDBETWEEN(1,6))*100) &amp; " gp and " &amp; (SUM(RANDBETWEEN(1,6),RANDBETWEEN(1,6))*100) &amp; " pp"</f>
        <v>200 gp and 500 pp</v>
      </c>
      <c r="J5" s="35"/>
      <c r="M5" s="35">
        <v>71</v>
      </c>
      <c r="N5" s="35" t="s">
        <v>592</v>
      </c>
      <c r="P5" s="35">
        <v>30</v>
      </c>
      <c r="Q5" s="35" t="s">
        <v>593</v>
      </c>
      <c r="S5" s="35">
        <v>28</v>
      </c>
      <c r="T5" s="35" t="s">
        <v>594</v>
      </c>
      <c r="V5" s="35">
        <v>41</v>
      </c>
      <c r="W5" s="35" t="s">
        <v>595</v>
      </c>
      <c r="Y5" s="35">
        <v>71</v>
      </c>
      <c r="Z5" s="35" t="s">
        <v>596</v>
      </c>
      <c r="AA5" s="35"/>
      <c r="AB5" s="35">
        <v>22</v>
      </c>
      <c r="AC5" s="35" t="s">
        <v>597</v>
      </c>
      <c r="AD5" s="35"/>
      <c r="AE5" s="35">
        <v>16</v>
      </c>
      <c r="AF5" s="35" t="s">
        <v>598</v>
      </c>
      <c r="AG5" s="35">
        <v>5</v>
      </c>
      <c r="AH5" s="35" t="s">
        <v>599</v>
      </c>
      <c r="AI5" s="35">
        <v>15</v>
      </c>
      <c r="AJ5" s="35" t="s">
        <v>600</v>
      </c>
      <c r="AK5" s="35"/>
      <c r="AL5" s="35">
        <v>16</v>
      </c>
      <c r="AM5" s="35" t="s">
        <v>601</v>
      </c>
      <c r="AN5" s="35">
        <v>5</v>
      </c>
      <c r="AO5" s="35" t="s">
        <v>602</v>
      </c>
    </row>
    <row r="6" spans="1:41">
      <c r="A6" s="35">
        <v>96</v>
      </c>
      <c r="B6" t="str">
        <f ca="1">SUM(RANDBETWEEN(1,6),RANDBETWEEN(1,6)) &amp; " pp"</f>
        <v>8 pp</v>
      </c>
      <c r="D6" s="35">
        <v>96</v>
      </c>
      <c r="E6" t="str">
        <f ca="1">(SUM(RANDBETWEEN(1,6),RANDBETWEEN(1,6))*10) &amp; " gp and " &amp; (SUM(RANDBETWEEN(1,6),RANDBETWEEN(1,6),RANDBETWEEN(1,6))*10) &amp; " pp"</f>
        <v>40 gp and 70 pp</v>
      </c>
      <c r="G6" s="35"/>
      <c r="M6" s="35">
        <v>91</v>
      </c>
      <c r="N6" s="35" t="s">
        <v>603</v>
      </c>
      <c r="P6" s="35">
        <v>35</v>
      </c>
      <c r="Q6" s="35" t="s">
        <v>604</v>
      </c>
      <c r="S6" s="35">
        <v>33</v>
      </c>
      <c r="T6" s="35" t="s">
        <v>605</v>
      </c>
      <c r="V6" s="35">
        <v>51</v>
      </c>
      <c r="W6" s="35" t="s">
        <v>606</v>
      </c>
      <c r="Y6" s="35">
        <v>86</v>
      </c>
      <c r="Z6" s="35" t="s">
        <v>607</v>
      </c>
      <c r="AA6" s="35"/>
      <c r="AB6" s="35">
        <v>24</v>
      </c>
      <c r="AC6" s="35" t="s">
        <v>608</v>
      </c>
      <c r="AD6" s="35"/>
      <c r="AE6" s="35">
        <v>17</v>
      </c>
      <c r="AF6" s="35" t="s">
        <v>609</v>
      </c>
      <c r="AG6" s="35">
        <v>6</v>
      </c>
      <c r="AH6" s="35" t="s">
        <v>610</v>
      </c>
      <c r="AI6" s="35">
        <v>17</v>
      </c>
      <c r="AJ6" s="35" t="s">
        <v>611</v>
      </c>
      <c r="AK6" s="35"/>
      <c r="AL6" s="35">
        <v>21</v>
      </c>
      <c r="AM6" s="35" t="s">
        <v>612</v>
      </c>
      <c r="AN6" s="35">
        <v>6</v>
      </c>
      <c r="AO6" s="35" t="s">
        <v>602</v>
      </c>
    </row>
    <row r="7" spans="1:41">
      <c r="M7" s="35">
        <v>95</v>
      </c>
      <c r="N7" s="35" t="s">
        <v>560</v>
      </c>
      <c r="P7" s="35">
        <v>40</v>
      </c>
      <c r="Q7" s="35" t="s">
        <v>613</v>
      </c>
      <c r="S7" s="35">
        <v>38</v>
      </c>
      <c r="T7" s="35" t="s">
        <v>614</v>
      </c>
      <c r="V7" s="35">
        <v>58</v>
      </c>
      <c r="W7" s="35" t="s">
        <v>615</v>
      </c>
      <c r="Y7" s="35">
        <v>94</v>
      </c>
      <c r="Z7" s="35" t="s">
        <v>616</v>
      </c>
      <c r="AA7" s="35"/>
      <c r="AB7" s="35">
        <v>26</v>
      </c>
      <c r="AC7" s="35" t="s">
        <v>617</v>
      </c>
      <c r="AD7" s="35"/>
      <c r="AE7" s="35">
        <v>18</v>
      </c>
      <c r="AF7" s="35" t="s">
        <v>618</v>
      </c>
      <c r="AG7" s="35">
        <v>7</v>
      </c>
      <c r="AH7" s="35" t="s">
        <v>610</v>
      </c>
      <c r="AI7" s="35">
        <v>19</v>
      </c>
      <c r="AJ7" s="35" t="s">
        <v>619</v>
      </c>
      <c r="AK7" s="35"/>
      <c r="AL7" s="35">
        <v>24</v>
      </c>
      <c r="AM7" s="35" t="s">
        <v>620</v>
      </c>
      <c r="AN7" s="35">
        <v>7</v>
      </c>
      <c r="AO7" s="35" t="s">
        <v>621</v>
      </c>
    </row>
    <row r="8" spans="1:41">
      <c r="A8" s="20" t="s">
        <v>547</v>
      </c>
      <c r="B8" s="20" t="s">
        <v>622</v>
      </c>
      <c r="M8" s="35">
        <v>99</v>
      </c>
      <c r="N8" s="35" t="s">
        <v>623</v>
      </c>
      <c r="P8" s="35">
        <v>45</v>
      </c>
      <c r="Q8" s="35" t="s">
        <v>624</v>
      </c>
      <c r="S8" s="35">
        <v>43</v>
      </c>
      <c r="T8" s="35" t="s">
        <v>625</v>
      </c>
      <c r="V8" s="35">
        <v>63</v>
      </c>
      <c r="W8" s="35" t="s">
        <v>626</v>
      </c>
      <c r="Y8" s="35">
        <v>99</v>
      </c>
      <c r="Z8" s="35" t="s">
        <v>627</v>
      </c>
      <c r="AA8" s="35"/>
      <c r="AB8" s="35">
        <v>28</v>
      </c>
      <c r="AC8" s="35" t="s">
        <v>628</v>
      </c>
      <c r="AD8" s="35"/>
      <c r="AE8" s="35">
        <v>19</v>
      </c>
      <c r="AF8" s="35" t="s">
        <v>629</v>
      </c>
      <c r="AG8" s="35">
        <v>8</v>
      </c>
      <c r="AH8" s="35" t="s">
        <v>630</v>
      </c>
      <c r="AI8" s="35">
        <v>21</v>
      </c>
      <c r="AJ8" s="35" t="s">
        <v>631</v>
      </c>
      <c r="AK8" s="35"/>
      <c r="AL8" s="35">
        <v>27</v>
      </c>
      <c r="AM8" s="35" t="s">
        <v>632</v>
      </c>
      <c r="AN8" s="35">
        <v>8</v>
      </c>
      <c r="AO8" s="35" t="s">
        <v>621</v>
      </c>
    </row>
    <row r="9" spans="1:41">
      <c r="A9" s="35">
        <v>0</v>
      </c>
      <c r="B9" t="e">
        <f ca="1">MULTIPLY(SUM(RANDBETWEEN(1,6),RANDBETWEEN(1,6)),100) &amp; "cp, " &amp; MULTIPLY(SUM(RANDBETWEEN(1,6),RANDBETWEEN(1,6)),1000) &amp; "sp, " &amp; MULTIPLY(SUM(RANDBETWEEN(1,6),RANDBETWEEN(1,6),RANDBETWEEN(1,6),RANDBETWEEN(1,6),RANDBETWEEN(1,6),RANDBETWEEN(1,6)),100) &amp; "gp, and " &amp; MULTIPLY(SUM(RANDBETWEEN(1,6),RANDBETWEEN(1,6),RANDBETWEEN(1,6)),10) &amp; "pp"</f>
        <v>#NAME?</v>
      </c>
      <c r="M9" s="35">
        <v>100</v>
      </c>
      <c r="N9" s="35" t="s">
        <v>633</v>
      </c>
      <c r="P9" s="35">
        <v>50</v>
      </c>
      <c r="Q9" s="35" t="s">
        <v>634</v>
      </c>
      <c r="S9" s="35">
        <v>48</v>
      </c>
      <c r="T9" s="35" t="s">
        <v>635</v>
      </c>
      <c r="V9" s="35">
        <v>68</v>
      </c>
      <c r="W9" s="35" t="s">
        <v>636</v>
      </c>
      <c r="AB9" s="35">
        <v>30</v>
      </c>
      <c r="AC9" s="35" t="s">
        <v>637</v>
      </c>
      <c r="AE9" s="35">
        <v>20</v>
      </c>
      <c r="AF9" s="35" t="s">
        <v>638</v>
      </c>
      <c r="AI9" s="35">
        <v>23</v>
      </c>
      <c r="AJ9" s="35" t="s">
        <v>639</v>
      </c>
      <c r="AL9" s="35">
        <v>30</v>
      </c>
      <c r="AM9" s="35" t="s">
        <v>640</v>
      </c>
      <c r="AN9" s="35">
        <v>9</v>
      </c>
      <c r="AO9" s="35" t="s">
        <v>641</v>
      </c>
    </row>
    <row r="10" spans="1:41">
      <c r="A10" s="35">
        <v>7</v>
      </c>
      <c r="B10" s="34" t="str">
        <f ca="1">SUM(RANDBETWEEN(1,6),RANDBETWEEN(1,6)) &amp; " gems worth 10gp"</f>
        <v>5 gems worth 10gp</v>
      </c>
      <c r="P10" s="35">
        <v>55</v>
      </c>
      <c r="Q10" s="35" t="s">
        <v>603</v>
      </c>
      <c r="S10" s="35">
        <v>53</v>
      </c>
      <c r="T10" s="35" t="s">
        <v>642</v>
      </c>
      <c r="V10" s="35">
        <v>73</v>
      </c>
      <c r="W10" s="35" t="s">
        <v>643</v>
      </c>
      <c r="AB10" s="35">
        <v>32</v>
      </c>
      <c r="AC10" s="35" t="s">
        <v>644</v>
      </c>
      <c r="AE10" s="35">
        <v>21</v>
      </c>
      <c r="AF10" s="35" t="s">
        <v>645</v>
      </c>
      <c r="AI10" s="35">
        <v>25</v>
      </c>
      <c r="AJ10" s="35" t="s">
        <v>646</v>
      </c>
      <c r="AL10" s="35">
        <v>33</v>
      </c>
      <c r="AM10" s="35" t="s">
        <v>647</v>
      </c>
      <c r="AN10" s="35">
        <v>10</v>
      </c>
      <c r="AO10" s="35" t="s">
        <v>641</v>
      </c>
    </row>
    <row r="11" spans="1:41">
      <c r="A11" s="35">
        <v>17</v>
      </c>
      <c r="B11" t="str">
        <f ca="1">SUM(RANDBETWEEN(1,4),RANDBETWEEN(1,4)) &amp; " art objects worth 25gp"</f>
        <v>7 art objects worth 25gp</v>
      </c>
      <c r="P11" s="35">
        <v>60</v>
      </c>
      <c r="Q11" s="35" t="s">
        <v>648</v>
      </c>
      <c r="S11" s="35">
        <v>58</v>
      </c>
      <c r="T11" s="35" t="s">
        <v>649</v>
      </c>
      <c r="V11" s="35">
        <v>78</v>
      </c>
      <c r="W11" s="35" t="s">
        <v>650</v>
      </c>
      <c r="AB11" s="35">
        <v>34</v>
      </c>
      <c r="AC11" s="35" t="s">
        <v>651</v>
      </c>
      <c r="AE11" s="35">
        <v>22</v>
      </c>
      <c r="AF11" s="35" t="s">
        <v>652</v>
      </c>
      <c r="AI11" s="35">
        <v>27</v>
      </c>
      <c r="AJ11" s="35" t="s">
        <v>653</v>
      </c>
      <c r="AL11" s="35">
        <v>36</v>
      </c>
      <c r="AM11" s="35" t="s">
        <v>654</v>
      </c>
      <c r="AN11" s="35">
        <v>11</v>
      </c>
      <c r="AO11" s="35" t="s">
        <v>655</v>
      </c>
    </row>
    <row r="12" spans="1:41">
      <c r="A12" s="35">
        <v>27</v>
      </c>
      <c r="B12" t="str">
        <f ca="1">SUM(RANDBETWEEN(1,6),RANDBETWEEN(1,6)) &amp; " gems worth 50gp"</f>
        <v>9 gems worth 50gp</v>
      </c>
      <c r="P12" s="35">
        <v>65</v>
      </c>
      <c r="Q12" s="35" t="s">
        <v>623</v>
      </c>
      <c r="S12" s="35">
        <v>63</v>
      </c>
      <c r="T12" s="35" t="s">
        <v>656</v>
      </c>
      <c r="V12" s="35">
        <v>83</v>
      </c>
      <c r="W12" s="35" t="s">
        <v>657</v>
      </c>
      <c r="AB12" s="35">
        <v>36</v>
      </c>
      <c r="AC12" s="35" t="s">
        <v>658</v>
      </c>
      <c r="AE12" s="35">
        <v>23</v>
      </c>
      <c r="AF12" s="35" t="s">
        <v>659</v>
      </c>
      <c r="AI12" s="35">
        <v>29</v>
      </c>
      <c r="AJ12" s="35" t="s">
        <v>660</v>
      </c>
      <c r="AL12" s="35">
        <v>39</v>
      </c>
      <c r="AM12" s="35" t="s">
        <v>661</v>
      </c>
      <c r="AN12" s="35">
        <v>12</v>
      </c>
      <c r="AO12" s="35" t="s">
        <v>662</v>
      </c>
    </row>
    <row r="13" spans="1:41">
      <c r="A13" s="35">
        <v>37</v>
      </c>
      <c r="B13" t="str">
        <f ca="1">SUM(RANDBETWEEN(1,6),RANDBETWEEN(1,6)) &amp; " gems worth 10gp and " &amp; RANDBETWEEN(1,6) &amp; " items on Magic Item Table A"</f>
        <v>6 gems worth 10gp and 5 items on Magic Item Table A</v>
      </c>
      <c r="P13" s="35">
        <v>68</v>
      </c>
      <c r="Q13" s="35" t="s">
        <v>663</v>
      </c>
      <c r="S13" s="35">
        <v>68</v>
      </c>
      <c r="T13" s="35" t="s">
        <v>664</v>
      </c>
      <c r="V13" s="35">
        <v>88</v>
      </c>
      <c r="W13" s="35" t="s">
        <v>563</v>
      </c>
      <c r="AB13" s="35">
        <v>38</v>
      </c>
      <c r="AC13" s="35" t="s">
        <v>665</v>
      </c>
      <c r="AE13" s="35">
        <v>24</v>
      </c>
      <c r="AF13" s="35" t="s">
        <v>666</v>
      </c>
      <c r="AI13" s="35">
        <v>31</v>
      </c>
      <c r="AJ13" s="35" t="s">
        <v>667</v>
      </c>
      <c r="AL13" s="35">
        <v>42</v>
      </c>
      <c r="AM13" s="35" t="s">
        <v>668</v>
      </c>
    </row>
    <row r="14" spans="1:41">
      <c r="A14" s="35">
        <v>45</v>
      </c>
      <c r="B14" t="str">
        <f ca="1">SUM(RANDBETWEEN(1,4),RANDBETWEEN(1,4)) &amp; " art objects worth 25gp and " &amp; RANDBETWEEN(1,6) &amp; " items from Magic Item Table A"</f>
        <v>4 art objects worth 25gp and 1 items from Magic Item Table A</v>
      </c>
      <c r="P14" s="35">
        <v>71</v>
      </c>
      <c r="Q14" s="35" t="s">
        <v>669</v>
      </c>
      <c r="S14" s="35">
        <v>73</v>
      </c>
      <c r="T14" s="35" t="s">
        <v>670</v>
      </c>
      <c r="V14" s="35">
        <v>93</v>
      </c>
      <c r="W14" s="35" t="s">
        <v>671</v>
      </c>
      <c r="AB14" s="35">
        <v>40</v>
      </c>
      <c r="AC14" s="35" t="s">
        <v>672</v>
      </c>
      <c r="AE14" s="35">
        <v>25</v>
      </c>
      <c r="AF14" s="35" t="s">
        <v>673</v>
      </c>
      <c r="AI14" s="35">
        <v>33</v>
      </c>
      <c r="AJ14" s="35" t="s">
        <v>674</v>
      </c>
      <c r="AL14" s="35">
        <v>44</v>
      </c>
      <c r="AM14" s="35" t="s">
        <v>675</v>
      </c>
    </row>
    <row r="15" spans="1:41">
      <c r="A15" s="35">
        <v>53</v>
      </c>
      <c r="B15" t="str">
        <f ca="1">SUM(RANDBETWEEN(1,6),RANDBETWEEN(1,6)) &amp; " gems worth 50gp and " &amp; RANDBETWEEN(1,6) &amp; " items on Magic Item Table A"</f>
        <v>5 gems worth 50gp and 2 items on Magic Item Table A</v>
      </c>
      <c r="P15" s="35">
        <v>74</v>
      </c>
      <c r="Q15" s="35" t="s">
        <v>676</v>
      </c>
      <c r="S15" s="35">
        <v>76</v>
      </c>
      <c r="T15" s="35" t="s">
        <v>677</v>
      </c>
      <c r="V15" s="35">
        <v>96</v>
      </c>
      <c r="W15" s="35" t="s">
        <v>678</v>
      </c>
      <c r="AB15" s="35">
        <v>42</v>
      </c>
      <c r="AC15" s="35" t="s">
        <v>679</v>
      </c>
      <c r="AE15" s="35">
        <v>26</v>
      </c>
      <c r="AF15" s="35" t="s">
        <v>680</v>
      </c>
      <c r="AI15" s="35">
        <v>35</v>
      </c>
      <c r="AJ15" s="35" t="s">
        <v>681</v>
      </c>
      <c r="AL15" s="35">
        <v>46</v>
      </c>
      <c r="AM15" s="35" t="s">
        <v>682</v>
      </c>
    </row>
    <row r="16" spans="1:41">
      <c r="A16" s="35">
        <v>61</v>
      </c>
      <c r="B16" t="str">
        <f ca="1">SUM(RANDBETWEEN(1,6),RANDBETWEEN(1,6)) &amp; " gems worth 10gp and " &amp; RANDBETWEEN(1,4) &amp; " items on Magic Item Table B"</f>
        <v>4 gems worth 10gp and 2 items on Magic Item Table B</v>
      </c>
      <c r="P16" s="35">
        <v>76</v>
      </c>
      <c r="Q16" s="35" t="s">
        <v>683</v>
      </c>
      <c r="S16" s="35">
        <v>79</v>
      </c>
      <c r="T16" s="35" t="s">
        <v>684</v>
      </c>
      <c r="V16" s="35">
        <v>99</v>
      </c>
      <c r="W16" s="35" t="s">
        <v>685</v>
      </c>
      <c r="AB16" s="35">
        <v>44</v>
      </c>
      <c r="AC16" s="35" t="s">
        <v>686</v>
      </c>
      <c r="AE16" s="35">
        <v>27</v>
      </c>
      <c r="AF16" s="35" t="s">
        <v>687</v>
      </c>
      <c r="AI16" s="35">
        <v>37</v>
      </c>
      <c r="AJ16" s="35" t="s">
        <v>688</v>
      </c>
      <c r="AL16" s="35">
        <v>48</v>
      </c>
      <c r="AM16" s="35" t="s">
        <v>689</v>
      </c>
    </row>
    <row r="17" spans="1:39">
      <c r="A17" s="35">
        <v>66</v>
      </c>
      <c r="B17" t="str">
        <f ca="1">SUM(RANDBETWEEN(1,4),RANDBETWEEN(1,4)) &amp; " art objects worth 25gp and " &amp; RANDBETWEEN(1,4) &amp; " items on Magic Item Table B"</f>
        <v>6 art objects worth 25gp and 1 items on Magic Item Table B</v>
      </c>
      <c r="P17" s="35">
        <v>78</v>
      </c>
      <c r="Q17" s="35" t="s">
        <v>690</v>
      </c>
      <c r="S17" s="35">
        <v>82</v>
      </c>
      <c r="T17" s="35" t="s">
        <v>691</v>
      </c>
      <c r="V17" s="35">
        <v>100</v>
      </c>
      <c r="W17" s="35" t="s">
        <v>692</v>
      </c>
      <c r="AB17" s="35">
        <v>46</v>
      </c>
      <c r="AC17" s="35" t="s">
        <v>693</v>
      </c>
      <c r="AE17" s="35">
        <v>28</v>
      </c>
      <c r="AF17" s="35" t="s">
        <v>694</v>
      </c>
      <c r="AI17" s="35">
        <v>39</v>
      </c>
      <c r="AJ17" s="35" t="s">
        <v>695</v>
      </c>
      <c r="AL17" s="35">
        <v>50</v>
      </c>
      <c r="AM17" s="35" t="s">
        <v>696</v>
      </c>
    </row>
    <row r="18" spans="1:39">
      <c r="A18" s="35">
        <v>71</v>
      </c>
      <c r="B18" t="str">
        <f ca="1">SUM(RANDBETWEEN(1,6),RANDBETWEEN(1,6)) &amp; " gems worth 50gp and " &amp; RANDBETWEEN(1,4) &amp; " items on Magic Item Table B"</f>
        <v>10 gems worth 50gp and 2 items on Magic Item Table B</v>
      </c>
      <c r="P18" s="35">
        <v>80</v>
      </c>
      <c r="Q18" s="35" t="s">
        <v>697</v>
      </c>
      <c r="S18" s="35">
        <v>85</v>
      </c>
      <c r="T18" s="35" t="s">
        <v>698</v>
      </c>
      <c r="AB18" s="35">
        <v>48</v>
      </c>
      <c r="AC18" s="35" t="s">
        <v>699</v>
      </c>
      <c r="AE18" s="35">
        <v>29</v>
      </c>
      <c r="AF18" s="35" t="s">
        <v>700</v>
      </c>
      <c r="AI18" s="35">
        <v>41</v>
      </c>
      <c r="AJ18" s="35" t="s">
        <v>701</v>
      </c>
      <c r="AL18" s="35">
        <v>52</v>
      </c>
      <c r="AM18" s="35" t="s">
        <v>702</v>
      </c>
    </row>
    <row r="19" spans="1:39">
      <c r="A19" s="35">
        <v>76</v>
      </c>
      <c r="B19" t="str">
        <f ca="1">SUM(RANDBETWEEN(1,6),RANDBETWEEN(1,6)) &amp; " gems worth 10gp and " &amp; RANDBETWEEN(1,4) &amp; " items on Magic Item Table C"</f>
        <v>9 gems worth 10gp and 2 items on Magic Item Table C</v>
      </c>
      <c r="P19" s="35">
        <v>82</v>
      </c>
      <c r="Q19" s="35" t="s">
        <v>703</v>
      </c>
      <c r="S19" s="35">
        <v>88</v>
      </c>
      <c r="T19" s="35" t="s">
        <v>704</v>
      </c>
      <c r="AB19" s="35">
        <v>50</v>
      </c>
      <c r="AC19" s="35" t="s">
        <v>705</v>
      </c>
      <c r="AE19" s="35">
        <v>30</v>
      </c>
      <c r="AF19" s="35" t="s">
        <v>706</v>
      </c>
      <c r="AI19" s="35">
        <v>43</v>
      </c>
      <c r="AJ19" s="35" t="s">
        <v>707</v>
      </c>
      <c r="AL19" s="35">
        <v>54</v>
      </c>
      <c r="AM19" s="35" t="s">
        <v>708</v>
      </c>
    </row>
    <row r="20" spans="1:39">
      <c r="A20" s="35">
        <v>79</v>
      </c>
      <c r="B20" t="str">
        <f ca="1">SUM(RANDBETWEEN(1,4),RANDBETWEEN(1,4)) &amp; " art objects worth 15gp and " &amp; RANDBETWEEN(1,4) &amp; " items on Magic Item Table C"</f>
        <v>3 art objects worth 15gp and 4 items on Magic Item Table C</v>
      </c>
      <c r="P20" s="35">
        <v>84</v>
      </c>
      <c r="Q20" s="35" t="s">
        <v>709</v>
      </c>
      <c r="S20" s="35">
        <v>90</v>
      </c>
      <c r="T20" s="35" t="s">
        <v>710</v>
      </c>
      <c r="AB20" s="35">
        <v>52</v>
      </c>
      <c r="AC20" s="35" t="s">
        <v>711</v>
      </c>
      <c r="AE20" s="35">
        <v>31</v>
      </c>
      <c r="AF20" s="35" t="s">
        <v>712</v>
      </c>
      <c r="AI20" s="35">
        <v>45</v>
      </c>
      <c r="AJ20" s="35" t="s">
        <v>713</v>
      </c>
      <c r="AL20" s="35">
        <v>56</v>
      </c>
      <c r="AM20" s="35" t="s">
        <v>714</v>
      </c>
    </row>
    <row r="21" spans="1:39">
      <c r="A21" s="35">
        <v>81</v>
      </c>
      <c r="B21" t="str">
        <f ca="1">SUM(RANDBETWEEN(1,6),RANDBETWEEN(1,6)) &amp; " gems worth 50gp and " &amp; RANDBETWEEN(1,4) &amp; " items on Magic Item Table C"</f>
        <v>5 gems worth 50gp and 1 items on Magic Item Table C</v>
      </c>
      <c r="P21" s="35">
        <v>85</v>
      </c>
      <c r="Q21" s="35" t="s">
        <v>715</v>
      </c>
      <c r="S21" s="35">
        <v>92</v>
      </c>
      <c r="T21" s="35" t="s">
        <v>716</v>
      </c>
      <c r="AB21" s="35">
        <v>54</v>
      </c>
      <c r="AC21" s="35" t="s">
        <v>717</v>
      </c>
      <c r="AE21" s="35">
        <v>32</v>
      </c>
      <c r="AF21" s="35" t="s">
        <v>718</v>
      </c>
      <c r="AI21" s="35">
        <v>47</v>
      </c>
      <c r="AJ21" s="35" t="s">
        <v>719</v>
      </c>
      <c r="AL21" s="35">
        <v>58</v>
      </c>
      <c r="AM21" s="35" t="s">
        <v>720</v>
      </c>
    </row>
    <row r="22" spans="1:39">
      <c r="A22" s="35">
        <v>86</v>
      </c>
      <c r="B22" t="str">
        <f ca="1">SUM(RANDBETWEEN(1,4),RANDBETWEEN(1,4)) &amp; " art objects worth 25gp and " &amp; RANDBETWEEN(1,4) &amp; " items on Magic Item Table F"</f>
        <v>3 art objects worth 25gp and 2 items on Magic Item Table F</v>
      </c>
      <c r="P22" s="35">
        <v>86</v>
      </c>
      <c r="Q22" s="35" t="s">
        <v>721</v>
      </c>
      <c r="S22" s="35">
        <v>93</v>
      </c>
      <c r="T22" s="35" t="s">
        <v>722</v>
      </c>
      <c r="AB22" s="35">
        <v>56</v>
      </c>
      <c r="AC22" s="35" t="s">
        <v>723</v>
      </c>
      <c r="AE22" s="35">
        <v>33</v>
      </c>
      <c r="AF22" s="35" t="s">
        <v>724</v>
      </c>
      <c r="AI22" s="35">
        <v>49</v>
      </c>
      <c r="AJ22" s="35" t="s">
        <v>725</v>
      </c>
      <c r="AL22" s="35">
        <v>60</v>
      </c>
      <c r="AM22" s="35" t="s">
        <v>726</v>
      </c>
    </row>
    <row r="23" spans="1:39">
      <c r="A23" s="35">
        <v>93</v>
      </c>
      <c r="B23" t="str">
        <f ca="1">SUM(RANDBETWEEN(1,6),RANDBETWEEN(1,6)) &amp; " gems worth 50gp and " &amp; RANDBETWEEN(1,4) &amp; " items on Magic Item Table F"</f>
        <v>9 gems worth 50gp and 4 items on Magic Item Table F</v>
      </c>
      <c r="P23" s="35">
        <v>87</v>
      </c>
      <c r="Q23" s="35" t="s">
        <v>633</v>
      </c>
      <c r="S23" s="35">
        <v>94</v>
      </c>
      <c r="T23" s="35" t="s">
        <v>727</v>
      </c>
      <c r="AB23" s="35">
        <v>58</v>
      </c>
      <c r="AC23" s="35" t="s">
        <v>728</v>
      </c>
      <c r="AE23" s="35">
        <v>34</v>
      </c>
      <c r="AF23" s="35" t="s">
        <v>729</v>
      </c>
      <c r="AI23" s="35">
        <v>51</v>
      </c>
      <c r="AJ23" s="35" t="s">
        <v>730</v>
      </c>
      <c r="AL23" s="35">
        <v>62</v>
      </c>
      <c r="AM23" s="35" t="s">
        <v>731</v>
      </c>
    </row>
    <row r="24" spans="1:39">
      <c r="A24" s="35">
        <v>98</v>
      </c>
      <c r="B24" t="str">
        <f ca="1">SUM(RANDBETWEEN(1,4),RANDBETWEEN(1,4)) &amp; " art objects worth 25gp and 1 item on Magic Item Table G"</f>
        <v>5 art objects worth 25gp and 1 item on Magic Item Table G</v>
      </c>
      <c r="P24" s="35">
        <v>88</v>
      </c>
      <c r="Q24" s="35" t="s">
        <v>732</v>
      </c>
      <c r="S24" s="35">
        <v>95</v>
      </c>
      <c r="T24" s="35" t="s">
        <v>733</v>
      </c>
      <c r="AB24" s="35">
        <v>60</v>
      </c>
      <c r="AC24" s="35" t="s">
        <v>734</v>
      </c>
      <c r="AE24" s="35">
        <v>35</v>
      </c>
      <c r="AF24" s="35" t="s">
        <v>735</v>
      </c>
      <c r="AI24" s="35">
        <v>53</v>
      </c>
      <c r="AJ24" s="35" t="s">
        <v>736</v>
      </c>
      <c r="AL24" s="35">
        <v>64</v>
      </c>
      <c r="AM24" s="35" t="s">
        <v>737</v>
      </c>
    </row>
    <row r="25" spans="1:39">
      <c r="A25" s="35">
        <v>100</v>
      </c>
      <c r="B25" t="str">
        <f ca="1">SUM(RANDBETWEEN(1,6),RANDBETWEEN(1,6)) &amp; " gems worth 50gp and 1 item on Magic Item Table G"</f>
        <v>5 gems worth 50gp and 1 item on Magic Item Table G</v>
      </c>
      <c r="P25" s="35">
        <v>89</v>
      </c>
      <c r="Q25" s="35" t="s">
        <v>738</v>
      </c>
      <c r="S25" s="35">
        <v>96</v>
      </c>
      <c r="T25" s="35" t="s">
        <v>739</v>
      </c>
      <c r="AB25" s="35">
        <v>62</v>
      </c>
      <c r="AC25" s="35" t="s">
        <v>740</v>
      </c>
      <c r="AE25" s="35">
        <v>36</v>
      </c>
      <c r="AF25" s="35" t="s">
        <v>741</v>
      </c>
      <c r="AI25" s="35">
        <v>55</v>
      </c>
      <c r="AJ25" s="35" t="s">
        <v>742</v>
      </c>
      <c r="AL25" s="35">
        <v>66</v>
      </c>
      <c r="AM25" s="35" t="s">
        <v>743</v>
      </c>
    </row>
    <row r="26" spans="1:39">
      <c r="P26" s="35">
        <v>90</v>
      </c>
      <c r="Q26" s="35" t="s">
        <v>744</v>
      </c>
      <c r="S26" s="35">
        <v>97</v>
      </c>
      <c r="T26" s="35" t="s">
        <v>745</v>
      </c>
      <c r="AB26" s="35">
        <v>64</v>
      </c>
      <c r="AC26" s="35" t="s">
        <v>746</v>
      </c>
      <c r="AE26" s="35">
        <v>37</v>
      </c>
      <c r="AF26" s="35" t="s">
        <v>747</v>
      </c>
      <c r="AI26" s="35">
        <v>56</v>
      </c>
      <c r="AJ26" s="35" t="s">
        <v>748</v>
      </c>
      <c r="AL26" s="35">
        <v>68</v>
      </c>
      <c r="AM26" s="35" t="s">
        <v>749</v>
      </c>
    </row>
    <row r="27" spans="1:39">
      <c r="P27" s="35">
        <v>91</v>
      </c>
      <c r="Q27" s="35" t="s">
        <v>750</v>
      </c>
      <c r="S27" s="35">
        <v>98</v>
      </c>
      <c r="T27" s="35" t="s">
        <v>751</v>
      </c>
      <c r="AB27" s="35">
        <v>66</v>
      </c>
      <c r="AC27" s="35" t="s">
        <v>752</v>
      </c>
      <c r="AE27" s="35">
        <v>38</v>
      </c>
      <c r="AF27" s="35" t="s">
        <v>753</v>
      </c>
      <c r="AI27" s="35">
        <v>57</v>
      </c>
      <c r="AJ27" s="35" t="s">
        <v>754</v>
      </c>
      <c r="AL27" s="35">
        <v>70</v>
      </c>
      <c r="AM27" s="35" t="s">
        <v>755</v>
      </c>
    </row>
    <row r="28" spans="1:39">
      <c r="P28" s="35">
        <v>92</v>
      </c>
      <c r="Q28" s="35" t="s">
        <v>756</v>
      </c>
      <c r="S28" s="35">
        <v>99</v>
      </c>
      <c r="T28" s="35" t="s">
        <v>757</v>
      </c>
      <c r="AB28" s="35">
        <v>67</v>
      </c>
      <c r="AC28" s="35" t="s">
        <v>758</v>
      </c>
      <c r="AE28" s="35">
        <v>39</v>
      </c>
      <c r="AF28" s="35" t="s">
        <v>759</v>
      </c>
      <c r="AI28" s="35">
        <v>58</v>
      </c>
      <c r="AJ28" s="35" t="s">
        <v>760</v>
      </c>
      <c r="AL28" s="35">
        <v>72</v>
      </c>
      <c r="AM28" s="35" t="s">
        <v>761</v>
      </c>
    </row>
    <row r="29" spans="1:39">
      <c r="P29" s="35">
        <v>93</v>
      </c>
      <c r="Q29" s="35" t="s">
        <v>762</v>
      </c>
      <c r="S29" s="35">
        <v>100</v>
      </c>
      <c r="T29" s="35" t="s">
        <v>763</v>
      </c>
      <c r="AB29" s="35">
        <v>68</v>
      </c>
      <c r="AC29" s="35" t="s">
        <v>764</v>
      </c>
      <c r="AE29" s="35">
        <v>40</v>
      </c>
      <c r="AF29" s="35" t="s">
        <v>765</v>
      </c>
      <c r="AI29" s="35">
        <v>59</v>
      </c>
      <c r="AJ29" s="35" t="s">
        <v>766</v>
      </c>
      <c r="AL29" s="35">
        <v>74</v>
      </c>
      <c r="AM29" s="35" t="s">
        <v>767</v>
      </c>
    </row>
    <row r="30" spans="1:39">
      <c r="P30" s="35">
        <v>94</v>
      </c>
      <c r="Q30" s="35" t="s">
        <v>768</v>
      </c>
      <c r="AB30" s="35">
        <v>69</v>
      </c>
      <c r="AC30" s="35" t="s">
        <v>769</v>
      </c>
      <c r="AE30" s="35">
        <v>41</v>
      </c>
      <c r="AF30" s="35" t="s">
        <v>770</v>
      </c>
      <c r="AI30" s="35">
        <v>60</v>
      </c>
      <c r="AJ30" s="35" t="s">
        <v>771</v>
      </c>
      <c r="AL30" s="35">
        <v>76</v>
      </c>
      <c r="AM30" t="str">
        <f ca="1">"Magic Armor (" &amp; VLOOKUP(RANDBETWEEN(1,9),AN:AO,2,TRUE) &amp; ")"</f>
        <v>Magic Armor (Armor, +3 breastplate)</v>
      </c>
    </row>
    <row r="31" spans="1:39">
      <c r="P31" s="35">
        <v>95</v>
      </c>
      <c r="Q31" s="35" t="s">
        <v>772</v>
      </c>
      <c r="AB31" s="35">
        <v>70</v>
      </c>
      <c r="AC31" s="35" t="s">
        <v>773</v>
      </c>
      <c r="AE31" s="35">
        <v>42</v>
      </c>
      <c r="AF31" s="35" t="s">
        <v>774</v>
      </c>
      <c r="AI31" s="35">
        <v>61</v>
      </c>
      <c r="AJ31" s="35" t="s">
        <v>775</v>
      </c>
      <c r="AL31" s="35">
        <v>77</v>
      </c>
      <c r="AM31" s="35" t="s">
        <v>776</v>
      </c>
    </row>
    <row r="32" spans="1:39">
      <c r="P32" s="35">
        <v>96</v>
      </c>
      <c r="Q32" s="35" t="s">
        <v>777</v>
      </c>
      <c r="AB32" s="35">
        <v>71</v>
      </c>
      <c r="AC32" s="35" t="s">
        <v>778</v>
      </c>
      <c r="AE32" s="35">
        <v>43</v>
      </c>
      <c r="AF32" s="35" t="s">
        <v>779</v>
      </c>
      <c r="AI32" s="35">
        <v>62</v>
      </c>
      <c r="AJ32" s="35" t="s">
        <v>780</v>
      </c>
      <c r="AL32" s="35">
        <v>78</v>
      </c>
      <c r="AM32" s="35" t="s">
        <v>781</v>
      </c>
    </row>
    <row r="33" spans="16:39">
      <c r="P33" s="35">
        <v>97</v>
      </c>
      <c r="Q33" s="35" t="s">
        <v>782</v>
      </c>
      <c r="AB33" s="35">
        <v>72</v>
      </c>
      <c r="AC33" s="35" t="s">
        <v>783</v>
      </c>
      <c r="AE33" s="35">
        <v>44</v>
      </c>
      <c r="AF33" s="35" t="s">
        <v>784</v>
      </c>
      <c r="AI33" s="35">
        <v>63</v>
      </c>
      <c r="AJ33" s="35" t="s">
        <v>785</v>
      </c>
      <c r="AL33" s="35">
        <v>79</v>
      </c>
      <c r="AM33" s="35" t="s">
        <v>786</v>
      </c>
    </row>
    <row r="34" spans="16:39">
      <c r="P34" s="35">
        <v>98</v>
      </c>
      <c r="Q34" s="35" t="s">
        <v>787</v>
      </c>
      <c r="AB34" s="35">
        <v>73</v>
      </c>
      <c r="AC34" s="35" t="s">
        <v>788</v>
      </c>
      <c r="AE34" s="35">
        <v>45</v>
      </c>
      <c r="AF34" s="35" t="s">
        <v>789</v>
      </c>
      <c r="AI34" s="35">
        <v>64</v>
      </c>
      <c r="AJ34" s="35" t="s">
        <v>790</v>
      </c>
      <c r="AL34" s="35">
        <v>80</v>
      </c>
      <c r="AM34" s="35" t="s">
        <v>791</v>
      </c>
    </row>
    <row r="35" spans="16:39">
      <c r="P35" s="35">
        <v>99</v>
      </c>
      <c r="Q35" s="35" t="s">
        <v>792</v>
      </c>
      <c r="AB35" s="35">
        <v>74</v>
      </c>
      <c r="AC35" s="35" t="s">
        <v>793</v>
      </c>
      <c r="AE35" s="35">
        <v>46</v>
      </c>
      <c r="AF35" s="35" t="s">
        <v>794</v>
      </c>
      <c r="AI35" s="35">
        <v>65</v>
      </c>
      <c r="AJ35" s="35" t="s">
        <v>795</v>
      </c>
      <c r="AL35" s="35">
        <v>81</v>
      </c>
      <c r="AM35" s="35" t="s">
        <v>796</v>
      </c>
    </row>
    <row r="36" spans="16:39">
      <c r="P36" s="35">
        <v>100</v>
      </c>
      <c r="Q36" s="35" t="s">
        <v>797</v>
      </c>
      <c r="AB36" s="35">
        <v>75</v>
      </c>
      <c r="AC36" s="35" t="s">
        <v>798</v>
      </c>
      <c r="AE36" s="35">
        <v>47</v>
      </c>
      <c r="AF36" s="35" t="s">
        <v>799</v>
      </c>
      <c r="AI36" s="35">
        <v>66</v>
      </c>
      <c r="AJ36" s="35" t="s">
        <v>800</v>
      </c>
      <c r="AL36" s="35">
        <v>82</v>
      </c>
      <c r="AM36" s="35" t="s">
        <v>801</v>
      </c>
    </row>
    <row r="37" spans="16:39">
      <c r="AB37" s="35">
        <v>76</v>
      </c>
      <c r="AC37" s="35" t="s">
        <v>802</v>
      </c>
      <c r="AE37" s="35">
        <v>48</v>
      </c>
      <c r="AF37" s="35" t="s">
        <v>803</v>
      </c>
      <c r="AI37" s="35">
        <v>67</v>
      </c>
      <c r="AJ37" s="35" t="s">
        <v>804</v>
      </c>
      <c r="AL37" s="35">
        <v>83</v>
      </c>
      <c r="AM37" s="35" t="s">
        <v>805</v>
      </c>
    </row>
    <row r="38" spans="16:39">
      <c r="AB38" s="35">
        <v>77</v>
      </c>
      <c r="AC38" s="35" t="s">
        <v>806</v>
      </c>
      <c r="AE38" s="35">
        <v>49</v>
      </c>
      <c r="AF38" s="35" t="s">
        <v>807</v>
      </c>
      <c r="AI38" s="35">
        <v>68</v>
      </c>
      <c r="AJ38" s="35" t="s">
        <v>808</v>
      </c>
      <c r="AL38" s="35">
        <v>84</v>
      </c>
      <c r="AM38" s="35" t="s">
        <v>809</v>
      </c>
    </row>
    <row r="39" spans="16:39">
      <c r="AB39" s="35">
        <v>78</v>
      </c>
      <c r="AC39" s="35" t="s">
        <v>810</v>
      </c>
      <c r="AE39" s="35">
        <v>50</v>
      </c>
      <c r="AF39" s="35" t="s">
        <v>811</v>
      </c>
      <c r="AI39" s="35">
        <v>69</v>
      </c>
      <c r="AJ39" s="35" t="s">
        <v>812</v>
      </c>
      <c r="AL39" s="35">
        <v>85</v>
      </c>
      <c r="AM39" s="35" t="s">
        <v>813</v>
      </c>
    </row>
    <row r="40" spans="16:39">
      <c r="AB40" s="35">
        <v>79</v>
      </c>
      <c r="AC40" s="35" t="s">
        <v>814</v>
      </c>
      <c r="AE40" s="35">
        <v>51</v>
      </c>
      <c r="AF40" s="35" t="s">
        <v>815</v>
      </c>
      <c r="AI40" s="35">
        <v>70</v>
      </c>
      <c r="AJ40" s="35" t="s">
        <v>816</v>
      </c>
      <c r="AL40" s="35">
        <v>86</v>
      </c>
      <c r="AM40" s="35" t="s">
        <v>817</v>
      </c>
    </row>
    <row r="41" spans="16:39">
      <c r="AB41" s="35">
        <v>80</v>
      </c>
      <c r="AC41" s="35" t="s">
        <v>818</v>
      </c>
      <c r="AE41" s="35">
        <v>52</v>
      </c>
      <c r="AF41" s="35" t="s">
        <v>819</v>
      </c>
      <c r="AI41" s="35">
        <v>71</v>
      </c>
      <c r="AJ41" s="35" t="s">
        <v>820</v>
      </c>
      <c r="AL41" s="35">
        <v>87</v>
      </c>
      <c r="AM41" s="35" t="s">
        <v>821</v>
      </c>
    </row>
    <row r="42" spans="16:39">
      <c r="AB42" s="35">
        <v>81</v>
      </c>
      <c r="AC42" s="35" t="s">
        <v>822</v>
      </c>
      <c r="AE42" s="35">
        <v>53</v>
      </c>
      <c r="AF42" s="35" t="s">
        <v>823</v>
      </c>
      <c r="AI42" s="35">
        <v>72</v>
      </c>
      <c r="AJ42" s="35" t="s">
        <v>824</v>
      </c>
      <c r="AL42" s="35">
        <v>88</v>
      </c>
      <c r="AM42" s="35" t="s">
        <v>825</v>
      </c>
    </row>
    <row r="43" spans="16:39">
      <c r="AB43" s="35">
        <v>82</v>
      </c>
      <c r="AC43" s="35" t="s">
        <v>826</v>
      </c>
      <c r="AE43" s="35">
        <v>54</v>
      </c>
      <c r="AF43" s="35" t="s">
        <v>827</v>
      </c>
      <c r="AI43" s="35">
        <v>73</v>
      </c>
      <c r="AJ43" s="35" t="s">
        <v>828</v>
      </c>
      <c r="AL43" s="35">
        <v>89</v>
      </c>
      <c r="AM43" s="35" t="s">
        <v>829</v>
      </c>
    </row>
    <row r="44" spans="16:39">
      <c r="AB44" s="35">
        <v>83</v>
      </c>
      <c r="AC44" s="35" t="s">
        <v>830</v>
      </c>
      <c r="AE44" s="35">
        <v>55</v>
      </c>
      <c r="AF44" s="35" t="s">
        <v>831</v>
      </c>
      <c r="AI44" s="35">
        <v>74</v>
      </c>
      <c r="AJ44" s="35" t="s">
        <v>832</v>
      </c>
      <c r="AL44" s="35">
        <v>90</v>
      </c>
      <c r="AM44" s="35" t="s">
        <v>833</v>
      </c>
    </row>
    <row r="45" spans="16:39">
      <c r="AB45" s="35">
        <v>84</v>
      </c>
      <c r="AC45" s="35" t="s">
        <v>834</v>
      </c>
      <c r="AE45" s="35">
        <v>56</v>
      </c>
      <c r="AF45" s="35" t="s">
        <v>835</v>
      </c>
      <c r="AI45" s="35">
        <v>75</v>
      </c>
      <c r="AJ45" s="35" t="s">
        <v>836</v>
      </c>
      <c r="AL45" s="35">
        <v>91</v>
      </c>
      <c r="AM45" s="35" t="s">
        <v>837</v>
      </c>
    </row>
    <row r="46" spans="16:39">
      <c r="AB46" s="35">
        <v>85</v>
      </c>
      <c r="AC46" s="35" t="s">
        <v>838</v>
      </c>
      <c r="AE46" s="35">
        <v>57</v>
      </c>
      <c r="AF46" s="35" t="s">
        <v>839</v>
      </c>
      <c r="AI46" s="35">
        <v>76</v>
      </c>
      <c r="AJ46" s="35" t="s">
        <v>840</v>
      </c>
      <c r="AL46" s="35">
        <v>92</v>
      </c>
      <c r="AM46" s="35" t="s">
        <v>841</v>
      </c>
    </row>
    <row r="47" spans="16:39">
      <c r="AB47" s="35">
        <v>86</v>
      </c>
      <c r="AC47" s="35" t="s">
        <v>842</v>
      </c>
      <c r="AE47" s="35">
        <v>58</v>
      </c>
      <c r="AF47" s="35" t="s">
        <v>843</v>
      </c>
      <c r="AI47" s="35">
        <v>77</v>
      </c>
      <c r="AJ47" s="35" t="s">
        <v>844</v>
      </c>
      <c r="AL47" s="35">
        <v>93</v>
      </c>
      <c r="AM47" s="35" t="s">
        <v>845</v>
      </c>
    </row>
    <row r="48" spans="16:39">
      <c r="AB48" s="35">
        <v>87</v>
      </c>
      <c r="AC48" s="35" t="s">
        <v>846</v>
      </c>
      <c r="AE48" s="35">
        <v>59</v>
      </c>
      <c r="AF48" s="35" t="s">
        <v>847</v>
      </c>
      <c r="AI48" s="35">
        <v>78</v>
      </c>
      <c r="AJ48" s="35" t="s">
        <v>848</v>
      </c>
      <c r="AL48" s="35">
        <v>94</v>
      </c>
      <c r="AM48" s="35" t="s">
        <v>849</v>
      </c>
    </row>
    <row r="49" spans="28:39">
      <c r="AB49" s="35">
        <v>88</v>
      </c>
      <c r="AC49" s="35" t="s">
        <v>850</v>
      </c>
      <c r="AE49" s="35">
        <v>60</v>
      </c>
      <c r="AF49" s="35" t="s">
        <v>851</v>
      </c>
      <c r="AI49" s="35">
        <v>79</v>
      </c>
      <c r="AJ49" s="35" t="s">
        <v>852</v>
      </c>
      <c r="AL49" s="35">
        <v>95</v>
      </c>
      <c r="AM49" s="35" t="s">
        <v>853</v>
      </c>
    </row>
    <row r="50" spans="28:39">
      <c r="AB50" s="35">
        <v>89</v>
      </c>
      <c r="AC50" s="35" t="s">
        <v>854</v>
      </c>
      <c r="AE50" s="35">
        <v>61</v>
      </c>
      <c r="AF50" s="35" t="s">
        <v>855</v>
      </c>
      <c r="AI50" s="35">
        <v>80</v>
      </c>
      <c r="AJ50" s="35" t="s">
        <v>856</v>
      </c>
      <c r="AL50" s="35">
        <v>96</v>
      </c>
      <c r="AM50" s="35" t="s">
        <v>857</v>
      </c>
    </row>
    <row r="51" spans="28:39">
      <c r="AB51" s="35">
        <v>90</v>
      </c>
      <c r="AC51" s="35" t="s">
        <v>858</v>
      </c>
      <c r="AE51" s="35">
        <v>62</v>
      </c>
      <c r="AF51" s="35" t="s">
        <v>859</v>
      </c>
      <c r="AI51" s="35">
        <v>81</v>
      </c>
      <c r="AJ51" s="35" t="s">
        <v>860</v>
      </c>
      <c r="AL51" s="35">
        <v>97</v>
      </c>
      <c r="AM51" s="35" t="s">
        <v>861</v>
      </c>
    </row>
    <row r="52" spans="28:39">
      <c r="AB52" s="35">
        <v>91</v>
      </c>
      <c r="AC52" s="35" t="s">
        <v>862</v>
      </c>
      <c r="AE52" s="35">
        <v>63</v>
      </c>
      <c r="AF52" s="35" t="s">
        <v>863</v>
      </c>
      <c r="AI52" s="35">
        <v>82</v>
      </c>
      <c r="AJ52" s="35" t="s">
        <v>864</v>
      </c>
      <c r="AL52" s="35">
        <v>98</v>
      </c>
      <c r="AM52" s="35" t="s">
        <v>865</v>
      </c>
    </row>
    <row r="53" spans="28:39">
      <c r="AB53" s="35">
        <v>92</v>
      </c>
      <c r="AC53" s="35" t="s">
        <v>866</v>
      </c>
      <c r="AE53" s="35">
        <v>64</v>
      </c>
      <c r="AF53" s="35" t="s">
        <v>867</v>
      </c>
      <c r="AI53" s="35">
        <v>83</v>
      </c>
      <c r="AJ53" s="35" t="s">
        <v>868</v>
      </c>
      <c r="AL53" s="35">
        <v>99</v>
      </c>
      <c r="AM53" s="35" t="s">
        <v>869</v>
      </c>
    </row>
    <row r="54" spans="28:39">
      <c r="AB54" s="35">
        <v>93</v>
      </c>
      <c r="AC54" s="35" t="s">
        <v>870</v>
      </c>
      <c r="AE54" s="35">
        <v>65</v>
      </c>
      <c r="AF54" s="35" t="s">
        <v>871</v>
      </c>
      <c r="AI54" s="35">
        <v>84</v>
      </c>
      <c r="AJ54" s="35" t="s">
        <v>872</v>
      </c>
      <c r="AL54" s="35">
        <v>100</v>
      </c>
      <c r="AM54" s="35" t="s">
        <v>873</v>
      </c>
    </row>
    <row r="55" spans="28:39">
      <c r="AB55" s="35">
        <v>94</v>
      </c>
      <c r="AC55" s="35" t="s">
        <v>874</v>
      </c>
      <c r="AE55" s="35">
        <v>66</v>
      </c>
      <c r="AF55" s="35" t="s">
        <v>875</v>
      </c>
      <c r="AI55" s="35">
        <v>85</v>
      </c>
      <c r="AJ55" s="35" t="s">
        <v>876</v>
      </c>
    </row>
    <row r="56" spans="28:39">
      <c r="AB56" s="35">
        <v>95</v>
      </c>
      <c r="AC56" s="35" t="s">
        <v>877</v>
      </c>
      <c r="AE56" s="35">
        <v>67</v>
      </c>
      <c r="AF56" s="35" t="s">
        <v>878</v>
      </c>
      <c r="AI56" s="35">
        <v>86</v>
      </c>
      <c r="AJ56" s="35" t="s">
        <v>879</v>
      </c>
    </row>
    <row r="57" spans="28:39">
      <c r="AB57" s="35">
        <v>96</v>
      </c>
      <c r="AC57" s="35" t="s">
        <v>880</v>
      </c>
      <c r="AE57" s="35">
        <v>68</v>
      </c>
      <c r="AF57" s="35" t="s">
        <v>881</v>
      </c>
      <c r="AI57" s="35">
        <v>87</v>
      </c>
      <c r="AJ57" s="35" t="s">
        <v>882</v>
      </c>
    </row>
    <row r="58" spans="28:39">
      <c r="AB58" s="35">
        <v>97</v>
      </c>
      <c r="AC58" s="35" t="s">
        <v>883</v>
      </c>
      <c r="AE58" s="35">
        <v>69</v>
      </c>
      <c r="AF58" s="35" t="s">
        <v>884</v>
      </c>
      <c r="AI58" s="35">
        <v>88</v>
      </c>
      <c r="AJ58" s="35" t="s">
        <v>885</v>
      </c>
    </row>
    <row r="59" spans="28:39">
      <c r="AB59" s="35">
        <v>98</v>
      </c>
      <c r="AC59" s="35" t="s">
        <v>886</v>
      </c>
      <c r="AE59" s="35">
        <v>70</v>
      </c>
      <c r="AF59" s="35" t="s">
        <v>887</v>
      </c>
      <c r="AI59" s="35">
        <v>89</v>
      </c>
      <c r="AJ59" s="35" t="s">
        <v>888</v>
      </c>
    </row>
    <row r="60" spans="28:39">
      <c r="AB60" s="35">
        <v>99</v>
      </c>
      <c r="AC60" s="35" t="s">
        <v>889</v>
      </c>
      <c r="AE60" s="35">
        <v>71</v>
      </c>
      <c r="AF60" s="35" t="s">
        <v>890</v>
      </c>
      <c r="AI60" s="35">
        <v>90</v>
      </c>
      <c r="AJ60" s="35" t="s">
        <v>891</v>
      </c>
    </row>
    <row r="61" spans="28:39">
      <c r="AB61" s="35">
        <v>100</v>
      </c>
      <c r="AC61" s="35" t="s">
        <v>892</v>
      </c>
      <c r="AE61" s="35">
        <v>72</v>
      </c>
      <c r="AF61" s="35" t="s">
        <v>893</v>
      </c>
      <c r="AI61" s="35">
        <v>91</v>
      </c>
      <c r="AJ61" s="35" t="s">
        <v>894</v>
      </c>
    </row>
    <row r="62" spans="28:39">
      <c r="AE62" s="35">
        <v>73</v>
      </c>
      <c r="AF62" s="35" t="s">
        <v>895</v>
      </c>
      <c r="AI62" s="35">
        <v>92</v>
      </c>
      <c r="AJ62" s="35" t="s">
        <v>896</v>
      </c>
    </row>
    <row r="63" spans="28:39">
      <c r="AE63" s="35">
        <v>74</v>
      </c>
      <c r="AF63" s="35" t="s">
        <v>897</v>
      </c>
      <c r="AI63" s="35">
        <v>93</v>
      </c>
      <c r="AJ63" s="35" t="s">
        <v>898</v>
      </c>
    </row>
    <row r="64" spans="28:39">
      <c r="AE64" s="35">
        <v>75</v>
      </c>
      <c r="AF64" s="35" t="s">
        <v>899</v>
      </c>
      <c r="AI64" s="35">
        <v>94</v>
      </c>
      <c r="AJ64" s="35" t="s">
        <v>900</v>
      </c>
    </row>
    <row r="65" spans="31:36">
      <c r="AE65" s="35">
        <v>76</v>
      </c>
      <c r="AF65" s="35" t="s">
        <v>901</v>
      </c>
      <c r="AI65" s="35">
        <v>95</v>
      </c>
      <c r="AJ65" s="35" t="s">
        <v>902</v>
      </c>
    </row>
    <row r="66" spans="31:36">
      <c r="AE66" s="35">
        <v>77</v>
      </c>
      <c r="AF66" s="35" t="s">
        <v>743</v>
      </c>
      <c r="AI66" s="35">
        <v>96</v>
      </c>
      <c r="AJ66" s="35" t="s">
        <v>903</v>
      </c>
    </row>
    <row r="67" spans="31:36">
      <c r="AE67" s="35">
        <v>78</v>
      </c>
      <c r="AF67" s="35" t="s">
        <v>904</v>
      </c>
      <c r="AI67" s="35">
        <v>97</v>
      </c>
      <c r="AJ67" s="35" t="s">
        <v>905</v>
      </c>
    </row>
    <row r="68" spans="31:36">
      <c r="AE68" s="35">
        <v>79</v>
      </c>
      <c r="AF68" s="35" t="s">
        <v>906</v>
      </c>
      <c r="AI68" s="35">
        <v>98</v>
      </c>
      <c r="AJ68" s="35" t="s">
        <v>907</v>
      </c>
    </row>
    <row r="69" spans="31:36">
      <c r="AE69" s="35">
        <v>80</v>
      </c>
      <c r="AF69" s="35" t="s">
        <v>908</v>
      </c>
      <c r="AI69" s="35">
        <v>99</v>
      </c>
      <c r="AJ69" s="35" t="s">
        <v>909</v>
      </c>
    </row>
    <row r="70" spans="31:36">
      <c r="AE70" s="35">
        <v>81</v>
      </c>
      <c r="AF70" s="35" t="s">
        <v>910</v>
      </c>
      <c r="AI70" s="35">
        <v>100</v>
      </c>
      <c r="AJ70" s="35" t="s">
        <v>911</v>
      </c>
    </row>
    <row r="71" spans="31:36">
      <c r="AE71" s="35">
        <v>82</v>
      </c>
      <c r="AF71" s="35" t="s">
        <v>912</v>
      </c>
      <c r="AI71" s="35"/>
    </row>
    <row r="72" spans="31:36">
      <c r="AE72" s="35">
        <v>83</v>
      </c>
      <c r="AF72" s="35" t="s">
        <v>913</v>
      </c>
    </row>
    <row r="73" spans="31:36">
      <c r="AE73" s="35">
        <v>84</v>
      </c>
      <c r="AF73" s="35" t="s">
        <v>914</v>
      </c>
    </row>
    <row r="74" spans="31:36">
      <c r="AE74" s="35">
        <v>85</v>
      </c>
      <c r="AF74" s="35" t="s">
        <v>915</v>
      </c>
    </row>
    <row r="75" spans="31:36">
      <c r="AE75" s="35">
        <v>86</v>
      </c>
      <c r="AF75" s="35" t="s">
        <v>916</v>
      </c>
    </row>
    <row r="76" spans="31:36">
      <c r="AE76" s="35">
        <v>87</v>
      </c>
      <c r="AF76" s="35" t="s">
        <v>917</v>
      </c>
    </row>
    <row r="77" spans="31:36">
      <c r="AE77" s="35">
        <v>88</v>
      </c>
      <c r="AF77" s="35" t="s">
        <v>918</v>
      </c>
    </row>
    <row r="78" spans="31:36">
      <c r="AE78" s="35">
        <v>89</v>
      </c>
      <c r="AF78" s="35" t="s">
        <v>919</v>
      </c>
    </row>
    <row r="79" spans="31:36">
      <c r="AE79" s="35">
        <v>90</v>
      </c>
      <c r="AF79" s="35" t="s">
        <v>920</v>
      </c>
    </row>
    <row r="80" spans="31:36">
      <c r="AE80" s="35">
        <v>91</v>
      </c>
      <c r="AF80" s="35" t="s">
        <v>921</v>
      </c>
    </row>
    <row r="81" spans="31:32">
      <c r="AE81" s="35">
        <v>92</v>
      </c>
      <c r="AF81" s="35" t="s">
        <v>922</v>
      </c>
    </row>
    <row r="82" spans="31:32">
      <c r="AE82" s="35">
        <v>93</v>
      </c>
      <c r="AF82" s="35" t="s">
        <v>923</v>
      </c>
    </row>
    <row r="83" spans="31:32">
      <c r="AE83" s="35">
        <v>94</v>
      </c>
      <c r="AF83" s="35" t="s">
        <v>924</v>
      </c>
    </row>
    <row r="84" spans="31:32">
      <c r="AE84" s="35">
        <v>95</v>
      </c>
      <c r="AF84" s="35" t="s">
        <v>925</v>
      </c>
    </row>
    <row r="85" spans="31:32">
      <c r="AE85" s="35">
        <v>96</v>
      </c>
      <c r="AF85" s="35" t="s">
        <v>926</v>
      </c>
    </row>
    <row r="86" spans="31:32">
      <c r="AE86" s="35">
        <v>97</v>
      </c>
      <c r="AF86" s="35" t="s">
        <v>927</v>
      </c>
    </row>
    <row r="87" spans="31:32">
      <c r="AE87" s="35">
        <v>98</v>
      </c>
      <c r="AF87" s="35" t="s">
        <v>928</v>
      </c>
    </row>
    <row r="88" spans="31:32">
      <c r="AE88" s="35">
        <v>99</v>
      </c>
      <c r="AF88" s="35" t="s">
        <v>929</v>
      </c>
    </row>
    <row r="89" spans="31:32">
      <c r="AE89" s="35">
        <v>100</v>
      </c>
      <c r="AF89" s="35" t="s">
        <v>930</v>
      </c>
    </row>
    <row r="90" spans="31:32">
      <c r="AE90" s="35"/>
    </row>
    <row r="91" spans="31:32">
      <c r="AE91" s="35"/>
    </row>
    <row r="92" spans="31:32">
      <c r="AE92" s="35"/>
    </row>
    <row r="93" spans="31:32">
      <c r="AE93" s="35"/>
    </row>
    <row r="94" spans="31:32">
      <c r="AE94" s="35"/>
    </row>
    <row r="95" spans="31:32">
      <c r="AE95"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7"/>
  <sheetViews>
    <sheetView zoomScale="85" zoomScaleNormal="85" workbookViewId="0">
      <selection activeCell="F2" sqref="F2"/>
    </sheetView>
  </sheetViews>
  <sheetFormatPr defaultColWidth="17.33203125" defaultRowHeight="15" customHeight="1"/>
  <cols>
    <col min="3" max="3" width="4.88671875" customWidth="1"/>
    <col min="6" max="6" width="6.33203125" customWidth="1"/>
  </cols>
  <sheetData>
    <row r="1" spans="1:26">
      <c r="A1" s="64" t="s">
        <v>15</v>
      </c>
      <c r="B1" s="65" t="s">
        <v>931</v>
      </c>
      <c r="C1" s="65" t="s">
        <v>932</v>
      </c>
      <c r="D1" s="66"/>
      <c r="E1" s="66" t="s">
        <v>933</v>
      </c>
      <c r="F1" s="66" t="s">
        <v>934</v>
      </c>
      <c r="G1" s="66"/>
      <c r="H1" s="66" t="s">
        <v>935</v>
      </c>
      <c r="I1" s="66" t="s">
        <v>936</v>
      </c>
      <c r="J1" s="29"/>
      <c r="K1" s="29"/>
      <c r="L1" s="29"/>
      <c r="M1" s="29"/>
      <c r="N1" s="29"/>
      <c r="O1" s="29"/>
      <c r="P1" s="29"/>
      <c r="Q1" s="29"/>
      <c r="R1" s="29"/>
      <c r="S1" s="29"/>
      <c r="T1" s="29"/>
      <c r="U1" s="29"/>
      <c r="V1" s="29"/>
      <c r="W1" s="29"/>
      <c r="X1" s="29"/>
      <c r="Y1" s="29"/>
      <c r="Z1" s="29"/>
    </row>
    <row r="2" spans="1:26">
      <c r="A2" s="67">
        <v>1</v>
      </c>
      <c r="B2" s="19" t="s">
        <v>937</v>
      </c>
      <c r="C2" s="19"/>
      <c r="D2" s="35">
        <v>1</v>
      </c>
      <c r="E2" s="35" t="s">
        <v>938</v>
      </c>
      <c r="G2" s="35">
        <v>1</v>
      </c>
      <c r="H2" s="35" t="s">
        <v>939</v>
      </c>
      <c r="I2">
        <f>MAX(G:G)</f>
        <v>76</v>
      </c>
    </row>
    <row r="3" spans="1:26">
      <c r="A3" s="67">
        <v>2</v>
      </c>
      <c r="B3" s="19" t="s">
        <v>940</v>
      </c>
      <c r="C3" s="67">
        <f>MAX(A:A)</f>
        <v>37</v>
      </c>
      <c r="D3" s="35">
        <v>2</v>
      </c>
      <c r="E3" s="35" t="s">
        <v>941</v>
      </c>
      <c r="F3">
        <f>MAX(D:D)</f>
        <v>13</v>
      </c>
      <c r="G3" s="35">
        <v>2</v>
      </c>
      <c r="H3" s="35" t="s">
        <v>942</v>
      </c>
    </row>
    <row r="4" spans="1:26">
      <c r="A4" s="67">
        <v>3</v>
      </c>
      <c r="B4" s="19" t="s">
        <v>943</v>
      </c>
      <c r="C4" s="19"/>
      <c r="D4" s="35">
        <v>3</v>
      </c>
      <c r="E4" s="35" t="s">
        <v>944</v>
      </c>
      <c r="G4" s="35">
        <v>3</v>
      </c>
      <c r="H4" s="35" t="s">
        <v>945</v>
      </c>
    </row>
    <row r="5" spans="1:26">
      <c r="A5" s="67">
        <v>4</v>
      </c>
      <c r="B5" s="19" t="s">
        <v>946</v>
      </c>
      <c r="C5" s="19"/>
      <c r="D5" s="35">
        <v>4</v>
      </c>
      <c r="E5" s="35" t="s">
        <v>947</v>
      </c>
      <c r="G5" s="35">
        <v>4</v>
      </c>
      <c r="H5" s="35" t="s">
        <v>948</v>
      </c>
    </row>
    <row r="6" spans="1:26">
      <c r="A6" s="67">
        <v>5</v>
      </c>
      <c r="B6" s="19" t="s">
        <v>949</v>
      </c>
      <c r="C6" s="19"/>
      <c r="D6" s="35">
        <v>5</v>
      </c>
      <c r="E6" s="35" t="s">
        <v>950</v>
      </c>
      <c r="G6" s="35">
        <v>5</v>
      </c>
      <c r="H6" s="35" t="s">
        <v>951</v>
      </c>
    </row>
    <row r="7" spans="1:26">
      <c r="A7" s="67">
        <v>6</v>
      </c>
      <c r="B7" s="19" t="s">
        <v>952</v>
      </c>
      <c r="C7" s="19"/>
      <c r="D7" s="35">
        <v>6</v>
      </c>
      <c r="E7" s="35" t="s">
        <v>953</v>
      </c>
      <c r="G7" s="35">
        <v>6</v>
      </c>
      <c r="H7" s="35" t="s">
        <v>954</v>
      </c>
    </row>
    <row r="8" spans="1:26">
      <c r="A8" s="67">
        <v>7</v>
      </c>
      <c r="B8" s="19" t="s">
        <v>955</v>
      </c>
      <c r="C8" s="19"/>
      <c r="D8" s="35">
        <v>7</v>
      </c>
      <c r="E8" s="35" t="s">
        <v>956</v>
      </c>
      <c r="G8" s="35">
        <v>7</v>
      </c>
      <c r="H8" s="35" t="s">
        <v>957</v>
      </c>
    </row>
    <row r="9" spans="1:26">
      <c r="A9" s="67">
        <v>8</v>
      </c>
      <c r="B9" s="19" t="s">
        <v>958</v>
      </c>
      <c r="C9" s="19"/>
      <c r="D9" s="35">
        <v>8</v>
      </c>
      <c r="E9" s="35" t="s">
        <v>959</v>
      </c>
      <c r="G9" s="35">
        <v>8</v>
      </c>
      <c r="H9" s="35" t="s">
        <v>960</v>
      </c>
    </row>
    <row r="10" spans="1:26">
      <c r="A10" s="67">
        <v>9</v>
      </c>
      <c r="B10" s="19" t="s">
        <v>961</v>
      </c>
      <c r="C10" s="19"/>
      <c r="D10" s="35">
        <v>9</v>
      </c>
      <c r="E10" s="35" t="s">
        <v>962</v>
      </c>
      <c r="G10" s="35">
        <v>9</v>
      </c>
      <c r="H10" s="35" t="s">
        <v>963</v>
      </c>
    </row>
    <row r="11" spans="1:26">
      <c r="A11" s="67">
        <v>10</v>
      </c>
      <c r="B11" s="19" t="s">
        <v>964</v>
      </c>
      <c r="C11" s="19"/>
      <c r="D11" s="35">
        <v>10</v>
      </c>
      <c r="E11" s="35" t="s">
        <v>965</v>
      </c>
      <c r="G11" s="35">
        <v>10</v>
      </c>
      <c r="H11" s="35" t="s">
        <v>966</v>
      </c>
    </row>
    <row r="12" spans="1:26">
      <c r="A12" s="67">
        <v>11</v>
      </c>
      <c r="B12" s="19" t="s">
        <v>967</v>
      </c>
      <c r="C12" s="19"/>
      <c r="D12" s="35">
        <v>11</v>
      </c>
      <c r="E12" s="35" t="s">
        <v>968</v>
      </c>
      <c r="G12" s="35">
        <v>11</v>
      </c>
      <c r="H12" s="35" t="s">
        <v>969</v>
      </c>
    </row>
    <row r="13" spans="1:26">
      <c r="A13" s="67">
        <v>12</v>
      </c>
      <c r="B13" s="19" t="s">
        <v>970</v>
      </c>
      <c r="C13" s="19"/>
      <c r="D13" s="35">
        <v>12</v>
      </c>
      <c r="E13" s="35" t="s">
        <v>971</v>
      </c>
      <c r="G13" s="35">
        <v>12</v>
      </c>
      <c r="H13" s="35" t="s">
        <v>951</v>
      </c>
    </row>
    <row r="14" spans="1:26">
      <c r="A14" s="67">
        <v>13</v>
      </c>
      <c r="B14" s="19" t="s">
        <v>972</v>
      </c>
      <c r="C14" s="19"/>
      <c r="D14" s="35">
        <v>13</v>
      </c>
      <c r="E14" s="35" t="s">
        <v>973</v>
      </c>
      <c r="G14" s="35">
        <v>13</v>
      </c>
      <c r="H14" s="35" t="s">
        <v>974</v>
      </c>
    </row>
    <row r="15" spans="1:26">
      <c r="A15" s="67">
        <v>14</v>
      </c>
      <c r="B15" s="19" t="s">
        <v>975</v>
      </c>
      <c r="C15" s="19"/>
      <c r="G15" s="35">
        <v>14</v>
      </c>
      <c r="H15" s="35" t="s">
        <v>976</v>
      </c>
    </row>
    <row r="16" spans="1:26">
      <c r="A16" s="67">
        <v>15</v>
      </c>
      <c r="B16" s="19" t="s">
        <v>977</v>
      </c>
      <c r="C16" s="19"/>
      <c r="G16" s="35">
        <v>15</v>
      </c>
      <c r="H16" s="35" t="s">
        <v>978</v>
      </c>
    </row>
    <row r="17" spans="1:8">
      <c r="A17" s="67">
        <v>16</v>
      </c>
      <c r="B17" s="19" t="s">
        <v>979</v>
      </c>
      <c r="C17" s="19"/>
      <c r="G17" s="35">
        <v>16</v>
      </c>
      <c r="H17" s="35" t="s">
        <v>980</v>
      </c>
    </row>
    <row r="18" spans="1:8">
      <c r="A18" s="67">
        <v>17</v>
      </c>
      <c r="B18" s="19" t="s">
        <v>981</v>
      </c>
      <c r="C18" s="19"/>
      <c r="G18" s="35">
        <v>17</v>
      </c>
      <c r="H18" s="35" t="s">
        <v>982</v>
      </c>
    </row>
    <row r="19" spans="1:8">
      <c r="A19" s="67">
        <v>18</v>
      </c>
      <c r="B19" s="19" t="s">
        <v>983</v>
      </c>
      <c r="C19" s="19"/>
      <c r="G19" s="35">
        <v>18</v>
      </c>
      <c r="H19" s="35" t="s">
        <v>984</v>
      </c>
    </row>
    <row r="20" spans="1:8">
      <c r="A20" s="67">
        <v>19</v>
      </c>
      <c r="B20" s="19" t="s">
        <v>985</v>
      </c>
      <c r="C20" s="19"/>
      <c r="G20" s="35">
        <v>19</v>
      </c>
      <c r="H20" s="35" t="s">
        <v>986</v>
      </c>
    </row>
    <row r="21" spans="1:8">
      <c r="A21" s="67">
        <v>20</v>
      </c>
      <c r="B21" s="19" t="s">
        <v>987</v>
      </c>
      <c r="C21" s="19"/>
      <c r="G21" s="35">
        <v>20</v>
      </c>
      <c r="H21" s="35" t="s">
        <v>988</v>
      </c>
    </row>
    <row r="22" spans="1:8">
      <c r="A22" s="67">
        <v>21</v>
      </c>
      <c r="B22" s="19" t="s">
        <v>989</v>
      </c>
      <c r="C22" s="19"/>
      <c r="G22" s="35">
        <v>21</v>
      </c>
      <c r="H22" s="35" t="s">
        <v>990</v>
      </c>
    </row>
    <row r="23" spans="1:8">
      <c r="A23" s="67">
        <v>22</v>
      </c>
      <c r="B23" s="19" t="s">
        <v>991</v>
      </c>
      <c r="C23" s="19"/>
      <c r="G23" s="35">
        <v>22</v>
      </c>
      <c r="H23" s="35" t="s">
        <v>992</v>
      </c>
    </row>
    <row r="24" spans="1:8">
      <c r="A24" s="67">
        <v>23</v>
      </c>
      <c r="B24" s="19" t="s">
        <v>993</v>
      </c>
      <c r="C24" s="19"/>
      <c r="G24" s="35">
        <v>23</v>
      </c>
      <c r="H24" s="35" t="s">
        <v>994</v>
      </c>
    </row>
    <row r="25" spans="1:8">
      <c r="A25" s="67">
        <v>24</v>
      </c>
      <c r="B25" s="19" t="s">
        <v>995</v>
      </c>
      <c r="C25" s="19"/>
      <c r="G25" s="35">
        <v>24</v>
      </c>
      <c r="H25" s="35" t="s">
        <v>996</v>
      </c>
    </row>
    <row r="26" spans="1:8">
      <c r="A26" s="67">
        <v>25</v>
      </c>
      <c r="B26" s="19" t="s">
        <v>997</v>
      </c>
      <c r="C26" s="19"/>
      <c r="G26" s="35">
        <v>25</v>
      </c>
      <c r="H26" s="35" t="s">
        <v>998</v>
      </c>
    </row>
    <row r="27" spans="1:8">
      <c r="A27" s="67">
        <v>26</v>
      </c>
      <c r="B27" s="19" t="s">
        <v>999</v>
      </c>
      <c r="C27" s="19"/>
      <c r="G27" s="35">
        <v>26</v>
      </c>
      <c r="H27" s="35" t="s">
        <v>1000</v>
      </c>
    </row>
    <row r="28" spans="1:8">
      <c r="A28" s="67">
        <v>27</v>
      </c>
      <c r="B28" s="19" t="s">
        <v>1001</v>
      </c>
      <c r="C28" s="19"/>
      <c r="G28" s="35">
        <v>27</v>
      </c>
      <c r="H28" s="35" t="s">
        <v>1002</v>
      </c>
    </row>
    <row r="29" spans="1:8">
      <c r="A29" s="67">
        <v>28</v>
      </c>
      <c r="B29" s="19" t="s">
        <v>1003</v>
      </c>
      <c r="C29" s="19"/>
      <c r="G29" s="35">
        <v>28</v>
      </c>
      <c r="H29" s="35" t="s">
        <v>1004</v>
      </c>
    </row>
    <row r="30" spans="1:8">
      <c r="A30" s="67">
        <v>29</v>
      </c>
      <c r="B30" s="19" t="s">
        <v>1005</v>
      </c>
      <c r="C30" s="19"/>
      <c r="G30" s="35">
        <v>29</v>
      </c>
      <c r="H30" s="35" t="s">
        <v>1006</v>
      </c>
    </row>
    <row r="31" spans="1:8">
      <c r="A31" s="67">
        <v>30</v>
      </c>
      <c r="B31" s="19" t="s">
        <v>1007</v>
      </c>
      <c r="C31" s="19"/>
      <c r="G31" s="35">
        <v>30</v>
      </c>
      <c r="H31" s="35" t="s">
        <v>1008</v>
      </c>
    </row>
    <row r="32" spans="1:8">
      <c r="A32" s="67">
        <v>31</v>
      </c>
      <c r="B32" s="19" t="s">
        <v>1009</v>
      </c>
      <c r="C32" s="19"/>
      <c r="G32" s="35">
        <v>31</v>
      </c>
      <c r="H32" s="35" t="s">
        <v>1010</v>
      </c>
    </row>
    <row r="33" spans="1:8">
      <c r="A33" s="67">
        <v>32</v>
      </c>
      <c r="B33" s="19" t="s">
        <v>1011</v>
      </c>
      <c r="C33" s="19"/>
      <c r="G33" s="35">
        <v>32</v>
      </c>
      <c r="H33" s="35" t="s">
        <v>1012</v>
      </c>
    </row>
    <row r="34" spans="1:8">
      <c r="A34" s="67">
        <v>33</v>
      </c>
      <c r="B34" s="19" t="s">
        <v>1013</v>
      </c>
      <c r="C34" s="19"/>
      <c r="G34" s="35">
        <v>33</v>
      </c>
      <c r="H34" s="35" t="s">
        <v>1014</v>
      </c>
    </row>
    <row r="35" spans="1:8">
      <c r="A35" s="67">
        <v>34</v>
      </c>
      <c r="B35" s="19" t="s">
        <v>1015</v>
      </c>
      <c r="C35" s="19"/>
      <c r="G35" s="35">
        <v>34</v>
      </c>
      <c r="H35" s="35" t="s">
        <v>1016</v>
      </c>
    </row>
    <row r="36" spans="1:8">
      <c r="A36" s="67">
        <v>35</v>
      </c>
      <c r="B36" s="19" t="s">
        <v>1017</v>
      </c>
      <c r="C36" s="19"/>
      <c r="G36" s="35">
        <v>35</v>
      </c>
      <c r="H36" s="35" t="s">
        <v>1018</v>
      </c>
    </row>
    <row r="37" spans="1:8">
      <c r="A37" s="67">
        <v>36</v>
      </c>
      <c r="B37" s="19" t="s">
        <v>1019</v>
      </c>
      <c r="C37" s="19"/>
      <c r="G37" s="35">
        <v>36</v>
      </c>
      <c r="H37" s="35" t="s">
        <v>1020</v>
      </c>
    </row>
    <row r="38" spans="1:8">
      <c r="A38" s="67">
        <v>37</v>
      </c>
      <c r="B38" s="19" t="s">
        <v>1021</v>
      </c>
      <c r="C38" s="19"/>
      <c r="G38" s="35">
        <v>37</v>
      </c>
      <c r="H38" s="35" t="s">
        <v>1022</v>
      </c>
    </row>
    <row r="39" spans="1:8">
      <c r="G39" s="35">
        <v>38</v>
      </c>
      <c r="H39" s="35" t="s">
        <v>1023</v>
      </c>
    </row>
    <row r="40" spans="1:8">
      <c r="G40" s="35">
        <v>39</v>
      </c>
      <c r="H40" s="35" t="s">
        <v>1024</v>
      </c>
    </row>
    <row r="41" spans="1:8">
      <c r="G41" s="35">
        <v>40</v>
      </c>
      <c r="H41" s="35" t="s">
        <v>1025</v>
      </c>
    </row>
    <row r="42" spans="1:8">
      <c r="G42" s="35">
        <v>41</v>
      </c>
      <c r="H42" s="35" t="s">
        <v>1026</v>
      </c>
    </row>
    <row r="43" spans="1:8">
      <c r="G43" s="35">
        <v>42</v>
      </c>
      <c r="H43" s="35" t="s">
        <v>2</v>
      </c>
    </row>
    <row r="44" spans="1:8">
      <c r="G44" s="35">
        <v>43</v>
      </c>
      <c r="H44" s="35" t="s">
        <v>1027</v>
      </c>
    </row>
    <row r="45" spans="1:8">
      <c r="G45" s="35">
        <v>44</v>
      </c>
      <c r="H45" s="35" t="s">
        <v>1028</v>
      </c>
    </row>
    <row r="46" spans="1:8">
      <c r="G46" s="35">
        <v>45</v>
      </c>
      <c r="H46" s="35" t="s">
        <v>1029</v>
      </c>
    </row>
    <row r="47" spans="1:8">
      <c r="G47" s="35">
        <v>46</v>
      </c>
      <c r="H47" s="35" t="s">
        <v>1030</v>
      </c>
    </row>
    <row r="48" spans="1:8">
      <c r="G48" s="35">
        <v>47</v>
      </c>
      <c r="H48" s="35" t="s">
        <v>1031</v>
      </c>
    </row>
    <row r="49" spans="7:8">
      <c r="G49" s="35">
        <v>48</v>
      </c>
      <c r="H49" s="35" t="s">
        <v>1032</v>
      </c>
    </row>
    <row r="50" spans="7:8">
      <c r="G50" s="35">
        <v>49</v>
      </c>
      <c r="H50" s="35" t="s">
        <v>1033</v>
      </c>
    </row>
    <row r="51" spans="7:8">
      <c r="G51" s="35">
        <v>50</v>
      </c>
      <c r="H51" s="35" t="s">
        <v>951</v>
      </c>
    </row>
    <row r="52" spans="7:8">
      <c r="G52" s="35">
        <v>51</v>
      </c>
      <c r="H52" s="35" t="s">
        <v>1034</v>
      </c>
    </row>
    <row r="53" spans="7:8">
      <c r="G53" s="35">
        <v>52</v>
      </c>
      <c r="H53" s="35" t="s">
        <v>1035</v>
      </c>
    </row>
    <row r="54" spans="7:8">
      <c r="G54" s="35">
        <v>53</v>
      </c>
      <c r="H54" s="35" t="s">
        <v>1036</v>
      </c>
    </row>
    <row r="55" spans="7:8">
      <c r="G55" s="35">
        <v>54</v>
      </c>
      <c r="H55" s="35" t="s">
        <v>1037</v>
      </c>
    </row>
    <row r="56" spans="7:8">
      <c r="G56" s="35">
        <v>55</v>
      </c>
      <c r="H56" s="35" t="s">
        <v>1038</v>
      </c>
    </row>
    <row r="57" spans="7:8">
      <c r="G57" s="35">
        <v>56</v>
      </c>
      <c r="H57" s="35" t="s">
        <v>1039</v>
      </c>
    </row>
    <row r="58" spans="7:8">
      <c r="G58" s="35">
        <v>57</v>
      </c>
      <c r="H58" s="35" t="s">
        <v>1040</v>
      </c>
    </row>
    <row r="59" spans="7:8">
      <c r="G59" s="35">
        <v>58</v>
      </c>
      <c r="H59" s="35" t="s">
        <v>1041</v>
      </c>
    </row>
    <row r="60" spans="7:8">
      <c r="G60" s="35">
        <v>59</v>
      </c>
      <c r="H60" s="35" t="s">
        <v>1042</v>
      </c>
    </row>
    <row r="61" spans="7:8">
      <c r="G61" s="35">
        <v>60</v>
      </c>
      <c r="H61" s="35" t="s">
        <v>1043</v>
      </c>
    </row>
    <row r="62" spans="7:8">
      <c r="G62" s="35">
        <v>61</v>
      </c>
      <c r="H62" s="35" t="s">
        <v>1044</v>
      </c>
    </row>
    <row r="63" spans="7:8">
      <c r="G63" s="35">
        <v>62</v>
      </c>
      <c r="H63" s="35" t="s">
        <v>1045</v>
      </c>
    </row>
    <row r="64" spans="7:8">
      <c r="G64" s="35">
        <v>63</v>
      </c>
      <c r="H64" s="35" t="s">
        <v>1046</v>
      </c>
    </row>
    <row r="65" spans="7:8">
      <c r="G65" s="35">
        <v>64</v>
      </c>
      <c r="H65" s="35" t="s">
        <v>1047</v>
      </c>
    </row>
    <row r="66" spans="7:8">
      <c r="G66" s="35">
        <v>65</v>
      </c>
      <c r="H66" s="35" t="s">
        <v>1048</v>
      </c>
    </row>
    <row r="67" spans="7:8">
      <c r="G67" s="35">
        <v>66</v>
      </c>
      <c r="H67" s="35" t="s">
        <v>1049</v>
      </c>
    </row>
    <row r="68" spans="7:8">
      <c r="G68" s="35">
        <v>67</v>
      </c>
      <c r="H68" s="35" t="s">
        <v>1050</v>
      </c>
    </row>
    <row r="69" spans="7:8">
      <c r="G69" s="35">
        <v>68</v>
      </c>
      <c r="H69" s="35" t="s">
        <v>1051</v>
      </c>
    </row>
    <row r="70" spans="7:8">
      <c r="G70" s="35">
        <v>69</v>
      </c>
      <c r="H70" s="35" t="s">
        <v>1052</v>
      </c>
    </row>
    <row r="71" spans="7:8">
      <c r="G71" s="35">
        <v>70</v>
      </c>
      <c r="H71" s="35" t="s">
        <v>1053</v>
      </c>
    </row>
    <row r="72" spans="7:8">
      <c r="G72" s="35">
        <v>71</v>
      </c>
      <c r="H72" s="35" t="s">
        <v>1054</v>
      </c>
    </row>
    <row r="73" spans="7:8">
      <c r="G73" s="35">
        <v>72</v>
      </c>
      <c r="H73" s="35" t="s">
        <v>1055</v>
      </c>
    </row>
    <row r="74" spans="7:8">
      <c r="G74" s="35">
        <v>73</v>
      </c>
      <c r="H74" s="35" t="s">
        <v>1056</v>
      </c>
    </row>
    <row r="75" spans="7:8">
      <c r="G75" s="35">
        <v>74</v>
      </c>
      <c r="H75" s="35" t="s">
        <v>1057</v>
      </c>
    </row>
    <row r="76" spans="7:8">
      <c r="G76" s="35">
        <v>75</v>
      </c>
      <c r="H76" s="35" t="s">
        <v>1058</v>
      </c>
    </row>
    <row r="77" spans="7:8">
      <c r="G77" s="35">
        <v>76</v>
      </c>
      <c r="H77" s="35" t="s">
        <v>1059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defaultColWidth="17.33203125" defaultRowHeight="15" customHeight="1"/>
  <sheetData>
    <row r="1" spans="1:26">
      <c r="A1" s="68" t="s">
        <v>15</v>
      </c>
      <c r="B1" s="69" t="s">
        <v>536</v>
      </c>
      <c r="C1" s="69" t="s">
        <v>537</v>
      </c>
      <c r="D1" s="69" t="s">
        <v>1060</v>
      </c>
      <c r="E1" s="13"/>
      <c r="F1" s="13"/>
      <c r="G1" s="13"/>
      <c r="H1" s="13"/>
      <c r="I1" s="13"/>
      <c r="J1" s="65" t="s">
        <v>1061</v>
      </c>
      <c r="K1" s="13"/>
      <c r="L1" s="13"/>
      <c r="M1" s="13"/>
      <c r="N1" s="13"/>
      <c r="O1" s="13"/>
      <c r="P1" s="13"/>
      <c r="Q1" s="13"/>
      <c r="R1" s="13"/>
      <c r="S1" s="13"/>
      <c r="T1" s="13"/>
      <c r="U1" s="13"/>
      <c r="V1" s="13"/>
      <c r="W1" s="13"/>
      <c r="X1" s="13"/>
      <c r="Y1" s="13"/>
      <c r="Z1" s="13"/>
    </row>
    <row r="2" spans="1:26">
      <c r="A2" s="70">
        <v>1</v>
      </c>
      <c r="B2" s="71" t="s">
        <v>1062</v>
      </c>
      <c r="C2" s="71" t="s">
        <v>1063</v>
      </c>
      <c r="D2" s="71" t="s">
        <v>1064</v>
      </c>
      <c r="E2" s="19"/>
      <c r="F2" s="19"/>
      <c r="G2" s="19"/>
      <c r="H2" s="19"/>
      <c r="I2" s="19"/>
      <c r="J2" s="67">
        <f>MAX(A:A)</f>
        <v>233</v>
      </c>
      <c r="K2" s="19"/>
      <c r="L2" s="19"/>
      <c r="M2" s="19"/>
      <c r="N2" s="19"/>
      <c r="O2" s="19"/>
      <c r="P2" s="19"/>
      <c r="Q2" s="19"/>
      <c r="R2" s="19"/>
      <c r="S2" s="19"/>
      <c r="T2" s="19"/>
      <c r="U2" s="19"/>
      <c r="V2" s="19"/>
      <c r="W2" s="19"/>
      <c r="X2" s="19"/>
      <c r="Y2" s="19"/>
      <c r="Z2" s="19"/>
    </row>
    <row r="3" spans="1:26">
      <c r="A3" s="70">
        <v>2</v>
      </c>
      <c r="B3" s="71" t="s">
        <v>1065</v>
      </c>
      <c r="C3" s="71" t="s">
        <v>1066</v>
      </c>
      <c r="D3" s="71" t="s">
        <v>1067</v>
      </c>
      <c r="E3" s="19"/>
      <c r="F3" s="19"/>
      <c r="G3" s="19"/>
      <c r="H3" s="19"/>
      <c r="I3" s="19"/>
      <c r="K3" s="19"/>
      <c r="L3" s="19"/>
      <c r="M3" s="19"/>
      <c r="N3" s="19"/>
      <c r="O3" s="19"/>
      <c r="P3" s="19"/>
      <c r="Q3" s="19"/>
      <c r="R3" s="19"/>
      <c r="S3" s="19"/>
      <c r="T3" s="19"/>
      <c r="U3" s="19"/>
      <c r="V3" s="19"/>
      <c r="W3" s="19"/>
      <c r="X3" s="19"/>
      <c r="Y3" s="19"/>
      <c r="Z3" s="19"/>
    </row>
    <row r="4" spans="1:26">
      <c r="A4" s="70">
        <v>3</v>
      </c>
      <c r="B4" s="71" t="s">
        <v>1068</v>
      </c>
      <c r="C4" s="71" t="s">
        <v>1069</v>
      </c>
      <c r="D4" s="71" t="s">
        <v>1070</v>
      </c>
      <c r="E4" s="19"/>
      <c r="F4" s="19"/>
      <c r="G4" s="19"/>
      <c r="H4" s="19"/>
      <c r="I4" s="19"/>
      <c r="J4" s="19"/>
      <c r="K4" s="19"/>
      <c r="L4" s="19"/>
      <c r="M4" s="19"/>
      <c r="N4" s="19"/>
      <c r="O4" s="19"/>
      <c r="P4" s="19"/>
      <c r="Q4" s="19"/>
      <c r="R4" s="19"/>
      <c r="S4" s="19"/>
      <c r="T4" s="19"/>
      <c r="U4" s="19"/>
      <c r="V4" s="19"/>
      <c r="W4" s="19"/>
      <c r="X4" s="19"/>
      <c r="Y4" s="19"/>
      <c r="Z4" s="19"/>
    </row>
    <row r="5" spans="1:26">
      <c r="A5" s="70">
        <v>4</v>
      </c>
      <c r="B5" s="71" t="s">
        <v>1071</v>
      </c>
      <c r="C5" s="71" t="s">
        <v>1072</v>
      </c>
      <c r="D5" s="71" t="s">
        <v>1073</v>
      </c>
      <c r="E5" s="19"/>
      <c r="F5" s="19"/>
      <c r="G5" s="19"/>
      <c r="H5" s="19"/>
      <c r="I5" s="19"/>
      <c r="J5" s="19"/>
      <c r="K5" s="19"/>
      <c r="L5" s="19"/>
      <c r="M5" s="19"/>
      <c r="N5" s="19"/>
      <c r="O5" s="19"/>
      <c r="P5" s="19"/>
      <c r="Q5" s="19"/>
      <c r="R5" s="19"/>
      <c r="S5" s="19"/>
      <c r="T5" s="19"/>
      <c r="U5" s="19"/>
      <c r="V5" s="19"/>
      <c r="W5" s="19"/>
      <c r="X5" s="19"/>
      <c r="Y5" s="19"/>
      <c r="Z5" s="19"/>
    </row>
    <row r="6" spans="1:26">
      <c r="A6" s="70">
        <v>5</v>
      </c>
      <c r="B6" s="71" t="s">
        <v>1074</v>
      </c>
      <c r="C6" s="71" t="s">
        <v>1075</v>
      </c>
      <c r="D6" s="71" t="s">
        <v>1076</v>
      </c>
      <c r="E6" s="19"/>
      <c r="F6" s="19"/>
      <c r="G6" s="19"/>
      <c r="H6" s="19"/>
      <c r="I6" s="19"/>
      <c r="J6" s="19"/>
      <c r="K6" s="19"/>
      <c r="L6" s="19"/>
      <c r="M6" s="19"/>
      <c r="N6" s="19"/>
      <c r="O6" s="19"/>
      <c r="P6" s="19"/>
      <c r="Q6" s="19"/>
      <c r="R6" s="19"/>
      <c r="S6" s="19"/>
      <c r="T6" s="19"/>
      <c r="U6" s="19"/>
      <c r="V6" s="19"/>
      <c r="W6" s="19"/>
      <c r="X6" s="19"/>
      <c r="Y6" s="19"/>
      <c r="Z6" s="19"/>
    </row>
    <row r="7" spans="1:26">
      <c r="A7" s="70">
        <v>6</v>
      </c>
      <c r="B7" s="71" t="s">
        <v>1077</v>
      </c>
      <c r="C7" s="71" t="s">
        <v>1078</v>
      </c>
      <c r="D7" s="71" t="s">
        <v>1079</v>
      </c>
      <c r="E7" s="19"/>
      <c r="F7" s="19"/>
      <c r="G7" s="19"/>
      <c r="H7" s="19"/>
      <c r="I7" s="19"/>
      <c r="J7" s="19"/>
      <c r="K7" s="19"/>
      <c r="L7" s="19"/>
      <c r="M7" s="19"/>
      <c r="N7" s="19"/>
      <c r="O7" s="19"/>
      <c r="P7" s="19"/>
      <c r="Q7" s="19"/>
      <c r="R7" s="19"/>
      <c r="S7" s="19"/>
      <c r="T7" s="19"/>
      <c r="U7" s="19"/>
      <c r="V7" s="19"/>
      <c r="W7" s="19"/>
      <c r="X7" s="19"/>
      <c r="Y7" s="19"/>
      <c r="Z7" s="19"/>
    </row>
    <row r="8" spans="1:26">
      <c r="A8" s="70">
        <v>7</v>
      </c>
      <c r="B8" s="71" t="s">
        <v>1080</v>
      </c>
      <c r="C8" s="71" t="s">
        <v>1081</v>
      </c>
      <c r="D8" s="71" t="s">
        <v>1082</v>
      </c>
      <c r="E8" s="19"/>
      <c r="F8" s="19"/>
      <c r="G8" s="19"/>
      <c r="H8" s="19"/>
      <c r="I8" s="19"/>
      <c r="J8" s="19"/>
      <c r="K8" s="19"/>
      <c r="L8" s="19"/>
      <c r="M8" s="19"/>
      <c r="N8" s="19"/>
      <c r="O8" s="19"/>
      <c r="P8" s="19"/>
      <c r="Q8" s="19"/>
      <c r="R8" s="19"/>
      <c r="S8" s="19"/>
      <c r="T8" s="19"/>
      <c r="U8" s="19"/>
      <c r="V8" s="19"/>
      <c r="W8" s="19"/>
      <c r="X8" s="19"/>
      <c r="Y8" s="19"/>
      <c r="Z8" s="19"/>
    </row>
    <row r="9" spans="1:26">
      <c r="A9" s="70">
        <v>8</v>
      </c>
      <c r="B9" s="71" t="s">
        <v>1083</v>
      </c>
      <c r="C9" s="71" t="s">
        <v>1084</v>
      </c>
      <c r="D9" s="71" t="s">
        <v>1085</v>
      </c>
      <c r="E9" s="19"/>
      <c r="F9" s="19"/>
      <c r="G9" s="19"/>
      <c r="H9" s="19"/>
      <c r="I9" s="19"/>
      <c r="J9" s="19"/>
      <c r="K9" s="19"/>
      <c r="L9" s="19"/>
      <c r="M9" s="19"/>
      <c r="N9" s="19"/>
      <c r="O9" s="19"/>
      <c r="P9" s="19"/>
      <c r="Q9" s="19"/>
      <c r="R9" s="19"/>
      <c r="S9" s="19"/>
      <c r="T9" s="19"/>
      <c r="U9" s="19"/>
      <c r="V9" s="19"/>
      <c r="W9" s="19"/>
      <c r="X9" s="19"/>
      <c r="Y9" s="19"/>
      <c r="Z9" s="19"/>
    </row>
    <row r="10" spans="1:26">
      <c r="A10" s="70">
        <v>9</v>
      </c>
      <c r="B10" s="71" t="s">
        <v>1086</v>
      </c>
      <c r="C10" s="71" t="s">
        <v>1087</v>
      </c>
      <c r="D10" s="71" t="s">
        <v>1088</v>
      </c>
      <c r="E10" s="19"/>
      <c r="F10" s="19"/>
      <c r="G10" s="19"/>
      <c r="H10" s="19"/>
      <c r="I10" s="19"/>
      <c r="J10" s="19"/>
      <c r="K10" s="19"/>
      <c r="L10" s="19"/>
      <c r="M10" s="19"/>
      <c r="N10" s="19"/>
      <c r="O10" s="19"/>
      <c r="P10" s="19"/>
      <c r="Q10" s="19"/>
      <c r="R10" s="19"/>
      <c r="S10" s="19"/>
      <c r="T10" s="19"/>
      <c r="U10" s="19"/>
      <c r="V10" s="19"/>
      <c r="W10" s="19"/>
      <c r="X10" s="19"/>
      <c r="Y10" s="19"/>
      <c r="Z10" s="19"/>
    </row>
    <row r="11" spans="1:26">
      <c r="A11" s="70">
        <v>10</v>
      </c>
      <c r="B11" s="71" t="s">
        <v>1089</v>
      </c>
      <c r="C11" s="71" t="s">
        <v>1090</v>
      </c>
      <c r="D11" s="71" t="s">
        <v>1091</v>
      </c>
      <c r="E11" s="19"/>
      <c r="F11" s="19"/>
      <c r="G11" s="19"/>
      <c r="H11" s="19"/>
      <c r="I11" s="19"/>
      <c r="J11" s="19"/>
      <c r="K11" s="19"/>
      <c r="L11" s="19"/>
      <c r="M11" s="19"/>
      <c r="N11" s="19"/>
      <c r="O11" s="19"/>
      <c r="P11" s="19"/>
      <c r="Q11" s="19"/>
      <c r="R11" s="19"/>
      <c r="S11" s="19"/>
      <c r="T11" s="19"/>
      <c r="U11" s="19"/>
      <c r="V11" s="19"/>
      <c r="W11" s="19"/>
      <c r="X11" s="19"/>
      <c r="Y11" s="19"/>
      <c r="Z11" s="19"/>
    </row>
    <row r="12" spans="1:26">
      <c r="A12" s="70">
        <v>11</v>
      </c>
      <c r="B12" s="71" t="s">
        <v>1092</v>
      </c>
      <c r="C12" s="71" t="s">
        <v>1093</v>
      </c>
      <c r="D12" s="71" t="s">
        <v>1094</v>
      </c>
      <c r="E12" s="19"/>
      <c r="F12" s="19"/>
      <c r="G12" s="19"/>
      <c r="H12" s="19"/>
      <c r="I12" s="19"/>
      <c r="J12" s="19"/>
      <c r="K12" s="19"/>
      <c r="L12" s="19"/>
      <c r="M12" s="19"/>
      <c r="N12" s="19"/>
      <c r="O12" s="19"/>
      <c r="P12" s="19"/>
      <c r="Q12" s="19"/>
      <c r="R12" s="19"/>
      <c r="S12" s="19"/>
      <c r="T12" s="19"/>
      <c r="U12" s="19"/>
      <c r="V12" s="19"/>
      <c r="W12" s="19"/>
      <c r="X12" s="19"/>
      <c r="Y12" s="19"/>
      <c r="Z12" s="19"/>
    </row>
    <row r="13" spans="1:26">
      <c r="A13" s="70">
        <v>12</v>
      </c>
      <c r="B13" s="71" t="s">
        <v>1095</v>
      </c>
      <c r="C13" s="71" t="s">
        <v>1096</v>
      </c>
      <c r="D13" s="71" t="s">
        <v>1097</v>
      </c>
      <c r="E13" s="19"/>
      <c r="F13" s="19"/>
      <c r="G13" s="19"/>
      <c r="H13" s="19"/>
      <c r="I13" s="19"/>
      <c r="J13" s="19"/>
      <c r="K13" s="19"/>
      <c r="L13" s="19"/>
      <c r="M13" s="19"/>
      <c r="N13" s="19"/>
      <c r="O13" s="19"/>
      <c r="P13" s="19"/>
      <c r="Q13" s="19"/>
      <c r="R13" s="19"/>
      <c r="S13" s="19"/>
      <c r="T13" s="19"/>
      <c r="U13" s="19"/>
      <c r="V13" s="19"/>
      <c r="W13" s="19"/>
      <c r="X13" s="19"/>
      <c r="Y13" s="19"/>
      <c r="Z13" s="19"/>
    </row>
    <row r="14" spans="1:26">
      <c r="A14" s="70">
        <v>13</v>
      </c>
      <c r="B14" s="71" t="s">
        <v>1098</v>
      </c>
      <c r="C14" s="71" t="s">
        <v>1099</v>
      </c>
      <c r="D14" s="71" t="s">
        <v>1100</v>
      </c>
      <c r="E14" s="19"/>
      <c r="F14" s="19"/>
      <c r="G14" s="19"/>
      <c r="H14" s="19"/>
      <c r="I14" s="19"/>
      <c r="J14" s="19"/>
      <c r="K14" s="19"/>
      <c r="L14" s="19"/>
      <c r="M14" s="19"/>
      <c r="N14" s="19"/>
      <c r="O14" s="19"/>
      <c r="P14" s="19"/>
      <c r="Q14" s="19"/>
      <c r="R14" s="19"/>
      <c r="S14" s="19"/>
      <c r="T14" s="19"/>
      <c r="U14" s="19"/>
      <c r="V14" s="19"/>
      <c r="W14" s="19"/>
      <c r="X14" s="19"/>
      <c r="Y14" s="19"/>
      <c r="Z14" s="19"/>
    </row>
    <row r="15" spans="1:26">
      <c r="A15" s="70">
        <v>14</v>
      </c>
      <c r="B15" s="71" t="s">
        <v>1101</v>
      </c>
      <c r="C15" s="71" t="s">
        <v>1102</v>
      </c>
      <c r="D15" s="71" t="s">
        <v>1103</v>
      </c>
      <c r="E15" s="19"/>
      <c r="F15" s="19"/>
      <c r="G15" s="19"/>
      <c r="H15" s="19"/>
      <c r="I15" s="19"/>
      <c r="J15" s="19"/>
      <c r="K15" s="19"/>
      <c r="L15" s="19"/>
      <c r="M15" s="19"/>
      <c r="N15" s="19"/>
      <c r="O15" s="19"/>
      <c r="P15" s="19"/>
      <c r="Q15" s="19"/>
      <c r="R15" s="19"/>
      <c r="S15" s="19"/>
      <c r="T15" s="19"/>
      <c r="U15" s="19"/>
      <c r="V15" s="19"/>
      <c r="W15" s="19"/>
      <c r="X15" s="19"/>
      <c r="Y15" s="19"/>
      <c r="Z15" s="19"/>
    </row>
    <row r="16" spans="1:26">
      <c r="A16" s="70">
        <v>15</v>
      </c>
      <c r="B16" s="71" t="s">
        <v>1104</v>
      </c>
      <c r="C16" s="71" t="s">
        <v>1105</v>
      </c>
      <c r="D16" s="71" t="s">
        <v>1106</v>
      </c>
      <c r="E16" s="19"/>
      <c r="F16" s="19"/>
      <c r="G16" s="19"/>
      <c r="H16" s="19"/>
      <c r="I16" s="19"/>
      <c r="J16" s="19"/>
      <c r="K16" s="19"/>
      <c r="L16" s="19"/>
      <c r="M16" s="19"/>
      <c r="N16" s="19"/>
      <c r="O16" s="19"/>
      <c r="P16" s="19"/>
      <c r="Q16" s="19"/>
      <c r="R16" s="19"/>
      <c r="S16" s="19"/>
      <c r="T16" s="19"/>
      <c r="U16" s="19"/>
      <c r="V16" s="19"/>
      <c r="W16" s="19"/>
      <c r="X16" s="19"/>
      <c r="Y16" s="19"/>
      <c r="Z16" s="19"/>
    </row>
    <row r="17" spans="1:26">
      <c r="A17" s="70">
        <v>16</v>
      </c>
      <c r="B17" s="71" t="s">
        <v>1107</v>
      </c>
      <c r="C17" s="71" t="s">
        <v>1108</v>
      </c>
      <c r="D17" s="71" t="s">
        <v>1109</v>
      </c>
      <c r="E17" s="19"/>
      <c r="F17" s="19"/>
      <c r="G17" s="19"/>
      <c r="H17" s="19"/>
      <c r="I17" s="19"/>
      <c r="J17" s="19"/>
      <c r="K17" s="19"/>
      <c r="L17" s="19"/>
      <c r="M17" s="19"/>
      <c r="N17" s="19"/>
      <c r="O17" s="19"/>
      <c r="P17" s="19"/>
      <c r="Q17" s="19"/>
      <c r="R17" s="19"/>
      <c r="S17" s="19"/>
      <c r="T17" s="19"/>
      <c r="U17" s="19"/>
      <c r="V17" s="19"/>
      <c r="W17" s="19"/>
      <c r="X17" s="19"/>
      <c r="Y17" s="19"/>
      <c r="Z17" s="19"/>
    </row>
    <row r="18" spans="1:26">
      <c r="A18" s="70">
        <v>17</v>
      </c>
      <c r="B18" s="71" t="s">
        <v>1110</v>
      </c>
      <c r="C18" s="71" t="s">
        <v>1111</v>
      </c>
      <c r="D18" s="71" t="s">
        <v>1112</v>
      </c>
      <c r="E18" s="19"/>
      <c r="F18" s="19"/>
      <c r="G18" s="19"/>
      <c r="H18" s="19"/>
      <c r="I18" s="19"/>
      <c r="J18" s="19"/>
      <c r="K18" s="19"/>
      <c r="L18" s="19"/>
      <c r="M18" s="19"/>
      <c r="N18" s="19"/>
      <c r="O18" s="19"/>
      <c r="P18" s="19"/>
      <c r="Q18" s="19"/>
      <c r="R18" s="19"/>
      <c r="S18" s="19"/>
      <c r="T18" s="19"/>
      <c r="U18" s="19"/>
      <c r="V18" s="19"/>
      <c r="W18" s="19"/>
      <c r="X18" s="19"/>
      <c r="Y18" s="19"/>
      <c r="Z18" s="19"/>
    </row>
    <row r="19" spans="1:26">
      <c r="A19" s="70">
        <v>18</v>
      </c>
      <c r="B19" s="71" t="s">
        <v>1113</v>
      </c>
      <c r="C19" s="71" t="s">
        <v>1114</v>
      </c>
      <c r="D19" s="71" t="s">
        <v>1115</v>
      </c>
      <c r="E19" s="19"/>
      <c r="F19" s="19"/>
      <c r="G19" s="19"/>
      <c r="H19" s="19"/>
      <c r="I19" s="19"/>
      <c r="J19" s="19"/>
      <c r="K19" s="19"/>
      <c r="L19" s="19"/>
      <c r="M19" s="19"/>
      <c r="N19" s="19"/>
      <c r="O19" s="19"/>
      <c r="P19" s="19"/>
      <c r="Q19" s="19"/>
      <c r="R19" s="19"/>
      <c r="S19" s="19"/>
      <c r="T19" s="19"/>
      <c r="U19" s="19"/>
      <c r="V19" s="19"/>
      <c r="W19" s="19"/>
      <c r="X19" s="19"/>
      <c r="Y19" s="19"/>
      <c r="Z19" s="19"/>
    </row>
    <row r="20" spans="1:26">
      <c r="A20" s="70">
        <v>19</v>
      </c>
      <c r="B20" s="71" t="s">
        <v>1116</v>
      </c>
      <c r="C20" s="71" t="s">
        <v>1117</v>
      </c>
      <c r="D20" s="71" t="s">
        <v>1118</v>
      </c>
      <c r="E20" s="19"/>
      <c r="F20" s="19"/>
      <c r="G20" s="19"/>
      <c r="H20" s="19"/>
      <c r="I20" s="19"/>
      <c r="J20" s="19"/>
      <c r="K20" s="19"/>
      <c r="L20" s="19"/>
      <c r="M20" s="19"/>
      <c r="N20" s="19"/>
      <c r="O20" s="19"/>
      <c r="P20" s="19"/>
      <c r="Q20" s="19"/>
      <c r="R20" s="19"/>
      <c r="S20" s="19"/>
      <c r="T20" s="19"/>
      <c r="U20" s="19"/>
      <c r="V20" s="19"/>
      <c r="W20" s="19"/>
      <c r="X20" s="19"/>
      <c r="Y20" s="19"/>
      <c r="Z20" s="19"/>
    </row>
    <row r="21" spans="1:26">
      <c r="A21" s="70">
        <v>20</v>
      </c>
      <c r="B21" s="71" t="s">
        <v>1119</v>
      </c>
      <c r="C21" s="71" t="s">
        <v>1120</v>
      </c>
      <c r="D21" s="71" t="s">
        <v>1121</v>
      </c>
      <c r="E21" s="19"/>
      <c r="F21" s="19"/>
      <c r="G21" s="19"/>
      <c r="H21" s="19"/>
      <c r="I21" s="19"/>
      <c r="J21" s="19"/>
      <c r="K21" s="19"/>
      <c r="L21" s="19"/>
      <c r="M21" s="19"/>
      <c r="N21" s="19"/>
      <c r="O21" s="19"/>
      <c r="P21" s="19"/>
      <c r="Q21" s="19"/>
      <c r="R21" s="19"/>
      <c r="S21" s="19"/>
      <c r="T21" s="19"/>
      <c r="U21" s="19"/>
      <c r="V21" s="19"/>
      <c r="W21" s="19"/>
      <c r="X21" s="19"/>
      <c r="Y21" s="19"/>
      <c r="Z21" s="19"/>
    </row>
    <row r="22" spans="1:26">
      <c r="A22" s="70">
        <v>21</v>
      </c>
      <c r="B22" s="71" t="s">
        <v>1122</v>
      </c>
      <c r="C22" s="71" t="s">
        <v>1123</v>
      </c>
      <c r="D22" s="71" t="s">
        <v>1124</v>
      </c>
      <c r="E22" s="19"/>
      <c r="F22" s="19"/>
      <c r="G22" s="19"/>
      <c r="H22" s="19"/>
      <c r="I22" s="19"/>
      <c r="J22" s="19"/>
      <c r="K22" s="19"/>
      <c r="L22" s="19"/>
      <c r="M22" s="19"/>
      <c r="N22" s="19"/>
      <c r="O22" s="19"/>
      <c r="P22" s="19"/>
      <c r="Q22" s="19"/>
      <c r="R22" s="19"/>
      <c r="S22" s="19"/>
      <c r="T22" s="19"/>
      <c r="U22" s="19"/>
      <c r="V22" s="19"/>
      <c r="W22" s="19"/>
      <c r="X22" s="19"/>
      <c r="Y22" s="19"/>
      <c r="Z22" s="19"/>
    </row>
    <row r="23" spans="1:26">
      <c r="A23" s="70">
        <v>22</v>
      </c>
      <c r="B23" s="71" t="s">
        <v>1125</v>
      </c>
      <c r="C23" s="71" t="s">
        <v>1126</v>
      </c>
      <c r="D23" s="71" t="s">
        <v>1127</v>
      </c>
      <c r="E23" s="19"/>
      <c r="F23" s="19"/>
      <c r="G23" s="19"/>
      <c r="H23" s="19"/>
      <c r="I23" s="19"/>
      <c r="J23" s="19"/>
      <c r="K23" s="19"/>
      <c r="L23" s="19"/>
      <c r="M23" s="19"/>
      <c r="N23" s="19"/>
      <c r="O23" s="19"/>
      <c r="P23" s="19"/>
      <c r="Q23" s="19"/>
      <c r="R23" s="19"/>
      <c r="S23" s="19"/>
      <c r="T23" s="19"/>
      <c r="U23" s="19"/>
      <c r="V23" s="19"/>
      <c r="W23" s="19"/>
      <c r="X23" s="19"/>
      <c r="Y23" s="19"/>
      <c r="Z23" s="19"/>
    </row>
    <row r="24" spans="1:26">
      <c r="A24" s="70">
        <v>23</v>
      </c>
      <c r="B24" s="71" t="s">
        <v>1128</v>
      </c>
      <c r="C24" s="71" t="s">
        <v>1129</v>
      </c>
      <c r="D24" s="71" t="s">
        <v>1130</v>
      </c>
      <c r="E24" s="19"/>
      <c r="F24" s="19"/>
      <c r="G24" s="19"/>
      <c r="H24" s="19"/>
      <c r="I24" s="19"/>
      <c r="J24" s="19"/>
      <c r="K24" s="19"/>
      <c r="L24" s="19"/>
      <c r="M24" s="19"/>
      <c r="N24" s="19"/>
      <c r="O24" s="19"/>
      <c r="P24" s="19"/>
      <c r="Q24" s="19"/>
      <c r="R24" s="19"/>
      <c r="S24" s="19"/>
      <c r="T24" s="19"/>
      <c r="U24" s="19"/>
      <c r="V24" s="19"/>
      <c r="W24" s="19"/>
      <c r="X24" s="19"/>
      <c r="Y24" s="19"/>
      <c r="Z24" s="19"/>
    </row>
    <row r="25" spans="1:26">
      <c r="A25" s="70">
        <v>24</v>
      </c>
      <c r="B25" s="71" t="s">
        <v>1131</v>
      </c>
      <c r="C25" s="71" t="s">
        <v>1132</v>
      </c>
      <c r="D25" s="71" t="s">
        <v>1133</v>
      </c>
      <c r="E25" s="19"/>
      <c r="F25" s="19"/>
      <c r="G25" s="19"/>
      <c r="H25" s="19"/>
      <c r="I25" s="19"/>
      <c r="J25" s="19"/>
      <c r="K25" s="19"/>
      <c r="L25" s="19"/>
      <c r="M25" s="19"/>
      <c r="N25" s="19"/>
      <c r="O25" s="19"/>
      <c r="P25" s="19"/>
      <c r="Q25" s="19"/>
      <c r="R25" s="19"/>
      <c r="S25" s="19"/>
      <c r="T25" s="19"/>
      <c r="U25" s="19"/>
      <c r="V25" s="19"/>
      <c r="W25" s="19"/>
      <c r="X25" s="19"/>
      <c r="Y25" s="19"/>
      <c r="Z25" s="19"/>
    </row>
    <row r="26" spans="1:26">
      <c r="A26" s="70">
        <v>25</v>
      </c>
      <c r="B26" s="71" t="s">
        <v>1134</v>
      </c>
      <c r="C26" s="71" t="s">
        <v>1135</v>
      </c>
      <c r="D26" s="71" t="s">
        <v>1136</v>
      </c>
      <c r="E26" s="19"/>
      <c r="F26" s="19"/>
      <c r="G26" s="19"/>
      <c r="H26" s="19"/>
      <c r="I26" s="19"/>
      <c r="J26" s="19"/>
      <c r="K26" s="19"/>
      <c r="L26" s="19"/>
      <c r="M26" s="19"/>
      <c r="N26" s="19"/>
      <c r="O26" s="19"/>
      <c r="P26" s="19"/>
      <c r="Q26" s="19"/>
      <c r="R26" s="19"/>
      <c r="S26" s="19"/>
      <c r="T26" s="19"/>
      <c r="U26" s="19"/>
      <c r="V26" s="19"/>
      <c r="W26" s="19"/>
      <c r="X26" s="19"/>
      <c r="Y26" s="19"/>
      <c r="Z26" s="19"/>
    </row>
    <row r="27" spans="1:26">
      <c r="A27" s="70">
        <v>26</v>
      </c>
      <c r="B27" s="71" t="s">
        <v>1137</v>
      </c>
      <c r="C27" s="71" t="s">
        <v>1138</v>
      </c>
      <c r="D27" s="71" t="s">
        <v>1139</v>
      </c>
      <c r="E27" s="19"/>
      <c r="F27" s="19"/>
      <c r="G27" s="19"/>
      <c r="H27" s="19"/>
      <c r="I27" s="19"/>
      <c r="J27" s="19"/>
      <c r="K27" s="19"/>
      <c r="L27" s="19"/>
      <c r="M27" s="19"/>
      <c r="N27" s="19"/>
      <c r="O27" s="19"/>
      <c r="P27" s="19"/>
      <c r="Q27" s="19"/>
      <c r="R27" s="19"/>
      <c r="S27" s="19"/>
      <c r="T27" s="19"/>
      <c r="U27" s="19"/>
      <c r="V27" s="19"/>
      <c r="W27" s="19"/>
      <c r="X27" s="19"/>
      <c r="Y27" s="19"/>
      <c r="Z27" s="19"/>
    </row>
    <row r="28" spans="1:26">
      <c r="A28" s="70">
        <v>27</v>
      </c>
      <c r="B28" s="71" t="s">
        <v>1140</v>
      </c>
      <c r="C28" s="71" t="s">
        <v>1141</v>
      </c>
      <c r="D28" s="71" t="s">
        <v>1142</v>
      </c>
      <c r="E28" s="19"/>
      <c r="F28" s="19"/>
      <c r="G28" s="19"/>
      <c r="H28" s="19"/>
      <c r="I28" s="19"/>
      <c r="J28" s="19"/>
      <c r="K28" s="19"/>
      <c r="L28" s="19"/>
      <c r="M28" s="19"/>
      <c r="N28" s="19"/>
      <c r="O28" s="19"/>
      <c r="P28" s="19"/>
      <c r="Q28" s="19"/>
      <c r="R28" s="19"/>
      <c r="S28" s="19"/>
      <c r="T28" s="19"/>
      <c r="U28" s="19"/>
      <c r="V28" s="19"/>
      <c r="W28" s="19"/>
      <c r="X28" s="19"/>
      <c r="Y28" s="19"/>
      <c r="Z28" s="19"/>
    </row>
    <row r="29" spans="1:26">
      <c r="A29" s="70">
        <v>28</v>
      </c>
      <c r="B29" s="71" t="s">
        <v>1143</v>
      </c>
      <c r="C29" s="71" t="s">
        <v>1144</v>
      </c>
      <c r="D29" s="71" t="s">
        <v>1145</v>
      </c>
      <c r="E29" s="19"/>
      <c r="F29" s="19"/>
      <c r="G29" s="19"/>
      <c r="H29" s="19"/>
      <c r="I29" s="19"/>
      <c r="J29" s="19"/>
      <c r="K29" s="19"/>
      <c r="L29" s="19"/>
      <c r="M29" s="19"/>
      <c r="N29" s="19"/>
      <c r="O29" s="19"/>
      <c r="P29" s="19"/>
      <c r="Q29" s="19"/>
      <c r="R29" s="19"/>
      <c r="S29" s="19"/>
      <c r="T29" s="19"/>
      <c r="U29" s="19"/>
      <c r="V29" s="19"/>
      <c r="W29" s="19"/>
      <c r="X29" s="19"/>
      <c r="Y29" s="19"/>
      <c r="Z29" s="19"/>
    </row>
    <row r="30" spans="1:26">
      <c r="A30" s="70">
        <v>29</v>
      </c>
      <c r="B30" s="71" t="s">
        <v>1146</v>
      </c>
      <c r="C30" s="71" t="s">
        <v>1147</v>
      </c>
      <c r="D30" s="71" t="s">
        <v>1148</v>
      </c>
      <c r="E30" s="19"/>
      <c r="F30" s="19"/>
      <c r="G30" s="19"/>
      <c r="H30" s="19"/>
      <c r="I30" s="19"/>
      <c r="J30" s="19"/>
      <c r="K30" s="19"/>
      <c r="L30" s="19"/>
      <c r="M30" s="19"/>
      <c r="N30" s="19"/>
      <c r="O30" s="19"/>
      <c r="P30" s="19"/>
      <c r="Q30" s="19"/>
      <c r="R30" s="19"/>
      <c r="S30" s="19"/>
      <c r="T30" s="19"/>
      <c r="U30" s="19"/>
      <c r="V30" s="19"/>
      <c r="W30" s="19"/>
      <c r="X30" s="19"/>
      <c r="Y30" s="19"/>
      <c r="Z30" s="19"/>
    </row>
    <row r="31" spans="1:26">
      <c r="A31" s="70">
        <v>30</v>
      </c>
      <c r="B31" s="71" t="s">
        <v>1149</v>
      </c>
      <c r="C31" s="71" t="s">
        <v>1150</v>
      </c>
      <c r="D31" s="71" t="s">
        <v>1151</v>
      </c>
      <c r="E31" s="19"/>
      <c r="F31" s="19"/>
      <c r="G31" s="19"/>
      <c r="H31" s="19"/>
      <c r="I31" s="19"/>
      <c r="J31" s="19"/>
      <c r="K31" s="19"/>
      <c r="L31" s="19"/>
      <c r="M31" s="19"/>
      <c r="N31" s="19"/>
      <c r="O31" s="19"/>
      <c r="P31" s="19"/>
      <c r="Q31" s="19"/>
      <c r="R31" s="19"/>
      <c r="S31" s="19"/>
      <c r="T31" s="19"/>
      <c r="U31" s="19"/>
      <c r="V31" s="19"/>
      <c r="W31" s="19"/>
      <c r="X31" s="19"/>
      <c r="Y31" s="19"/>
      <c r="Z31" s="19"/>
    </row>
    <row r="32" spans="1:26">
      <c r="A32" s="70">
        <v>31</v>
      </c>
      <c r="B32" s="71" t="s">
        <v>1152</v>
      </c>
      <c r="C32" s="71" t="s">
        <v>1153</v>
      </c>
      <c r="D32" s="71" t="s">
        <v>1154</v>
      </c>
      <c r="E32" s="19"/>
      <c r="F32" s="19"/>
      <c r="G32" s="19"/>
      <c r="H32" s="19"/>
      <c r="I32" s="19"/>
      <c r="J32" s="19"/>
      <c r="K32" s="19"/>
      <c r="L32" s="19"/>
      <c r="M32" s="19"/>
      <c r="N32" s="19"/>
      <c r="O32" s="19"/>
      <c r="P32" s="19"/>
      <c r="Q32" s="19"/>
      <c r="R32" s="19"/>
      <c r="S32" s="19"/>
      <c r="T32" s="19"/>
      <c r="U32" s="19"/>
      <c r="V32" s="19"/>
      <c r="W32" s="19"/>
      <c r="X32" s="19"/>
      <c r="Y32" s="19"/>
      <c r="Z32" s="19"/>
    </row>
    <row r="33" spans="1:26">
      <c r="A33" s="70">
        <v>32</v>
      </c>
      <c r="B33" s="71" t="s">
        <v>1155</v>
      </c>
      <c r="C33" s="71" t="s">
        <v>1156</v>
      </c>
      <c r="D33" s="71" t="s">
        <v>1157</v>
      </c>
      <c r="E33" s="19"/>
      <c r="F33" s="19"/>
      <c r="G33" s="19"/>
      <c r="H33" s="19"/>
      <c r="I33" s="19"/>
      <c r="J33" s="19"/>
      <c r="K33" s="19"/>
      <c r="L33" s="19"/>
      <c r="M33" s="19"/>
      <c r="N33" s="19"/>
      <c r="O33" s="19"/>
      <c r="P33" s="19"/>
      <c r="Q33" s="19"/>
      <c r="R33" s="19"/>
      <c r="S33" s="19"/>
      <c r="T33" s="19"/>
      <c r="U33" s="19"/>
      <c r="V33" s="19"/>
      <c r="W33" s="19"/>
      <c r="X33" s="19"/>
      <c r="Y33" s="19"/>
      <c r="Z33" s="19"/>
    </row>
    <row r="34" spans="1:26">
      <c r="A34" s="70">
        <v>33</v>
      </c>
      <c r="B34" s="71" t="s">
        <v>1158</v>
      </c>
      <c r="C34" s="71" t="s">
        <v>1159</v>
      </c>
      <c r="D34" s="71" t="s">
        <v>1160</v>
      </c>
      <c r="E34" s="19"/>
      <c r="F34" s="19"/>
      <c r="G34" s="19"/>
      <c r="H34" s="19"/>
      <c r="I34" s="19"/>
      <c r="J34" s="19"/>
      <c r="K34" s="19"/>
      <c r="L34" s="19"/>
      <c r="M34" s="19"/>
      <c r="N34" s="19"/>
      <c r="O34" s="19"/>
      <c r="P34" s="19"/>
      <c r="Q34" s="19"/>
      <c r="R34" s="19"/>
      <c r="S34" s="19"/>
      <c r="T34" s="19"/>
      <c r="U34" s="19"/>
      <c r="V34" s="19"/>
      <c r="W34" s="19"/>
      <c r="X34" s="19"/>
      <c r="Y34" s="19"/>
      <c r="Z34" s="19"/>
    </row>
    <row r="35" spans="1:26">
      <c r="A35" s="70">
        <v>34</v>
      </c>
      <c r="B35" s="71" t="s">
        <v>1161</v>
      </c>
      <c r="C35" s="71" t="s">
        <v>1162</v>
      </c>
      <c r="D35" s="71" t="s">
        <v>1163</v>
      </c>
      <c r="E35" s="19"/>
      <c r="F35" s="19"/>
      <c r="G35" s="19"/>
      <c r="H35" s="19"/>
      <c r="I35" s="19"/>
      <c r="J35" s="19"/>
      <c r="K35" s="19"/>
      <c r="L35" s="19"/>
      <c r="M35" s="19"/>
      <c r="N35" s="19"/>
      <c r="O35" s="19"/>
      <c r="P35" s="19"/>
      <c r="Q35" s="19"/>
      <c r="R35" s="19"/>
      <c r="S35" s="19"/>
      <c r="T35" s="19"/>
      <c r="U35" s="19"/>
      <c r="V35" s="19"/>
      <c r="W35" s="19"/>
      <c r="X35" s="19"/>
      <c r="Y35" s="19"/>
      <c r="Z35" s="19"/>
    </row>
    <row r="36" spans="1:26">
      <c r="A36" s="70">
        <v>35</v>
      </c>
      <c r="B36" s="71" t="s">
        <v>1164</v>
      </c>
      <c r="C36" s="71" t="s">
        <v>1165</v>
      </c>
      <c r="D36" s="71" t="s">
        <v>1166</v>
      </c>
      <c r="E36" s="19"/>
      <c r="F36" s="19"/>
      <c r="G36" s="19"/>
      <c r="H36" s="19"/>
      <c r="I36" s="19"/>
      <c r="J36" s="19"/>
      <c r="K36" s="19"/>
      <c r="L36" s="19"/>
      <c r="M36" s="19"/>
      <c r="N36" s="19"/>
      <c r="O36" s="19"/>
      <c r="P36" s="19"/>
      <c r="Q36" s="19"/>
      <c r="R36" s="19"/>
      <c r="S36" s="19"/>
      <c r="T36" s="19"/>
      <c r="U36" s="19"/>
      <c r="V36" s="19"/>
      <c r="W36" s="19"/>
      <c r="X36" s="19"/>
      <c r="Y36" s="19"/>
      <c r="Z36" s="19"/>
    </row>
    <row r="37" spans="1:26">
      <c r="A37" s="70">
        <v>36</v>
      </c>
      <c r="B37" s="71" t="s">
        <v>1167</v>
      </c>
      <c r="C37" s="71" t="s">
        <v>1168</v>
      </c>
      <c r="D37" s="71" t="s">
        <v>1169</v>
      </c>
      <c r="E37" s="19"/>
      <c r="F37" s="19"/>
      <c r="G37" s="19"/>
      <c r="H37" s="19"/>
      <c r="I37" s="19"/>
      <c r="J37" s="19"/>
      <c r="K37" s="19"/>
      <c r="L37" s="19"/>
      <c r="M37" s="19"/>
      <c r="N37" s="19"/>
      <c r="O37" s="19"/>
      <c r="P37" s="19"/>
      <c r="Q37" s="19"/>
      <c r="R37" s="19"/>
      <c r="S37" s="19"/>
      <c r="T37" s="19"/>
      <c r="U37" s="19"/>
      <c r="V37" s="19"/>
      <c r="W37" s="19"/>
      <c r="X37" s="19"/>
      <c r="Y37" s="19"/>
      <c r="Z37" s="19"/>
    </row>
    <row r="38" spans="1:26">
      <c r="A38" s="70">
        <v>37</v>
      </c>
      <c r="B38" s="71" t="s">
        <v>1170</v>
      </c>
      <c r="C38" s="71" t="s">
        <v>1171</v>
      </c>
      <c r="D38" s="71" t="s">
        <v>1172</v>
      </c>
      <c r="E38" s="19"/>
      <c r="F38" s="19"/>
      <c r="G38" s="19"/>
      <c r="H38" s="19"/>
      <c r="I38" s="19"/>
      <c r="J38" s="19"/>
      <c r="K38" s="19"/>
      <c r="L38" s="19"/>
      <c r="M38" s="19"/>
      <c r="N38" s="19"/>
      <c r="O38" s="19"/>
      <c r="P38" s="19"/>
      <c r="Q38" s="19"/>
      <c r="R38" s="19"/>
      <c r="S38" s="19"/>
      <c r="T38" s="19"/>
      <c r="U38" s="19"/>
      <c r="V38" s="19"/>
      <c r="W38" s="19"/>
      <c r="X38" s="19"/>
      <c r="Y38" s="19"/>
      <c r="Z38" s="19"/>
    </row>
    <row r="39" spans="1:26">
      <c r="A39" s="70">
        <v>38</v>
      </c>
      <c r="B39" s="71" t="s">
        <v>1173</v>
      </c>
      <c r="C39" s="71" t="s">
        <v>1174</v>
      </c>
      <c r="D39" s="71" t="s">
        <v>1175</v>
      </c>
      <c r="E39" s="19"/>
      <c r="F39" s="19"/>
      <c r="G39" s="19"/>
      <c r="H39" s="19"/>
      <c r="I39" s="19"/>
      <c r="J39" s="19"/>
      <c r="K39" s="19"/>
      <c r="L39" s="19"/>
      <c r="M39" s="19"/>
      <c r="N39" s="19"/>
      <c r="O39" s="19"/>
      <c r="P39" s="19"/>
      <c r="Q39" s="19"/>
      <c r="R39" s="19"/>
      <c r="S39" s="19"/>
      <c r="T39" s="19"/>
      <c r="U39" s="19"/>
      <c r="V39" s="19"/>
      <c r="W39" s="19"/>
      <c r="X39" s="19"/>
      <c r="Y39" s="19"/>
      <c r="Z39" s="19"/>
    </row>
    <row r="40" spans="1:26">
      <c r="A40" s="70">
        <v>39</v>
      </c>
      <c r="B40" s="71" t="s">
        <v>1176</v>
      </c>
      <c r="C40" s="71" t="s">
        <v>1177</v>
      </c>
      <c r="D40" s="71" t="s">
        <v>1178</v>
      </c>
      <c r="E40" s="19"/>
      <c r="F40" s="19"/>
      <c r="G40" s="19"/>
      <c r="H40" s="19"/>
      <c r="I40" s="19"/>
      <c r="J40" s="19"/>
      <c r="K40" s="19"/>
      <c r="L40" s="19"/>
      <c r="M40" s="19"/>
      <c r="N40" s="19"/>
      <c r="O40" s="19"/>
      <c r="P40" s="19"/>
      <c r="Q40" s="19"/>
      <c r="R40" s="19"/>
      <c r="S40" s="19"/>
      <c r="T40" s="19"/>
      <c r="U40" s="19"/>
      <c r="V40" s="19"/>
      <c r="W40" s="19"/>
      <c r="X40" s="19"/>
      <c r="Y40" s="19"/>
      <c r="Z40" s="19"/>
    </row>
    <row r="41" spans="1:26">
      <c r="A41" s="70">
        <v>40</v>
      </c>
      <c r="B41" s="71" t="s">
        <v>1179</v>
      </c>
      <c r="C41" s="71" t="s">
        <v>1180</v>
      </c>
      <c r="D41" s="71" t="s">
        <v>1181</v>
      </c>
      <c r="E41" s="19"/>
      <c r="F41" s="19"/>
      <c r="G41" s="19"/>
      <c r="H41" s="19"/>
      <c r="I41" s="19"/>
      <c r="J41" s="19"/>
      <c r="K41" s="19"/>
      <c r="L41" s="19"/>
      <c r="M41" s="19"/>
      <c r="N41" s="19"/>
      <c r="O41" s="19"/>
      <c r="P41" s="19"/>
      <c r="Q41" s="19"/>
      <c r="R41" s="19"/>
      <c r="S41" s="19"/>
      <c r="T41" s="19"/>
      <c r="U41" s="19"/>
      <c r="V41" s="19"/>
      <c r="W41" s="19"/>
      <c r="X41" s="19"/>
      <c r="Y41" s="19"/>
      <c r="Z41" s="19"/>
    </row>
    <row r="42" spans="1:26">
      <c r="A42" s="70">
        <v>41</v>
      </c>
      <c r="B42" s="71" t="s">
        <v>1182</v>
      </c>
      <c r="C42" s="71" t="s">
        <v>1183</v>
      </c>
      <c r="D42" s="71" t="s">
        <v>1184</v>
      </c>
      <c r="E42" s="19"/>
      <c r="F42" s="19"/>
      <c r="G42" s="19"/>
      <c r="H42" s="19"/>
      <c r="I42" s="19"/>
      <c r="J42" s="19"/>
      <c r="K42" s="19"/>
      <c r="L42" s="19"/>
      <c r="M42" s="19"/>
      <c r="N42" s="19"/>
      <c r="O42" s="19"/>
      <c r="P42" s="19"/>
      <c r="Q42" s="19"/>
      <c r="R42" s="19"/>
      <c r="S42" s="19"/>
      <c r="T42" s="19"/>
      <c r="U42" s="19"/>
      <c r="V42" s="19"/>
      <c r="W42" s="19"/>
      <c r="X42" s="19"/>
      <c r="Y42" s="19"/>
      <c r="Z42" s="19"/>
    </row>
    <row r="43" spans="1:26">
      <c r="A43" s="70">
        <v>42</v>
      </c>
      <c r="B43" s="71" t="s">
        <v>1185</v>
      </c>
      <c r="C43" s="71" t="s">
        <v>1186</v>
      </c>
      <c r="D43" s="71" t="s">
        <v>1187</v>
      </c>
      <c r="E43" s="19"/>
      <c r="F43" s="19"/>
      <c r="G43" s="19"/>
      <c r="H43" s="19"/>
      <c r="I43" s="19"/>
      <c r="J43" s="19"/>
      <c r="K43" s="19"/>
      <c r="L43" s="19"/>
      <c r="M43" s="19"/>
      <c r="N43" s="19"/>
      <c r="O43" s="19"/>
      <c r="P43" s="19"/>
      <c r="Q43" s="19"/>
      <c r="R43" s="19"/>
      <c r="S43" s="19"/>
      <c r="T43" s="19"/>
      <c r="U43" s="19"/>
      <c r="V43" s="19"/>
      <c r="W43" s="19"/>
      <c r="X43" s="19"/>
      <c r="Y43" s="19"/>
      <c r="Z43" s="19"/>
    </row>
    <row r="44" spans="1:26">
      <c r="A44" s="70">
        <v>43</v>
      </c>
      <c r="B44" s="71" t="s">
        <v>1188</v>
      </c>
      <c r="C44" s="71" t="s">
        <v>1189</v>
      </c>
      <c r="D44" s="71" t="s">
        <v>1190</v>
      </c>
      <c r="E44" s="19"/>
      <c r="F44" s="19"/>
      <c r="G44" s="19"/>
      <c r="H44" s="19"/>
      <c r="I44" s="19"/>
      <c r="J44" s="19"/>
      <c r="K44" s="19"/>
      <c r="L44" s="19"/>
      <c r="M44" s="19"/>
      <c r="N44" s="19"/>
      <c r="O44" s="19"/>
      <c r="P44" s="19"/>
      <c r="Q44" s="19"/>
      <c r="R44" s="19"/>
      <c r="S44" s="19"/>
      <c r="T44" s="19"/>
      <c r="U44" s="19"/>
      <c r="V44" s="19"/>
      <c r="W44" s="19"/>
      <c r="X44" s="19"/>
      <c r="Y44" s="19"/>
      <c r="Z44" s="19"/>
    </row>
    <row r="45" spans="1:26">
      <c r="A45" s="70">
        <v>44</v>
      </c>
      <c r="B45" s="71" t="s">
        <v>1191</v>
      </c>
      <c r="C45" s="71" t="s">
        <v>1192</v>
      </c>
      <c r="D45" s="71" t="s">
        <v>1193</v>
      </c>
      <c r="E45" s="19"/>
      <c r="F45" s="19"/>
      <c r="G45" s="19"/>
      <c r="H45" s="19"/>
      <c r="I45" s="19"/>
      <c r="J45" s="19"/>
      <c r="K45" s="19"/>
      <c r="L45" s="19"/>
      <c r="M45" s="19"/>
      <c r="N45" s="19"/>
      <c r="O45" s="19"/>
      <c r="P45" s="19"/>
      <c r="Q45" s="19"/>
      <c r="R45" s="19"/>
      <c r="S45" s="19"/>
      <c r="T45" s="19"/>
      <c r="U45" s="19"/>
      <c r="V45" s="19"/>
      <c r="W45" s="19"/>
      <c r="X45" s="19"/>
      <c r="Y45" s="19"/>
      <c r="Z45" s="19"/>
    </row>
    <row r="46" spans="1:26">
      <c r="A46" s="70">
        <v>45</v>
      </c>
      <c r="B46" s="71" t="s">
        <v>1194</v>
      </c>
      <c r="C46" s="71" t="s">
        <v>1195</v>
      </c>
      <c r="D46" s="71" t="s">
        <v>1196</v>
      </c>
      <c r="E46" s="19"/>
      <c r="F46" s="19"/>
      <c r="G46" s="19"/>
      <c r="H46" s="19"/>
      <c r="I46" s="19"/>
      <c r="J46" s="19"/>
      <c r="K46" s="19"/>
      <c r="L46" s="19"/>
      <c r="M46" s="19"/>
      <c r="N46" s="19"/>
      <c r="O46" s="19"/>
      <c r="P46" s="19"/>
      <c r="Q46" s="19"/>
      <c r="R46" s="19"/>
      <c r="S46" s="19"/>
      <c r="T46" s="19"/>
      <c r="U46" s="19"/>
      <c r="V46" s="19"/>
      <c r="W46" s="19"/>
      <c r="X46" s="19"/>
      <c r="Y46" s="19"/>
      <c r="Z46" s="19"/>
    </row>
    <row r="47" spans="1:26">
      <c r="A47" s="70">
        <v>46</v>
      </c>
      <c r="B47" s="71" t="s">
        <v>1197</v>
      </c>
      <c r="C47" s="71" t="s">
        <v>1198</v>
      </c>
      <c r="D47" s="71" t="s">
        <v>1199</v>
      </c>
      <c r="E47" s="19"/>
      <c r="F47" s="19"/>
      <c r="G47" s="19"/>
      <c r="H47" s="19"/>
      <c r="I47" s="19"/>
      <c r="J47" s="19"/>
      <c r="K47" s="19"/>
      <c r="L47" s="19"/>
      <c r="M47" s="19"/>
      <c r="N47" s="19"/>
      <c r="O47" s="19"/>
      <c r="P47" s="19"/>
      <c r="Q47" s="19"/>
      <c r="R47" s="19"/>
      <c r="S47" s="19"/>
      <c r="T47" s="19"/>
      <c r="U47" s="19"/>
      <c r="V47" s="19"/>
      <c r="W47" s="19"/>
      <c r="X47" s="19"/>
      <c r="Y47" s="19"/>
      <c r="Z47" s="19"/>
    </row>
    <row r="48" spans="1:26">
      <c r="A48" s="70">
        <v>47</v>
      </c>
      <c r="B48" s="71" t="s">
        <v>1200</v>
      </c>
      <c r="C48" s="71" t="s">
        <v>1201</v>
      </c>
      <c r="D48" s="71" t="s">
        <v>1202</v>
      </c>
      <c r="E48" s="19"/>
      <c r="F48" s="19"/>
      <c r="G48" s="19"/>
      <c r="H48" s="19"/>
      <c r="I48" s="19"/>
      <c r="J48" s="19"/>
      <c r="K48" s="19"/>
      <c r="L48" s="19"/>
      <c r="M48" s="19"/>
      <c r="N48" s="19"/>
      <c r="O48" s="19"/>
      <c r="P48" s="19"/>
      <c r="Q48" s="19"/>
      <c r="R48" s="19"/>
      <c r="S48" s="19"/>
      <c r="T48" s="19"/>
      <c r="U48" s="19"/>
      <c r="V48" s="19"/>
      <c r="W48" s="19"/>
      <c r="X48" s="19"/>
      <c r="Y48" s="19"/>
      <c r="Z48" s="19"/>
    </row>
    <row r="49" spans="1:26">
      <c r="A49" s="70">
        <v>48</v>
      </c>
      <c r="B49" s="71" t="s">
        <v>1203</v>
      </c>
      <c r="C49" s="71" t="s">
        <v>1204</v>
      </c>
      <c r="D49" s="71" t="s">
        <v>1205</v>
      </c>
      <c r="E49" s="19"/>
      <c r="F49" s="19"/>
      <c r="G49" s="19"/>
      <c r="H49" s="19"/>
      <c r="I49" s="19"/>
      <c r="J49" s="19"/>
      <c r="K49" s="19"/>
      <c r="L49" s="19"/>
      <c r="M49" s="19"/>
      <c r="N49" s="19"/>
      <c r="O49" s="19"/>
      <c r="P49" s="19"/>
      <c r="Q49" s="19"/>
      <c r="R49" s="19"/>
      <c r="S49" s="19"/>
      <c r="T49" s="19"/>
      <c r="U49" s="19"/>
      <c r="V49" s="19"/>
      <c r="W49" s="19"/>
      <c r="X49" s="19"/>
      <c r="Y49" s="19"/>
      <c r="Z49" s="19"/>
    </row>
    <row r="50" spans="1:26">
      <c r="A50" s="70">
        <v>49</v>
      </c>
      <c r="B50" s="71" t="s">
        <v>1206</v>
      </c>
      <c r="C50" s="71" t="s">
        <v>1207</v>
      </c>
      <c r="D50" s="71" t="s">
        <v>1208</v>
      </c>
      <c r="E50" s="19"/>
      <c r="F50" s="19"/>
      <c r="G50" s="19"/>
      <c r="H50" s="19"/>
      <c r="I50" s="19"/>
      <c r="J50" s="19"/>
      <c r="K50" s="19"/>
      <c r="L50" s="19"/>
      <c r="M50" s="19"/>
      <c r="N50" s="19"/>
      <c r="O50" s="19"/>
      <c r="P50" s="19"/>
      <c r="Q50" s="19"/>
      <c r="R50" s="19"/>
      <c r="S50" s="19"/>
      <c r="T50" s="19"/>
      <c r="U50" s="19"/>
      <c r="V50" s="19"/>
      <c r="W50" s="19"/>
      <c r="X50" s="19"/>
      <c r="Y50" s="19"/>
      <c r="Z50" s="19"/>
    </row>
    <row r="51" spans="1:26">
      <c r="A51" s="70">
        <v>50</v>
      </c>
      <c r="B51" s="71" t="s">
        <v>1209</v>
      </c>
      <c r="C51" s="71" t="s">
        <v>1210</v>
      </c>
      <c r="D51" s="71" t="s">
        <v>1211</v>
      </c>
      <c r="E51" s="19"/>
      <c r="F51" s="19"/>
      <c r="G51" s="19"/>
      <c r="H51" s="19"/>
      <c r="I51" s="19"/>
      <c r="J51" s="19"/>
      <c r="K51" s="19"/>
      <c r="L51" s="19"/>
      <c r="M51" s="19"/>
      <c r="N51" s="19"/>
      <c r="O51" s="19"/>
      <c r="P51" s="19"/>
      <c r="Q51" s="19"/>
      <c r="R51" s="19"/>
      <c r="S51" s="19"/>
      <c r="T51" s="19"/>
      <c r="U51" s="19"/>
      <c r="V51" s="19"/>
      <c r="W51" s="19"/>
      <c r="X51" s="19"/>
      <c r="Y51" s="19"/>
      <c r="Z51" s="19"/>
    </row>
    <row r="52" spans="1:26">
      <c r="A52" s="70">
        <v>51</v>
      </c>
      <c r="B52" s="71" t="s">
        <v>1212</v>
      </c>
      <c r="C52" s="71" t="s">
        <v>1213</v>
      </c>
      <c r="D52" s="71" t="s">
        <v>1214</v>
      </c>
      <c r="E52" s="19"/>
      <c r="F52" s="19"/>
      <c r="G52" s="19"/>
      <c r="H52" s="19"/>
      <c r="I52" s="19"/>
      <c r="J52" s="19"/>
      <c r="K52" s="19"/>
      <c r="L52" s="19"/>
      <c r="M52" s="19"/>
      <c r="N52" s="19"/>
      <c r="O52" s="19"/>
      <c r="P52" s="19"/>
      <c r="Q52" s="19"/>
      <c r="R52" s="19"/>
      <c r="S52" s="19"/>
      <c r="T52" s="19"/>
      <c r="U52" s="19"/>
      <c r="V52" s="19"/>
      <c r="W52" s="19"/>
      <c r="X52" s="19"/>
      <c r="Y52" s="19"/>
      <c r="Z52" s="19"/>
    </row>
    <row r="53" spans="1:26">
      <c r="A53" s="70">
        <v>52</v>
      </c>
      <c r="B53" s="71" t="s">
        <v>1215</v>
      </c>
      <c r="C53" s="71" t="s">
        <v>1216</v>
      </c>
      <c r="D53" s="71" t="s">
        <v>1217</v>
      </c>
      <c r="E53" s="19"/>
      <c r="F53" s="19"/>
      <c r="G53" s="19"/>
      <c r="H53" s="19"/>
      <c r="I53" s="19"/>
      <c r="J53" s="19"/>
      <c r="K53" s="19"/>
      <c r="L53" s="19"/>
      <c r="M53" s="19"/>
      <c r="N53" s="19"/>
      <c r="O53" s="19"/>
      <c r="P53" s="19"/>
      <c r="Q53" s="19"/>
      <c r="R53" s="19"/>
      <c r="S53" s="19"/>
      <c r="T53" s="19"/>
      <c r="U53" s="19"/>
      <c r="V53" s="19"/>
      <c r="W53" s="19"/>
      <c r="X53" s="19"/>
      <c r="Y53" s="19"/>
      <c r="Z53" s="19"/>
    </row>
    <row r="54" spans="1:26">
      <c r="A54" s="70">
        <v>53</v>
      </c>
      <c r="B54" s="71" t="s">
        <v>1218</v>
      </c>
      <c r="C54" s="71" t="s">
        <v>1219</v>
      </c>
      <c r="D54" s="71" t="s">
        <v>1220</v>
      </c>
      <c r="E54" s="19"/>
      <c r="F54" s="19"/>
      <c r="G54" s="19"/>
      <c r="H54" s="19"/>
      <c r="I54" s="19"/>
      <c r="J54" s="19"/>
      <c r="K54" s="19"/>
      <c r="L54" s="19"/>
      <c r="M54" s="19"/>
      <c r="N54" s="19"/>
      <c r="O54" s="19"/>
      <c r="P54" s="19"/>
      <c r="Q54" s="19"/>
      <c r="R54" s="19"/>
      <c r="S54" s="19"/>
      <c r="T54" s="19"/>
      <c r="U54" s="19"/>
      <c r="V54" s="19"/>
      <c r="W54" s="19"/>
      <c r="X54" s="19"/>
      <c r="Y54" s="19"/>
      <c r="Z54" s="19"/>
    </row>
    <row r="55" spans="1:26">
      <c r="A55" s="70">
        <v>54</v>
      </c>
      <c r="B55" s="71" t="s">
        <v>1221</v>
      </c>
      <c r="C55" s="71" t="s">
        <v>1222</v>
      </c>
      <c r="D55" s="71" t="s">
        <v>1223</v>
      </c>
      <c r="E55" s="19"/>
      <c r="F55" s="19"/>
      <c r="G55" s="19"/>
      <c r="H55" s="19"/>
      <c r="I55" s="19"/>
      <c r="J55" s="19"/>
      <c r="K55" s="19"/>
      <c r="L55" s="19"/>
      <c r="M55" s="19"/>
      <c r="N55" s="19"/>
      <c r="O55" s="19"/>
      <c r="P55" s="19"/>
      <c r="Q55" s="19"/>
      <c r="R55" s="19"/>
      <c r="S55" s="19"/>
      <c r="T55" s="19"/>
      <c r="U55" s="19"/>
      <c r="V55" s="19"/>
      <c r="W55" s="19"/>
      <c r="X55" s="19"/>
      <c r="Y55" s="19"/>
      <c r="Z55" s="19"/>
    </row>
    <row r="56" spans="1:26">
      <c r="A56" s="70">
        <v>55</v>
      </c>
      <c r="B56" s="71" t="s">
        <v>1224</v>
      </c>
      <c r="C56" s="71" t="s">
        <v>1225</v>
      </c>
      <c r="D56" s="71" t="s">
        <v>1226</v>
      </c>
      <c r="E56" s="19"/>
      <c r="F56" s="19"/>
      <c r="G56" s="19"/>
      <c r="H56" s="19"/>
      <c r="I56" s="19"/>
      <c r="J56" s="19"/>
      <c r="K56" s="19"/>
      <c r="L56" s="19"/>
      <c r="M56" s="19"/>
      <c r="N56" s="19"/>
      <c r="O56" s="19"/>
      <c r="P56" s="19"/>
      <c r="Q56" s="19"/>
      <c r="R56" s="19"/>
      <c r="S56" s="19"/>
      <c r="T56" s="19"/>
      <c r="U56" s="19"/>
      <c r="V56" s="19"/>
      <c r="W56" s="19"/>
      <c r="X56" s="19"/>
      <c r="Y56" s="19"/>
      <c r="Z56" s="19"/>
    </row>
    <row r="57" spans="1:26">
      <c r="A57" s="70">
        <v>56</v>
      </c>
      <c r="B57" s="71" t="s">
        <v>1227</v>
      </c>
      <c r="C57" s="71" t="s">
        <v>1228</v>
      </c>
      <c r="D57" s="71" t="s">
        <v>1229</v>
      </c>
      <c r="E57" s="19"/>
      <c r="F57" s="19"/>
      <c r="G57" s="19"/>
      <c r="H57" s="19"/>
      <c r="I57" s="19"/>
      <c r="J57" s="19"/>
      <c r="K57" s="19"/>
      <c r="L57" s="19"/>
      <c r="M57" s="19"/>
      <c r="N57" s="19"/>
      <c r="O57" s="19"/>
      <c r="P57" s="19"/>
      <c r="Q57" s="19"/>
      <c r="R57" s="19"/>
      <c r="S57" s="19"/>
      <c r="T57" s="19"/>
      <c r="U57" s="19"/>
      <c r="V57" s="19"/>
      <c r="W57" s="19"/>
      <c r="X57" s="19"/>
      <c r="Y57" s="19"/>
      <c r="Z57" s="19"/>
    </row>
    <row r="58" spans="1:26">
      <c r="A58" s="70">
        <v>57</v>
      </c>
      <c r="B58" s="71" t="s">
        <v>1230</v>
      </c>
      <c r="C58" s="71" t="s">
        <v>1231</v>
      </c>
      <c r="D58" s="71" t="s">
        <v>1232</v>
      </c>
      <c r="E58" s="19"/>
      <c r="F58" s="19"/>
      <c r="G58" s="19"/>
      <c r="H58" s="19"/>
      <c r="I58" s="19"/>
      <c r="J58" s="19"/>
      <c r="K58" s="19"/>
      <c r="L58" s="19"/>
      <c r="M58" s="19"/>
      <c r="N58" s="19"/>
      <c r="O58" s="19"/>
      <c r="P58" s="19"/>
      <c r="Q58" s="19"/>
      <c r="R58" s="19"/>
      <c r="S58" s="19"/>
      <c r="T58" s="19"/>
      <c r="U58" s="19"/>
      <c r="V58" s="19"/>
      <c r="W58" s="19"/>
      <c r="X58" s="19"/>
      <c r="Y58" s="19"/>
      <c r="Z58" s="19"/>
    </row>
    <row r="59" spans="1:26">
      <c r="A59" s="70">
        <v>58</v>
      </c>
      <c r="B59" s="71" t="s">
        <v>1233</v>
      </c>
      <c r="C59" s="71" t="s">
        <v>1234</v>
      </c>
      <c r="D59" s="71" t="s">
        <v>1235</v>
      </c>
      <c r="E59" s="19"/>
      <c r="F59" s="19"/>
      <c r="G59" s="19"/>
      <c r="H59" s="19"/>
      <c r="I59" s="19"/>
      <c r="J59" s="19"/>
      <c r="K59" s="19"/>
      <c r="L59" s="19"/>
      <c r="M59" s="19"/>
      <c r="N59" s="19"/>
      <c r="O59" s="19"/>
      <c r="P59" s="19"/>
      <c r="Q59" s="19"/>
      <c r="R59" s="19"/>
      <c r="S59" s="19"/>
      <c r="T59" s="19"/>
      <c r="U59" s="19"/>
      <c r="V59" s="19"/>
      <c r="W59" s="19"/>
      <c r="X59" s="19"/>
      <c r="Y59" s="19"/>
      <c r="Z59" s="19"/>
    </row>
    <row r="60" spans="1:26">
      <c r="A60" s="70">
        <v>59</v>
      </c>
      <c r="B60" s="71" t="s">
        <v>1236</v>
      </c>
      <c r="C60" s="71" t="s">
        <v>1237</v>
      </c>
      <c r="D60" s="71" t="s">
        <v>1238</v>
      </c>
      <c r="E60" s="19"/>
      <c r="F60" s="19"/>
      <c r="G60" s="19"/>
      <c r="H60" s="19"/>
      <c r="I60" s="19"/>
      <c r="J60" s="19"/>
      <c r="K60" s="19"/>
      <c r="L60" s="19"/>
      <c r="M60" s="19"/>
      <c r="N60" s="19"/>
      <c r="O60" s="19"/>
      <c r="P60" s="19"/>
      <c r="Q60" s="19"/>
      <c r="R60" s="19"/>
      <c r="S60" s="19"/>
      <c r="T60" s="19"/>
      <c r="U60" s="19"/>
      <c r="V60" s="19"/>
      <c r="W60" s="19"/>
      <c r="X60" s="19"/>
      <c r="Y60" s="19"/>
      <c r="Z60" s="19"/>
    </row>
    <row r="61" spans="1:26">
      <c r="A61" s="70">
        <v>60</v>
      </c>
      <c r="B61" s="71" t="s">
        <v>1239</v>
      </c>
      <c r="C61" s="71" t="s">
        <v>1240</v>
      </c>
      <c r="D61" s="71" t="s">
        <v>1241</v>
      </c>
      <c r="E61" s="19"/>
      <c r="F61" s="19"/>
      <c r="G61" s="19"/>
      <c r="H61" s="19"/>
      <c r="I61" s="19"/>
      <c r="J61" s="19"/>
      <c r="K61" s="19"/>
      <c r="L61" s="19"/>
      <c r="M61" s="19"/>
      <c r="N61" s="19"/>
      <c r="O61" s="19"/>
      <c r="P61" s="19"/>
      <c r="Q61" s="19"/>
      <c r="R61" s="19"/>
      <c r="S61" s="19"/>
      <c r="T61" s="19"/>
      <c r="U61" s="19"/>
      <c r="V61" s="19"/>
      <c r="W61" s="19"/>
      <c r="X61" s="19"/>
      <c r="Y61" s="19"/>
      <c r="Z61" s="19"/>
    </row>
    <row r="62" spans="1:26">
      <c r="A62" s="70">
        <v>61</v>
      </c>
      <c r="B62" s="71" t="s">
        <v>1242</v>
      </c>
      <c r="C62" s="71" t="s">
        <v>1243</v>
      </c>
      <c r="D62" s="71" t="s">
        <v>1244</v>
      </c>
      <c r="E62" s="19"/>
      <c r="F62" s="19"/>
      <c r="G62" s="19"/>
      <c r="H62" s="19"/>
      <c r="I62" s="19"/>
      <c r="J62" s="19"/>
      <c r="K62" s="19"/>
      <c r="L62" s="19"/>
      <c r="M62" s="19"/>
      <c r="N62" s="19"/>
      <c r="O62" s="19"/>
      <c r="P62" s="19"/>
      <c r="Q62" s="19"/>
      <c r="R62" s="19"/>
      <c r="S62" s="19"/>
      <c r="T62" s="19"/>
      <c r="U62" s="19"/>
      <c r="V62" s="19"/>
      <c r="W62" s="19"/>
      <c r="X62" s="19"/>
      <c r="Y62" s="19"/>
      <c r="Z62" s="19"/>
    </row>
    <row r="63" spans="1:26">
      <c r="A63" s="70">
        <v>62</v>
      </c>
      <c r="B63" s="71" t="s">
        <v>1245</v>
      </c>
      <c r="C63" s="71" t="s">
        <v>1246</v>
      </c>
      <c r="D63" s="71" t="s">
        <v>1247</v>
      </c>
      <c r="E63" s="19"/>
      <c r="F63" s="19"/>
      <c r="G63" s="19"/>
      <c r="H63" s="19"/>
      <c r="I63" s="19"/>
      <c r="J63" s="19"/>
      <c r="K63" s="19"/>
      <c r="L63" s="19"/>
      <c r="M63" s="19"/>
      <c r="N63" s="19"/>
      <c r="O63" s="19"/>
      <c r="P63" s="19"/>
      <c r="Q63" s="19"/>
      <c r="R63" s="19"/>
      <c r="S63" s="19"/>
      <c r="T63" s="19"/>
      <c r="U63" s="19"/>
      <c r="V63" s="19"/>
      <c r="W63" s="19"/>
      <c r="X63" s="19"/>
      <c r="Y63" s="19"/>
      <c r="Z63" s="19"/>
    </row>
    <row r="64" spans="1:26">
      <c r="A64" s="70">
        <v>63</v>
      </c>
      <c r="B64" s="71" t="s">
        <v>1248</v>
      </c>
      <c r="C64" s="71" t="s">
        <v>1249</v>
      </c>
      <c r="D64" s="71" t="s">
        <v>1250</v>
      </c>
      <c r="E64" s="19"/>
      <c r="F64" s="19"/>
      <c r="G64" s="19"/>
      <c r="H64" s="19"/>
      <c r="I64" s="19"/>
      <c r="J64" s="19"/>
      <c r="K64" s="19"/>
      <c r="L64" s="19"/>
      <c r="M64" s="19"/>
      <c r="N64" s="19"/>
      <c r="O64" s="19"/>
      <c r="P64" s="19"/>
      <c r="Q64" s="19"/>
      <c r="R64" s="19"/>
      <c r="S64" s="19"/>
      <c r="T64" s="19"/>
      <c r="U64" s="19"/>
      <c r="V64" s="19"/>
      <c r="W64" s="19"/>
      <c r="X64" s="19"/>
      <c r="Y64" s="19"/>
      <c r="Z64" s="19"/>
    </row>
    <row r="65" spans="1:26">
      <c r="A65" s="70">
        <v>64</v>
      </c>
      <c r="B65" s="71" t="s">
        <v>1251</v>
      </c>
      <c r="C65" s="71" t="s">
        <v>1252</v>
      </c>
      <c r="D65" s="71" t="s">
        <v>1253</v>
      </c>
      <c r="E65" s="19"/>
      <c r="F65" s="19"/>
      <c r="G65" s="19"/>
      <c r="H65" s="19"/>
      <c r="I65" s="19"/>
      <c r="J65" s="19"/>
      <c r="K65" s="19"/>
      <c r="L65" s="19"/>
      <c r="M65" s="19"/>
      <c r="N65" s="19"/>
      <c r="O65" s="19"/>
      <c r="P65" s="19"/>
      <c r="Q65" s="19"/>
      <c r="R65" s="19"/>
      <c r="S65" s="19"/>
      <c r="T65" s="19"/>
      <c r="U65" s="19"/>
      <c r="V65" s="19"/>
      <c r="W65" s="19"/>
      <c r="X65" s="19"/>
      <c r="Y65" s="19"/>
      <c r="Z65" s="19"/>
    </row>
    <row r="66" spans="1:26">
      <c r="A66" s="70">
        <v>65</v>
      </c>
      <c r="B66" s="71" t="s">
        <v>1254</v>
      </c>
      <c r="C66" s="71" t="s">
        <v>1255</v>
      </c>
      <c r="D66" s="71" t="s">
        <v>1256</v>
      </c>
      <c r="E66" s="19"/>
      <c r="F66" s="19"/>
      <c r="G66" s="19"/>
      <c r="H66" s="19"/>
      <c r="I66" s="19"/>
      <c r="J66" s="19"/>
      <c r="K66" s="19"/>
      <c r="L66" s="19"/>
      <c r="M66" s="19"/>
      <c r="N66" s="19"/>
      <c r="O66" s="19"/>
      <c r="P66" s="19"/>
      <c r="Q66" s="19"/>
      <c r="R66" s="19"/>
      <c r="S66" s="19"/>
      <c r="T66" s="19"/>
      <c r="U66" s="19"/>
      <c r="V66" s="19"/>
      <c r="W66" s="19"/>
      <c r="X66" s="19"/>
      <c r="Y66" s="19"/>
      <c r="Z66" s="19"/>
    </row>
    <row r="67" spans="1:26">
      <c r="A67" s="70">
        <v>66</v>
      </c>
      <c r="B67" s="71" t="s">
        <v>1257</v>
      </c>
      <c r="C67" s="71" t="s">
        <v>1258</v>
      </c>
      <c r="D67" s="71" t="s">
        <v>1259</v>
      </c>
      <c r="E67" s="19"/>
      <c r="F67" s="19"/>
      <c r="G67" s="19"/>
      <c r="H67" s="19"/>
      <c r="I67" s="19"/>
      <c r="J67" s="19"/>
      <c r="K67" s="19"/>
      <c r="L67" s="19"/>
      <c r="M67" s="19"/>
      <c r="N67" s="19"/>
      <c r="O67" s="19"/>
      <c r="P67" s="19"/>
      <c r="Q67" s="19"/>
      <c r="R67" s="19"/>
      <c r="S67" s="19"/>
      <c r="T67" s="19"/>
      <c r="U67" s="19"/>
      <c r="V67" s="19"/>
      <c r="W67" s="19"/>
      <c r="X67" s="19"/>
      <c r="Y67" s="19"/>
      <c r="Z67" s="19"/>
    </row>
    <row r="68" spans="1:26">
      <c r="A68" s="70">
        <v>67</v>
      </c>
      <c r="B68" s="71" t="s">
        <v>1260</v>
      </c>
      <c r="C68" s="71" t="s">
        <v>1261</v>
      </c>
      <c r="D68" s="71" t="s">
        <v>1262</v>
      </c>
      <c r="E68" s="19"/>
      <c r="F68" s="19"/>
      <c r="G68" s="19"/>
      <c r="H68" s="19"/>
      <c r="I68" s="19"/>
      <c r="J68" s="19"/>
      <c r="K68" s="19"/>
      <c r="L68" s="19"/>
      <c r="M68" s="19"/>
      <c r="N68" s="19"/>
      <c r="O68" s="19"/>
      <c r="P68" s="19"/>
      <c r="Q68" s="19"/>
      <c r="R68" s="19"/>
      <c r="S68" s="19"/>
      <c r="T68" s="19"/>
      <c r="U68" s="19"/>
      <c r="V68" s="19"/>
      <c r="W68" s="19"/>
      <c r="X68" s="19"/>
      <c r="Y68" s="19"/>
      <c r="Z68" s="19"/>
    </row>
    <row r="69" spans="1:26">
      <c r="A69" s="70">
        <v>68</v>
      </c>
      <c r="B69" s="71" t="s">
        <v>1263</v>
      </c>
      <c r="C69" s="71" t="s">
        <v>1264</v>
      </c>
      <c r="D69" s="71" t="s">
        <v>1265</v>
      </c>
      <c r="E69" s="19"/>
      <c r="F69" s="19"/>
      <c r="G69" s="19"/>
      <c r="H69" s="19"/>
      <c r="I69" s="19"/>
      <c r="J69" s="19"/>
      <c r="K69" s="19"/>
      <c r="L69" s="19"/>
      <c r="M69" s="19"/>
      <c r="N69" s="19"/>
      <c r="O69" s="19"/>
      <c r="P69" s="19"/>
      <c r="Q69" s="19"/>
      <c r="R69" s="19"/>
      <c r="S69" s="19"/>
      <c r="T69" s="19"/>
      <c r="U69" s="19"/>
      <c r="V69" s="19"/>
      <c r="W69" s="19"/>
      <c r="X69" s="19"/>
      <c r="Y69" s="19"/>
      <c r="Z69" s="19"/>
    </row>
    <row r="70" spans="1:26">
      <c r="A70" s="70">
        <v>69</v>
      </c>
      <c r="B70" s="71" t="s">
        <v>1266</v>
      </c>
      <c r="C70" s="71" t="s">
        <v>1267</v>
      </c>
      <c r="D70" s="71" t="s">
        <v>1268</v>
      </c>
      <c r="E70" s="19"/>
      <c r="F70" s="19"/>
      <c r="G70" s="19"/>
      <c r="H70" s="19"/>
      <c r="I70" s="19"/>
      <c r="J70" s="19"/>
      <c r="K70" s="19"/>
      <c r="L70" s="19"/>
      <c r="M70" s="19"/>
      <c r="N70" s="19"/>
      <c r="O70" s="19"/>
      <c r="P70" s="19"/>
      <c r="Q70" s="19"/>
      <c r="R70" s="19"/>
      <c r="S70" s="19"/>
      <c r="T70" s="19"/>
      <c r="U70" s="19"/>
      <c r="V70" s="19"/>
      <c r="W70" s="19"/>
      <c r="X70" s="19"/>
      <c r="Y70" s="19"/>
      <c r="Z70" s="19"/>
    </row>
    <row r="71" spans="1:26">
      <c r="A71" s="70">
        <v>70</v>
      </c>
      <c r="B71" s="71" t="s">
        <v>1269</v>
      </c>
      <c r="C71" s="71" t="s">
        <v>1270</v>
      </c>
      <c r="D71" s="71" t="s">
        <v>1271</v>
      </c>
      <c r="E71" s="19"/>
      <c r="F71" s="19"/>
      <c r="G71" s="19"/>
      <c r="H71" s="19"/>
      <c r="I71" s="19"/>
      <c r="J71" s="19"/>
      <c r="K71" s="19"/>
      <c r="L71" s="19"/>
      <c r="M71" s="19"/>
      <c r="N71" s="19"/>
      <c r="O71" s="19"/>
      <c r="P71" s="19"/>
      <c r="Q71" s="19"/>
      <c r="R71" s="19"/>
      <c r="S71" s="19"/>
      <c r="T71" s="19"/>
      <c r="U71" s="19"/>
      <c r="V71" s="19"/>
      <c r="W71" s="19"/>
      <c r="X71" s="19"/>
      <c r="Y71" s="19"/>
      <c r="Z71" s="19"/>
    </row>
    <row r="72" spans="1:26">
      <c r="A72" s="70">
        <v>71</v>
      </c>
      <c r="B72" s="71" t="s">
        <v>1272</v>
      </c>
      <c r="C72" s="71" t="s">
        <v>1273</v>
      </c>
      <c r="D72" s="71" t="s">
        <v>1274</v>
      </c>
      <c r="E72" s="19"/>
      <c r="F72" s="19"/>
      <c r="G72" s="19"/>
      <c r="H72" s="19"/>
      <c r="I72" s="19"/>
      <c r="J72" s="19"/>
      <c r="K72" s="19"/>
      <c r="L72" s="19"/>
      <c r="M72" s="19"/>
      <c r="N72" s="19"/>
      <c r="O72" s="19"/>
      <c r="P72" s="19"/>
      <c r="Q72" s="19"/>
      <c r="R72" s="19"/>
      <c r="S72" s="19"/>
      <c r="T72" s="19"/>
      <c r="U72" s="19"/>
      <c r="V72" s="19"/>
      <c r="W72" s="19"/>
      <c r="X72" s="19"/>
      <c r="Y72" s="19"/>
      <c r="Z72" s="19"/>
    </row>
    <row r="73" spans="1:26">
      <c r="A73" s="70">
        <v>72</v>
      </c>
      <c r="B73" s="71" t="s">
        <v>1275</v>
      </c>
      <c r="C73" s="71" t="s">
        <v>1276</v>
      </c>
      <c r="D73" s="71" t="s">
        <v>1277</v>
      </c>
      <c r="E73" s="19"/>
      <c r="F73" s="19"/>
      <c r="G73" s="19"/>
      <c r="H73" s="19"/>
      <c r="I73" s="19"/>
      <c r="J73" s="19"/>
      <c r="K73" s="19"/>
      <c r="L73" s="19"/>
      <c r="M73" s="19"/>
      <c r="N73" s="19"/>
      <c r="O73" s="19"/>
      <c r="P73" s="19"/>
      <c r="Q73" s="19"/>
      <c r="R73" s="19"/>
      <c r="S73" s="19"/>
      <c r="T73" s="19"/>
      <c r="U73" s="19"/>
      <c r="V73" s="19"/>
      <c r="W73" s="19"/>
      <c r="X73" s="19"/>
      <c r="Y73" s="19"/>
      <c r="Z73" s="19"/>
    </row>
    <row r="74" spans="1:26">
      <c r="A74" s="70">
        <v>73</v>
      </c>
      <c r="B74" s="71" t="s">
        <v>1278</v>
      </c>
      <c r="C74" s="71" t="s">
        <v>1279</v>
      </c>
      <c r="D74" s="71" t="s">
        <v>1280</v>
      </c>
      <c r="E74" s="19"/>
      <c r="F74" s="19"/>
      <c r="G74" s="19"/>
      <c r="H74" s="19"/>
      <c r="I74" s="19"/>
      <c r="J74" s="19"/>
      <c r="K74" s="19"/>
      <c r="L74" s="19"/>
      <c r="M74" s="19"/>
      <c r="N74" s="19"/>
      <c r="O74" s="19"/>
      <c r="P74" s="19"/>
      <c r="Q74" s="19"/>
      <c r="R74" s="19"/>
      <c r="S74" s="19"/>
      <c r="T74" s="19"/>
      <c r="U74" s="19"/>
      <c r="V74" s="19"/>
      <c r="W74" s="19"/>
      <c r="X74" s="19"/>
      <c r="Y74" s="19"/>
      <c r="Z74" s="19"/>
    </row>
    <row r="75" spans="1:26">
      <c r="A75" s="70">
        <v>74</v>
      </c>
      <c r="B75" s="71" t="s">
        <v>1281</v>
      </c>
      <c r="C75" s="71" t="s">
        <v>1282</v>
      </c>
      <c r="D75" s="71" t="s">
        <v>1283</v>
      </c>
      <c r="E75" s="19"/>
      <c r="F75" s="19"/>
      <c r="G75" s="19"/>
      <c r="H75" s="19"/>
      <c r="I75" s="19"/>
      <c r="J75" s="19"/>
      <c r="K75" s="19"/>
      <c r="L75" s="19"/>
      <c r="M75" s="19"/>
      <c r="N75" s="19"/>
      <c r="O75" s="19"/>
      <c r="P75" s="19"/>
      <c r="Q75" s="19"/>
      <c r="R75" s="19"/>
      <c r="S75" s="19"/>
      <c r="T75" s="19"/>
      <c r="U75" s="19"/>
      <c r="V75" s="19"/>
      <c r="W75" s="19"/>
      <c r="X75" s="19"/>
      <c r="Y75" s="19"/>
      <c r="Z75" s="19"/>
    </row>
    <row r="76" spans="1:26">
      <c r="A76" s="70">
        <v>75</v>
      </c>
      <c r="B76" s="71" t="s">
        <v>1284</v>
      </c>
      <c r="C76" s="71" t="s">
        <v>1285</v>
      </c>
      <c r="D76" s="71" t="s">
        <v>1286</v>
      </c>
      <c r="E76" s="19"/>
      <c r="F76" s="19"/>
      <c r="G76" s="19"/>
      <c r="H76" s="19"/>
      <c r="I76" s="19"/>
      <c r="J76" s="19"/>
      <c r="K76" s="19"/>
      <c r="L76" s="19"/>
      <c r="M76" s="19"/>
      <c r="N76" s="19"/>
      <c r="O76" s="19"/>
      <c r="P76" s="19"/>
      <c r="Q76" s="19"/>
      <c r="R76" s="19"/>
      <c r="S76" s="19"/>
      <c r="T76" s="19"/>
      <c r="U76" s="19"/>
      <c r="V76" s="19"/>
      <c r="W76" s="19"/>
      <c r="X76" s="19"/>
      <c r="Y76" s="19"/>
      <c r="Z76" s="19"/>
    </row>
    <row r="77" spans="1:26">
      <c r="A77" s="70">
        <v>76</v>
      </c>
      <c r="B77" s="71" t="s">
        <v>1287</v>
      </c>
      <c r="C77" s="71" t="s">
        <v>1288</v>
      </c>
      <c r="D77" s="71" t="s">
        <v>1289</v>
      </c>
      <c r="E77" s="19"/>
      <c r="F77" s="19"/>
      <c r="G77" s="19"/>
      <c r="H77" s="19"/>
      <c r="I77" s="19"/>
      <c r="J77" s="19"/>
      <c r="K77" s="19"/>
      <c r="L77" s="19"/>
      <c r="M77" s="19"/>
      <c r="N77" s="19"/>
      <c r="O77" s="19"/>
      <c r="P77" s="19"/>
      <c r="Q77" s="19"/>
      <c r="R77" s="19"/>
      <c r="S77" s="19"/>
      <c r="T77" s="19"/>
      <c r="U77" s="19"/>
      <c r="V77" s="19"/>
      <c r="W77" s="19"/>
      <c r="X77" s="19"/>
      <c r="Y77" s="19"/>
      <c r="Z77" s="19"/>
    </row>
    <row r="78" spans="1:26">
      <c r="A78" s="70">
        <v>77</v>
      </c>
      <c r="B78" s="71" t="s">
        <v>1290</v>
      </c>
      <c r="C78" s="71" t="s">
        <v>1291</v>
      </c>
      <c r="D78" s="71" t="s">
        <v>1292</v>
      </c>
      <c r="E78" s="19"/>
      <c r="F78" s="19"/>
      <c r="G78" s="19"/>
      <c r="H78" s="19"/>
      <c r="I78" s="19"/>
      <c r="J78" s="19"/>
      <c r="K78" s="19"/>
      <c r="L78" s="19"/>
      <c r="M78" s="19"/>
      <c r="N78" s="19"/>
      <c r="O78" s="19"/>
      <c r="P78" s="19"/>
      <c r="Q78" s="19"/>
      <c r="R78" s="19"/>
      <c r="S78" s="19"/>
      <c r="T78" s="19"/>
      <c r="U78" s="19"/>
      <c r="V78" s="19"/>
      <c r="W78" s="19"/>
      <c r="X78" s="19"/>
      <c r="Y78" s="19"/>
      <c r="Z78" s="19"/>
    </row>
    <row r="79" spans="1:26">
      <c r="A79" s="70">
        <v>78</v>
      </c>
      <c r="B79" s="71" t="s">
        <v>1293</v>
      </c>
      <c r="C79" s="71" t="s">
        <v>1294</v>
      </c>
      <c r="D79" s="71" t="s">
        <v>1295</v>
      </c>
      <c r="E79" s="19"/>
      <c r="F79" s="19"/>
      <c r="G79" s="19"/>
      <c r="H79" s="19"/>
      <c r="I79" s="19"/>
      <c r="J79" s="19"/>
      <c r="K79" s="19"/>
      <c r="L79" s="19"/>
      <c r="M79" s="19"/>
      <c r="N79" s="19"/>
      <c r="O79" s="19"/>
      <c r="P79" s="19"/>
      <c r="Q79" s="19"/>
      <c r="R79" s="19"/>
      <c r="S79" s="19"/>
      <c r="T79" s="19"/>
      <c r="U79" s="19"/>
      <c r="V79" s="19"/>
      <c r="W79" s="19"/>
      <c r="X79" s="19"/>
      <c r="Y79" s="19"/>
      <c r="Z79" s="19"/>
    </row>
    <row r="80" spans="1:26">
      <c r="A80" s="70">
        <v>79</v>
      </c>
      <c r="B80" s="71" t="s">
        <v>1296</v>
      </c>
      <c r="C80" s="71" t="s">
        <v>1297</v>
      </c>
      <c r="D80" s="71" t="s">
        <v>1298</v>
      </c>
      <c r="E80" s="19"/>
      <c r="F80" s="19"/>
      <c r="G80" s="19"/>
      <c r="H80" s="19"/>
      <c r="I80" s="19"/>
      <c r="J80" s="19"/>
      <c r="K80" s="19"/>
      <c r="L80" s="19"/>
      <c r="M80" s="19"/>
      <c r="N80" s="19"/>
      <c r="O80" s="19"/>
      <c r="P80" s="19"/>
      <c r="Q80" s="19"/>
      <c r="R80" s="19"/>
      <c r="S80" s="19"/>
      <c r="T80" s="19"/>
      <c r="U80" s="19"/>
      <c r="V80" s="19"/>
      <c r="W80" s="19"/>
      <c r="X80" s="19"/>
      <c r="Y80" s="19"/>
      <c r="Z80" s="19"/>
    </row>
    <row r="81" spans="1:26">
      <c r="A81" s="70">
        <v>80</v>
      </c>
      <c r="B81" s="71" t="s">
        <v>1299</v>
      </c>
      <c r="C81" s="71" t="s">
        <v>1300</v>
      </c>
      <c r="D81" s="71" t="s">
        <v>1301</v>
      </c>
      <c r="E81" s="19"/>
      <c r="F81" s="19"/>
      <c r="G81" s="19"/>
      <c r="H81" s="19"/>
      <c r="I81" s="19"/>
      <c r="J81" s="19"/>
      <c r="K81" s="19"/>
      <c r="L81" s="19"/>
      <c r="M81" s="19"/>
      <c r="N81" s="19"/>
      <c r="O81" s="19"/>
      <c r="P81" s="19"/>
      <c r="Q81" s="19"/>
      <c r="R81" s="19"/>
      <c r="S81" s="19"/>
      <c r="T81" s="19"/>
      <c r="U81" s="19"/>
      <c r="V81" s="19"/>
      <c r="W81" s="19"/>
      <c r="X81" s="19"/>
      <c r="Y81" s="19"/>
      <c r="Z81" s="19"/>
    </row>
    <row r="82" spans="1:26">
      <c r="A82" s="70">
        <v>81</v>
      </c>
      <c r="B82" s="71" t="s">
        <v>1302</v>
      </c>
      <c r="C82" s="71" t="s">
        <v>1303</v>
      </c>
      <c r="D82" s="71" t="s">
        <v>1304</v>
      </c>
      <c r="E82" s="19"/>
      <c r="F82" s="19"/>
      <c r="G82" s="19"/>
      <c r="H82" s="19"/>
      <c r="I82" s="19"/>
      <c r="J82" s="19"/>
      <c r="K82" s="19"/>
      <c r="L82" s="19"/>
      <c r="M82" s="19"/>
      <c r="N82" s="19"/>
      <c r="O82" s="19"/>
      <c r="P82" s="19"/>
      <c r="Q82" s="19"/>
      <c r="R82" s="19"/>
      <c r="S82" s="19"/>
      <c r="T82" s="19"/>
      <c r="U82" s="19"/>
      <c r="V82" s="19"/>
      <c r="W82" s="19"/>
      <c r="X82" s="19"/>
      <c r="Y82" s="19"/>
      <c r="Z82" s="19"/>
    </row>
    <row r="83" spans="1:26">
      <c r="A83" s="70">
        <v>82</v>
      </c>
      <c r="B83" s="71" t="s">
        <v>1305</v>
      </c>
      <c r="C83" s="71" t="s">
        <v>1306</v>
      </c>
      <c r="D83" s="71" t="s">
        <v>1307</v>
      </c>
      <c r="E83" s="19"/>
      <c r="F83" s="19"/>
      <c r="G83" s="19"/>
      <c r="H83" s="19"/>
      <c r="I83" s="19"/>
      <c r="J83" s="19"/>
      <c r="K83" s="19"/>
      <c r="L83" s="19"/>
      <c r="M83" s="19"/>
      <c r="N83" s="19"/>
      <c r="O83" s="19"/>
      <c r="P83" s="19"/>
      <c r="Q83" s="19"/>
      <c r="R83" s="19"/>
      <c r="S83" s="19"/>
      <c r="T83" s="19"/>
      <c r="U83" s="19"/>
      <c r="V83" s="19"/>
      <c r="W83" s="19"/>
      <c r="X83" s="19"/>
      <c r="Y83" s="19"/>
      <c r="Z83" s="19"/>
    </row>
    <row r="84" spans="1:26">
      <c r="A84" s="70">
        <v>83</v>
      </c>
      <c r="B84" s="71" t="s">
        <v>1308</v>
      </c>
      <c r="C84" s="71" t="s">
        <v>1309</v>
      </c>
      <c r="D84" s="71" t="s">
        <v>1310</v>
      </c>
      <c r="E84" s="19"/>
      <c r="F84" s="19"/>
      <c r="G84" s="19"/>
      <c r="H84" s="19"/>
      <c r="I84" s="19"/>
      <c r="J84" s="19"/>
      <c r="K84" s="19"/>
      <c r="L84" s="19"/>
      <c r="M84" s="19"/>
      <c r="N84" s="19"/>
      <c r="O84" s="19"/>
      <c r="P84" s="19"/>
      <c r="Q84" s="19"/>
      <c r="R84" s="19"/>
      <c r="S84" s="19"/>
      <c r="T84" s="19"/>
      <c r="U84" s="19"/>
      <c r="V84" s="19"/>
      <c r="W84" s="19"/>
      <c r="X84" s="19"/>
      <c r="Y84" s="19"/>
      <c r="Z84" s="19"/>
    </row>
    <row r="85" spans="1:26">
      <c r="A85" s="70">
        <v>84</v>
      </c>
      <c r="B85" s="71" t="s">
        <v>1311</v>
      </c>
      <c r="C85" s="71" t="s">
        <v>1312</v>
      </c>
      <c r="D85" s="71" t="s">
        <v>1313</v>
      </c>
      <c r="E85" s="19"/>
      <c r="F85" s="19"/>
      <c r="G85" s="19"/>
      <c r="H85" s="19"/>
      <c r="I85" s="19"/>
      <c r="J85" s="19"/>
      <c r="K85" s="19"/>
      <c r="L85" s="19"/>
      <c r="M85" s="19"/>
      <c r="N85" s="19"/>
      <c r="O85" s="19"/>
      <c r="P85" s="19"/>
      <c r="Q85" s="19"/>
      <c r="R85" s="19"/>
      <c r="S85" s="19"/>
      <c r="T85" s="19"/>
      <c r="U85" s="19"/>
      <c r="V85" s="19"/>
      <c r="W85" s="19"/>
      <c r="X85" s="19"/>
      <c r="Y85" s="19"/>
      <c r="Z85" s="19"/>
    </row>
    <row r="86" spans="1:26">
      <c r="A86" s="70">
        <v>85</v>
      </c>
      <c r="B86" s="71" t="s">
        <v>1314</v>
      </c>
      <c r="C86" s="71" t="s">
        <v>1315</v>
      </c>
      <c r="D86" s="71" t="s">
        <v>1316</v>
      </c>
      <c r="E86" s="19"/>
      <c r="F86" s="19"/>
      <c r="G86" s="19"/>
      <c r="H86" s="19"/>
      <c r="I86" s="19"/>
      <c r="J86" s="19"/>
      <c r="K86" s="19"/>
      <c r="L86" s="19"/>
      <c r="M86" s="19"/>
      <c r="N86" s="19"/>
      <c r="O86" s="19"/>
      <c r="P86" s="19"/>
      <c r="Q86" s="19"/>
      <c r="R86" s="19"/>
      <c r="S86" s="19"/>
      <c r="T86" s="19"/>
      <c r="U86" s="19"/>
      <c r="V86" s="19"/>
      <c r="W86" s="19"/>
      <c r="X86" s="19"/>
      <c r="Y86" s="19"/>
      <c r="Z86" s="19"/>
    </row>
    <row r="87" spans="1:26">
      <c r="A87" s="70">
        <v>86</v>
      </c>
      <c r="B87" s="71" t="s">
        <v>1317</v>
      </c>
      <c r="C87" s="71" t="s">
        <v>1318</v>
      </c>
      <c r="D87" s="71" t="s">
        <v>1319</v>
      </c>
      <c r="E87" s="19"/>
      <c r="F87" s="19"/>
      <c r="G87" s="19"/>
      <c r="H87" s="19"/>
      <c r="I87" s="19"/>
      <c r="J87" s="19"/>
      <c r="K87" s="19"/>
      <c r="L87" s="19"/>
      <c r="M87" s="19"/>
      <c r="N87" s="19"/>
      <c r="O87" s="19"/>
      <c r="P87" s="19"/>
      <c r="Q87" s="19"/>
      <c r="R87" s="19"/>
      <c r="S87" s="19"/>
      <c r="T87" s="19"/>
      <c r="U87" s="19"/>
      <c r="V87" s="19"/>
      <c r="W87" s="19"/>
      <c r="X87" s="19"/>
      <c r="Y87" s="19"/>
      <c r="Z87" s="19"/>
    </row>
    <row r="88" spans="1:26">
      <c r="A88" s="70">
        <v>87</v>
      </c>
      <c r="B88" s="71" t="s">
        <v>1320</v>
      </c>
      <c r="C88" s="71" t="s">
        <v>1321</v>
      </c>
      <c r="D88" s="71" t="s">
        <v>1322</v>
      </c>
      <c r="E88" s="19"/>
      <c r="F88" s="19"/>
      <c r="G88" s="19"/>
      <c r="H88" s="19"/>
      <c r="I88" s="19"/>
      <c r="J88" s="19"/>
      <c r="K88" s="19"/>
      <c r="L88" s="19"/>
      <c r="M88" s="19"/>
      <c r="N88" s="19"/>
      <c r="O88" s="19"/>
      <c r="P88" s="19"/>
      <c r="Q88" s="19"/>
      <c r="R88" s="19"/>
      <c r="S88" s="19"/>
      <c r="T88" s="19"/>
      <c r="U88" s="19"/>
      <c r="V88" s="19"/>
      <c r="W88" s="19"/>
      <c r="X88" s="19"/>
      <c r="Y88" s="19"/>
      <c r="Z88" s="19"/>
    </row>
    <row r="89" spans="1:26">
      <c r="A89" s="70">
        <v>88</v>
      </c>
      <c r="B89" s="71" t="s">
        <v>1323</v>
      </c>
      <c r="C89" s="71" t="s">
        <v>1324</v>
      </c>
      <c r="D89" s="71" t="s">
        <v>1325</v>
      </c>
      <c r="E89" s="19"/>
      <c r="F89" s="19"/>
      <c r="G89" s="19"/>
      <c r="H89" s="19"/>
      <c r="I89" s="19"/>
      <c r="J89" s="19"/>
      <c r="K89" s="19"/>
      <c r="L89" s="19"/>
      <c r="M89" s="19"/>
      <c r="N89" s="19"/>
      <c r="O89" s="19"/>
      <c r="P89" s="19"/>
      <c r="Q89" s="19"/>
      <c r="R89" s="19"/>
      <c r="S89" s="19"/>
      <c r="T89" s="19"/>
      <c r="U89" s="19"/>
      <c r="V89" s="19"/>
      <c r="W89" s="19"/>
      <c r="X89" s="19"/>
      <c r="Y89" s="19"/>
      <c r="Z89" s="19"/>
    </row>
    <row r="90" spans="1:26">
      <c r="A90" s="70">
        <v>89</v>
      </c>
      <c r="B90" s="71" t="s">
        <v>1326</v>
      </c>
      <c r="C90" s="71" t="s">
        <v>1327</v>
      </c>
      <c r="D90" s="71" t="s">
        <v>1328</v>
      </c>
      <c r="E90" s="19"/>
      <c r="F90" s="19"/>
      <c r="G90" s="19"/>
      <c r="H90" s="19"/>
      <c r="I90" s="19"/>
      <c r="J90" s="19"/>
      <c r="K90" s="19"/>
      <c r="L90" s="19"/>
      <c r="M90" s="19"/>
      <c r="N90" s="19"/>
      <c r="O90" s="19"/>
      <c r="P90" s="19"/>
      <c r="Q90" s="19"/>
      <c r="R90" s="19"/>
      <c r="S90" s="19"/>
      <c r="T90" s="19"/>
      <c r="U90" s="19"/>
      <c r="V90" s="19"/>
      <c r="W90" s="19"/>
      <c r="X90" s="19"/>
      <c r="Y90" s="19"/>
      <c r="Z90" s="19"/>
    </row>
    <row r="91" spans="1:26">
      <c r="A91" s="70">
        <v>90</v>
      </c>
      <c r="B91" s="71" t="s">
        <v>1329</v>
      </c>
      <c r="C91" s="71" t="s">
        <v>1330</v>
      </c>
      <c r="D91" s="71" t="s">
        <v>1331</v>
      </c>
      <c r="E91" s="19"/>
      <c r="F91" s="19"/>
      <c r="G91" s="19"/>
      <c r="H91" s="19"/>
      <c r="I91" s="19"/>
      <c r="J91" s="19"/>
      <c r="K91" s="19"/>
      <c r="L91" s="19"/>
      <c r="M91" s="19"/>
      <c r="N91" s="19"/>
      <c r="O91" s="19"/>
      <c r="P91" s="19"/>
      <c r="Q91" s="19"/>
      <c r="R91" s="19"/>
      <c r="S91" s="19"/>
      <c r="T91" s="19"/>
      <c r="U91" s="19"/>
      <c r="V91" s="19"/>
      <c r="W91" s="19"/>
      <c r="X91" s="19"/>
      <c r="Y91" s="19"/>
      <c r="Z91" s="19"/>
    </row>
    <row r="92" spans="1:26">
      <c r="A92" s="70">
        <v>91</v>
      </c>
      <c r="B92" s="71" t="s">
        <v>1332</v>
      </c>
      <c r="C92" s="71" t="s">
        <v>1333</v>
      </c>
      <c r="D92" s="71" t="s">
        <v>1334</v>
      </c>
      <c r="E92" s="19"/>
      <c r="F92" s="19"/>
      <c r="G92" s="19"/>
      <c r="H92" s="19"/>
      <c r="I92" s="19"/>
      <c r="J92" s="19"/>
      <c r="K92" s="19"/>
      <c r="L92" s="19"/>
      <c r="M92" s="19"/>
      <c r="N92" s="19"/>
      <c r="O92" s="19"/>
      <c r="P92" s="19"/>
      <c r="Q92" s="19"/>
      <c r="R92" s="19"/>
      <c r="S92" s="19"/>
      <c r="T92" s="19"/>
      <c r="U92" s="19"/>
      <c r="V92" s="19"/>
      <c r="W92" s="19"/>
      <c r="X92" s="19"/>
      <c r="Y92" s="19"/>
      <c r="Z92" s="19"/>
    </row>
    <row r="93" spans="1:26">
      <c r="A93" s="70">
        <v>92</v>
      </c>
      <c r="B93" s="71" t="s">
        <v>1335</v>
      </c>
      <c r="C93" s="71" t="s">
        <v>1336</v>
      </c>
      <c r="D93" s="71" t="s">
        <v>1337</v>
      </c>
      <c r="E93" s="19"/>
      <c r="F93" s="19"/>
      <c r="G93" s="19"/>
      <c r="H93" s="19"/>
      <c r="I93" s="19"/>
      <c r="J93" s="19"/>
      <c r="K93" s="19"/>
      <c r="L93" s="19"/>
      <c r="M93" s="19"/>
      <c r="N93" s="19"/>
      <c r="O93" s="19"/>
      <c r="P93" s="19"/>
      <c r="Q93" s="19"/>
      <c r="R93" s="19"/>
      <c r="S93" s="19"/>
      <c r="T93" s="19"/>
      <c r="U93" s="19"/>
      <c r="V93" s="19"/>
      <c r="W93" s="19"/>
      <c r="X93" s="19"/>
      <c r="Y93" s="19"/>
      <c r="Z93" s="19"/>
    </row>
    <row r="94" spans="1:26">
      <c r="A94" s="70">
        <v>93</v>
      </c>
      <c r="B94" s="71" t="s">
        <v>1338</v>
      </c>
      <c r="C94" s="71" t="s">
        <v>1339</v>
      </c>
      <c r="D94" s="71" t="s">
        <v>1340</v>
      </c>
      <c r="E94" s="19"/>
      <c r="F94" s="19"/>
      <c r="G94" s="19"/>
      <c r="H94" s="19"/>
      <c r="I94" s="19"/>
      <c r="J94" s="19"/>
      <c r="K94" s="19"/>
      <c r="L94" s="19"/>
      <c r="M94" s="19"/>
      <c r="N94" s="19"/>
      <c r="O94" s="19"/>
      <c r="P94" s="19"/>
      <c r="Q94" s="19"/>
      <c r="R94" s="19"/>
      <c r="S94" s="19"/>
      <c r="T94" s="19"/>
      <c r="U94" s="19"/>
      <c r="V94" s="19"/>
      <c r="W94" s="19"/>
      <c r="X94" s="19"/>
      <c r="Y94" s="19"/>
      <c r="Z94" s="19"/>
    </row>
    <row r="95" spans="1:26">
      <c r="A95" s="70">
        <v>94</v>
      </c>
      <c r="B95" s="71" t="s">
        <v>1341</v>
      </c>
      <c r="C95" s="71" t="s">
        <v>1342</v>
      </c>
      <c r="D95" s="71" t="s">
        <v>1343</v>
      </c>
      <c r="E95" s="19"/>
      <c r="F95" s="19"/>
      <c r="G95" s="19"/>
      <c r="H95" s="19"/>
      <c r="I95" s="19"/>
      <c r="J95" s="19"/>
      <c r="K95" s="19"/>
      <c r="L95" s="19"/>
      <c r="M95" s="19"/>
      <c r="N95" s="19"/>
      <c r="O95" s="19"/>
      <c r="P95" s="19"/>
      <c r="Q95" s="19"/>
      <c r="R95" s="19"/>
      <c r="S95" s="19"/>
      <c r="T95" s="19"/>
      <c r="U95" s="19"/>
      <c r="V95" s="19"/>
      <c r="W95" s="19"/>
      <c r="X95" s="19"/>
      <c r="Y95" s="19"/>
      <c r="Z95" s="19"/>
    </row>
    <row r="96" spans="1:26">
      <c r="A96" s="70">
        <v>95</v>
      </c>
      <c r="B96" s="71" t="s">
        <v>1344</v>
      </c>
      <c r="C96" s="71" t="s">
        <v>1345</v>
      </c>
      <c r="D96" s="71" t="s">
        <v>1346</v>
      </c>
      <c r="E96" s="19"/>
      <c r="F96" s="19"/>
      <c r="G96" s="19"/>
      <c r="H96" s="19"/>
      <c r="I96" s="19"/>
      <c r="J96" s="19"/>
      <c r="K96" s="19"/>
      <c r="L96" s="19"/>
      <c r="M96" s="19"/>
      <c r="N96" s="19"/>
      <c r="O96" s="19"/>
      <c r="P96" s="19"/>
      <c r="Q96" s="19"/>
      <c r="R96" s="19"/>
      <c r="S96" s="19"/>
      <c r="T96" s="19"/>
      <c r="U96" s="19"/>
      <c r="V96" s="19"/>
      <c r="W96" s="19"/>
      <c r="X96" s="19"/>
      <c r="Y96" s="19"/>
      <c r="Z96" s="19"/>
    </row>
    <row r="97" spans="1:26">
      <c r="A97" s="70">
        <v>96</v>
      </c>
      <c r="B97" s="71" t="s">
        <v>1347</v>
      </c>
      <c r="C97" s="71" t="s">
        <v>1348</v>
      </c>
      <c r="D97" s="71" t="s">
        <v>1349</v>
      </c>
      <c r="E97" s="19"/>
      <c r="F97" s="19"/>
      <c r="G97" s="19"/>
      <c r="H97" s="19"/>
      <c r="I97" s="19"/>
      <c r="J97" s="19"/>
      <c r="K97" s="19"/>
      <c r="L97" s="19"/>
      <c r="M97" s="19"/>
      <c r="N97" s="19"/>
      <c r="O97" s="19"/>
      <c r="P97" s="19"/>
      <c r="Q97" s="19"/>
      <c r="R97" s="19"/>
      <c r="S97" s="19"/>
      <c r="T97" s="19"/>
      <c r="U97" s="19"/>
      <c r="V97" s="19"/>
      <c r="W97" s="19"/>
      <c r="X97" s="19"/>
      <c r="Y97" s="19"/>
      <c r="Z97" s="19"/>
    </row>
    <row r="98" spans="1:26">
      <c r="A98" s="70">
        <v>97</v>
      </c>
      <c r="B98" s="71" t="s">
        <v>1350</v>
      </c>
      <c r="C98" s="71" t="s">
        <v>1351</v>
      </c>
      <c r="D98" s="71" t="s">
        <v>1352</v>
      </c>
      <c r="E98" s="19"/>
      <c r="F98" s="19"/>
      <c r="G98" s="19"/>
      <c r="H98" s="19"/>
      <c r="I98" s="19"/>
      <c r="J98" s="19"/>
      <c r="K98" s="19"/>
      <c r="L98" s="19"/>
      <c r="M98" s="19"/>
      <c r="N98" s="19"/>
      <c r="O98" s="19"/>
      <c r="P98" s="19"/>
      <c r="Q98" s="19"/>
      <c r="R98" s="19"/>
      <c r="S98" s="19"/>
      <c r="T98" s="19"/>
      <c r="U98" s="19"/>
      <c r="V98" s="19"/>
      <c r="W98" s="19"/>
      <c r="X98" s="19"/>
      <c r="Y98" s="19"/>
      <c r="Z98" s="19"/>
    </row>
    <row r="99" spans="1:26">
      <c r="A99" s="70">
        <v>98</v>
      </c>
      <c r="B99" s="71" t="s">
        <v>1353</v>
      </c>
      <c r="C99" s="71" t="s">
        <v>1354</v>
      </c>
      <c r="D99" s="71" t="s">
        <v>1355</v>
      </c>
      <c r="E99" s="19"/>
      <c r="F99" s="19"/>
      <c r="G99" s="19"/>
      <c r="H99" s="19"/>
      <c r="I99" s="19"/>
      <c r="J99" s="19"/>
      <c r="K99" s="19"/>
      <c r="L99" s="19"/>
      <c r="M99" s="19"/>
      <c r="N99" s="19"/>
      <c r="O99" s="19"/>
      <c r="P99" s="19"/>
      <c r="Q99" s="19"/>
      <c r="R99" s="19"/>
      <c r="S99" s="19"/>
      <c r="T99" s="19"/>
      <c r="U99" s="19"/>
      <c r="V99" s="19"/>
      <c r="W99" s="19"/>
      <c r="X99" s="19"/>
      <c r="Y99" s="19"/>
      <c r="Z99" s="19"/>
    </row>
    <row r="100" spans="1:26">
      <c r="A100" s="70">
        <v>99</v>
      </c>
      <c r="B100" s="71" t="s">
        <v>1356</v>
      </c>
      <c r="C100" s="71" t="s">
        <v>1357</v>
      </c>
      <c r="D100" s="71" t="s">
        <v>1358</v>
      </c>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c r="A101" s="70">
        <v>100</v>
      </c>
      <c r="B101" s="71" t="s">
        <v>1359</v>
      </c>
      <c r="C101" s="71" t="s">
        <v>1360</v>
      </c>
      <c r="D101" s="71" t="s">
        <v>1361</v>
      </c>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c r="A102" s="70">
        <v>101</v>
      </c>
      <c r="B102" s="71" t="s">
        <v>1362</v>
      </c>
      <c r="C102" s="71" t="s">
        <v>1363</v>
      </c>
      <c r="D102" s="71" t="s">
        <v>1364</v>
      </c>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c r="A103" s="70">
        <v>102</v>
      </c>
      <c r="B103" s="71" t="s">
        <v>1365</v>
      </c>
      <c r="C103" s="71" t="s">
        <v>1366</v>
      </c>
      <c r="D103" s="71" t="s">
        <v>1367</v>
      </c>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c r="A104" s="70">
        <v>103</v>
      </c>
      <c r="B104" s="71" t="s">
        <v>1368</v>
      </c>
      <c r="C104" s="71" t="s">
        <v>1369</v>
      </c>
      <c r="D104" s="71" t="s">
        <v>1370</v>
      </c>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c r="A105" s="70">
        <v>104</v>
      </c>
      <c r="B105" s="71" t="s">
        <v>1371</v>
      </c>
      <c r="C105" s="71" t="s">
        <v>1372</v>
      </c>
      <c r="D105" s="71" t="s">
        <v>1373</v>
      </c>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c r="A106" s="70">
        <v>105</v>
      </c>
      <c r="B106" s="71" t="s">
        <v>1374</v>
      </c>
      <c r="C106" s="71" t="s">
        <v>1375</v>
      </c>
      <c r="D106" s="71" t="s">
        <v>1376</v>
      </c>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c r="A107" s="70">
        <v>106</v>
      </c>
      <c r="B107" s="71" t="s">
        <v>1377</v>
      </c>
      <c r="C107" s="71" t="s">
        <v>1378</v>
      </c>
      <c r="D107" s="71" t="s">
        <v>1379</v>
      </c>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c r="A108" s="70">
        <v>107</v>
      </c>
      <c r="B108" s="71" t="s">
        <v>1380</v>
      </c>
      <c r="C108" s="71" t="s">
        <v>1381</v>
      </c>
      <c r="D108" s="71" t="s">
        <v>1382</v>
      </c>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c r="A109" s="70">
        <v>108</v>
      </c>
      <c r="B109" s="71" t="s">
        <v>1383</v>
      </c>
      <c r="C109" s="71" t="s">
        <v>1384</v>
      </c>
      <c r="D109" s="71" t="s">
        <v>1385</v>
      </c>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c r="A110" s="70">
        <v>109</v>
      </c>
      <c r="B110" s="71" t="s">
        <v>1386</v>
      </c>
      <c r="C110" s="71" t="s">
        <v>1387</v>
      </c>
      <c r="D110" s="71" t="s">
        <v>1388</v>
      </c>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c r="A111" s="70">
        <v>110</v>
      </c>
      <c r="B111" s="71" t="s">
        <v>1389</v>
      </c>
      <c r="C111" s="71" t="s">
        <v>1390</v>
      </c>
      <c r="D111" s="71" t="s">
        <v>1391</v>
      </c>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c r="A112" s="70">
        <v>111</v>
      </c>
      <c r="B112" s="71" t="s">
        <v>1392</v>
      </c>
      <c r="C112" s="71" t="s">
        <v>1393</v>
      </c>
      <c r="D112" s="71" t="s">
        <v>1394</v>
      </c>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c r="A113" s="70">
        <v>112</v>
      </c>
      <c r="B113" s="71" t="s">
        <v>1395</v>
      </c>
      <c r="C113" s="71" t="s">
        <v>1396</v>
      </c>
      <c r="D113" s="71" t="s">
        <v>1397</v>
      </c>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c r="A114" s="70">
        <v>113</v>
      </c>
      <c r="B114" s="71" t="s">
        <v>1398</v>
      </c>
      <c r="C114" s="71" t="s">
        <v>1399</v>
      </c>
      <c r="D114" s="71" t="s">
        <v>1400</v>
      </c>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c r="A115" s="70">
        <v>114</v>
      </c>
      <c r="B115" s="71" t="s">
        <v>1401</v>
      </c>
      <c r="C115" s="71" t="s">
        <v>1402</v>
      </c>
      <c r="D115" s="71" t="s">
        <v>1403</v>
      </c>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c r="A116" s="70">
        <v>115</v>
      </c>
      <c r="B116" s="71" t="s">
        <v>1404</v>
      </c>
      <c r="C116" s="71" t="s">
        <v>1405</v>
      </c>
      <c r="D116" s="71" t="s">
        <v>1406</v>
      </c>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c r="A117" s="70">
        <v>116</v>
      </c>
      <c r="B117" s="71" t="s">
        <v>1407</v>
      </c>
      <c r="C117" s="71" t="s">
        <v>1408</v>
      </c>
      <c r="D117" s="71" t="s">
        <v>1409</v>
      </c>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c r="A118" s="70">
        <v>117</v>
      </c>
      <c r="B118" s="71" t="s">
        <v>1410</v>
      </c>
      <c r="C118" s="71" t="s">
        <v>1411</v>
      </c>
      <c r="D118" s="71" t="s">
        <v>1412</v>
      </c>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c r="A119" s="70">
        <v>118</v>
      </c>
      <c r="B119" s="71" t="s">
        <v>1413</v>
      </c>
      <c r="C119" s="71" t="s">
        <v>1414</v>
      </c>
      <c r="D119" s="71" t="s">
        <v>1415</v>
      </c>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c r="A120" s="70">
        <v>119</v>
      </c>
      <c r="B120" s="71" t="s">
        <v>1416</v>
      </c>
      <c r="C120" s="71" t="s">
        <v>1417</v>
      </c>
      <c r="D120" s="71" t="s">
        <v>1418</v>
      </c>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c r="A121" s="70">
        <v>120</v>
      </c>
      <c r="B121" s="71" t="s">
        <v>1419</v>
      </c>
      <c r="C121" s="71" t="s">
        <v>1420</v>
      </c>
      <c r="D121" s="71" t="s">
        <v>1421</v>
      </c>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c r="A122" s="70">
        <v>121</v>
      </c>
      <c r="B122" s="71" t="s">
        <v>1422</v>
      </c>
      <c r="C122" s="71" t="s">
        <v>1423</v>
      </c>
      <c r="D122" s="71" t="s">
        <v>1424</v>
      </c>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c r="A123" s="70">
        <v>122</v>
      </c>
      <c r="B123" s="71" t="s">
        <v>1425</v>
      </c>
      <c r="C123" s="71" t="s">
        <v>1426</v>
      </c>
      <c r="D123" s="71" t="s">
        <v>1427</v>
      </c>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c r="A124" s="70">
        <v>123</v>
      </c>
      <c r="B124" s="71" t="s">
        <v>1428</v>
      </c>
      <c r="C124" s="71" t="s">
        <v>1429</v>
      </c>
      <c r="D124" s="71" t="s">
        <v>1430</v>
      </c>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c r="A125" s="70">
        <v>124</v>
      </c>
      <c r="B125" s="71" t="s">
        <v>1431</v>
      </c>
      <c r="C125" s="71" t="s">
        <v>1432</v>
      </c>
      <c r="D125" s="71" t="s">
        <v>1433</v>
      </c>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c r="A126" s="70">
        <v>125</v>
      </c>
      <c r="B126" s="71" t="s">
        <v>1434</v>
      </c>
      <c r="C126" s="71" t="s">
        <v>1435</v>
      </c>
      <c r="D126" s="71" t="s">
        <v>1436</v>
      </c>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c r="A127" s="70">
        <v>126</v>
      </c>
      <c r="B127" s="71" t="s">
        <v>1437</v>
      </c>
      <c r="C127" s="71" t="s">
        <v>1438</v>
      </c>
      <c r="D127" s="71" t="s">
        <v>1439</v>
      </c>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c r="A128" s="70">
        <v>127</v>
      </c>
      <c r="B128" s="71" t="s">
        <v>1440</v>
      </c>
      <c r="C128" s="71" t="s">
        <v>1441</v>
      </c>
      <c r="D128" s="71" t="s">
        <v>1442</v>
      </c>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c r="A129" s="70">
        <v>128</v>
      </c>
      <c r="B129" s="71" t="s">
        <v>1443</v>
      </c>
      <c r="C129" s="71" t="s">
        <v>1444</v>
      </c>
      <c r="D129" s="71" t="s">
        <v>1445</v>
      </c>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c r="A130" s="70">
        <v>129</v>
      </c>
      <c r="B130" s="71" t="s">
        <v>1446</v>
      </c>
      <c r="C130" s="71" t="s">
        <v>1447</v>
      </c>
      <c r="D130" s="71" t="s">
        <v>1448</v>
      </c>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c r="A131" s="70">
        <v>130</v>
      </c>
      <c r="B131" s="71" t="s">
        <v>1449</v>
      </c>
      <c r="C131" s="71" t="s">
        <v>1450</v>
      </c>
      <c r="D131" s="71" t="s">
        <v>1451</v>
      </c>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c r="A132" s="70">
        <v>131</v>
      </c>
      <c r="B132" s="71" t="s">
        <v>1452</v>
      </c>
      <c r="C132" s="71" t="s">
        <v>1453</v>
      </c>
      <c r="D132" s="71" t="s">
        <v>1454</v>
      </c>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c r="A133" s="70">
        <v>132</v>
      </c>
      <c r="B133" s="71" t="s">
        <v>1455</v>
      </c>
      <c r="C133" s="71" t="s">
        <v>1456</v>
      </c>
      <c r="D133" s="71" t="s">
        <v>1457</v>
      </c>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c r="A134" s="70">
        <v>133</v>
      </c>
      <c r="B134" s="71" t="s">
        <v>1458</v>
      </c>
      <c r="C134" s="71" t="s">
        <v>1459</v>
      </c>
      <c r="D134" s="71" t="s">
        <v>1460</v>
      </c>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c r="A135" s="70">
        <v>134</v>
      </c>
      <c r="B135" s="71" t="s">
        <v>1461</v>
      </c>
      <c r="C135" s="71" t="s">
        <v>1462</v>
      </c>
      <c r="D135" s="71" t="s">
        <v>1463</v>
      </c>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c r="A136" s="70">
        <v>135</v>
      </c>
      <c r="B136" s="71" t="s">
        <v>1464</v>
      </c>
      <c r="C136" s="71" t="s">
        <v>1465</v>
      </c>
      <c r="D136" s="71" t="s">
        <v>1466</v>
      </c>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c r="A137" s="70">
        <v>136</v>
      </c>
      <c r="B137" s="71" t="s">
        <v>1467</v>
      </c>
      <c r="C137" s="71" t="s">
        <v>1468</v>
      </c>
      <c r="D137" s="71" t="s">
        <v>1469</v>
      </c>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c r="A138" s="70">
        <v>137</v>
      </c>
      <c r="B138" s="71" t="s">
        <v>1470</v>
      </c>
      <c r="C138" s="71" t="s">
        <v>1471</v>
      </c>
      <c r="D138" s="71" t="s">
        <v>1472</v>
      </c>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c r="A139" s="70">
        <v>138</v>
      </c>
      <c r="B139" s="71" t="s">
        <v>1473</v>
      </c>
      <c r="C139" s="71" t="s">
        <v>1474</v>
      </c>
      <c r="D139" s="71" t="s">
        <v>1475</v>
      </c>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c r="A140" s="70">
        <v>139</v>
      </c>
      <c r="B140" s="71" t="s">
        <v>1476</v>
      </c>
      <c r="C140" s="71" t="s">
        <v>1477</v>
      </c>
      <c r="D140" s="71" t="s">
        <v>1478</v>
      </c>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c r="A141" s="70">
        <v>140</v>
      </c>
      <c r="B141" s="71" t="s">
        <v>1479</v>
      </c>
      <c r="C141" s="71" t="s">
        <v>1480</v>
      </c>
      <c r="D141" s="71" t="s">
        <v>1481</v>
      </c>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c r="A142" s="70">
        <v>141</v>
      </c>
      <c r="B142" s="71" t="s">
        <v>1482</v>
      </c>
      <c r="C142" s="71" t="s">
        <v>1483</v>
      </c>
      <c r="D142" s="71" t="s">
        <v>1484</v>
      </c>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c r="A143" s="70">
        <v>142</v>
      </c>
      <c r="B143" s="71" t="s">
        <v>1485</v>
      </c>
      <c r="C143" s="71" t="s">
        <v>1486</v>
      </c>
      <c r="D143" s="71" t="s">
        <v>1487</v>
      </c>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c r="A144" s="70">
        <v>143</v>
      </c>
      <c r="B144" s="71" t="s">
        <v>1488</v>
      </c>
      <c r="C144" s="71" t="s">
        <v>1489</v>
      </c>
      <c r="D144" s="71" t="s">
        <v>1490</v>
      </c>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c r="A145" s="70">
        <v>144</v>
      </c>
      <c r="B145" s="71" t="s">
        <v>1491</v>
      </c>
      <c r="C145" s="71" t="s">
        <v>1492</v>
      </c>
      <c r="D145" s="71" t="s">
        <v>1493</v>
      </c>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c r="A146" s="70">
        <v>145</v>
      </c>
      <c r="B146" s="71" t="s">
        <v>1494</v>
      </c>
      <c r="C146" s="71" t="s">
        <v>1495</v>
      </c>
      <c r="D146" s="71" t="s">
        <v>1496</v>
      </c>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c r="A147" s="70">
        <v>146</v>
      </c>
      <c r="B147" s="71" t="s">
        <v>1497</v>
      </c>
      <c r="C147" s="71" t="s">
        <v>1498</v>
      </c>
      <c r="D147" s="71" t="s">
        <v>1499</v>
      </c>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c r="A148" s="70">
        <v>147</v>
      </c>
      <c r="B148" s="71" t="s">
        <v>1500</v>
      </c>
      <c r="C148" s="71" t="s">
        <v>1501</v>
      </c>
      <c r="D148" s="71" t="s">
        <v>1502</v>
      </c>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c r="A149" s="70">
        <v>148</v>
      </c>
      <c r="B149" s="71" t="s">
        <v>1503</v>
      </c>
      <c r="C149" s="71" t="s">
        <v>1504</v>
      </c>
      <c r="D149" s="71" t="s">
        <v>1505</v>
      </c>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c r="A150" s="70">
        <v>149</v>
      </c>
      <c r="B150" s="71" t="s">
        <v>1506</v>
      </c>
      <c r="C150" s="71" t="s">
        <v>1507</v>
      </c>
      <c r="D150" s="71" t="s">
        <v>1508</v>
      </c>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c r="A151" s="70">
        <v>150</v>
      </c>
      <c r="B151" s="71" t="s">
        <v>1509</v>
      </c>
      <c r="C151" s="71" t="s">
        <v>1510</v>
      </c>
      <c r="D151" s="71" t="s">
        <v>1511</v>
      </c>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c r="A152" s="70">
        <v>151</v>
      </c>
      <c r="B152" s="71" t="s">
        <v>1512</v>
      </c>
      <c r="C152" s="71" t="s">
        <v>1513</v>
      </c>
      <c r="D152" s="71" t="s">
        <v>1514</v>
      </c>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c r="A153" s="70">
        <v>152</v>
      </c>
      <c r="B153" s="71" t="s">
        <v>1515</v>
      </c>
      <c r="C153" s="71" t="s">
        <v>1516</v>
      </c>
      <c r="D153" s="71" t="s">
        <v>1517</v>
      </c>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c r="A154" s="70">
        <v>153</v>
      </c>
      <c r="B154" s="71" t="s">
        <v>1518</v>
      </c>
      <c r="C154" s="71" t="s">
        <v>1519</v>
      </c>
      <c r="D154" s="71" t="s">
        <v>1520</v>
      </c>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c r="A155" s="70">
        <v>154</v>
      </c>
      <c r="B155" s="71" t="s">
        <v>1521</v>
      </c>
      <c r="C155" s="71" t="s">
        <v>1522</v>
      </c>
      <c r="D155" s="71" t="s">
        <v>1523</v>
      </c>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c r="A156" s="70">
        <v>155</v>
      </c>
      <c r="B156" s="71" t="s">
        <v>1524</v>
      </c>
      <c r="C156" s="71" t="s">
        <v>1525</v>
      </c>
      <c r="D156" s="71" t="s">
        <v>1526</v>
      </c>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c r="A157" s="70">
        <v>156</v>
      </c>
      <c r="B157" s="71" t="s">
        <v>1527</v>
      </c>
      <c r="C157" s="71" t="s">
        <v>1528</v>
      </c>
      <c r="D157" s="71" t="s">
        <v>1529</v>
      </c>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c r="A158" s="70">
        <v>157</v>
      </c>
      <c r="B158" s="71" t="s">
        <v>1530</v>
      </c>
      <c r="C158" s="71" t="s">
        <v>1531</v>
      </c>
      <c r="D158" s="71" t="s">
        <v>1532</v>
      </c>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c r="A159" s="70">
        <v>158</v>
      </c>
      <c r="B159" s="71" t="s">
        <v>1533</v>
      </c>
      <c r="C159" s="71" t="s">
        <v>1534</v>
      </c>
      <c r="D159" s="71" t="s">
        <v>1535</v>
      </c>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c r="A160" s="70">
        <v>159</v>
      </c>
      <c r="B160" s="71" t="s">
        <v>1536</v>
      </c>
      <c r="C160" s="71" t="s">
        <v>1537</v>
      </c>
      <c r="D160" s="71" t="s">
        <v>1538</v>
      </c>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c r="A161" s="70">
        <v>160</v>
      </c>
      <c r="B161" s="71" t="s">
        <v>1539</v>
      </c>
      <c r="C161" s="71" t="s">
        <v>1540</v>
      </c>
      <c r="D161" s="71" t="s">
        <v>1541</v>
      </c>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c r="A162" s="70">
        <v>161</v>
      </c>
      <c r="B162" s="71" t="s">
        <v>1542</v>
      </c>
      <c r="C162" s="71" t="s">
        <v>1543</v>
      </c>
      <c r="D162" s="71" t="s">
        <v>1544</v>
      </c>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c r="A163" s="70">
        <v>162</v>
      </c>
      <c r="B163" s="71" t="s">
        <v>1545</v>
      </c>
      <c r="C163" s="71" t="s">
        <v>1546</v>
      </c>
      <c r="D163" s="71" t="s">
        <v>1547</v>
      </c>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c r="A164" s="70">
        <v>163</v>
      </c>
      <c r="B164" s="71" t="s">
        <v>1548</v>
      </c>
      <c r="C164" s="71" t="s">
        <v>1549</v>
      </c>
      <c r="D164" s="71" t="s">
        <v>1550</v>
      </c>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c r="A165" s="70">
        <v>164</v>
      </c>
      <c r="B165" s="71" t="s">
        <v>1551</v>
      </c>
      <c r="C165" s="71" t="s">
        <v>1552</v>
      </c>
      <c r="D165" s="71" t="s">
        <v>1553</v>
      </c>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c r="A166" s="70">
        <v>165</v>
      </c>
      <c r="B166" s="71" t="s">
        <v>1554</v>
      </c>
      <c r="C166" s="71" t="s">
        <v>1555</v>
      </c>
      <c r="D166" s="71" t="s">
        <v>1556</v>
      </c>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c r="A167" s="70">
        <v>166</v>
      </c>
      <c r="B167" s="71" t="s">
        <v>1557</v>
      </c>
      <c r="C167" s="71" t="s">
        <v>1558</v>
      </c>
      <c r="D167" s="71" t="s">
        <v>1559</v>
      </c>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c r="A168" s="70">
        <v>167</v>
      </c>
      <c r="B168" s="71" t="s">
        <v>1560</v>
      </c>
      <c r="C168" s="71" t="s">
        <v>1561</v>
      </c>
      <c r="D168" s="71" t="s">
        <v>1562</v>
      </c>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c r="A169" s="70">
        <v>168</v>
      </c>
      <c r="B169" s="71" t="s">
        <v>1563</v>
      </c>
      <c r="C169" s="71" t="s">
        <v>1564</v>
      </c>
      <c r="D169" s="71" t="s">
        <v>1565</v>
      </c>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c r="A170" s="70">
        <v>169</v>
      </c>
      <c r="B170" s="71" t="s">
        <v>1566</v>
      </c>
      <c r="C170" s="71" t="s">
        <v>1567</v>
      </c>
      <c r="D170" s="71" t="s">
        <v>1568</v>
      </c>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c r="A171" s="70">
        <v>170</v>
      </c>
      <c r="B171" s="71" t="s">
        <v>1569</v>
      </c>
      <c r="C171" s="71" t="s">
        <v>1570</v>
      </c>
      <c r="D171" s="71" t="s">
        <v>1571</v>
      </c>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c r="A172" s="70">
        <v>171</v>
      </c>
      <c r="B172" s="71" t="s">
        <v>1572</v>
      </c>
      <c r="C172" s="71" t="s">
        <v>1573</v>
      </c>
      <c r="D172" s="71" t="s">
        <v>1574</v>
      </c>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c r="A173" s="70">
        <v>172</v>
      </c>
      <c r="B173" s="71" t="s">
        <v>1575</v>
      </c>
      <c r="C173" s="71" t="s">
        <v>1576</v>
      </c>
      <c r="D173" s="71" t="s">
        <v>1577</v>
      </c>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c r="A174" s="70">
        <v>173</v>
      </c>
      <c r="B174" s="71" t="s">
        <v>1578</v>
      </c>
      <c r="C174" s="71" t="s">
        <v>1579</v>
      </c>
      <c r="D174" s="71" t="s">
        <v>1580</v>
      </c>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c r="A175" s="70">
        <v>174</v>
      </c>
      <c r="B175" s="71" t="s">
        <v>1581</v>
      </c>
      <c r="C175" s="71" t="s">
        <v>1582</v>
      </c>
      <c r="D175" s="71" t="s">
        <v>1583</v>
      </c>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c r="A176" s="70">
        <v>175</v>
      </c>
      <c r="B176" s="71" t="s">
        <v>1584</v>
      </c>
      <c r="C176" s="71" t="s">
        <v>1585</v>
      </c>
      <c r="D176" s="71" t="s">
        <v>1586</v>
      </c>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c r="A177" s="70">
        <v>176</v>
      </c>
      <c r="B177" s="71" t="s">
        <v>1587</v>
      </c>
      <c r="C177" s="71" t="s">
        <v>1588</v>
      </c>
      <c r="D177" s="71" t="s">
        <v>1589</v>
      </c>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c r="A178" s="70">
        <v>177</v>
      </c>
      <c r="B178" s="71" t="s">
        <v>1590</v>
      </c>
      <c r="C178" s="71" t="s">
        <v>1591</v>
      </c>
      <c r="D178" s="71" t="s">
        <v>1592</v>
      </c>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c r="A179" s="70">
        <v>178</v>
      </c>
      <c r="B179" s="71" t="s">
        <v>1593</v>
      </c>
      <c r="C179" s="71" t="s">
        <v>1594</v>
      </c>
      <c r="D179" s="71" t="s">
        <v>1595</v>
      </c>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c r="A180" s="70">
        <v>179</v>
      </c>
      <c r="B180" s="71" t="s">
        <v>1596</v>
      </c>
      <c r="C180" s="71" t="s">
        <v>1597</v>
      </c>
      <c r="D180" s="71" t="s">
        <v>1598</v>
      </c>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c r="A181" s="70">
        <v>180</v>
      </c>
      <c r="B181" s="71" t="s">
        <v>1599</v>
      </c>
      <c r="C181" s="71" t="s">
        <v>1600</v>
      </c>
      <c r="D181" s="71" t="s">
        <v>1601</v>
      </c>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c r="A182" s="70">
        <v>181</v>
      </c>
      <c r="B182" s="71" t="s">
        <v>1602</v>
      </c>
      <c r="C182" s="71" t="s">
        <v>1603</v>
      </c>
      <c r="D182" s="71" t="s">
        <v>1604</v>
      </c>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c r="A183" s="70">
        <v>182</v>
      </c>
      <c r="B183" s="71" t="s">
        <v>1605</v>
      </c>
      <c r="C183" s="71" t="s">
        <v>1606</v>
      </c>
      <c r="D183" s="71" t="s">
        <v>1607</v>
      </c>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c r="A184" s="70">
        <v>183</v>
      </c>
      <c r="B184" s="71" t="s">
        <v>1608</v>
      </c>
      <c r="C184" s="71" t="s">
        <v>1609</v>
      </c>
      <c r="D184" s="71" t="s">
        <v>1610</v>
      </c>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c r="A185" s="70">
        <v>184</v>
      </c>
      <c r="B185" s="71" t="s">
        <v>1611</v>
      </c>
      <c r="C185" s="71" t="s">
        <v>1612</v>
      </c>
      <c r="D185" s="71" t="s">
        <v>1613</v>
      </c>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c r="A186" s="70">
        <v>185</v>
      </c>
      <c r="B186" s="71" t="s">
        <v>1614</v>
      </c>
      <c r="C186" s="71" t="s">
        <v>1615</v>
      </c>
      <c r="D186" s="71" t="s">
        <v>1616</v>
      </c>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c r="A187" s="70">
        <v>186</v>
      </c>
      <c r="B187" s="71" t="s">
        <v>1617</v>
      </c>
      <c r="C187" s="71" t="s">
        <v>1618</v>
      </c>
      <c r="D187" s="71" t="s">
        <v>1619</v>
      </c>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c r="A188" s="70">
        <v>187</v>
      </c>
      <c r="B188" s="71" t="s">
        <v>1620</v>
      </c>
      <c r="C188" s="71" t="s">
        <v>1621</v>
      </c>
      <c r="D188" s="71" t="s">
        <v>1622</v>
      </c>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c r="A189" s="70">
        <v>188</v>
      </c>
      <c r="B189" s="71" t="s">
        <v>1623</v>
      </c>
      <c r="C189" s="71" t="s">
        <v>1624</v>
      </c>
      <c r="D189" s="71" t="s">
        <v>1625</v>
      </c>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c r="A190" s="70">
        <v>189</v>
      </c>
      <c r="B190" s="71" t="s">
        <v>1626</v>
      </c>
      <c r="C190" s="71" t="s">
        <v>1627</v>
      </c>
      <c r="D190" s="71" t="s">
        <v>1628</v>
      </c>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c r="A191" s="70">
        <v>190</v>
      </c>
      <c r="B191" s="71" t="s">
        <v>1629</v>
      </c>
      <c r="C191" s="71" t="s">
        <v>1630</v>
      </c>
      <c r="D191" s="71" t="s">
        <v>1631</v>
      </c>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c r="A192" s="70">
        <v>191</v>
      </c>
      <c r="B192" s="71" t="s">
        <v>1632</v>
      </c>
      <c r="C192" s="71" t="s">
        <v>1633</v>
      </c>
      <c r="D192" s="71" t="s">
        <v>1634</v>
      </c>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c r="A193" s="70">
        <v>192</v>
      </c>
      <c r="B193" s="71" t="s">
        <v>1635</v>
      </c>
      <c r="C193" s="71" t="s">
        <v>1636</v>
      </c>
      <c r="D193" s="71" t="s">
        <v>1637</v>
      </c>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c r="A194" s="70">
        <v>193</v>
      </c>
      <c r="B194" s="71" t="s">
        <v>1638</v>
      </c>
      <c r="C194" s="71" t="s">
        <v>1639</v>
      </c>
      <c r="D194" s="71" t="s">
        <v>1640</v>
      </c>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c r="A195" s="70">
        <v>194</v>
      </c>
      <c r="B195" s="71" t="s">
        <v>1641</v>
      </c>
      <c r="C195" s="71" t="s">
        <v>1642</v>
      </c>
      <c r="D195" s="71" t="s">
        <v>1643</v>
      </c>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c r="A196" s="70">
        <v>195</v>
      </c>
      <c r="B196" s="71" t="s">
        <v>1644</v>
      </c>
      <c r="C196" s="71" t="s">
        <v>1645</v>
      </c>
      <c r="D196" s="71" t="s">
        <v>1646</v>
      </c>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c r="A197" s="70">
        <v>196</v>
      </c>
      <c r="B197" s="71" t="s">
        <v>1647</v>
      </c>
      <c r="C197" s="71" t="s">
        <v>1648</v>
      </c>
      <c r="D197" s="71" t="s">
        <v>1649</v>
      </c>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c r="A198" s="70">
        <v>197</v>
      </c>
      <c r="B198" s="71" t="s">
        <v>1650</v>
      </c>
      <c r="C198" s="71" t="s">
        <v>1651</v>
      </c>
      <c r="D198" s="71" t="s">
        <v>1652</v>
      </c>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c r="A199" s="70">
        <v>198</v>
      </c>
      <c r="B199" s="71" t="s">
        <v>1653</v>
      </c>
      <c r="C199" s="71" t="s">
        <v>1654</v>
      </c>
      <c r="D199" s="71" t="s">
        <v>1655</v>
      </c>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c r="A200" s="70">
        <v>199</v>
      </c>
      <c r="B200" s="71" t="s">
        <v>1656</v>
      </c>
      <c r="C200" s="71" t="s">
        <v>1657</v>
      </c>
      <c r="D200" s="71" t="s">
        <v>1658</v>
      </c>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c r="A201" s="70">
        <v>200</v>
      </c>
      <c r="B201" s="71" t="s">
        <v>1659</v>
      </c>
      <c r="C201" s="71" t="s">
        <v>1660</v>
      </c>
      <c r="D201" s="71" t="s">
        <v>1661</v>
      </c>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c r="A202" s="70">
        <v>201</v>
      </c>
      <c r="B202" s="71" t="s">
        <v>1662</v>
      </c>
      <c r="C202" s="71" t="s">
        <v>1663</v>
      </c>
      <c r="D202" s="71" t="s">
        <v>1664</v>
      </c>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c r="A203" s="70">
        <v>202</v>
      </c>
      <c r="B203" s="71" t="s">
        <v>1665</v>
      </c>
      <c r="C203" s="71" t="s">
        <v>1666</v>
      </c>
      <c r="D203" s="71" t="s">
        <v>1667</v>
      </c>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c r="A204" s="70">
        <v>203</v>
      </c>
      <c r="B204" s="71" t="s">
        <v>1668</v>
      </c>
      <c r="C204" s="71" t="s">
        <v>1669</v>
      </c>
      <c r="D204" s="71" t="s">
        <v>1670</v>
      </c>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c r="A205" s="70">
        <v>204</v>
      </c>
      <c r="B205" s="71" t="s">
        <v>1671</v>
      </c>
      <c r="C205" s="71" t="s">
        <v>1672</v>
      </c>
      <c r="D205" s="71" t="s">
        <v>1673</v>
      </c>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c r="A206" s="70">
        <v>205</v>
      </c>
      <c r="B206" s="71" t="s">
        <v>1674</v>
      </c>
      <c r="C206" s="71" t="s">
        <v>1675</v>
      </c>
      <c r="D206" s="71" t="s">
        <v>1676</v>
      </c>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c r="A207" s="70">
        <v>206</v>
      </c>
      <c r="B207" s="71" t="s">
        <v>1677</v>
      </c>
      <c r="C207" s="71" t="s">
        <v>1678</v>
      </c>
      <c r="D207" s="71" t="s">
        <v>1679</v>
      </c>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c r="A208" s="70">
        <v>207</v>
      </c>
      <c r="B208" s="71" t="s">
        <v>1680</v>
      </c>
      <c r="C208" s="71" t="s">
        <v>1681</v>
      </c>
      <c r="D208" s="71" t="s">
        <v>1682</v>
      </c>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c r="A209" s="70">
        <v>208</v>
      </c>
      <c r="B209" s="71" t="s">
        <v>1683</v>
      </c>
      <c r="C209" s="71" t="s">
        <v>1684</v>
      </c>
      <c r="D209" s="71" t="s">
        <v>1685</v>
      </c>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c r="A210" s="70">
        <v>209</v>
      </c>
      <c r="B210" s="71" t="s">
        <v>1686</v>
      </c>
      <c r="C210" s="71" t="s">
        <v>1687</v>
      </c>
      <c r="D210" s="71" t="s">
        <v>1688</v>
      </c>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c r="A211" s="70">
        <v>210</v>
      </c>
      <c r="B211" s="71" t="s">
        <v>1689</v>
      </c>
      <c r="C211" s="71" t="s">
        <v>1690</v>
      </c>
      <c r="D211" s="71" t="s">
        <v>1691</v>
      </c>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c r="A212" s="70">
        <v>211</v>
      </c>
      <c r="B212" s="71" t="s">
        <v>1692</v>
      </c>
      <c r="C212" s="71" t="s">
        <v>1693</v>
      </c>
      <c r="D212" s="71" t="s">
        <v>1694</v>
      </c>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c r="A213" s="70">
        <v>212</v>
      </c>
      <c r="B213" s="71" t="s">
        <v>1695</v>
      </c>
      <c r="C213" s="71" t="s">
        <v>1696</v>
      </c>
      <c r="D213" s="71" t="s">
        <v>1697</v>
      </c>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c r="A214" s="70">
        <v>213</v>
      </c>
      <c r="B214" s="71" t="s">
        <v>1698</v>
      </c>
      <c r="C214" s="71" t="s">
        <v>1699</v>
      </c>
      <c r="D214" s="71" t="s">
        <v>1700</v>
      </c>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c r="A215" s="70">
        <v>214</v>
      </c>
      <c r="B215" s="71" t="s">
        <v>1701</v>
      </c>
      <c r="C215" s="71" t="s">
        <v>1702</v>
      </c>
      <c r="D215" s="71" t="s">
        <v>1703</v>
      </c>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c r="A216" s="70">
        <v>215</v>
      </c>
      <c r="B216" s="71" t="s">
        <v>1704</v>
      </c>
      <c r="C216" s="71" t="s">
        <v>1705</v>
      </c>
      <c r="D216" s="71" t="s">
        <v>1706</v>
      </c>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c r="A217" s="70">
        <v>216</v>
      </c>
      <c r="B217" s="71" t="s">
        <v>1707</v>
      </c>
      <c r="C217" s="71" t="s">
        <v>1708</v>
      </c>
      <c r="D217" s="71" t="s">
        <v>1709</v>
      </c>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c r="A218" s="70">
        <v>217</v>
      </c>
      <c r="B218" s="71" t="s">
        <v>1710</v>
      </c>
      <c r="C218" s="71" t="s">
        <v>1711</v>
      </c>
      <c r="D218" s="71" t="s">
        <v>1712</v>
      </c>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c r="A219" s="70">
        <v>218</v>
      </c>
      <c r="B219" s="71" t="s">
        <v>1713</v>
      </c>
      <c r="C219" s="71" t="s">
        <v>1714</v>
      </c>
      <c r="D219" s="71" t="s">
        <v>1715</v>
      </c>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c r="A220" s="70">
        <v>219</v>
      </c>
      <c r="B220" s="71" t="s">
        <v>1716</v>
      </c>
      <c r="C220" s="71" t="s">
        <v>1717</v>
      </c>
      <c r="D220" s="71" t="s">
        <v>1718</v>
      </c>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70">
        <v>220</v>
      </c>
      <c r="B221" s="71" t="s">
        <v>1719</v>
      </c>
      <c r="C221" s="71" t="s">
        <v>1720</v>
      </c>
      <c r="D221" s="71" t="s">
        <v>1721</v>
      </c>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70">
        <v>221</v>
      </c>
      <c r="B222" s="71" t="s">
        <v>1722</v>
      </c>
      <c r="C222" s="71" t="s">
        <v>1723</v>
      </c>
      <c r="D222" s="71" t="s">
        <v>1724</v>
      </c>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70">
        <v>222</v>
      </c>
      <c r="B223" s="71" t="s">
        <v>1725</v>
      </c>
      <c r="C223" s="71" t="s">
        <v>1726</v>
      </c>
      <c r="D223" s="71" t="s">
        <v>1727</v>
      </c>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70">
        <v>223</v>
      </c>
      <c r="B224" s="71" t="s">
        <v>1728</v>
      </c>
      <c r="C224" s="71" t="s">
        <v>1729</v>
      </c>
      <c r="D224" s="71" t="s">
        <v>1730</v>
      </c>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70">
        <v>224</v>
      </c>
      <c r="B225" s="71" t="s">
        <v>1731</v>
      </c>
      <c r="C225" s="71" t="s">
        <v>1732</v>
      </c>
      <c r="D225" s="71" t="s">
        <v>1733</v>
      </c>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70">
        <v>225</v>
      </c>
      <c r="B226" s="71" t="s">
        <v>1734</v>
      </c>
      <c r="C226" s="71" t="s">
        <v>1735</v>
      </c>
      <c r="D226" s="71" t="s">
        <v>1736</v>
      </c>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70">
        <v>226</v>
      </c>
      <c r="B227" s="71" t="s">
        <v>1737</v>
      </c>
      <c r="C227" s="71" t="s">
        <v>1738</v>
      </c>
      <c r="D227" s="71" t="s">
        <v>1739</v>
      </c>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70">
        <v>227</v>
      </c>
      <c r="B228" s="71" t="s">
        <v>1740</v>
      </c>
      <c r="C228" s="71" t="s">
        <v>1741</v>
      </c>
      <c r="D228" s="71" t="s">
        <v>1742</v>
      </c>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70">
        <v>228</v>
      </c>
      <c r="B229" s="71" t="s">
        <v>1743</v>
      </c>
      <c r="C229" s="71" t="s">
        <v>1744</v>
      </c>
      <c r="D229" s="71" t="s">
        <v>1745</v>
      </c>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70">
        <v>229</v>
      </c>
      <c r="B230" s="71" t="s">
        <v>1746</v>
      </c>
      <c r="C230" s="71" t="s">
        <v>1747</v>
      </c>
      <c r="D230" s="71" t="s">
        <v>1748</v>
      </c>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70">
        <v>230</v>
      </c>
      <c r="B231" s="71" t="s">
        <v>1749</v>
      </c>
      <c r="C231" s="71" t="s">
        <v>1750</v>
      </c>
      <c r="D231" s="71" t="s">
        <v>1751</v>
      </c>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70">
        <v>231</v>
      </c>
      <c r="B232" s="71" t="s">
        <v>1752</v>
      </c>
      <c r="C232" s="71" t="s">
        <v>1753</v>
      </c>
      <c r="D232" s="71" t="s">
        <v>1754</v>
      </c>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70">
        <v>232</v>
      </c>
      <c r="B233" s="71" t="s">
        <v>1755</v>
      </c>
      <c r="C233" s="71" t="s">
        <v>1756</v>
      </c>
      <c r="D233" s="71" t="s">
        <v>1757</v>
      </c>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70">
        <v>233</v>
      </c>
      <c r="B234" s="71" t="s">
        <v>1758</v>
      </c>
      <c r="C234" s="71" t="s">
        <v>1759</v>
      </c>
      <c r="D234" s="71" t="s">
        <v>1760</v>
      </c>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defaultColWidth="17.33203125" defaultRowHeight="15" customHeight="1"/>
  <sheetData>
    <row r="1" spans="1:26">
      <c r="A1" s="72" t="s">
        <v>15</v>
      </c>
      <c r="B1" s="73" t="s">
        <v>1761</v>
      </c>
      <c r="C1" s="73" t="s">
        <v>537</v>
      </c>
      <c r="D1" s="73" t="s">
        <v>1060</v>
      </c>
      <c r="E1" s="28"/>
      <c r="F1" s="28"/>
      <c r="G1" s="28"/>
      <c r="H1" s="28"/>
      <c r="I1" s="28"/>
      <c r="J1" s="64" t="s">
        <v>1762</v>
      </c>
      <c r="K1" s="28"/>
      <c r="L1" s="28"/>
      <c r="M1" s="28"/>
      <c r="N1" s="28"/>
      <c r="O1" s="28"/>
      <c r="P1" s="28"/>
      <c r="Q1" s="28"/>
      <c r="R1" s="28"/>
      <c r="S1" s="28"/>
      <c r="T1" s="28"/>
      <c r="U1" s="28"/>
      <c r="V1" s="28"/>
      <c r="W1" s="28"/>
      <c r="X1" s="28"/>
      <c r="Y1" s="28"/>
      <c r="Z1" s="28"/>
    </row>
    <row r="2" spans="1:26">
      <c r="A2" s="74">
        <v>1</v>
      </c>
      <c r="B2" s="75" t="s">
        <v>1763</v>
      </c>
      <c r="C2" s="75" t="s">
        <v>1764</v>
      </c>
      <c r="D2" s="75" t="s">
        <v>1765</v>
      </c>
      <c r="E2" s="3"/>
      <c r="F2" s="3"/>
      <c r="G2" s="3"/>
      <c r="H2" s="3"/>
      <c r="I2" s="3"/>
      <c r="J2" s="67">
        <f>MAX(A:A)</f>
        <v>200</v>
      </c>
      <c r="K2" s="3"/>
      <c r="L2" s="3"/>
      <c r="M2" s="3"/>
      <c r="N2" s="3"/>
      <c r="O2" s="3"/>
      <c r="P2" s="3"/>
      <c r="Q2" s="3"/>
      <c r="R2" s="3"/>
      <c r="S2" s="3"/>
      <c r="T2" s="3"/>
      <c r="U2" s="3"/>
      <c r="V2" s="3"/>
      <c r="W2" s="3"/>
      <c r="X2" s="3"/>
      <c r="Y2" s="3"/>
      <c r="Z2" s="3"/>
    </row>
    <row r="3" spans="1:26">
      <c r="A3" s="74">
        <v>2</v>
      </c>
      <c r="B3" s="75" t="s">
        <v>1766</v>
      </c>
      <c r="C3" s="75" t="s">
        <v>1767</v>
      </c>
      <c r="D3" s="75" t="s">
        <v>1768</v>
      </c>
      <c r="E3" s="3"/>
      <c r="F3" s="3"/>
      <c r="G3" s="3"/>
      <c r="H3" s="3"/>
      <c r="I3" s="3"/>
      <c r="K3" s="3"/>
      <c r="L3" s="3"/>
      <c r="M3" s="3"/>
      <c r="N3" s="3"/>
      <c r="O3" s="3"/>
      <c r="P3" s="3"/>
      <c r="Q3" s="3"/>
      <c r="R3" s="3"/>
      <c r="S3" s="3"/>
      <c r="T3" s="3"/>
      <c r="U3" s="3"/>
      <c r="V3" s="3"/>
      <c r="W3" s="3"/>
      <c r="X3" s="3"/>
      <c r="Y3" s="3"/>
      <c r="Z3" s="3"/>
    </row>
    <row r="4" spans="1:26">
      <c r="A4" s="74">
        <v>3</v>
      </c>
      <c r="B4" s="75" t="s">
        <v>1769</v>
      </c>
      <c r="C4" s="75" t="s">
        <v>1770</v>
      </c>
      <c r="D4" s="75" t="s">
        <v>1771</v>
      </c>
      <c r="E4" s="3"/>
      <c r="F4" s="3"/>
      <c r="G4" s="3"/>
      <c r="H4" s="3"/>
      <c r="I4" s="3"/>
      <c r="J4" s="3"/>
      <c r="K4" s="3"/>
      <c r="L4" s="3"/>
      <c r="M4" s="3"/>
      <c r="N4" s="3"/>
      <c r="O4" s="3"/>
      <c r="P4" s="3"/>
      <c r="Q4" s="3"/>
      <c r="R4" s="3"/>
      <c r="S4" s="3"/>
      <c r="T4" s="3"/>
      <c r="U4" s="3"/>
      <c r="V4" s="3"/>
      <c r="W4" s="3"/>
      <c r="X4" s="3"/>
      <c r="Y4" s="3"/>
      <c r="Z4" s="3"/>
    </row>
    <row r="5" spans="1:26">
      <c r="A5" s="74">
        <v>4</v>
      </c>
      <c r="B5" s="75" t="s">
        <v>1772</v>
      </c>
      <c r="C5" s="75" t="s">
        <v>1773</v>
      </c>
      <c r="D5" s="75" t="s">
        <v>1774</v>
      </c>
      <c r="E5" s="3"/>
      <c r="F5" s="3"/>
      <c r="G5" s="3"/>
      <c r="H5" s="3"/>
      <c r="I5" s="3"/>
      <c r="J5" s="3"/>
      <c r="K5" s="3"/>
      <c r="L5" s="3"/>
      <c r="M5" s="3"/>
      <c r="N5" s="3"/>
      <c r="O5" s="3"/>
      <c r="P5" s="3"/>
      <c r="Q5" s="3"/>
      <c r="R5" s="3"/>
      <c r="S5" s="3"/>
      <c r="T5" s="3"/>
      <c r="U5" s="3"/>
      <c r="V5" s="3"/>
      <c r="W5" s="3"/>
      <c r="X5" s="3"/>
      <c r="Y5" s="3"/>
      <c r="Z5" s="3"/>
    </row>
    <row r="6" spans="1:26">
      <c r="A6" s="74">
        <v>5</v>
      </c>
      <c r="B6" s="75" t="s">
        <v>1775</v>
      </c>
      <c r="C6" s="75" t="s">
        <v>1776</v>
      </c>
      <c r="D6" s="75" t="s">
        <v>1777</v>
      </c>
      <c r="E6" s="3"/>
      <c r="F6" s="3"/>
      <c r="G6" s="3"/>
      <c r="H6" s="3"/>
      <c r="I6" s="3"/>
      <c r="J6" s="3"/>
      <c r="K6" s="3"/>
      <c r="L6" s="3"/>
      <c r="M6" s="3"/>
      <c r="N6" s="3"/>
      <c r="O6" s="3"/>
      <c r="P6" s="3"/>
      <c r="Q6" s="3"/>
      <c r="R6" s="3"/>
      <c r="S6" s="3"/>
      <c r="T6" s="3"/>
      <c r="U6" s="3"/>
      <c r="V6" s="3"/>
      <c r="W6" s="3"/>
      <c r="X6" s="3"/>
      <c r="Y6" s="3"/>
      <c r="Z6" s="3"/>
    </row>
    <row r="7" spans="1:26">
      <c r="A7" s="74">
        <v>6</v>
      </c>
      <c r="B7" s="75" t="s">
        <v>1089</v>
      </c>
      <c r="C7" s="75" t="s">
        <v>1504</v>
      </c>
      <c r="D7" s="75" t="s">
        <v>1778</v>
      </c>
      <c r="E7" s="3"/>
      <c r="F7" s="3"/>
      <c r="G7" s="3"/>
      <c r="H7" s="3"/>
      <c r="I7" s="3"/>
      <c r="J7" s="3"/>
      <c r="K7" s="3"/>
      <c r="L7" s="3"/>
      <c r="M7" s="3"/>
      <c r="N7" s="3"/>
      <c r="O7" s="3"/>
      <c r="P7" s="3"/>
      <c r="Q7" s="3"/>
      <c r="R7" s="3"/>
      <c r="S7" s="3"/>
      <c r="T7" s="3"/>
      <c r="U7" s="3"/>
      <c r="V7" s="3"/>
      <c r="W7" s="3"/>
      <c r="X7" s="3"/>
      <c r="Y7" s="3"/>
      <c r="Z7" s="3"/>
    </row>
    <row r="8" spans="1:26">
      <c r="A8" s="74">
        <v>7</v>
      </c>
      <c r="B8" s="75" t="s">
        <v>1779</v>
      </c>
      <c r="C8" s="75" t="s">
        <v>1780</v>
      </c>
      <c r="D8" s="75" t="s">
        <v>1781</v>
      </c>
      <c r="E8" s="3"/>
      <c r="F8" s="3"/>
      <c r="G8" s="3"/>
      <c r="H8" s="3"/>
      <c r="I8" s="3"/>
      <c r="J8" s="3"/>
      <c r="K8" s="3"/>
      <c r="L8" s="3"/>
      <c r="M8" s="3"/>
      <c r="N8" s="3"/>
      <c r="O8" s="3"/>
      <c r="P8" s="3"/>
      <c r="Q8" s="3"/>
      <c r="R8" s="3"/>
      <c r="S8" s="3"/>
      <c r="T8" s="3"/>
      <c r="U8" s="3"/>
      <c r="V8" s="3"/>
      <c r="W8" s="3"/>
      <c r="X8" s="3"/>
      <c r="Y8" s="3"/>
      <c r="Z8" s="3"/>
    </row>
    <row r="9" spans="1:26">
      <c r="A9" s="74">
        <v>8</v>
      </c>
      <c r="B9" s="75" t="s">
        <v>1782</v>
      </c>
      <c r="C9" s="75" t="s">
        <v>1783</v>
      </c>
      <c r="D9" s="75" t="s">
        <v>1784</v>
      </c>
      <c r="E9" s="3"/>
      <c r="F9" s="3"/>
      <c r="G9" s="3"/>
      <c r="H9" s="3"/>
      <c r="I9" s="3"/>
      <c r="J9" s="3"/>
      <c r="K9" s="3"/>
      <c r="L9" s="3"/>
      <c r="M9" s="3"/>
      <c r="N9" s="3"/>
      <c r="O9" s="3"/>
      <c r="P9" s="3"/>
      <c r="Q9" s="3"/>
      <c r="R9" s="3"/>
      <c r="S9" s="3"/>
      <c r="T9" s="3"/>
      <c r="U9" s="3"/>
      <c r="V9" s="3"/>
      <c r="W9" s="3"/>
      <c r="X9" s="3"/>
      <c r="Y9" s="3"/>
      <c r="Z9" s="3"/>
    </row>
    <row r="10" spans="1:26">
      <c r="A10" s="74">
        <v>9</v>
      </c>
      <c r="B10" s="75" t="s">
        <v>1785</v>
      </c>
      <c r="C10" s="75" t="s">
        <v>1786</v>
      </c>
      <c r="D10" s="75" t="s">
        <v>1787</v>
      </c>
      <c r="E10" s="3"/>
      <c r="F10" s="3"/>
      <c r="G10" s="3"/>
      <c r="H10" s="3"/>
      <c r="I10" s="3"/>
      <c r="J10" s="3"/>
      <c r="K10" s="3"/>
      <c r="L10" s="3"/>
      <c r="M10" s="3"/>
      <c r="N10" s="3"/>
      <c r="O10" s="3"/>
      <c r="P10" s="3"/>
      <c r="Q10" s="3"/>
      <c r="R10" s="3"/>
      <c r="S10" s="3"/>
      <c r="T10" s="3"/>
      <c r="U10" s="3"/>
      <c r="V10" s="3"/>
      <c r="W10" s="3"/>
      <c r="X10" s="3"/>
      <c r="Y10" s="3"/>
      <c r="Z10" s="3"/>
    </row>
    <row r="11" spans="1:26">
      <c r="A11" s="74">
        <v>10</v>
      </c>
      <c r="B11" s="75" t="s">
        <v>1116</v>
      </c>
      <c r="C11" s="75" t="s">
        <v>1788</v>
      </c>
      <c r="D11" s="75" t="s">
        <v>1789</v>
      </c>
      <c r="E11" s="3"/>
      <c r="F11" s="3"/>
      <c r="G11" s="3"/>
      <c r="H11" s="3"/>
      <c r="I11" s="3"/>
      <c r="J11" s="3"/>
      <c r="K11" s="3"/>
      <c r="L11" s="3"/>
      <c r="M11" s="3"/>
      <c r="N11" s="3"/>
      <c r="O11" s="3"/>
      <c r="P11" s="3"/>
      <c r="Q11" s="3"/>
      <c r="R11" s="3"/>
      <c r="S11" s="3"/>
      <c r="T11" s="3"/>
      <c r="U11" s="3"/>
      <c r="V11" s="3"/>
      <c r="W11" s="3"/>
      <c r="X11" s="3"/>
      <c r="Y11" s="3"/>
      <c r="Z11" s="3"/>
    </row>
    <row r="12" spans="1:26">
      <c r="A12" s="74">
        <v>11</v>
      </c>
      <c r="B12" s="75" t="s">
        <v>1128</v>
      </c>
      <c r="C12" s="75" t="s">
        <v>1129</v>
      </c>
      <c r="D12" s="75" t="s">
        <v>1790</v>
      </c>
      <c r="E12" s="3"/>
      <c r="F12" s="3"/>
      <c r="G12" s="3"/>
      <c r="H12" s="3"/>
      <c r="I12" s="3"/>
      <c r="J12" s="3"/>
      <c r="K12" s="3"/>
      <c r="L12" s="3"/>
      <c r="M12" s="3"/>
      <c r="N12" s="3"/>
      <c r="O12" s="3"/>
      <c r="P12" s="3"/>
      <c r="Q12" s="3"/>
      <c r="R12" s="3"/>
      <c r="S12" s="3"/>
      <c r="T12" s="3"/>
      <c r="U12" s="3"/>
      <c r="V12" s="3"/>
      <c r="W12" s="3"/>
      <c r="X12" s="3"/>
      <c r="Y12" s="3"/>
      <c r="Z12" s="3"/>
    </row>
    <row r="13" spans="1:26">
      <c r="A13" s="74">
        <v>12</v>
      </c>
      <c r="B13" s="75" t="s">
        <v>1791</v>
      </c>
      <c r="C13" s="75" t="s">
        <v>1792</v>
      </c>
      <c r="D13" s="75" t="s">
        <v>1793</v>
      </c>
      <c r="E13" s="3"/>
      <c r="F13" s="3"/>
      <c r="G13" s="3"/>
      <c r="H13" s="3"/>
      <c r="I13" s="3"/>
      <c r="J13" s="3"/>
      <c r="K13" s="3"/>
      <c r="L13" s="3"/>
      <c r="M13" s="3"/>
      <c r="N13" s="3"/>
      <c r="O13" s="3"/>
      <c r="P13" s="3"/>
      <c r="Q13" s="3"/>
      <c r="R13" s="3"/>
      <c r="S13" s="3"/>
      <c r="T13" s="3"/>
      <c r="U13" s="3"/>
      <c r="V13" s="3"/>
      <c r="W13" s="3"/>
      <c r="X13" s="3"/>
      <c r="Y13" s="3"/>
      <c r="Z13" s="3"/>
    </row>
    <row r="14" spans="1:26">
      <c r="A14" s="74">
        <v>13</v>
      </c>
      <c r="B14" s="75" t="s">
        <v>1794</v>
      </c>
      <c r="C14" s="75" t="s">
        <v>1795</v>
      </c>
      <c r="D14" s="75" t="s">
        <v>1796</v>
      </c>
      <c r="E14" s="3"/>
      <c r="F14" s="3"/>
      <c r="G14" s="3"/>
      <c r="H14" s="3"/>
      <c r="I14" s="3"/>
      <c r="J14" s="3"/>
      <c r="K14" s="3"/>
      <c r="L14" s="3"/>
      <c r="M14" s="3"/>
      <c r="N14" s="3"/>
      <c r="O14" s="3"/>
      <c r="P14" s="3"/>
      <c r="Q14" s="3"/>
      <c r="R14" s="3"/>
      <c r="S14" s="3"/>
      <c r="T14" s="3"/>
      <c r="U14" s="3"/>
      <c r="V14" s="3"/>
      <c r="W14" s="3"/>
      <c r="X14" s="3"/>
      <c r="Y14" s="3"/>
      <c r="Z14" s="3"/>
    </row>
    <row r="15" spans="1:26">
      <c r="A15" s="74">
        <v>14</v>
      </c>
      <c r="B15" s="75" t="s">
        <v>1158</v>
      </c>
      <c r="C15" s="75" t="s">
        <v>1159</v>
      </c>
      <c r="D15" s="75" t="s">
        <v>1797</v>
      </c>
      <c r="E15" s="3"/>
      <c r="F15" s="3"/>
      <c r="G15" s="3"/>
      <c r="H15" s="3"/>
      <c r="I15" s="3"/>
      <c r="J15" s="3"/>
      <c r="K15" s="3"/>
      <c r="L15" s="3"/>
      <c r="M15" s="3"/>
      <c r="N15" s="3"/>
      <c r="O15" s="3"/>
      <c r="P15" s="3"/>
      <c r="Q15" s="3"/>
      <c r="R15" s="3"/>
      <c r="S15" s="3"/>
      <c r="T15" s="3"/>
      <c r="U15" s="3"/>
      <c r="V15" s="3"/>
      <c r="W15" s="3"/>
      <c r="X15" s="3"/>
      <c r="Y15" s="3"/>
      <c r="Z15" s="3"/>
    </row>
    <row r="16" spans="1:26">
      <c r="A16" s="74">
        <v>15</v>
      </c>
      <c r="B16" s="75" t="s">
        <v>1798</v>
      </c>
      <c r="C16" s="75" t="s">
        <v>1799</v>
      </c>
      <c r="D16" s="75" t="s">
        <v>1800</v>
      </c>
      <c r="E16" s="3"/>
      <c r="F16" s="3"/>
      <c r="G16" s="3"/>
      <c r="H16" s="3"/>
      <c r="I16" s="3"/>
      <c r="J16" s="3"/>
      <c r="K16" s="3"/>
      <c r="L16" s="3"/>
      <c r="M16" s="3"/>
      <c r="N16" s="3"/>
      <c r="O16" s="3"/>
      <c r="P16" s="3"/>
      <c r="Q16" s="3"/>
      <c r="R16" s="3"/>
      <c r="S16" s="3"/>
      <c r="T16" s="3"/>
      <c r="U16" s="3"/>
      <c r="V16" s="3"/>
      <c r="W16" s="3"/>
      <c r="X16" s="3"/>
      <c r="Y16" s="3"/>
      <c r="Z16" s="3"/>
    </row>
    <row r="17" spans="1:26">
      <c r="A17" s="74">
        <v>16</v>
      </c>
      <c r="B17" s="75" t="s">
        <v>1801</v>
      </c>
      <c r="C17" s="75" t="s">
        <v>1802</v>
      </c>
      <c r="D17" s="75" t="s">
        <v>1803</v>
      </c>
      <c r="E17" s="3"/>
      <c r="F17" s="3"/>
      <c r="G17" s="3"/>
      <c r="H17" s="3"/>
      <c r="I17" s="3"/>
      <c r="J17" s="3"/>
      <c r="K17" s="3"/>
      <c r="L17" s="3"/>
      <c r="M17" s="3"/>
      <c r="N17" s="3"/>
      <c r="O17" s="3"/>
      <c r="P17" s="3"/>
      <c r="Q17" s="3"/>
      <c r="R17" s="3"/>
      <c r="S17" s="3"/>
      <c r="T17" s="3"/>
      <c r="U17" s="3"/>
      <c r="V17" s="3"/>
      <c r="W17" s="3"/>
      <c r="X17" s="3"/>
      <c r="Y17" s="3"/>
      <c r="Z17" s="3"/>
    </row>
    <row r="18" spans="1:26">
      <c r="A18" s="74">
        <v>17</v>
      </c>
      <c r="B18" s="75" t="s">
        <v>1804</v>
      </c>
      <c r="C18" s="75" t="s">
        <v>1805</v>
      </c>
      <c r="D18" s="75" t="s">
        <v>1806</v>
      </c>
      <c r="E18" s="3"/>
      <c r="F18" s="3"/>
      <c r="G18" s="3"/>
      <c r="H18" s="3"/>
      <c r="I18" s="3"/>
      <c r="J18" s="3"/>
      <c r="K18" s="3"/>
      <c r="L18" s="3"/>
      <c r="M18" s="3"/>
      <c r="N18" s="3"/>
      <c r="O18" s="3"/>
      <c r="P18" s="3"/>
      <c r="Q18" s="3"/>
      <c r="R18" s="3"/>
      <c r="S18" s="3"/>
      <c r="T18" s="3"/>
      <c r="U18" s="3"/>
      <c r="V18" s="3"/>
      <c r="W18" s="3"/>
      <c r="X18" s="3"/>
      <c r="Y18" s="3"/>
      <c r="Z18" s="3"/>
    </row>
    <row r="19" spans="1:26">
      <c r="A19" s="74">
        <v>18</v>
      </c>
      <c r="B19" s="75" t="s">
        <v>1176</v>
      </c>
      <c r="C19" s="75" t="s">
        <v>1807</v>
      </c>
      <c r="D19" s="75" t="s">
        <v>1808</v>
      </c>
      <c r="E19" s="3"/>
      <c r="F19" s="3"/>
      <c r="G19" s="3"/>
      <c r="H19" s="3"/>
      <c r="I19" s="3"/>
      <c r="J19" s="3"/>
      <c r="K19" s="3"/>
      <c r="L19" s="3"/>
      <c r="M19" s="3"/>
      <c r="N19" s="3"/>
      <c r="O19" s="3"/>
      <c r="P19" s="3"/>
      <c r="Q19" s="3"/>
      <c r="R19" s="3"/>
      <c r="S19" s="3"/>
      <c r="T19" s="3"/>
      <c r="U19" s="3"/>
      <c r="V19" s="3"/>
      <c r="W19" s="3"/>
      <c r="X19" s="3"/>
      <c r="Y19" s="3"/>
      <c r="Z19" s="3"/>
    </row>
    <row r="20" spans="1:26">
      <c r="A20" s="74">
        <v>19</v>
      </c>
      <c r="B20" s="75" t="s">
        <v>1809</v>
      </c>
      <c r="C20" s="75" t="s">
        <v>1810</v>
      </c>
      <c r="D20" s="75" t="s">
        <v>1811</v>
      </c>
      <c r="E20" s="3"/>
      <c r="F20" s="3"/>
      <c r="G20" s="3"/>
      <c r="H20" s="3"/>
      <c r="I20" s="3"/>
      <c r="J20" s="3"/>
      <c r="K20" s="3"/>
      <c r="L20" s="3"/>
      <c r="M20" s="3"/>
      <c r="N20" s="3"/>
      <c r="O20" s="3"/>
      <c r="P20" s="3"/>
      <c r="Q20" s="3"/>
      <c r="R20" s="3"/>
      <c r="S20" s="3"/>
      <c r="T20" s="3"/>
      <c r="U20" s="3"/>
      <c r="V20" s="3"/>
      <c r="W20" s="3"/>
      <c r="X20" s="3"/>
      <c r="Y20" s="3"/>
      <c r="Z20" s="3"/>
    </row>
    <row r="21" spans="1:26">
      <c r="A21" s="74">
        <v>20</v>
      </c>
      <c r="B21" s="75" t="s">
        <v>1812</v>
      </c>
      <c r="C21" s="75" t="s">
        <v>1813</v>
      </c>
      <c r="D21" s="75" t="s">
        <v>1814</v>
      </c>
      <c r="E21" s="3"/>
      <c r="F21" s="3"/>
      <c r="G21" s="3"/>
      <c r="H21" s="3"/>
      <c r="I21" s="3"/>
      <c r="J21" s="3"/>
      <c r="K21" s="3"/>
      <c r="L21" s="3"/>
      <c r="M21" s="3"/>
      <c r="N21" s="3"/>
      <c r="O21" s="3"/>
      <c r="P21" s="3"/>
      <c r="Q21" s="3"/>
      <c r="R21" s="3"/>
      <c r="S21" s="3"/>
      <c r="T21" s="3"/>
      <c r="U21" s="3"/>
      <c r="V21" s="3"/>
      <c r="W21" s="3"/>
      <c r="X21" s="3"/>
      <c r="Y21" s="3"/>
      <c r="Z21" s="3"/>
    </row>
    <row r="22" spans="1:26">
      <c r="A22" s="74">
        <v>21</v>
      </c>
      <c r="B22" s="75" t="s">
        <v>1185</v>
      </c>
      <c r="C22" s="75" t="s">
        <v>1186</v>
      </c>
      <c r="D22" s="75" t="s">
        <v>1815</v>
      </c>
      <c r="E22" s="3"/>
      <c r="F22" s="3"/>
      <c r="G22" s="3"/>
      <c r="H22" s="3"/>
      <c r="I22" s="3"/>
      <c r="J22" s="3"/>
      <c r="K22" s="3"/>
      <c r="L22" s="3"/>
      <c r="M22" s="3"/>
      <c r="N22" s="3"/>
      <c r="O22" s="3"/>
      <c r="P22" s="3"/>
      <c r="Q22" s="3"/>
      <c r="R22" s="3"/>
      <c r="S22" s="3"/>
      <c r="T22" s="3"/>
      <c r="U22" s="3"/>
      <c r="V22" s="3"/>
      <c r="W22" s="3"/>
      <c r="X22" s="3"/>
      <c r="Y22" s="3"/>
      <c r="Z22" s="3"/>
    </row>
    <row r="23" spans="1:26">
      <c r="A23" s="74">
        <v>22</v>
      </c>
      <c r="B23" s="75" t="s">
        <v>1816</v>
      </c>
      <c r="C23" s="75" t="s">
        <v>1817</v>
      </c>
      <c r="D23" s="75" t="s">
        <v>1818</v>
      </c>
      <c r="E23" s="3"/>
      <c r="F23" s="3"/>
      <c r="G23" s="3"/>
      <c r="H23" s="3"/>
      <c r="I23" s="3"/>
      <c r="J23" s="3"/>
      <c r="K23" s="3"/>
      <c r="L23" s="3"/>
      <c r="M23" s="3"/>
      <c r="N23" s="3"/>
      <c r="O23" s="3"/>
      <c r="P23" s="3"/>
      <c r="Q23" s="3"/>
      <c r="R23" s="3"/>
      <c r="S23" s="3"/>
      <c r="T23" s="3"/>
      <c r="U23" s="3"/>
      <c r="V23" s="3"/>
      <c r="W23" s="3"/>
      <c r="X23" s="3"/>
      <c r="Y23" s="3"/>
      <c r="Z23" s="3"/>
    </row>
    <row r="24" spans="1:26">
      <c r="A24" s="74">
        <v>23</v>
      </c>
      <c r="B24" s="75" t="s">
        <v>1819</v>
      </c>
      <c r="C24" s="75" t="s">
        <v>1820</v>
      </c>
      <c r="D24" s="75" t="s">
        <v>1821</v>
      </c>
      <c r="E24" s="3"/>
      <c r="F24" s="3"/>
      <c r="G24" s="3"/>
      <c r="H24" s="3"/>
      <c r="I24" s="3"/>
      <c r="J24" s="3"/>
      <c r="K24" s="3"/>
      <c r="L24" s="3"/>
      <c r="M24" s="3"/>
      <c r="N24" s="3"/>
      <c r="O24" s="3"/>
      <c r="P24" s="3"/>
      <c r="Q24" s="3"/>
      <c r="R24" s="3"/>
      <c r="S24" s="3"/>
      <c r="T24" s="3"/>
      <c r="U24" s="3"/>
      <c r="V24" s="3"/>
      <c r="W24" s="3"/>
      <c r="X24" s="3"/>
      <c r="Y24" s="3"/>
      <c r="Z24" s="3"/>
    </row>
    <row r="25" spans="1:26">
      <c r="A25" s="74">
        <v>24</v>
      </c>
      <c r="B25" s="75" t="s">
        <v>1822</v>
      </c>
      <c r="C25" s="75" t="s">
        <v>1823</v>
      </c>
      <c r="D25" s="75" t="s">
        <v>1824</v>
      </c>
      <c r="E25" s="3"/>
      <c r="F25" s="3"/>
      <c r="G25" s="3"/>
      <c r="H25" s="3"/>
      <c r="I25" s="3"/>
      <c r="J25" s="3"/>
      <c r="K25" s="3"/>
      <c r="L25" s="3"/>
      <c r="M25" s="3"/>
      <c r="N25" s="3"/>
      <c r="O25" s="3"/>
      <c r="P25" s="3"/>
      <c r="Q25" s="3"/>
      <c r="R25" s="3"/>
      <c r="S25" s="3"/>
      <c r="T25" s="3"/>
      <c r="U25" s="3"/>
      <c r="V25" s="3"/>
      <c r="W25" s="3"/>
      <c r="X25" s="3"/>
      <c r="Y25" s="3"/>
      <c r="Z25" s="3"/>
    </row>
    <row r="26" spans="1:26">
      <c r="A26" s="74">
        <v>25</v>
      </c>
      <c r="B26" s="75" t="s">
        <v>1825</v>
      </c>
      <c r="C26" s="75" t="s">
        <v>1826</v>
      </c>
      <c r="D26" s="75" t="s">
        <v>1827</v>
      </c>
      <c r="E26" s="3"/>
      <c r="F26" s="3"/>
      <c r="G26" s="3"/>
      <c r="H26" s="3"/>
      <c r="I26" s="3"/>
      <c r="J26" s="3"/>
      <c r="K26" s="3"/>
      <c r="L26" s="3"/>
      <c r="M26" s="3"/>
      <c r="N26" s="3"/>
      <c r="O26" s="3"/>
      <c r="P26" s="3"/>
      <c r="Q26" s="3"/>
      <c r="R26" s="3"/>
      <c r="S26" s="3"/>
      <c r="T26" s="3"/>
      <c r="U26" s="3"/>
      <c r="V26" s="3"/>
      <c r="W26" s="3"/>
      <c r="X26" s="3"/>
      <c r="Y26" s="3"/>
      <c r="Z26" s="3"/>
    </row>
    <row r="27" spans="1:26">
      <c r="A27" s="74">
        <v>26</v>
      </c>
      <c r="B27" s="75" t="s">
        <v>1218</v>
      </c>
      <c r="C27" s="75" t="s">
        <v>1828</v>
      </c>
      <c r="D27" s="75" t="s">
        <v>1829</v>
      </c>
      <c r="E27" s="3"/>
      <c r="F27" s="3"/>
      <c r="G27" s="3"/>
      <c r="H27" s="3"/>
      <c r="I27" s="3"/>
      <c r="J27" s="3"/>
      <c r="K27" s="3"/>
      <c r="L27" s="3"/>
      <c r="M27" s="3"/>
      <c r="N27" s="3"/>
      <c r="O27" s="3"/>
      <c r="P27" s="3"/>
      <c r="Q27" s="3"/>
      <c r="R27" s="3"/>
      <c r="S27" s="3"/>
      <c r="T27" s="3"/>
      <c r="U27" s="3"/>
      <c r="V27" s="3"/>
      <c r="W27" s="3"/>
      <c r="X27" s="3"/>
      <c r="Y27" s="3"/>
      <c r="Z27" s="3"/>
    </row>
    <row r="28" spans="1:26">
      <c r="A28" s="74">
        <v>27</v>
      </c>
      <c r="B28" s="75" t="s">
        <v>1830</v>
      </c>
      <c r="C28" s="75" t="s">
        <v>1831</v>
      </c>
      <c r="D28" s="75" t="s">
        <v>1832</v>
      </c>
      <c r="E28" s="3"/>
      <c r="F28" s="3"/>
      <c r="G28" s="3"/>
      <c r="H28" s="3"/>
      <c r="I28" s="3"/>
      <c r="J28" s="3"/>
      <c r="K28" s="3"/>
      <c r="L28" s="3"/>
      <c r="M28" s="3"/>
      <c r="N28" s="3"/>
      <c r="O28" s="3"/>
      <c r="P28" s="3"/>
      <c r="Q28" s="3"/>
      <c r="R28" s="3"/>
      <c r="S28" s="3"/>
      <c r="T28" s="3"/>
      <c r="U28" s="3"/>
      <c r="V28" s="3"/>
      <c r="W28" s="3"/>
      <c r="X28" s="3"/>
      <c r="Y28" s="3"/>
      <c r="Z28" s="3"/>
    </row>
    <row r="29" spans="1:26">
      <c r="A29" s="74">
        <v>28</v>
      </c>
      <c r="B29" s="75" t="s">
        <v>1221</v>
      </c>
      <c r="C29" s="75" t="s">
        <v>1222</v>
      </c>
      <c r="D29" s="75" t="s">
        <v>1833</v>
      </c>
      <c r="E29" s="3"/>
      <c r="F29" s="3"/>
      <c r="G29" s="3"/>
      <c r="H29" s="3"/>
      <c r="I29" s="3"/>
      <c r="J29" s="3"/>
      <c r="K29" s="3"/>
      <c r="L29" s="3"/>
      <c r="M29" s="3"/>
      <c r="N29" s="3"/>
      <c r="O29" s="3"/>
      <c r="P29" s="3"/>
      <c r="Q29" s="3"/>
      <c r="R29" s="3"/>
      <c r="S29" s="3"/>
      <c r="T29" s="3"/>
      <c r="U29" s="3"/>
      <c r="V29" s="3"/>
      <c r="W29" s="3"/>
      <c r="X29" s="3"/>
      <c r="Y29" s="3"/>
      <c r="Z29" s="3"/>
    </row>
    <row r="30" spans="1:26">
      <c r="A30" s="74">
        <v>29</v>
      </c>
      <c r="B30" s="75" t="s">
        <v>1233</v>
      </c>
      <c r="C30" s="75" t="s">
        <v>1234</v>
      </c>
      <c r="D30" s="75" t="s">
        <v>1834</v>
      </c>
      <c r="E30" s="3"/>
      <c r="F30" s="3"/>
      <c r="G30" s="3"/>
      <c r="H30" s="3"/>
      <c r="I30" s="3"/>
      <c r="J30" s="3"/>
      <c r="K30" s="3"/>
      <c r="L30" s="3"/>
      <c r="M30" s="3"/>
      <c r="N30" s="3"/>
      <c r="O30" s="3"/>
      <c r="P30" s="3"/>
      <c r="Q30" s="3"/>
      <c r="R30" s="3"/>
      <c r="S30" s="3"/>
      <c r="T30" s="3"/>
      <c r="U30" s="3"/>
      <c r="V30" s="3"/>
      <c r="W30" s="3"/>
      <c r="X30" s="3"/>
      <c r="Y30" s="3"/>
      <c r="Z30" s="3"/>
    </row>
    <row r="31" spans="1:26">
      <c r="A31" s="74">
        <v>30</v>
      </c>
      <c r="B31" s="75" t="s">
        <v>1835</v>
      </c>
      <c r="C31" s="75" t="s">
        <v>1836</v>
      </c>
      <c r="D31" s="75" t="s">
        <v>1837</v>
      </c>
      <c r="E31" s="3"/>
      <c r="F31" s="3"/>
      <c r="G31" s="3"/>
      <c r="H31" s="3"/>
      <c r="I31" s="3"/>
      <c r="J31" s="3"/>
      <c r="K31" s="3"/>
      <c r="L31" s="3"/>
      <c r="M31" s="3"/>
      <c r="N31" s="3"/>
      <c r="O31" s="3"/>
      <c r="P31" s="3"/>
      <c r="Q31" s="3"/>
      <c r="R31" s="3"/>
      <c r="S31" s="3"/>
      <c r="T31" s="3"/>
      <c r="U31" s="3"/>
      <c r="V31" s="3"/>
      <c r="W31" s="3"/>
      <c r="X31" s="3"/>
      <c r="Y31" s="3"/>
      <c r="Z31" s="3"/>
    </row>
    <row r="32" spans="1:26">
      <c r="A32" s="74">
        <v>31</v>
      </c>
      <c r="B32" s="75" t="s">
        <v>1838</v>
      </c>
      <c r="C32" s="75" t="s">
        <v>1839</v>
      </c>
      <c r="D32" s="75" t="s">
        <v>1840</v>
      </c>
      <c r="E32" s="3"/>
      <c r="F32" s="3"/>
      <c r="G32" s="3"/>
      <c r="H32" s="3"/>
      <c r="I32" s="3"/>
      <c r="J32" s="3"/>
      <c r="K32" s="3"/>
      <c r="L32" s="3"/>
      <c r="M32" s="3"/>
      <c r="N32" s="3"/>
      <c r="O32" s="3"/>
      <c r="P32" s="3"/>
      <c r="Q32" s="3"/>
      <c r="R32" s="3"/>
      <c r="S32" s="3"/>
      <c r="T32" s="3"/>
      <c r="U32" s="3"/>
      <c r="V32" s="3"/>
      <c r="W32" s="3"/>
      <c r="X32" s="3"/>
      <c r="Y32" s="3"/>
      <c r="Z32" s="3"/>
    </row>
    <row r="33" spans="1:26">
      <c r="A33" s="74">
        <v>32</v>
      </c>
      <c r="B33" s="75" t="s">
        <v>1841</v>
      </c>
      <c r="C33" s="75" t="s">
        <v>1842</v>
      </c>
      <c r="D33" s="75" t="s">
        <v>1843</v>
      </c>
      <c r="E33" s="3"/>
      <c r="F33" s="3"/>
      <c r="G33" s="3"/>
      <c r="H33" s="3"/>
      <c r="I33" s="3"/>
      <c r="J33" s="3"/>
      <c r="K33" s="3"/>
      <c r="L33" s="3"/>
      <c r="M33" s="3"/>
      <c r="N33" s="3"/>
      <c r="O33" s="3"/>
      <c r="P33" s="3"/>
      <c r="Q33" s="3"/>
      <c r="R33" s="3"/>
      <c r="S33" s="3"/>
      <c r="T33" s="3"/>
      <c r="U33" s="3"/>
      <c r="V33" s="3"/>
      <c r="W33" s="3"/>
      <c r="X33" s="3"/>
      <c r="Y33" s="3"/>
      <c r="Z33" s="3"/>
    </row>
    <row r="34" spans="1:26">
      <c r="A34" s="74">
        <v>33</v>
      </c>
      <c r="B34" s="75" t="s">
        <v>1844</v>
      </c>
      <c r="C34" s="75" t="s">
        <v>1845</v>
      </c>
      <c r="D34" s="75" t="s">
        <v>1846</v>
      </c>
      <c r="E34" s="3"/>
      <c r="F34" s="3"/>
      <c r="G34" s="3"/>
      <c r="H34" s="3"/>
      <c r="I34" s="3"/>
      <c r="J34" s="3"/>
      <c r="K34" s="3"/>
      <c r="L34" s="3"/>
      <c r="M34" s="3"/>
      <c r="N34" s="3"/>
      <c r="O34" s="3"/>
      <c r="P34" s="3"/>
      <c r="Q34" s="3"/>
      <c r="R34" s="3"/>
      <c r="S34" s="3"/>
      <c r="T34" s="3"/>
      <c r="U34" s="3"/>
      <c r="V34" s="3"/>
      <c r="W34" s="3"/>
      <c r="X34" s="3"/>
      <c r="Y34" s="3"/>
      <c r="Z34" s="3"/>
    </row>
    <row r="35" spans="1:26">
      <c r="A35" s="74">
        <v>34</v>
      </c>
      <c r="B35" s="76" t="s">
        <v>1847</v>
      </c>
      <c r="C35" s="75" t="s">
        <v>1848</v>
      </c>
      <c r="D35" s="75" t="s">
        <v>1849</v>
      </c>
      <c r="E35" s="3"/>
      <c r="F35" s="3"/>
      <c r="G35" s="3"/>
      <c r="H35" s="3"/>
      <c r="I35" s="3"/>
      <c r="J35" s="3"/>
      <c r="K35" s="3"/>
      <c r="L35" s="3"/>
      <c r="M35" s="3"/>
      <c r="N35" s="3"/>
      <c r="O35" s="3"/>
      <c r="P35" s="3"/>
      <c r="Q35" s="3"/>
      <c r="R35" s="3"/>
      <c r="S35" s="3"/>
      <c r="T35" s="3"/>
      <c r="U35" s="3"/>
      <c r="V35" s="3"/>
      <c r="W35" s="3"/>
      <c r="X35" s="3"/>
      <c r="Y35" s="3"/>
      <c r="Z35" s="3"/>
    </row>
    <row r="36" spans="1:26">
      <c r="A36" s="74">
        <v>35</v>
      </c>
      <c r="B36" s="75" t="s">
        <v>1311</v>
      </c>
      <c r="C36" s="75" t="s">
        <v>1312</v>
      </c>
      <c r="D36" s="75" t="s">
        <v>1850</v>
      </c>
      <c r="E36" s="3"/>
      <c r="F36" s="3"/>
      <c r="G36" s="3"/>
      <c r="H36" s="3"/>
      <c r="I36" s="3"/>
      <c r="J36" s="3"/>
      <c r="K36" s="3"/>
      <c r="L36" s="3"/>
      <c r="M36" s="3"/>
      <c r="N36" s="3"/>
      <c r="O36" s="3"/>
      <c r="P36" s="3"/>
      <c r="Q36" s="3"/>
      <c r="R36" s="3"/>
      <c r="S36" s="3"/>
      <c r="T36" s="3"/>
      <c r="U36" s="3"/>
      <c r="V36" s="3"/>
      <c r="W36" s="3"/>
      <c r="X36" s="3"/>
      <c r="Y36" s="3"/>
      <c r="Z36" s="3"/>
    </row>
    <row r="37" spans="1:26">
      <c r="A37" s="74">
        <v>36</v>
      </c>
      <c r="B37" s="75" t="s">
        <v>1851</v>
      </c>
      <c r="C37" s="75" t="s">
        <v>1852</v>
      </c>
      <c r="D37" s="75" t="s">
        <v>1853</v>
      </c>
      <c r="E37" s="3"/>
      <c r="F37" s="3"/>
      <c r="G37" s="3"/>
      <c r="H37" s="3"/>
      <c r="I37" s="3"/>
      <c r="J37" s="3"/>
      <c r="K37" s="3"/>
      <c r="L37" s="3"/>
      <c r="M37" s="3"/>
      <c r="N37" s="3"/>
      <c r="O37" s="3"/>
      <c r="P37" s="3"/>
      <c r="Q37" s="3"/>
      <c r="R37" s="3"/>
      <c r="S37" s="3"/>
      <c r="T37" s="3"/>
      <c r="U37" s="3"/>
      <c r="V37" s="3"/>
      <c r="W37" s="3"/>
      <c r="X37" s="3"/>
      <c r="Y37" s="3"/>
      <c r="Z37" s="3"/>
    </row>
    <row r="38" spans="1:26">
      <c r="A38" s="74">
        <v>37</v>
      </c>
      <c r="B38" s="75" t="s">
        <v>1854</v>
      </c>
      <c r="C38" s="75" t="s">
        <v>1855</v>
      </c>
      <c r="D38" s="75" t="s">
        <v>1856</v>
      </c>
      <c r="E38" s="3"/>
      <c r="F38" s="3"/>
      <c r="G38" s="3"/>
      <c r="H38" s="3"/>
      <c r="I38" s="3"/>
      <c r="J38" s="3"/>
      <c r="K38" s="3"/>
      <c r="L38" s="3"/>
      <c r="M38" s="3"/>
      <c r="N38" s="3"/>
      <c r="O38" s="3"/>
      <c r="P38" s="3"/>
      <c r="Q38" s="3"/>
      <c r="R38" s="3"/>
      <c r="S38" s="3"/>
      <c r="T38" s="3"/>
      <c r="U38" s="3"/>
      <c r="V38" s="3"/>
      <c r="W38" s="3"/>
      <c r="X38" s="3"/>
      <c r="Y38" s="3"/>
      <c r="Z38" s="3"/>
    </row>
    <row r="39" spans="1:26">
      <c r="A39" s="74">
        <v>38</v>
      </c>
      <c r="B39" s="75" t="s">
        <v>1857</v>
      </c>
      <c r="C39" s="75" t="s">
        <v>1858</v>
      </c>
      <c r="D39" s="75" t="s">
        <v>1859</v>
      </c>
      <c r="E39" s="3"/>
      <c r="F39" s="3"/>
      <c r="G39" s="3"/>
      <c r="H39" s="3"/>
      <c r="I39" s="3"/>
      <c r="J39" s="3"/>
      <c r="K39" s="3"/>
      <c r="L39" s="3"/>
      <c r="M39" s="3"/>
      <c r="N39" s="3"/>
      <c r="O39" s="3"/>
      <c r="P39" s="3"/>
      <c r="Q39" s="3"/>
      <c r="R39" s="3"/>
      <c r="S39" s="3"/>
      <c r="T39" s="3"/>
      <c r="U39" s="3"/>
      <c r="V39" s="3"/>
      <c r="W39" s="3"/>
      <c r="X39" s="3"/>
      <c r="Y39" s="3"/>
      <c r="Z39" s="3"/>
    </row>
    <row r="40" spans="1:26">
      <c r="A40" s="74">
        <v>39</v>
      </c>
      <c r="B40" s="75" t="s">
        <v>1329</v>
      </c>
      <c r="C40" s="75" t="s">
        <v>1669</v>
      </c>
      <c r="D40" s="75" t="s">
        <v>1860</v>
      </c>
      <c r="E40" s="3"/>
      <c r="F40" s="3"/>
      <c r="G40" s="3"/>
      <c r="H40" s="3"/>
      <c r="I40" s="3"/>
      <c r="J40" s="3"/>
      <c r="K40" s="3"/>
      <c r="L40" s="3"/>
      <c r="M40" s="3"/>
      <c r="N40" s="3"/>
      <c r="O40" s="3"/>
      <c r="P40" s="3"/>
      <c r="Q40" s="3"/>
      <c r="R40" s="3"/>
      <c r="S40" s="3"/>
      <c r="T40" s="3"/>
      <c r="U40" s="3"/>
      <c r="V40" s="3"/>
      <c r="W40" s="3"/>
      <c r="X40" s="3"/>
      <c r="Y40" s="3"/>
      <c r="Z40" s="3"/>
    </row>
    <row r="41" spans="1:26">
      <c r="A41" s="74">
        <v>40</v>
      </c>
      <c r="B41" s="75" t="s">
        <v>1861</v>
      </c>
      <c r="C41" s="75" t="s">
        <v>1862</v>
      </c>
      <c r="D41" s="75" t="s">
        <v>1863</v>
      </c>
      <c r="E41" s="3"/>
      <c r="F41" s="3"/>
      <c r="G41" s="3"/>
      <c r="H41" s="3"/>
      <c r="I41" s="3"/>
      <c r="J41" s="3"/>
      <c r="K41" s="3"/>
      <c r="L41" s="3"/>
      <c r="M41" s="3"/>
      <c r="N41" s="3"/>
      <c r="O41" s="3"/>
      <c r="P41" s="3"/>
      <c r="Q41" s="3"/>
      <c r="R41" s="3"/>
      <c r="S41" s="3"/>
      <c r="T41" s="3"/>
      <c r="U41" s="3"/>
      <c r="V41" s="3"/>
      <c r="W41" s="3"/>
      <c r="X41" s="3"/>
      <c r="Y41" s="3"/>
      <c r="Z41" s="3"/>
    </row>
    <row r="42" spans="1:26">
      <c r="A42" s="74">
        <v>41</v>
      </c>
      <c r="B42" s="75" t="s">
        <v>1344</v>
      </c>
      <c r="C42" s="75" t="s">
        <v>1345</v>
      </c>
      <c r="D42" s="75" t="s">
        <v>1864</v>
      </c>
      <c r="E42" s="3"/>
      <c r="F42" s="3"/>
      <c r="G42" s="3"/>
      <c r="H42" s="3"/>
      <c r="I42" s="3"/>
      <c r="J42" s="3"/>
      <c r="K42" s="3"/>
      <c r="L42" s="3"/>
      <c r="M42" s="3"/>
      <c r="N42" s="3"/>
      <c r="O42" s="3"/>
      <c r="P42" s="3"/>
      <c r="Q42" s="3"/>
      <c r="R42" s="3"/>
      <c r="S42" s="3"/>
      <c r="T42" s="3"/>
      <c r="U42" s="3"/>
      <c r="V42" s="3"/>
      <c r="W42" s="3"/>
      <c r="X42" s="3"/>
      <c r="Y42" s="3"/>
      <c r="Z42" s="3"/>
    </row>
    <row r="43" spans="1:26">
      <c r="A43" s="74">
        <v>42</v>
      </c>
      <c r="B43" s="75" t="s">
        <v>1353</v>
      </c>
      <c r="C43" s="75" t="s">
        <v>1354</v>
      </c>
      <c r="D43" s="75" t="s">
        <v>1865</v>
      </c>
      <c r="E43" s="3"/>
      <c r="F43" s="3"/>
      <c r="G43" s="3"/>
      <c r="H43" s="3"/>
      <c r="I43" s="3"/>
      <c r="J43" s="3"/>
      <c r="K43" s="3"/>
      <c r="L43" s="3"/>
      <c r="M43" s="3"/>
      <c r="N43" s="3"/>
      <c r="O43" s="3"/>
      <c r="P43" s="3"/>
      <c r="Q43" s="3"/>
      <c r="R43" s="3"/>
      <c r="S43" s="3"/>
      <c r="T43" s="3"/>
      <c r="U43" s="3"/>
      <c r="V43" s="3"/>
      <c r="W43" s="3"/>
      <c r="X43" s="3"/>
      <c r="Y43" s="3"/>
      <c r="Z43" s="3"/>
    </row>
    <row r="44" spans="1:26">
      <c r="A44" s="74">
        <v>43</v>
      </c>
      <c r="B44" s="75" t="s">
        <v>1866</v>
      </c>
      <c r="C44" s="75" t="s">
        <v>1867</v>
      </c>
      <c r="D44" s="75" t="s">
        <v>1868</v>
      </c>
      <c r="E44" s="3"/>
      <c r="F44" s="3"/>
      <c r="G44" s="3"/>
      <c r="H44" s="3"/>
      <c r="I44" s="3"/>
      <c r="J44" s="3"/>
      <c r="K44" s="3"/>
      <c r="L44" s="3"/>
      <c r="M44" s="3"/>
      <c r="N44" s="3"/>
      <c r="O44" s="3"/>
      <c r="P44" s="3"/>
      <c r="Q44" s="3"/>
      <c r="R44" s="3"/>
      <c r="S44" s="3"/>
      <c r="T44" s="3"/>
      <c r="U44" s="3"/>
      <c r="V44" s="3"/>
      <c r="W44" s="3"/>
      <c r="X44" s="3"/>
      <c r="Y44" s="3"/>
      <c r="Z44" s="3"/>
    </row>
    <row r="45" spans="1:26">
      <c r="A45" s="74">
        <v>44</v>
      </c>
      <c r="B45" s="75" t="s">
        <v>1869</v>
      </c>
      <c r="C45" s="75" t="s">
        <v>1870</v>
      </c>
      <c r="D45" s="75" t="s">
        <v>1871</v>
      </c>
      <c r="E45" s="3"/>
      <c r="F45" s="3"/>
      <c r="G45" s="3"/>
      <c r="H45" s="3"/>
      <c r="I45" s="3"/>
      <c r="J45" s="3"/>
      <c r="K45" s="3"/>
      <c r="L45" s="3"/>
      <c r="M45" s="3"/>
      <c r="N45" s="3"/>
      <c r="O45" s="3"/>
      <c r="P45" s="3"/>
      <c r="Q45" s="3"/>
      <c r="R45" s="3"/>
      <c r="S45" s="3"/>
      <c r="T45" s="3"/>
      <c r="U45" s="3"/>
      <c r="V45" s="3"/>
      <c r="W45" s="3"/>
      <c r="X45" s="3"/>
      <c r="Y45" s="3"/>
      <c r="Z45" s="3"/>
    </row>
    <row r="46" spans="1:26">
      <c r="A46" s="74">
        <v>45</v>
      </c>
      <c r="B46" s="75" t="s">
        <v>1872</v>
      </c>
      <c r="C46" s="75" t="s">
        <v>1873</v>
      </c>
      <c r="D46" s="75" t="s">
        <v>1874</v>
      </c>
      <c r="E46" s="3"/>
      <c r="F46" s="3"/>
      <c r="G46" s="3"/>
      <c r="H46" s="3"/>
      <c r="I46" s="3"/>
      <c r="J46" s="3"/>
      <c r="K46" s="3"/>
      <c r="L46" s="3"/>
      <c r="M46" s="3"/>
      <c r="N46" s="3"/>
      <c r="O46" s="3"/>
      <c r="P46" s="3"/>
      <c r="Q46" s="3"/>
      <c r="R46" s="3"/>
      <c r="S46" s="3"/>
      <c r="T46" s="3"/>
      <c r="U46" s="3"/>
      <c r="V46" s="3"/>
      <c r="W46" s="3"/>
      <c r="X46" s="3"/>
      <c r="Y46" s="3"/>
      <c r="Z46" s="3"/>
    </row>
    <row r="47" spans="1:26">
      <c r="A47" s="74">
        <v>46</v>
      </c>
      <c r="B47" s="75" t="s">
        <v>1875</v>
      </c>
      <c r="C47" s="75" t="s">
        <v>1876</v>
      </c>
      <c r="D47" s="75" t="s">
        <v>1877</v>
      </c>
      <c r="E47" s="3"/>
      <c r="F47" s="3"/>
      <c r="G47" s="3"/>
      <c r="H47" s="3"/>
      <c r="I47" s="3"/>
      <c r="J47" s="3"/>
      <c r="K47" s="3"/>
      <c r="L47" s="3"/>
      <c r="M47" s="3"/>
      <c r="N47" s="3"/>
      <c r="O47" s="3"/>
      <c r="P47" s="3"/>
      <c r="Q47" s="3"/>
      <c r="R47" s="3"/>
      <c r="S47" s="3"/>
      <c r="T47" s="3"/>
      <c r="U47" s="3"/>
      <c r="V47" s="3"/>
      <c r="W47" s="3"/>
      <c r="X47" s="3"/>
      <c r="Y47" s="3"/>
      <c r="Z47" s="3"/>
    </row>
    <row r="48" spans="1:26">
      <c r="A48" s="74">
        <v>47</v>
      </c>
      <c r="B48" s="75" t="s">
        <v>1878</v>
      </c>
      <c r="C48" s="75" t="s">
        <v>1879</v>
      </c>
      <c r="D48" s="75" t="s">
        <v>1880</v>
      </c>
      <c r="E48" s="3"/>
      <c r="F48" s="3"/>
      <c r="G48" s="3"/>
      <c r="H48" s="3"/>
      <c r="I48" s="3"/>
      <c r="J48" s="3"/>
      <c r="K48" s="3"/>
      <c r="L48" s="3"/>
      <c r="M48" s="3"/>
      <c r="N48" s="3"/>
      <c r="O48" s="3"/>
      <c r="P48" s="3"/>
      <c r="Q48" s="3"/>
      <c r="R48" s="3"/>
      <c r="S48" s="3"/>
      <c r="T48" s="3"/>
      <c r="U48" s="3"/>
      <c r="V48" s="3"/>
      <c r="W48" s="3"/>
      <c r="X48" s="3"/>
      <c r="Y48" s="3"/>
      <c r="Z48" s="3"/>
    </row>
    <row r="49" spans="1:26">
      <c r="A49" s="74">
        <v>48</v>
      </c>
      <c r="B49" s="75" t="s">
        <v>1395</v>
      </c>
      <c r="C49" s="75" t="s">
        <v>1396</v>
      </c>
      <c r="D49" s="75" t="s">
        <v>1881</v>
      </c>
      <c r="E49" s="3"/>
      <c r="F49" s="3"/>
      <c r="G49" s="3"/>
      <c r="H49" s="3"/>
      <c r="I49" s="3"/>
      <c r="J49" s="3"/>
      <c r="K49" s="3"/>
      <c r="L49" s="3"/>
      <c r="M49" s="3"/>
      <c r="N49" s="3"/>
      <c r="O49" s="3"/>
      <c r="P49" s="3"/>
      <c r="Q49" s="3"/>
      <c r="R49" s="3"/>
      <c r="S49" s="3"/>
      <c r="T49" s="3"/>
      <c r="U49" s="3"/>
      <c r="V49" s="3"/>
      <c r="W49" s="3"/>
      <c r="X49" s="3"/>
      <c r="Y49" s="3"/>
      <c r="Z49" s="3"/>
    </row>
    <row r="50" spans="1:26">
      <c r="A50" s="74">
        <v>49</v>
      </c>
      <c r="B50" s="75" t="s">
        <v>1882</v>
      </c>
      <c r="C50" s="75" t="s">
        <v>1883</v>
      </c>
      <c r="D50" s="75" t="s">
        <v>1884</v>
      </c>
      <c r="E50" s="3"/>
      <c r="F50" s="3"/>
      <c r="G50" s="3"/>
      <c r="H50" s="3"/>
      <c r="I50" s="3"/>
      <c r="J50" s="3"/>
      <c r="K50" s="3"/>
      <c r="L50" s="3"/>
      <c r="M50" s="3"/>
      <c r="N50" s="3"/>
      <c r="O50" s="3"/>
      <c r="P50" s="3"/>
      <c r="Q50" s="3"/>
      <c r="R50" s="3"/>
      <c r="S50" s="3"/>
      <c r="T50" s="3"/>
      <c r="U50" s="3"/>
      <c r="V50" s="3"/>
      <c r="W50" s="3"/>
      <c r="X50" s="3"/>
      <c r="Y50" s="3"/>
      <c r="Z50" s="3"/>
    </row>
    <row r="51" spans="1:26">
      <c r="A51" s="74">
        <v>50</v>
      </c>
      <c r="B51" s="75" t="s">
        <v>1398</v>
      </c>
      <c r="C51" s="75" t="s">
        <v>1399</v>
      </c>
      <c r="D51" s="75" t="s">
        <v>1400</v>
      </c>
      <c r="E51" s="3"/>
      <c r="F51" s="3"/>
      <c r="G51" s="3"/>
      <c r="H51" s="3"/>
      <c r="I51" s="3"/>
      <c r="J51" s="3"/>
      <c r="K51" s="3"/>
      <c r="L51" s="3"/>
      <c r="M51" s="3"/>
      <c r="N51" s="3"/>
      <c r="O51" s="3"/>
      <c r="P51" s="3"/>
      <c r="Q51" s="3"/>
      <c r="R51" s="3"/>
      <c r="S51" s="3"/>
      <c r="T51" s="3"/>
      <c r="U51" s="3"/>
      <c r="V51" s="3"/>
      <c r="W51" s="3"/>
      <c r="X51" s="3"/>
      <c r="Y51" s="3"/>
      <c r="Z51" s="3"/>
    </row>
    <row r="52" spans="1:26">
      <c r="A52" s="74">
        <v>51</v>
      </c>
      <c r="B52" s="75" t="s">
        <v>1885</v>
      </c>
      <c r="C52" s="75" t="s">
        <v>1886</v>
      </c>
      <c r="D52" s="75" t="s">
        <v>1887</v>
      </c>
      <c r="E52" s="3"/>
      <c r="F52" s="3"/>
      <c r="G52" s="3"/>
      <c r="H52" s="3"/>
      <c r="I52" s="3"/>
      <c r="J52" s="3"/>
      <c r="K52" s="3"/>
      <c r="L52" s="3"/>
      <c r="M52" s="3"/>
      <c r="N52" s="3"/>
      <c r="O52" s="3"/>
      <c r="P52" s="3"/>
      <c r="Q52" s="3"/>
      <c r="R52" s="3"/>
      <c r="S52" s="3"/>
      <c r="T52" s="3"/>
      <c r="U52" s="3"/>
      <c r="V52" s="3"/>
      <c r="W52" s="3"/>
      <c r="X52" s="3"/>
      <c r="Y52" s="3"/>
      <c r="Z52" s="3"/>
    </row>
    <row r="53" spans="1:26">
      <c r="A53" s="74">
        <v>52</v>
      </c>
      <c r="B53" s="75" t="s">
        <v>1422</v>
      </c>
      <c r="C53" s="75" t="s">
        <v>1423</v>
      </c>
      <c r="D53" s="75" t="s">
        <v>1888</v>
      </c>
      <c r="E53" s="3"/>
      <c r="F53" s="3"/>
      <c r="G53" s="3"/>
      <c r="H53" s="3"/>
      <c r="I53" s="3"/>
      <c r="J53" s="3"/>
      <c r="K53" s="3"/>
      <c r="L53" s="3"/>
      <c r="M53" s="3"/>
      <c r="N53" s="3"/>
      <c r="O53" s="3"/>
      <c r="P53" s="3"/>
      <c r="Q53" s="3"/>
      <c r="R53" s="3"/>
      <c r="S53" s="3"/>
      <c r="T53" s="3"/>
      <c r="U53" s="3"/>
      <c r="V53" s="3"/>
      <c r="W53" s="3"/>
      <c r="X53" s="3"/>
      <c r="Y53" s="3"/>
      <c r="Z53" s="3"/>
    </row>
    <row r="54" spans="1:26">
      <c r="A54" s="74">
        <v>53</v>
      </c>
      <c r="B54" s="75" t="s">
        <v>1889</v>
      </c>
      <c r="C54" s="75" t="s">
        <v>1890</v>
      </c>
      <c r="D54" s="75" t="s">
        <v>1891</v>
      </c>
      <c r="E54" s="3"/>
      <c r="F54" s="3"/>
      <c r="G54" s="3"/>
      <c r="H54" s="3"/>
      <c r="I54" s="3"/>
      <c r="J54" s="3"/>
      <c r="K54" s="3"/>
      <c r="L54" s="3"/>
      <c r="M54" s="3"/>
      <c r="N54" s="3"/>
      <c r="O54" s="3"/>
      <c r="P54" s="3"/>
      <c r="Q54" s="3"/>
      <c r="R54" s="3"/>
      <c r="S54" s="3"/>
      <c r="T54" s="3"/>
      <c r="U54" s="3"/>
      <c r="V54" s="3"/>
      <c r="W54" s="3"/>
      <c r="X54" s="3"/>
      <c r="Y54" s="3"/>
      <c r="Z54" s="3"/>
    </row>
    <row r="55" spans="1:26">
      <c r="A55" s="74">
        <v>54</v>
      </c>
      <c r="B55" s="75" t="s">
        <v>1892</v>
      </c>
      <c r="C55" s="75" t="s">
        <v>1893</v>
      </c>
      <c r="D55" s="75" t="s">
        <v>1894</v>
      </c>
      <c r="E55" s="3"/>
      <c r="F55" s="3"/>
      <c r="G55" s="3"/>
      <c r="H55" s="3"/>
      <c r="I55" s="3"/>
      <c r="J55" s="3"/>
      <c r="K55" s="3"/>
      <c r="L55" s="3"/>
      <c r="M55" s="3"/>
      <c r="N55" s="3"/>
      <c r="O55" s="3"/>
      <c r="P55" s="3"/>
      <c r="Q55" s="3"/>
      <c r="R55" s="3"/>
      <c r="S55" s="3"/>
      <c r="T55" s="3"/>
      <c r="U55" s="3"/>
      <c r="V55" s="3"/>
      <c r="W55" s="3"/>
      <c r="X55" s="3"/>
      <c r="Y55" s="3"/>
      <c r="Z55" s="3"/>
    </row>
    <row r="56" spans="1:26">
      <c r="A56" s="74">
        <v>55</v>
      </c>
      <c r="B56" s="75" t="s">
        <v>1895</v>
      </c>
      <c r="C56" s="75" t="s">
        <v>1896</v>
      </c>
      <c r="D56" s="75" t="s">
        <v>1897</v>
      </c>
      <c r="E56" s="3"/>
      <c r="F56" s="3"/>
      <c r="G56" s="3"/>
      <c r="H56" s="3"/>
      <c r="I56" s="3"/>
      <c r="J56" s="3"/>
      <c r="K56" s="3"/>
      <c r="L56" s="3"/>
      <c r="M56" s="3"/>
      <c r="N56" s="3"/>
      <c r="O56" s="3"/>
      <c r="P56" s="3"/>
      <c r="Q56" s="3"/>
      <c r="R56" s="3"/>
      <c r="S56" s="3"/>
      <c r="T56" s="3"/>
      <c r="U56" s="3"/>
      <c r="V56" s="3"/>
      <c r="W56" s="3"/>
      <c r="X56" s="3"/>
      <c r="Y56" s="3"/>
      <c r="Z56" s="3"/>
    </row>
    <row r="57" spans="1:26">
      <c r="A57" s="74">
        <v>56</v>
      </c>
      <c r="B57" s="75" t="s">
        <v>1449</v>
      </c>
      <c r="C57" s="75" t="s">
        <v>1450</v>
      </c>
      <c r="D57" s="75" t="s">
        <v>1898</v>
      </c>
      <c r="E57" s="3"/>
      <c r="F57" s="3"/>
      <c r="G57" s="3"/>
      <c r="H57" s="3"/>
      <c r="I57" s="3"/>
      <c r="J57" s="3"/>
      <c r="K57" s="3"/>
      <c r="L57" s="3"/>
      <c r="M57" s="3"/>
      <c r="N57" s="3"/>
      <c r="O57" s="3"/>
      <c r="P57" s="3"/>
      <c r="Q57" s="3"/>
      <c r="R57" s="3"/>
      <c r="S57" s="3"/>
      <c r="T57" s="3"/>
      <c r="U57" s="3"/>
      <c r="V57" s="3"/>
      <c r="W57" s="3"/>
      <c r="X57" s="3"/>
      <c r="Y57" s="3"/>
      <c r="Z57" s="3"/>
    </row>
    <row r="58" spans="1:26">
      <c r="A58" s="74">
        <v>57</v>
      </c>
      <c r="B58" s="75" t="s">
        <v>1899</v>
      </c>
      <c r="C58" s="75" t="s">
        <v>1900</v>
      </c>
      <c r="D58" s="75" t="s">
        <v>1901</v>
      </c>
      <c r="E58" s="3"/>
      <c r="F58" s="3"/>
      <c r="G58" s="3"/>
      <c r="H58" s="3"/>
      <c r="I58" s="3"/>
      <c r="J58" s="3"/>
      <c r="K58" s="3"/>
      <c r="L58" s="3"/>
      <c r="M58" s="3"/>
      <c r="N58" s="3"/>
      <c r="O58" s="3"/>
      <c r="P58" s="3"/>
      <c r="Q58" s="3"/>
      <c r="R58" s="3"/>
      <c r="S58" s="3"/>
      <c r="T58" s="3"/>
      <c r="U58" s="3"/>
      <c r="V58" s="3"/>
      <c r="W58" s="3"/>
      <c r="X58" s="3"/>
      <c r="Y58" s="3"/>
      <c r="Z58" s="3"/>
    </row>
    <row r="59" spans="1:26">
      <c r="A59" s="74">
        <v>58</v>
      </c>
      <c r="B59" s="75" t="s">
        <v>1902</v>
      </c>
      <c r="C59" s="75" t="s">
        <v>1903</v>
      </c>
      <c r="D59" s="75" t="s">
        <v>1904</v>
      </c>
      <c r="E59" s="3"/>
      <c r="F59" s="3"/>
      <c r="G59" s="3"/>
      <c r="H59" s="3"/>
      <c r="I59" s="3"/>
      <c r="J59" s="3"/>
      <c r="K59" s="3"/>
      <c r="L59" s="3"/>
      <c r="M59" s="3"/>
      <c r="N59" s="3"/>
      <c r="O59" s="3"/>
      <c r="P59" s="3"/>
      <c r="Q59" s="3"/>
      <c r="R59" s="3"/>
      <c r="S59" s="3"/>
      <c r="T59" s="3"/>
      <c r="U59" s="3"/>
      <c r="V59" s="3"/>
      <c r="W59" s="3"/>
      <c r="X59" s="3"/>
      <c r="Y59" s="3"/>
      <c r="Z59" s="3"/>
    </row>
    <row r="60" spans="1:26">
      <c r="A60" s="74">
        <v>59</v>
      </c>
      <c r="B60" s="75" t="s">
        <v>1905</v>
      </c>
      <c r="C60" s="75" t="s">
        <v>1906</v>
      </c>
      <c r="D60" s="75" t="s">
        <v>1907</v>
      </c>
      <c r="E60" s="3"/>
      <c r="F60" s="3"/>
      <c r="G60" s="3"/>
      <c r="H60" s="3"/>
      <c r="I60" s="3"/>
      <c r="J60" s="3"/>
      <c r="K60" s="3"/>
      <c r="L60" s="3"/>
      <c r="M60" s="3"/>
      <c r="N60" s="3"/>
      <c r="O60" s="3"/>
      <c r="P60" s="3"/>
      <c r="Q60" s="3"/>
      <c r="R60" s="3"/>
      <c r="S60" s="3"/>
      <c r="T60" s="3"/>
      <c r="U60" s="3"/>
      <c r="V60" s="3"/>
      <c r="W60" s="3"/>
      <c r="X60" s="3"/>
      <c r="Y60" s="3"/>
      <c r="Z60" s="3"/>
    </row>
    <row r="61" spans="1:26">
      <c r="A61" s="74">
        <v>60</v>
      </c>
      <c r="B61" s="75" t="s">
        <v>1908</v>
      </c>
      <c r="C61" s="75" t="s">
        <v>1909</v>
      </c>
      <c r="D61" s="75" t="s">
        <v>1910</v>
      </c>
      <c r="E61" s="3"/>
      <c r="F61" s="3"/>
      <c r="G61" s="3"/>
      <c r="H61" s="3"/>
      <c r="I61" s="3"/>
      <c r="J61" s="3"/>
      <c r="K61" s="3"/>
      <c r="L61" s="3"/>
      <c r="M61" s="3"/>
      <c r="N61" s="3"/>
      <c r="O61" s="3"/>
      <c r="P61" s="3"/>
      <c r="Q61" s="3"/>
      <c r="R61" s="3"/>
      <c r="S61" s="3"/>
      <c r="T61" s="3"/>
      <c r="U61" s="3"/>
      <c r="V61" s="3"/>
      <c r="W61" s="3"/>
      <c r="X61" s="3"/>
      <c r="Y61" s="3"/>
      <c r="Z61" s="3"/>
    </row>
    <row r="62" spans="1:26">
      <c r="A62" s="74">
        <v>61</v>
      </c>
      <c r="B62" s="75" t="s">
        <v>1911</v>
      </c>
      <c r="C62" s="75" t="s">
        <v>1912</v>
      </c>
      <c r="D62" s="75" t="s">
        <v>1913</v>
      </c>
      <c r="E62" s="3"/>
      <c r="F62" s="3"/>
      <c r="G62" s="3"/>
      <c r="H62" s="3"/>
      <c r="I62" s="3"/>
      <c r="J62" s="3"/>
      <c r="K62" s="3"/>
      <c r="L62" s="3"/>
      <c r="M62" s="3"/>
      <c r="N62" s="3"/>
      <c r="O62" s="3"/>
      <c r="P62" s="3"/>
      <c r="Q62" s="3"/>
      <c r="R62" s="3"/>
      <c r="S62" s="3"/>
      <c r="T62" s="3"/>
      <c r="U62" s="3"/>
      <c r="V62" s="3"/>
      <c r="W62" s="3"/>
      <c r="X62" s="3"/>
      <c r="Y62" s="3"/>
      <c r="Z62" s="3"/>
    </row>
    <row r="63" spans="1:26">
      <c r="A63" s="74">
        <v>62</v>
      </c>
      <c r="B63" s="75" t="s">
        <v>1914</v>
      </c>
      <c r="C63" s="75" t="s">
        <v>1915</v>
      </c>
      <c r="D63" s="75" t="s">
        <v>1916</v>
      </c>
      <c r="E63" s="3"/>
      <c r="F63" s="3"/>
      <c r="G63" s="3"/>
      <c r="H63" s="3"/>
      <c r="I63" s="3"/>
      <c r="J63" s="3"/>
      <c r="K63" s="3"/>
      <c r="L63" s="3"/>
      <c r="M63" s="3"/>
      <c r="N63" s="3"/>
      <c r="O63" s="3"/>
      <c r="P63" s="3"/>
      <c r="Q63" s="3"/>
      <c r="R63" s="3"/>
      <c r="S63" s="3"/>
      <c r="T63" s="3"/>
      <c r="U63" s="3"/>
      <c r="V63" s="3"/>
      <c r="W63" s="3"/>
      <c r="X63" s="3"/>
      <c r="Y63" s="3"/>
      <c r="Z63" s="3"/>
    </row>
    <row r="64" spans="1:26">
      <c r="A64" s="74">
        <v>63</v>
      </c>
      <c r="B64" s="75" t="s">
        <v>1917</v>
      </c>
      <c r="C64" s="75" t="s">
        <v>1918</v>
      </c>
      <c r="D64" s="75" t="s">
        <v>1919</v>
      </c>
      <c r="E64" s="3"/>
      <c r="F64" s="3"/>
      <c r="G64" s="3"/>
      <c r="H64" s="3"/>
      <c r="I64" s="3"/>
      <c r="J64" s="3"/>
      <c r="K64" s="3"/>
      <c r="L64" s="3"/>
      <c r="M64" s="3"/>
      <c r="N64" s="3"/>
      <c r="O64" s="3"/>
      <c r="P64" s="3"/>
      <c r="Q64" s="3"/>
      <c r="R64" s="3"/>
      <c r="S64" s="3"/>
      <c r="T64" s="3"/>
      <c r="U64" s="3"/>
      <c r="V64" s="3"/>
      <c r="W64" s="3"/>
      <c r="X64" s="3"/>
      <c r="Y64" s="3"/>
      <c r="Z64" s="3"/>
    </row>
    <row r="65" spans="1:26">
      <c r="A65" s="74">
        <v>64</v>
      </c>
      <c r="B65" s="75" t="s">
        <v>1920</v>
      </c>
      <c r="C65" s="75" t="s">
        <v>1921</v>
      </c>
      <c r="D65" s="75" t="s">
        <v>1922</v>
      </c>
      <c r="E65" s="3"/>
      <c r="F65" s="3"/>
      <c r="G65" s="3"/>
      <c r="H65" s="3"/>
      <c r="I65" s="3"/>
      <c r="J65" s="3"/>
      <c r="K65" s="3"/>
      <c r="L65" s="3"/>
      <c r="M65" s="3"/>
      <c r="N65" s="3"/>
      <c r="O65" s="3"/>
      <c r="P65" s="3"/>
      <c r="Q65" s="3"/>
      <c r="R65" s="3"/>
      <c r="S65" s="3"/>
      <c r="T65" s="3"/>
      <c r="U65" s="3"/>
      <c r="V65" s="3"/>
      <c r="W65" s="3"/>
      <c r="X65" s="3"/>
      <c r="Y65" s="3"/>
      <c r="Z65" s="3"/>
    </row>
    <row r="66" spans="1:26">
      <c r="A66" s="74">
        <v>65</v>
      </c>
      <c r="B66" s="75" t="s">
        <v>1533</v>
      </c>
      <c r="C66" s="75" t="s">
        <v>1534</v>
      </c>
      <c r="D66" s="75" t="s">
        <v>1923</v>
      </c>
      <c r="E66" s="3"/>
      <c r="F66" s="3"/>
      <c r="G66" s="3"/>
      <c r="H66" s="3"/>
      <c r="I66" s="3"/>
      <c r="J66" s="3"/>
      <c r="K66" s="3"/>
      <c r="L66" s="3"/>
      <c r="M66" s="3"/>
      <c r="N66" s="3"/>
      <c r="O66" s="3"/>
      <c r="P66" s="3"/>
      <c r="Q66" s="3"/>
      <c r="R66" s="3"/>
      <c r="S66" s="3"/>
      <c r="T66" s="3"/>
      <c r="U66" s="3"/>
      <c r="V66" s="3"/>
      <c r="W66" s="3"/>
      <c r="X66" s="3"/>
      <c r="Y66" s="3"/>
      <c r="Z66" s="3"/>
    </row>
    <row r="67" spans="1:26">
      <c r="A67" s="74">
        <v>66</v>
      </c>
      <c r="B67" s="75" t="s">
        <v>1924</v>
      </c>
      <c r="C67" s="75" t="s">
        <v>1925</v>
      </c>
      <c r="D67" s="75" t="s">
        <v>1926</v>
      </c>
      <c r="E67" s="3"/>
      <c r="F67" s="3"/>
      <c r="G67" s="3"/>
      <c r="H67" s="3"/>
      <c r="I67" s="3"/>
      <c r="J67" s="3"/>
      <c r="K67" s="3"/>
      <c r="L67" s="3"/>
      <c r="M67" s="3"/>
      <c r="N67" s="3"/>
      <c r="O67" s="3"/>
      <c r="P67" s="3"/>
      <c r="Q67" s="3"/>
      <c r="R67" s="3"/>
      <c r="S67" s="3"/>
      <c r="T67" s="3"/>
      <c r="U67" s="3"/>
      <c r="V67" s="3"/>
      <c r="W67" s="3"/>
      <c r="X67" s="3"/>
      <c r="Y67" s="3"/>
      <c r="Z67" s="3"/>
    </row>
    <row r="68" spans="1:26">
      <c r="A68" s="74">
        <v>67</v>
      </c>
      <c r="B68" s="75" t="s">
        <v>1539</v>
      </c>
      <c r="C68" s="75" t="s">
        <v>1540</v>
      </c>
      <c r="D68" s="75" t="s">
        <v>1927</v>
      </c>
      <c r="E68" s="3"/>
      <c r="F68" s="3"/>
      <c r="G68" s="3"/>
      <c r="H68" s="3"/>
      <c r="I68" s="3"/>
      <c r="J68" s="3"/>
      <c r="K68" s="3"/>
      <c r="L68" s="3"/>
      <c r="M68" s="3"/>
      <c r="N68" s="3"/>
      <c r="O68" s="3"/>
      <c r="P68" s="3"/>
      <c r="Q68" s="3"/>
      <c r="R68" s="3"/>
      <c r="S68" s="3"/>
      <c r="T68" s="3"/>
      <c r="U68" s="3"/>
      <c r="V68" s="3"/>
      <c r="W68" s="3"/>
      <c r="X68" s="3"/>
      <c r="Y68" s="3"/>
      <c r="Z68" s="3"/>
    </row>
    <row r="69" spans="1:26">
      <c r="A69" s="74">
        <v>68</v>
      </c>
      <c r="B69" s="75" t="s">
        <v>1928</v>
      </c>
      <c r="C69" s="75" t="s">
        <v>1929</v>
      </c>
      <c r="D69" s="75" t="s">
        <v>1930</v>
      </c>
      <c r="E69" s="3"/>
      <c r="F69" s="3"/>
      <c r="G69" s="3"/>
      <c r="H69" s="3"/>
      <c r="I69" s="3"/>
      <c r="J69" s="3"/>
      <c r="K69" s="3"/>
      <c r="L69" s="3"/>
      <c r="M69" s="3"/>
      <c r="N69" s="3"/>
      <c r="O69" s="3"/>
      <c r="P69" s="3"/>
      <c r="Q69" s="3"/>
      <c r="R69" s="3"/>
      <c r="S69" s="3"/>
      <c r="T69" s="3"/>
      <c r="U69" s="3"/>
      <c r="V69" s="3"/>
      <c r="W69" s="3"/>
      <c r="X69" s="3"/>
      <c r="Y69" s="3"/>
      <c r="Z69" s="3"/>
    </row>
    <row r="70" spans="1:26">
      <c r="A70" s="74">
        <v>69</v>
      </c>
      <c r="B70" s="75" t="s">
        <v>1931</v>
      </c>
      <c r="C70" s="75" t="s">
        <v>1932</v>
      </c>
      <c r="D70" s="75" t="s">
        <v>1933</v>
      </c>
      <c r="E70" s="3"/>
      <c r="F70" s="3"/>
      <c r="G70" s="3"/>
      <c r="H70" s="3"/>
      <c r="I70" s="3"/>
      <c r="J70" s="3"/>
      <c r="K70" s="3"/>
      <c r="L70" s="3"/>
      <c r="M70" s="3"/>
      <c r="N70" s="3"/>
      <c r="O70" s="3"/>
      <c r="P70" s="3"/>
      <c r="Q70" s="3"/>
      <c r="R70" s="3"/>
      <c r="S70" s="3"/>
      <c r="T70" s="3"/>
      <c r="U70" s="3"/>
      <c r="V70" s="3"/>
      <c r="W70" s="3"/>
      <c r="X70" s="3"/>
      <c r="Y70" s="3"/>
      <c r="Z70" s="3"/>
    </row>
    <row r="71" spans="1:26">
      <c r="A71" s="74">
        <v>70</v>
      </c>
      <c r="B71" s="75" t="s">
        <v>1934</v>
      </c>
      <c r="C71" s="75" t="s">
        <v>1669</v>
      </c>
      <c r="D71" s="75" t="s">
        <v>1935</v>
      </c>
      <c r="E71" s="3"/>
      <c r="F71" s="3"/>
      <c r="G71" s="3"/>
      <c r="H71" s="3"/>
      <c r="I71" s="3"/>
      <c r="J71" s="3"/>
      <c r="K71" s="3"/>
      <c r="L71" s="3"/>
      <c r="M71" s="3"/>
      <c r="N71" s="3"/>
      <c r="O71" s="3"/>
      <c r="P71" s="3"/>
      <c r="Q71" s="3"/>
      <c r="R71" s="3"/>
      <c r="S71" s="3"/>
      <c r="T71" s="3"/>
      <c r="U71" s="3"/>
      <c r="V71" s="3"/>
      <c r="W71" s="3"/>
      <c r="X71" s="3"/>
      <c r="Y71" s="3"/>
      <c r="Z71" s="3"/>
    </row>
    <row r="72" spans="1:26">
      <c r="A72" s="74">
        <v>71</v>
      </c>
      <c r="B72" s="75" t="s">
        <v>1563</v>
      </c>
      <c r="C72" s="75" t="s">
        <v>1564</v>
      </c>
      <c r="D72" s="75" t="s">
        <v>1936</v>
      </c>
      <c r="E72" s="3"/>
      <c r="F72" s="3"/>
      <c r="G72" s="3"/>
      <c r="H72" s="3"/>
      <c r="I72" s="3"/>
      <c r="J72" s="3"/>
      <c r="K72" s="3"/>
      <c r="L72" s="3"/>
      <c r="M72" s="3"/>
      <c r="N72" s="3"/>
      <c r="O72" s="3"/>
      <c r="P72" s="3"/>
      <c r="Q72" s="3"/>
      <c r="R72" s="3"/>
      <c r="S72" s="3"/>
      <c r="T72" s="3"/>
      <c r="U72" s="3"/>
      <c r="V72" s="3"/>
      <c r="W72" s="3"/>
      <c r="X72" s="3"/>
      <c r="Y72" s="3"/>
      <c r="Z72" s="3"/>
    </row>
    <row r="73" spans="1:26">
      <c r="A73" s="74">
        <v>72</v>
      </c>
      <c r="B73" s="75" t="s">
        <v>1572</v>
      </c>
      <c r="C73" s="75" t="s">
        <v>1573</v>
      </c>
      <c r="D73" s="75" t="s">
        <v>1937</v>
      </c>
      <c r="E73" s="3"/>
      <c r="F73" s="3"/>
      <c r="G73" s="3"/>
      <c r="H73" s="3"/>
      <c r="I73" s="3"/>
      <c r="J73" s="3"/>
      <c r="K73" s="3"/>
      <c r="L73" s="3"/>
      <c r="M73" s="3"/>
      <c r="N73" s="3"/>
      <c r="O73" s="3"/>
      <c r="P73" s="3"/>
      <c r="Q73" s="3"/>
      <c r="R73" s="3"/>
      <c r="S73" s="3"/>
      <c r="T73" s="3"/>
      <c r="U73" s="3"/>
      <c r="V73" s="3"/>
      <c r="W73" s="3"/>
      <c r="X73" s="3"/>
      <c r="Y73" s="3"/>
      <c r="Z73" s="3"/>
    </row>
    <row r="74" spans="1:26">
      <c r="A74" s="74">
        <v>73</v>
      </c>
      <c r="B74" s="75" t="s">
        <v>1578</v>
      </c>
      <c r="C74" s="75" t="s">
        <v>1579</v>
      </c>
      <c r="D74" s="75" t="s">
        <v>1938</v>
      </c>
      <c r="E74" s="3"/>
      <c r="F74" s="3"/>
      <c r="G74" s="3"/>
      <c r="H74" s="3"/>
      <c r="I74" s="3"/>
      <c r="J74" s="3"/>
      <c r="K74" s="3"/>
      <c r="L74" s="3"/>
      <c r="M74" s="3"/>
      <c r="N74" s="3"/>
      <c r="O74" s="3"/>
      <c r="P74" s="3"/>
      <c r="Q74" s="3"/>
      <c r="R74" s="3"/>
      <c r="S74" s="3"/>
      <c r="T74" s="3"/>
      <c r="U74" s="3"/>
      <c r="V74" s="3"/>
      <c r="W74" s="3"/>
      <c r="X74" s="3"/>
      <c r="Y74" s="3"/>
      <c r="Z74" s="3"/>
    </row>
    <row r="75" spans="1:26">
      <c r="A75" s="74">
        <v>74</v>
      </c>
      <c r="B75" s="75" t="s">
        <v>1939</v>
      </c>
      <c r="C75" s="75" t="s">
        <v>1940</v>
      </c>
      <c r="D75" s="75" t="s">
        <v>1941</v>
      </c>
      <c r="E75" s="3"/>
      <c r="F75" s="3"/>
      <c r="G75" s="3"/>
      <c r="H75" s="3"/>
      <c r="I75" s="3"/>
      <c r="J75" s="3"/>
      <c r="K75" s="3"/>
      <c r="L75" s="3"/>
      <c r="M75" s="3"/>
      <c r="N75" s="3"/>
      <c r="O75" s="3"/>
      <c r="P75" s="3"/>
      <c r="Q75" s="3"/>
      <c r="R75" s="3"/>
      <c r="S75" s="3"/>
      <c r="T75" s="3"/>
      <c r="U75" s="3"/>
      <c r="V75" s="3"/>
      <c r="W75" s="3"/>
      <c r="X75" s="3"/>
      <c r="Y75" s="3"/>
      <c r="Z75" s="3"/>
    </row>
    <row r="76" spans="1:26">
      <c r="A76" s="74">
        <v>75</v>
      </c>
      <c r="B76" s="75" t="s">
        <v>1584</v>
      </c>
      <c r="C76" s="75" t="s">
        <v>1585</v>
      </c>
      <c r="D76" s="75" t="s">
        <v>1942</v>
      </c>
      <c r="E76" s="3"/>
      <c r="F76" s="3"/>
      <c r="G76" s="3"/>
      <c r="H76" s="3"/>
      <c r="I76" s="3"/>
      <c r="J76" s="3"/>
      <c r="K76" s="3"/>
      <c r="L76" s="3"/>
      <c r="M76" s="3"/>
      <c r="N76" s="3"/>
      <c r="O76" s="3"/>
      <c r="P76" s="3"/>
      <c r="Q76" s="3"/>
      <c r="R76" s="3"/>
      <c r="S76" s="3"/>
      <c r="T76" s="3"/>
      <c r="U76" s="3"/>
      <c r="V76" s="3"/>
      <c r="W76" s="3"/>
      <c r="X76" s="3"/>
      <c r="Y76" s="3"/>
      <c r="Z76" s="3"/>
    </row>
    <row r="77" spans="1:26">
      <c r="A77" s="74">
        <v>76</v>
      </c>
      <c r="B77" s="75" t="s">
        <v>1943</v>
      </c>
      <c r="C77" s="75" t="s">
        <v>1944</v>
      </c>
      <c r="D77" s="75" t="s">
        <v>1945</v>
      </c>
      <c r="E77" s="3"/>
      <c r="F77" s="3"/>
      <c r="G77" s="3"/>
      <c r="H77" s="3"/>
      <c r="I77" s="3"/>
      <c r="J77" s="3"/>
      <c r="K77" s="3"/>
      <c r="L77" s="3"/>
      <c r="M77" s="3"/>
      <c r="N77" s="3"/>
      <c r="O77" s="3"/>
      <c r="P77" s="3"/>
      <c r="Q77" s="3"/>
      <c r="R77" s="3"/>
      <c r="S77" s="3"/>
      <c r="T77" s="3"/>
      <c r="U77" s="3"/>
      <c r="V77" s="3"/>
      <c r="W77" s="3"/>
      <c r="X77" s="3"/>
      <c r="Y77" s="3"/>
      <c r="Z77" s="3"/>
    </row>
    <row r="78" spans="1:26">
      <c r="A78" s="74">
        <v>77</v>
      </c>
      <c r="B78" s="75" t="s">
        <v>1946</v>
      </c>
      <c r="C78" s="75" t="s">
        <v>1947</v>
      </c>
      <c r="D78" s="75" t="s">
        <v>1948</v>
      </c>
      <c r="E78" s="3"/>
      <c r="F78" s="3"/>
      <c r="G78" s="3"/>
      <c r="H78" s="3"/>
      <c r="I78" s="3"/>
      <c r="J78" s="3"/>
      <c r="K78" s="3"/>
      <c r="L78" s="3"/>
      <c r="M78" s="3"/>
      <c r="N78" s="3"/>
      <c r="O78" s="3"/>
      <c r="P78" s="3"/>
      <c r="Q78" s="3"/>
      <c r="R78" s="3"/>
      <c r="S78" s="3"/>
      <c r="T78" s="3"/>
      <c r="U78" s="3"/>
      <c r="V78" s="3"/>
      <c r="W78" s="3"/>
      <c r="X78" s="3"/>
      <c r="Y78" s="3"/>
      <c r="Z78" s="3"/>
    </row>
    <row r="79" spans="1:26">
      <c r="A79" s="74">
        <v>78</v>
      </c>
      <c r="B79" s="75" t="s">
        <v>1949</v>
      </c>
      <c r="C79" s="75" t="s">
        <v>1950</v>
      </c>
      <c r="D79" s="75" t="s">
        <v>1951</v>
      </c>
      <c r="E79" s="3"/>
      <c r="F79" s="3"/>
      <c r="G79" s="3"/>
      <c r="H79" s="3"/>
      <c r="I79" s="3"/>
      <c r="J79" s="3"/>
      <c r="K79" s="3"/>
      <c r="L79" s="3"/>
      <c r="M79" s="3"/>
      <c r="N79" s="3"/>
      <c r="O79" s="3"/>
      <c r="P79" s="3"/>
      <c r="Q79" s="3"/>
      <c r="R79" s="3"/>
      <c r="S79" s="3"/>
      <c r="T79" s="3"/>
      <c r="U79" s="3"/>
      <c r="V79" s="3"/>
      <c r="W79" s="3"/>
      <c r="X79" s="3"/>
      <c r="Y79" s="3"/>
      <c r="Z79" s="3"/>
    </row>
    <row r="80" spans="1:26">
      <c r="A80" s="74">
        <v>79</v>
      </c>
      <c r="B80" s="75" t="s">
        <v>1952</v>
      </c>
      <c r="C80" s="75" t="s">
        <v>1729</v>
      </c>
      <c r="D80" s="75" t="s">
        <v>1953</v>
      </c>
      <c r="E80" s="3"/>
      <c r="F80" s="3"/>
      <c r="G80" s="3"/>
      <c r="H80" s="3"/>
      <c r="I80" s="3"/>
      <c r="J80" s="3"/>
      <c r="K80" s="3"/>
      <c r="L80" s="3"/>
      <c r="M80" s="3"/>
      <c r="N80" s="3"/>
      <c r="O80" s="3"/>
      <c r="P80" s="3"/>
      <c r="Q80" s="3"/>
      <c r="R80" s="3"/>
      <c r="S80" s="3"/>
      <c r="T80" s="3"/>
      <c r="U80" s="3"/>
      <c r="V80" s="3"/>
      <c r="W80" s="3"/>
      <c r="X80" s="3"/>
      <c r="Y80" s="3"/>
      <c r="Z80" s="3"/>
    </row>
    <row r="81" spans="1:26">
      <c r="A81" s="74">
        <v>80</v>
      </c>
      <c r="B81" s="75" t="s">
        <v>1954</v>
      </c>
      <c r="C81" s="75" t="s">
        <v>1955</v>
      </c>
      <c r="D81" s="75" t="s">
        <v>1956</v>
      </c>
      <c r="E81" s="3"/>
      <c r="F81" s="3"/>
      <c r="G81" s="3"/>
      <c r="H81" s="3"/>
      <c r="I81" s="3"/>
      <c r="J81" s="3"/>
      <c r="K81" s="3"/>
      <c r="L81" s="3"/>
      <c r="M81" s="3"/>
      <c r="N81" s="3"/>
      <c r="O81" s="3"/>
      <c r="P81" s="3"/>
      <c r="Q81" s="3"/>
      <c r="R81" s="3"/>
      <c r="S81" s="3"/>
      <c r="T81" s="3"/>
      <c r="U81" s="3"/>
      <c r="V81" s="3"/>
      <c r="W81" s="3"/>
      <c r="X81" s="3"/>
      <c r="Y81" s="3"/>
      <c r="Z81" s="3"/>
    </row>
    <row r="82" spans="1:26">
      <c r="A82" s="74">
        <v>81</v>
      </c>
      <c r="B82" s="75" t="s">
        <v>1599</v>
      </c>
      <c r="C82" s="75" t="s">
        <v>1600</v>
      </c>
      <c r="D82" s="75" t="s">
        <v>1957</v>
      </c>
      <c r="E82" s="3"/>
      <c r="F82" s="3"/>
      <c r="G82" s="3"/>
      <c r="H82" s="3"/>
      <c r="I82" s="3"/>
      <c r="J82" s="3"/>
      <c r="K82" s="3"/>
      <c r="L82" s="3"/>
      <c r="M82" s="3"/>
      <c r="N82" s="3"/>
      <c r="O82" s="3"/>
      <c r="P82" s="3"/>
      <c r="Q82" s="3"/>
      <c r="R82" s="3"/>
      <c r="S82" s="3"/>
      <c r="T82" s="3"/>
      <c r="U82" s="3"/>
      <c r="V82" s="3"/>
      <c r="W82" s="3"/>
      <c r="X82" s="3"/>
      <c r="Y82" s="3"/>
      <c r="Z82" s="3"/>
    </row>
    <row r="83" spans="1:26">
      <c r="A83" s="74">
        <v>82</v>
      </c>
      <c r="B83" s="75" t="s">
        <v>1602</v>
      </c>
      <c r="C83" s="75" t="s">
        <v>1603</v>
      </c>
      <c r="D83" s="75" t="s">
        <v>1958</v>
      </c>
      <c r="E83" s="3"/>
      <c r="F83" s="3"/>
      <c r="G83" s="3"/>
      <c r="H83" s="3"/>
      <c r="I83" s="3"/>
      <c r="J83" s="3"/>
      <c r="K83" s="3"/>
      <c r="L83" s="3"/>
      <c r="M83" s="3"/>
      <c r="N83" s="3"/>
      <c r="O83" s="3"/>
      <c r="P83" s="3"/>
      <c r="Q83" s="3"/>
      <c r="R83" s="3"/>
      <c r="S83" s="3"/>
      <c r="T83" s="3"/>
      <c r="U83" s="3"/>
      <c r="V83" s="3"/>
      <c r="W83" s="3"/>
      <c r="X83" s="3"/>
      <c r="Y83" s="3"/>
      <c r="Z83" s="3"/>
    </row>
    <row r="84" spans="1:26">
      <c r="A84" s="74">
        <v>83</v>
      </c>
      <c r="B84" s="75" t="s">
        <v>1959</v>
      </c>
      <c r="C84" s="75" t="s">
        <v>1960</v>
      </c>
      <c r="D84" s="75" t="s">
        <v>1961</v>
      </c>
      <c r="E84" s="3"/>
      <c r="F84" s="3"/>
      <c r="G84" s="3"/>
      <c r="H84" s="3"/>
      <c r="I84" s="3"/>
      <c r="J84" s="3"/>
      <c r="K84" s="3"/>
      <c r="L84" s="3"/>
      <c r="M84" s="3"/>
      <c r="N84" s="3"/>
      <c r="O84" s="3"/>
      <c r="P84" s="3"/>
      <c r="Q84" s="3"/>
      <c r="R84" s="3"/>
      <c r="S84" s="3"/>
      <c r="T84" s="3"/>
      <c r="U84" s="3"/>
      <c r="V84" s="3"/>
      <c r="W84" s="3"/>
      <c r="X84" s="3"/>
      <c r="Y84" s="3"/>
      <c r="Z84" s="3"/>
    </row>
    <row r="85" spans="1:26">
      <c r="A85" s="74">
        <v>84</v>
      </c>
      <c r="B85" s="75" t="s">
        <v>1962</v>
      </c>
      <c r="C85" s="75" t="s">
        <v>1963</v>
      </c>
      <c r="D85" s="75" t="s">
        <v>1964</v>
      </c>
      <c r="E85" s="3"/>
      <c r="F85" s="3"/>
      <c r="G85" s="3"/>
      <c r="H85" s="3"/>
      <c r="I85" s="3"/>
      <c r="J85" s="3"/>
      <c r="K85" s="3"/>
      <c r="L85" s="3"/>
      <c r="M85" s="3"/>
      <c r="N85" s="3"/>
      <c r="O85" s="3"/>
      <c r="P85" s="3"/>
      <c r="Q85" s="3"/>
      <c r="R85" s="3"/>
      <c r="S85" s="3"/>
      <c r="T85" s="3"/>
      <c r="U85" s="3"/>
      <c r="V85" s="3"/>
      <c r="W85" s="3"/>
      <c r="X85" s="3"/>
      <c r="Y85" s="3"/>
      <c r="Z85" s="3"/>
    </row>
    <row r="86" spans="1:26">
      <c r="A86" s="74">
        <v>85</v>
      </c>
      <c r="B86" s="75" t="s">
        <v>1965</v>
      </c>
      <c r="C86" s="75" t="s">
        <v>1966</v>
      </c>
      <c r="D86" s="75" t="s">
        <v>1967</v>
      </c>
      <c r="E86" s="3"/>
      <c r="F86" s="3"/>
      <c r="G86" s="3"/>
      <c r="H86" s="3"/>
      <c r="I86" s="3"/>
      <c r="J86" s="3"/>
      <c r="K86" s="3"/>
      <c r="L86" s="3"/>
      <c r="M86" s="3"/>
      <c r="N86" s="3"/>
      <c r="O86" s="3"/>
      <c r="P86" s="3"/>
      <c r="Q86" s="3"/>
      <c r="R86" s="3"/>
      <c r="S86" s="3"/>
      <c r="T86" s="3"/>
      <c r="U86" s="3"/>
      <c r="V86" s="3"/>
      <c r="W86" s="3"/>
      <c r="X86" s="3"/>
      <c r="Y86" s="3"/>
      <c r="Z86" s="3"/>
    </row>
    <row r="87" spans="1:26">
      <c r="A87" s="74">
        <v>86</v>
      </c>
      <c r="B87" s="75" t="s">
        <v>1968</v>
      </c>
      <c r="C87" s="75" t="s">
        <v>1969</v>
      </c>
      <c r="D87" s="75" t="s">
        <v>1970</v>
      </c>
      <c r="E87" s="3"/>
      <c r="F87" s="3"/>
      <c r="G87" s="3"/>
      <c r="H87" s="3"/>
      <c r="I87" s="3"/>
      <c r="J87" s="3"/>
      <c r="K87" s="3"/>
      <c r="L87" s="3"/>
      <c r="M87" s="3"/>
      <c r="N87" s="3"/>
      <c r="O87" s="3"/>
      <c r="P87" s="3"/>
      <c r="Q87" s="3"/>
      <c r="R87" s="3"/>
      <c r="S87" s="3"/>
      <c r="T87" s="3"/>
      <c r="U87" s="3"/>
      <c r="V87" s="3"/>
      <c r="W87" s="3"/>
      <c r="X87" s="3"/>
      <c r="Y87" s="3"/>
      <c r="Z87" s="3"/>
    </row>
    <row r="88" spans="1:26">
      <c r="A88" s="74">
        <v>87</v>
      </c>
      <c r="B88" s="75" t="s">
        <v>1971</v>
      </c>
      <c r="C88" s="75" t="s">
        <v>1426</v>
      </c>
      <c r="D88" s="75" t="s">
        <v>1972</v>
      </c>
      <c r="E88" s="3"/>
      <c r="F88" s="3"/>
      <c r="G88" s="3"/>
      <c r="H88" s="3"/>
      <c r="I88" s="3"/>
      <c r="J88" s="3"/>
      <c r="K88" s="3"/>
      <c r="L88" s="3"/>
      <c r="M88" s="3"/>
      <c r="N88" s="3"/>
      <c r="O88" s="3"/>
      <c r="P88" s="3"/>
      <c r="Q88" s="3"/>
      <c r="R88" s="3"/>
      <c r="S88" s="3"/>
      <c r="T88" s="3"/>
      <c r="U88" s="3"/>
      <c r="V88" s="3"/>
      <c r="W88" s="3"/>
      <c r="X88" s="3"/>
      <c r="Y88" s="3"/>
      <c r="Z88" s="3"/>
    </row>
    <row r="89" spans="1:26">
      <c r="A89" s="74">
        <v>88</v>
      </c>
      <c r="B89" s="75" t="s">
        <v>1973</v>
      </c>
      <c r="C89" s="75" t="s">
        <v>1974</v>
      </c>
      <c r="D89" s="75" t="s">
        <v>1975</v>
      </c>
      <c r="E89" s="3"/>
      <c r="F89" s="3"/>
      <c r="G89" s="3"/>
      <c r="H89" s="3"/>
      <c r="I89" s="3"/>
      <c r="J89" s="3"/>
      <c r="K89" s="3"/>
      <c r="L89" s="3"/>
      <c r="M89" s="3"/>
      <c r="N89" s="3"/>
      <c r="O89" s="3"/>
      <c r="P89" s="3"/>
      <c r="Q89" s="3"/>
      <c r="R89" s="3"/>
      <c r="S89" s="3"/>
      <c r="T89" s="3"/>
      <c r="U89" s="3"/>
      <c r="V89" s="3"/>
      <c r="W89" s="3"/>
      <c r="X89" s="3"/>
      <c r="Y89" s="3"/>
      <c r="Z89" s="3"/>
    </row>
    <row r="90" spans="1:26">
      <c r="A90" s="74">
        <v>89</v>
      </c>
      <c r="B90" s="75" t="s">
        <v>1976</v>
      </c>
      <c r="C90" s="75" t="s">
        <v>1977</v>
      </c>
      <c r="D90" s="75" t="s">
        <v>1978</v>
      </c>
      <c r="E90" s="3"/>
      <c r="F90" s="3"/>
      <c r="G90" s="3"/>
      <c r="H90" s="3"/>
      <c r="I90" s="3"/>
      <c r="J90" s="3"/>
      <c r="K90" s="3"/>
      <c r="L90" s="3"/>
      <c r="M90" s="3"/>
      <c r="N90" s="3"/>
      <c r="O90" s="3"/>
      <c r="P90" s="3"/>
      <c r="Q90" s="3"/>
      <c r="R90" s="3"/>
      <c r="S90" s="3"/>
      <c r="T90" s="3"/>
      <c r="U90" s="3"/>
      <c r="V90" s="3"/>
      <c r="W90" s="3"/>
      <c r="X90" s="3"/>
      <c r="Y90" s="3"/>
      <c r="Z90" s="3"/>
    </row>
    <row r="91" spans="1:26">
      <c r="A91" s="74">
        <v>90</v>
      </c>
      <c r="B91" s="75" t="s">
        <v>1665</v>
      </c>
      <c r="C91" s="75" t="s">
        <v>1666</v>
      </c>
      <c r="D91" s="75" t="s">
        <v>1979</v>
      </c>
      <c r="E91" s="3"/>
      <c r="F91" s="3"/>
      <c r="G91" s="3"/>
      <c r="H91" s="3"/>
      <c r="I91" s="3"/>
      <c r="J91" s="3"/>
      <c r="K91" s="3"/>
      <c r="L91" s="3"/>
      <c r="M91" s="3"/>
      <c r="N91" s="3"/>
      <c r="O91" s="3"/>
      <c r="P91" s="3"/>
      <c r="Q91" s="3"/>
      <c r="R91" s="3"/>
      <c r="S91" s="3"/>
      <c r="T91" s="3"/>
      <c r="U91" s="3"/>
      <c r="V91" s="3"/>
      <c r="W91" s="3"/>
      <c r="X91" s="3"/>
      <c r="Y91" s="3"/>
      <c r="Z91" s="3"/>
    </row>
    <row r="92" spans="1:26">
      <c r="A92" s="74">
        <v>91</v>
      </c>
      <c r="B92" s="75" t="s">
        <v>1671</v>
      </c>
      <c r="C92" s="75" t="s">
        <v>1672</v>
      </c>
      <c r="D92" s="75" t="s">
        <v>1673</v>
      </c>
      <c r="E92" s="3"/>
      <c r="F92" s="3"/>
      <c r="G92" s="3"/>
      <c r="H92" s="3"/>
      <c r="I92" s="3"/>
      <c r="J92" s="3"/>
      <c r="K92" s="3"/>
      <c r="L92" s="3"/>
      <c r="M92" s="3"/>
      <c r="N92" s="3"/>
      <c r="O92" s="3"/>
      <c r="P92" s="3"/>
      <c r="Q92" s="3"/>
      <c r="R92" s="3"/>
      <c r="S92" s="3"/>
      <c r="T92" s="3"/>
      <c r="U92" s="3"/>
      <c r="V92" s="3"/>
      <c r="W92" s="3"/>
      <c r="X92" s="3"/>
      <c r="Y92" s="3"/>
      <c r="Z92" s="3"/>
    </row>
    <row r="93" spans="1:26">
      <c r="A93" s="74">
        <v>92</v>
      </c>
      <c r="B93" s="75" t="s">
        <v>1980</v>
      </c>
      <c r="C93" s="75" t="s">
        <v>1981</v>
      </c>
      <c r="D93" s="75" t="s">
        <v>1982</v>
      </c>
      <c r="E93" s="3"/>
      <c r="F93" s="3"/>
      <c r="G93" s="3"/>
      <c r="H93" s="3"/>
      <c r="I93" s="3"/>
      <c r="J93" s="3"/>
      <c r="K93" s="3"/>
      <c r="L93" s="3"/>
      <c r="M93" s="3"/>
      <c r="N93" s="3"/>
      <c r="O93" s="3"/>
      <c r="P93" s="3"/>
      <c r="Q93" s="3"/>
      <c r="R93" s="3"/>
      <c r="S93" s="3"/>
      <c r="T93" s="3"/>
      <c r="U93" s="3"/>
      <c r="V93" s="3"/>
      <c r="W93" s="3"/>
      <c r="X93" s="3"/>
      <c r="Y93" s="3"/>
      <c r="Z93" s="3"/>
    </row>
    <row r="94" spans="1:26">
      <c r="A94" s="74">
        <v>93</v>
      </c>
      <c r="B94" s="75" t="s">
        <v>1686</v>
      </c>
      <c r="C94" s="75" t="s">
        <v>1687</v>
      </c>
      <c r="D94" s="75" t="s">
        <v>1983</v>
      </c>
      <c r="E94" s="3"/>
      <c r="F94" s="3"/>
      <c r="G94" s="3"/>
      <c r="H94" s="3"/>
      <c r="I94" s="3"/>
      <c r="J94" s="3"/>
      <c r="K94" s="3"/>
      <c r="L94" s="3"/>
      <c r="M94" s="3"/>
      <c r="N94" s="3"/>
      <c r="O94" s="3"/>
      <c r="P94" s="3"/>
      <c r="Q94" s="3"/>
      <c r="R94" s="3"/>
      <c r="S94" s="3"/>
      <c r="T94" s="3"/>
      <c r="U94" s="3"/>
      <c r="V94" s="3"/>
      <c r="W94" s="3"/>
      <c r="X94" s="3"/>
      <c r="Y94" s="3"/>
      <c r="Z94" s="3"/>
    </row>
    <row r="95" spans="1:26">
      <c r="A95" s="74">
        <v>94</v>
      </c>
      <c r="B95" s="75" t="s">
        <v>1984</v>
      </c>
      <c r="C95" s="75" t="s">
        <v>1985</v>
      </c>
      <c r="D95" s="75" t="s">
        <v>1986</v>
      </c>
      <c r="E95" s="3"/>
      <c r="F95" s="3"/>
      <c r="G95" s="3"/>
      <c r="H95" s="3"/>
      <c r="I95" s="3"/>
      <c r="J95" s="3"/>
      <c r="K95" s="3"/>
      <c r="L95" s="3"/>
      <c r="M95" s="3"/>
      <c r="N95" s="3"/>
      <c r="O95" s="3"/>
      <c r="P95" s="3"/>
      <c r="Q95" s="3"/>
      <c r="R95" s="3"/>
      <c r="S95" s="3"/>
      <c r="T95" s="3"/>
      <c r="U95" s="3"/>
      <c r="V95" s="3"/>
      <c r="W95" s="3"/>
      <c r="X95" s="3"/>
      <c r="Y95" s="3"/>
      <c r="Z95" s="3"/>
    </row>
    <row r="96" spans="1:26">
      <c r="A96" s="74">
        <v>95</v>
      </c>
      <c r="B96" s="75" t="s">
        <v>1987</v>
      </c>
      <c r="C96" s="75" t="s">
        <v>1988</v>
      </c>
      <c r="D96" s="75" t="s">
        <v>1989</v>
      </c>
      <c r="E96" s="3"/>
      <c r="F96" s="3"/>
      <c r="G96" s="3"/>
      <c r="H96" s="3"/>
      <c r="I96" s="3"/>
      <c r="J96" s="3"/>
      <c r="K96" s="3"/>
      <c r="L96" s="3"/>
      <c r="M96" s="3"/>
      <c r="N96" s="3"/>
      <c r="O96" s="3"/>
      <c r="P96" s="3"/>
      <c r="Q96" s="3"/>
      <c r="R96" s="3"/>
      <c r="S96" s="3"/>
      <c r="T96" s="3"/>
      <c r="U96" s="3"/>
      <c r="V96" s="3"/>
      <c r="W96" s="3"/>
      <c r="X96" s="3"/>
      <c r="Y96" s="3"/>
      <c r="Z96" s="3"/>
    </row>
    <row r="97" spans="1:26">
      <c r="A97" s="74">
        <v>96</v>
      </c>
      <c r="B97" s="75" t="s">
        <v>1990</v>
      </c>
      <c r="C97" s="75" t="s">
        <v>1991</v>
      </c>
      <c r="D97" s="75" t="s">
        <v>1992</v>
      </c>
      <c r="E97" s="3"/>
      <c r="F97" s="3"/>
      <c r="G97" s="3"/>
      <c r="H97" s="3"/>
      <c r="I97" s="3"/>
      <c r="J97" s="3"/>
      <c r="K97" s="3"/>
      <c r="L97" s="3"/>
      <c r="M97" s="3"/>
      <c r="N97" s="3"/>
      <c r="O97" s="3"/>
      <c r="P97" s="3"/>
      <c r="Q97" s="3"/>
      <c r="R97" s="3"/>
      <c r="S97" s="3"/>
      <c r="T97" s="3"/>
      <c r="U97" s="3"/>
      <c r="V97" s="3"/>
      <c r="W97" s="3"/>
      <c r="X97" s="3"/>
      <c r="Y97" s="3"/>
      <c r="Z97" s="3"/>
    </row>
    <row r="98" spans="1:26">
      <c r="A98" s="74">
        <v>97</v>
      </c>
      <c r="B98" s="75" t="s">
        <v>1993</v>
      </c>
      <c r="C98" s="75" t="s">
        <v>1994</v>
      </c>
      <c r="D98" s="75" t="s">
        <v>1995</v>
      </c>
      <c r="E98" s="3"/>
      <c r="F98" s="3"/>
      <c r="G98" s="3"/>
      <c r="H98" s="3"/>
      <c r="I98" s="3"/>
      <c r="J98" s="3"/>
      <c r="K98" s="3"/>
      <c r="L98" s="3"/>
      <c r="M98" s="3"/>
      <c r="N98" s="3"/>
      <c r="O98" s="3"/>
      <c r="P98" s="3"/>
      <c r="Q98" s="3"/>
      <c r="R98" s="3"/>
      <c r="S98" s="3"/>
      <c r="T98" s="3"/>
      <c r="U98" s="3"/>
      <c r="V98" s="3"/>
      <c r="W98" s="3"/>
      <c r="X98" s="3"/>
      <c r="Y98" s="3"/>
      <c r="Z98" s="3"/>
    </row>
    <row r="99" spans="1:26">
      <c r="A99" s="74">
        <v>98</v>
      </c>
      <c r="B99" s="75" t="s">
        <v>1996</v>
      </c>
      <c r="C99" s="75" t="s">
        <v>1997</v>
      </c>
      <c r="D99" s="75" t="s">
        <v>1998</v>
      </c>
      <c r="E99" s="3"/>
      <c r="F99" s="3"/>
      <c r="G99" s="3"/>
      <c r="H99" s="3"/>
      <c r="I99" s="3"/>
      <c r="J99" s="3"/>
      <c r="K99" s="3"/>
      <c r="L99" s="3"/>
      <c r="M99" s="3"/>
      <c r="N99" s="3"/>
      <c r="O99" s="3"/>
      <c r="P99" s="3"/>
      <c r="Q99" s="3"/>
      <c r="R99" s="3"/>
      <c r="S99" s="3"/>
      <c r="T99" s="3"/>
      <c r="U99" s="3"/>
      <c r="V99" s="3"/>
      <c r="W99" s="3"/>
      <c r="X99" s="3"/>
      <c r="Y99" s="3"/>
      <c r="Z99" s="3"/>
    </row>
    <row r="100" spans="1:26">
      <c r="A100" s="74">
        <v>99</v>
      </c>
      <c r="B100" s="75" t="s">
        <v>1999</v>
      </c>
      <c r="C100" s="75" t="s">
        <v>2000</v>
      </c>
      <c r="D100" s="75" t="s">
        <v>2001</v>
      </c>
      <c r="E100" s="3"/>
      <c r="F100" s="3"/>
      <c r="G100" s="3"/>
      <c r="H100" s="3"/>
      <c r="I100" s="3"/>
      <c r="J100" s="3"/>
      <c r="K100" s="3"/>
      <c r="L100" s="3"/>
      <c r="M100" s="3"/>
      <c r="N100" s="3"/>
      <c r="O100" s="3"/>
      <c r="P100" s="3"/>
      <c r="Q100" s="3"/>
      <c r="R100" s="3"/>
      <c r="S100" s="3"/>
      <c r="T100" s="3"/>
      <c r="U100" s="3"/>
      <c r="V100" s="3"/>
      <c r="W100" s="3"/>
      <c r="X100" s="3"/>
      <c r="Y100" s="3"/>
      <c r="Z100" s="3"/>
    </row>
    <row r="101" spans="1:26">
      <c r="A101" s="74">
        <v>100</v>
      </c>
      <c r="B101" s="75" t="s">
        <v>1698</v>
      </c>
      <c r="C101" s="75" t="s">
        <v>1699</v>
      </c>
      <c r="D101" s="75" t="s">
        <v>2002</v>
      </c>
      <c r="E101" s="3"/>
      <c r="F101" s="3"/>
      <c r="G101" s="3"/>
      <c r="H101" s="3"/>
      <c r="I101" s="3"/>
      <c r="J101" s="3"/>
      <c r="K101" s="3"/>
      <c r="L101" s="3"/>
      <c r="M101" s="3"/>
      <c r="N101" s="3"/>
      <c r="O101" s="3"/>
      <c r="P101" s="3"/>
      <c r="Q101" s="3"/>
      <c r="R101" s="3"/>
      <c r="S101" s="3"/>
      <c r="T101" s="3"/>
      <c r="U101" s="3"/>
      <c r="V101" s="3"/>
      <c r="W101" s="3"/>
      <c r="X101" s="3"/>
      <c r="Y101" s="3"/>
      <c r="Z101" s="3"/>
    </row>
    <row r="102" spans="1:26">
      <c r="A102" s="74">
        <v>101</v>
      </c>
      <c r="B102" s="75" t="s">
        <v>1701</v>
      </c>
      <c r="C102" s="75" t="s">
        <v>1702</v>
      </c>
      <c r="D102" s="75" t="s">
        <v>2003</v>
      </c>
      <c r="E102" s="3"/>
      <c r="F102" s="3"/>
      <c r="G102" s="3"/>
      <c r="H102" s="3"/>
      <c r="I102" s="3"/>
      <c r="J102" s="3"/>
      <c r="K102" s="3"/>
      <c r="L102" s="3"/>
      <c r="M102" s="3"/>
      <c r="N102" s="3"/>
      <c r="O102" s="3"/>
      <c r="P102" s="3"/>
      <c r="Q102" s="3"/>
      <c r="R102" s="3"/>
      <c r="S102" s="3"/>
      <c r="T102" s="3"/>
      <c r="U102" s="3"/>
      <c r="V102" s="3"/>
      <c r="W102" s="3"/>
      <c r="X102" s="3"/>
      <c r="Y102" s="3"/>
      <c r="Z102" s="3"/>
    </row>
    <row r="103" spans="1:26">
      <c r="A103" s="74">
        <v>102</v>
      </c>
      <c r="B103" s="75" t="s">
        <v>1704</v>
      </c>
      <c r="C103" s="75" t="s">
        <v>1705</v>
      </c>
      <c r="D103" s="75" t="s">
        <v>2004</v>
      </c>
      <c r="E103" s="3"/>
      <c r="F103" s="3"/>
      <c r="G103" s="3"/>
      <c r="H103" s="3"/>
      <c r="I103" s="3"/>
      <c r="J103" s="3"/>
      <c r="K103" s="3"/>
      <c r="L103" s="3"/>
      <c r="M103" s="3"/>
      <c r="N103" s="3"/>
      <c r="O103" s="3"/>
      <c r="P103" s="3"/>
      <c r="Q103" s="3"/>
      <c r="R103" s="3"/>
      <c r="S103" s="3"/>
      <c r="T103" s="3"/>
      <c r="U103" s="3"/>
      <c r="V103" s="3"/>
      <c r="W103" s="3"/>
      <c r="X103" s="3"/>
      <c r="Y103" s="3"/>
      <c r="Z103" s="3"/>
    </row>
    <row r="104" spans="1:26">
      <c r="A104" s="74">
        <v>103</v>
      </c>
      <c r="B104" s="75" t="s">
        <v>1707</v>
      </c>
      <c r="C104" s="75" t="s">
        <v>1708</v>
      </c>
      <c r="D104" s="75" t="s">
        <v>2005</v>
      </c>
      <c r="E104" s="3"/>
      <c r="F104" s="3"/>
      <c r="G104" s="3"/>
      <c r="H104" s="3"/>
      <c r="I104" s="3"/>
      <c r="J104" s="3"/>
      <c r="K104" s="3"/>
      <c r="L104" s="3"/>
      <c r="M104" s="3"/>
      <c r="N104" s="3"/>
      <c r="O104" s="3"/>
      <c r="P104" s="3"/>
      <c r="Q104" s="3"/>
      <c r="R104" s="3"/>
      <c r="S104" s="3"/>
      <c r="T104" s="3"/>
      <c r="U104" s="3"/>
      <c r="V104" s="3"/>
      <c r="W104" s="3"/>
      <c r="X104" s="3"/>
      <c r="Y104" s="3"/>
      <c r="Z104" s="3"/>
    </row>
    <row r="105" spans="1:26">
      <c r="A105" s="74">
        <v>104</v>
      </c>
      <c r="B105" s="75" t="s">
        <v>1722</v>
      </c>
      <c r="C105" s="75" t="s">
        <v>1723</v>
      </c>
      <c r="D105" s="75" t="s">
        <v>2006</v>
      </c>
      <c r="E105" s="3"/>
      <c r="F105" s="3"/>
      <c r="G105" s="3"/>
      <c r="H105" s="3"/>
      <c r="I105" s="3"/>
      <c r="J105" s="3"/>
      <c r="K105" s="3"/>
      <c r="L105" s="3"/>
      <c r="M105" s="3"/>
      <c r="N105" s="3"/>
      <c r="O105" s="3"/>
      <c r="P105" s="3"/>
      <c r="Q105" s="3"/>
      <c r="R105" s="3"/>
      <c r="S105" s="3"/>
      <c r="T105" s="3"/>
      <c r="U105" s="3"/>
      <c r="V105" s="3"/>
      <c r="W105" s="3"/>
      <c r="X105" s="3"/>
      <c r="Y105" s="3"/>
      <c r="Z105" s="3"/>
    </row>
    <row r="106" spans="1:26">
      <c r="A106" s="74">
        <v>105</v>
      </c>
      <c r="B106" s="75" t="s">
        <v>1725</v>
      </c>
      <c r="C106" s="75" t="s">
        <v>2007</v>
      </c>
      <c r="D106" s="75" t="s">
        <v>2008</v>
      </c>
      <c r="E106" s="3"/>
      <c r="F106" s="3"/>
      <c r="G106" s="3"/>
      <c r="H106" s="3"/>
      <c r="I106" s="3"/>
      <c r="J106" s="3"/>
      <c r="K106" s="3"/>
      <c r="L106" s="3"/>
      <c r="M106" s="3"/>
      <c r="N106" s="3"/>
      <c r="O106" s="3"/>
      <c r="P106" s="3"/>
      <c r="Q106" s="3"/>
      <c r="R106" s="3"/>
      <c r="S106" s="3"/>
      <c r="T106" s="3"/>
      <c r="U106" s="3"/>
      <c r="V106" s="3"/>
      <c r="W106" s="3"/>
      <c r="X106" s="3"/>
      <c r="Y106" s="3"/>
      <c r="Z106" s="3"/>
    </row>
    <row r="107" spans="1:26">
      <c r="A107" s="74">
        <v>106</v>
      </c>
      <c r="B107" s="75" t="s">
        <v>2009</v>
      </c>
      <c r="C107" s="75" t="s">
        <v>2010</v>
      </c>
      <c r="D107" s="75" t="s">
        <v>2011</v>
      </c>
      <c r="E107" s="3"/>
      <c r="F107" s="3"/>
      <c r="G107" s="3"/>
      <c r="H107" s="3"/>
      <c r="I107" s="3"/>
      <c r="J107" s="3"/>
      <c r="K107" s="3"/>
      <c r="L107" s="3"/>
      <c r="M107" s="3"/>
      <c r="N107" s="3"/>
      <c r="O107" s="3"/>
      <c r="P107" s="3"/>
      <c r="Q107" s="3"/>
      <c r="R107" s="3"/>
      <c r="S107" s="3"/>
      <c r="T107" s="3"/>
      <c r="U107" s="3"/>
      <c r="V107" s="3"/>
      <c r="W107" s="3"/>
      <c r="X107" s="3"/>
      <c r="Y107" s="3"/>
      <c r="Z107" s="3"/>
    </row>
    <row r="108" spans="1:26">
      <c r="A108" s="74">
        <v>107</v>
      </c>
      <c r="B108" s="75" t="s">
        <v>1728</v>
      </c>
      <c r="C108" s="75" t="s">
        <v>1729</v>
      </c>
      <c r="D108" s="75" t="s">
        <v>2012</v>
      </c>
      <c r="E108" s="3"/>
      <c r="F108" s="3"/>
      <c r="G108" s="3"/>
      <c r="H108" s="3"/>
      <c r="I108" s="3"/>
      <c r="J108" s="3"/>
      <c r="K108" s="3"/>
      <c r="L108" s="3"/>
      <c r="M108" s="3"/>
      <c r="N108" s="3"/>
      <c r="O108" s="3"/>
      <c r="P108" s="3"/>
      <c r="Q108" s="3"/>
      <c r="R108" s="3"/>
      <c r="S108" s="3"/>
      <c r="T108" s="3"/>
      <c r="U108" s="3"/>
      <c r="V108" s="3"/>
      <c r="W108" s="3"/>
      <c r="X108" s="3"/>
      <c r="Y108" s="3"/>
      <c r="Z108" s="3"/>
    </row>
    <row r="109" spans="1:26">
      <c r="A109" s="74">
        <v>108</v>
      </c>
      <c r="B109" s="75" t="s">
        <v>1743</v>
      </c>
      <c r="C109" s="75" t="s">
        <v>1744</v>
      </c>
      <c r="D109" s="75" t="s">
        <v>2013</v>
      </c>
      <c r="E109" s="3"/>
      <c r="F109" s="3"/>
      <c r="G109" s="3"/>
      <c r="H109" s="3"/>
      <c r="I109" s="3"/>
      <c r="J109" s="3"/>
      <c r="K109" s="3"/>
      <c r="L109" s="3"/>
      <c r="M109" s="3"/>
      <c r="N109" s="3"/>
      <c r="O109" s="3"/>
      <c r="P109" s="3"/>
      <c r="Q109" s="3"/>
      <c r="R109" s="3"/>
      <c r="S109" s="3"/>
      <c r="T109" s="3"/>
      <c r="U109" s="3"/>
      <c r="V109" s="3"/>
      <c r="W109" s="3"/>
      <c r="X109" s="3"/>
      <c r="Y109" s="3"/>
      <c r="Z109" s="3"/>
    </row>
    <row r="110" spans="1:26">
      <c r="A110" s="74">
        <v>109</v>
      </c>
      <c r="B110" s="75" t="s">
        <v>2014</v>
      </c>
      <c r="C110" s="75" t="s">
        <v>2015</v>
      </c>
      <c r="D110" s="75" t="s">
        <v>2016</v>
      </c>
      <c r="E110" s="3"/>
      <c r="F110" s="3"/>
      <c r="G110" s="3"/>
      <c r="H110" s="3"/>
      <c r="I110" s="3"/>
      <c r="J110" s="3"/>
      <c r="K110" s="3"/>
      <c r="L110" s="3"/>
      <c r="M110" s="3"/>
      <c r="N110" s="3"/>
      <c r="O110" s="3"/>
      <c r="P110" s="3"/>
      <c r="Q110" s="3"/>
      <c r="R110" s="3"/>
      <c r="S110" s="3"/>
      <c r="T110" s="3"/>
      <c r="U110" s="3"/>
      <c r="V110" s="3"/>
      <c r="W110" s="3"/>
      <c r="X110" s="3"/>
      <c r="Y110" s="3"/>
      <c r="Z110" s="3"/>
    </row>
    <row r="111" spans="1:26">
      <c r="A111" s="74">
        <v>110</v>
      </c>
      <c r="B111" s="75" t="s">
        <v>1758</v>
      </c>
      <c r="C111" s="75" t="s">
        <v>1759</v>
      </c>
      <c r="D111" s="75" t="s">
        <v>2017</v>
      </c>
      <c r="E111" s="3"/>
      <c r="F111" s="3"/>
      <c r="G111" s="3"/>
      <c r="H111" s="3"/>
      <c r="I111" s="3"/>
      <c r="J111" s="3"/>
      <c r="K111" s="3"/>
      <c r="L111" s="3"/>
      <c r="M111" s="3"/>
      <c r="N111" s="3"/>
      <c r="O111" s="3"/>
      <c r="P111" s="3"/>
      <c r="Q111" s="3"/>
      <c r="R111" s="3"/>
      <c r="S111" s="3"/>
      <c r="T111" s="3"/>
      <c r="U111" s="3"/>
      <c r="V111" s="3"/>
      <c r="W111" s="3"/>
      <c r="X111" s="3"/>
      <c r="Y111" s="3"/>
      <c r="Z111" s="3"/>
    </row>
    <row r="112" spans="1:26">
      <c r="A112" s="74">
        <v>111</v>
      </c>
      <c r="B112" s="75" t="s">
        <v>2018</v>
      </c>
      <c r="C112" s="75" t="s">
        <v>2019</v>
      </c>
      <c r="D112" s="75" t="s">
        <v>2020</v>
      </c>
      <c r="E112" s="3"/>
      <c r="F112" s="3"/>
      <c r="G112" s="3"/>
      <c r="H112" s="3"/>
      <c r="I112" s="3"/>
      <c r="J112" s="3"/>
      <c r="K112" s="3"/>
      <c r="L112" s="3"/>
      <c r="M112" s="3"/>
      <c r="N112" s="3"/>
      <c r="O112" s="3"/>
      <c r="P112" s="3"/>
      <c r="Q112" s="3"/>
      <c r="R112" s="3"/>
      <c r="S112" s="3"/>
      <c r="T112" s="3"/>
      <c r="U112" s="3"/>
      <c r="V112" s="3"/>
      <c r="W112" s="3"/>
      <c r="X112" s="3"/>
      <c r="Y112" s="3"/>
      <c r="Z112" s="3"/>
    </row>
    <row r="113" spans="1:26">
      <c r="A113" s="74">
        <v>112</v>
      </c>
      <c r="B113" s="75" t="s">
        <v>2021</v>
      </c>
      <c r="C113" s="75" t="s">
        <v>2022</v>
      </c>
      <c r="D113" s="75" t="s">
        <v>2023</v>
      </c>
      <c r="E113" s="3"/>
      <c r="F113" s="3"/>
      <c r="G113" s="3"/>
      <c r="H113" s="3"/>
      <c r="I113" s="3"/>
      <c r="J113" s="3"/>
      <c r="K113" s="3"/>
      <c r="L113" s="3"/>
      <c r="M113" s="3"/>
      <c r="N113" s="3"/>
      <c r="O113" s="3"/>
      <c r="P113" s="3"/>
      <c r="Q113" s="3"/>
      <c r="R113" s="3"/>
      <c r="S113" s="3"/>
      <c r="T113" s="3"/>
      <c r="U113" s="3"/>
      <c r="V113" s="3"/>
      <c r="W113" s="3"/>
      <c r="X113" s="3"/>
      <c r="Y113" s="3"/>
      <c r="Z113" s="3"/>
    </row>
    <row r="114" spans="1:26">
      <c r="A114" s="74">
        <v>113</v>
      </c>
      <c r="B114" s="75" t="s">
        <v>2024</v>
      </c>
      <c r="C114" s="75" t="s">
        <v>2025</v>
      </c>
      <c r="D114" s="75" t="s">
        <v>2026</v>
      </c>
      <c r="E114" s="3"/>
      <c r="F114" s="3"/>
      <c r="G114" s="3"/>
      <c r="H114" s="3"/>
      <c r="I114" s="3"/>
      <c r="J114" s="3"/>
      <c r="K114" s="3"/>
      <c r="L114" s="3"/>
      <c r="M114" s="3"/>
      <c r="N114" s="3"/>
      <c r="O114" s="3"/>
      <c r="P114" s="3"/>
      <c r="Q114" s="3"/>
      <c r="R114" s="3"/>
      <c r="S114" s="3"/>
      <c r="T114" s="3"/>
      <c r="U114" s="3"/>
      <c r="V114" s="3"/>
      <c r="W114" s="3"/>
      <c r="X114" s="3"/>
      <c r="Y114" s="3"/>
      <c r="Z114" s="3"/>
    </row>
    <row r="115" spans="1:26">
      <c r="A115" s="74">
        <v>114</v>
      </c>
      <c r="B115" s="75" t="s">
        <v>2027</v>
      </c>
      <c r="C115" s="75" t="s">
        <v>2028</v>
      </c>
      <c r="D115" s="75" t="s">
        <v>2029</v>
      </c>
      <c r="E115" s="3"/>
      <c r="F115" s="3"/>
      <c r="G115" s="3"/>
      <c r="H115" s="3"/>
      <c r="I115" s="3"/>
      <c r="J115" s="3"/>
      <c r="K115" s="3"/>
      <c r="L115" s="3"/>
      <c r="M115" s="3"/>
      <c r="N115" s="3"/>
      <c r="O115" s="3"/>
      <c r="P115" s="3"/>
      <c r="Q115" s="3"/>
      <c r="R115" s="3"/>
      <c r="S115" s="3"/>
      <c r="T115" s="3"/>
      <c r="U115" s="3"/>
      <c r="V115" s="3"/>
      <c r="W115" s="3"/>
      <c r="X115" s="3"/>
      <c r="Y115" s="3"/>
      <c r="Z115" s="3"/>
    </row>
    <row r="116" spans="1:26">
      <c r="A116" s="74">
        <v>115</v>
      </c>
      <c r="B116" s="75" t="s">
        <v>2030</v>
      </c>
      <c r="C116" s="75" t="s">
        <v>2031</v>
      </c>
      <c r="D116" s="75" t="s">
        <v>2032</v>
      </c>
      <c r="E116" s="3"/>
      <c r="F116" s="3"/>
      <c r="G116" s="3"/>
      <c r="H116" s="3"/>
      <c r="I116" s="3"/>
      <c r="J116" s="3"/>
      <c r="K116" s="3"/>
      <c r="L116" s="3"/>
      <c r="M116" s="3"/>
      <c r="N116" s="3"/>
      <c r="O116" s="3"/>
      <c r="P116" s="3"/>
      <c r="Q116" s="3"/>
      <c r="R116" s="3"/>
      <c r="S116" s="3"/>
      <c r="T116" s="3"/>
      <c r="U116" s="3"/>
      <c r="V116" s="3"/>
      <c r="W116" s="3"/>
      <c r="X116" s="3"/>
      <c r="Y116" s="3"/>
      <c r="Z116" s="3"/>
    </row>
    <row r="117" spans="1:26">
      <c r="A117" s="74">
        <v>116</v>
      </c>
      <c r="B117" s="75" t="s">
        <v>2033</v>
      </c>
      <c r="C117" s="75" t="s">
        <v>2034</v>
      </c>
      <c r="D117" s="75" t="s">
        <v>2035</v>
      </c>
      <c r="E117" s="3"/>
      <c r="F117" s="3"/>
      <c r="G117" s="3"/>
      <c r="H117" s="3"/>
      <c r="I117" s="3"/>
      <c r="J117" s="3"/>
      <c r="K117" s="3"/>
      <c r="L117" s="3"/>
      <c r="M117" s="3"/>
      <c r="N117" s="3"/>
      <c r="O117" s="3"/>
      <c r="P117" s="3"/>
      <c r="Q117" s="3"/>
      <c r="R117" s="3"/>
      <c r="S117" s="3"/>
      <c r="T117" s="3"/>
      <c r="U117" s="3"/>
      <c r="V117" s="3"/>
      <c r="W117" s="3"/>
      <c r="X117" s="3"/>
      <c r="Y117" s="3"/>
      <c r="Z117" s="3"/>
    </row>
    <row r="118" spans="1:26">
      <c r="A118" s="74">
        <v>117</v>
      </c>
      <c r="B118" s="75" t="s">
        <v>2036</v>
      </c>
      <c r="C118" s="75" t="s">
        <v>2037</v>
      </c>
      <c r="D118" s="75" t="s">
        <v>2038</v>
      </c>
      <c r="E118" s="3"/>
      <c r="F118" s="3"/>
      <c r="G118" s="3"/>
      <c r="H118" s="3"/>
      <c r="I118" s="3"/>
      <c r="J118" s="3"/>
      <c r="K118" s="3"/>
      <c r="L118" s="3"/>
      <c r="M118" s="3"/>
      <c r="N118" s="3"/>
      <c r="O118" s="3"/>
      <c r="P118" s="3"/>
      <c r="Q118" s="3"/>
      <c r="R118" s="3"/>
      <c r="S118" s="3"/>
      <c r="T118" s="3"/>
      <c r="U118" s="3"/>
      <c r="V118" s="3"/>
      <c r="W118" s="3"/>
      <c r="X118" s="3"/>
      <c r="Y118" s="3"/>
      <c r="Z118" s="3"/>
    </row>
    <row r="119" spans="1:26">
      <c r="A119" s="74">
        <v>118</v>
      </c>
      <c r="B119" s="75" t="s">
        <v>2039</v>
      </c>
      <c r="C119" s="75" t="s">
        <v>2040</v>
      </c>
      <c r="D119" s="75" t="s">
        <v>2041</v>
      </c>
      <c r="E119" s="3"/>
      <c r="F119" s="3"/>
      <c r="G119" s="3"/>
      <c r="H119" s="3"/>
      <c r="I119" s="3"/>
      <c r="J119" s="3"/>
      <c r="K119" s="3"/>
      <c r="L119" s="3"/>
      <c r="M119" s="3"/>
      <c r="N119" s="3"/>
      <c r="O119" s="3"/>
      <c r="P119" s="3"/>
      <c r="Q119" s="3"/>
      <c r="R119" s="3"/>
      <c r="S119" s="3"/>
      <c r="T119" s="3"/>
      <c r="U119" s="3"/>
      <c r="V119" s="3"/>
      <c r="W119" s="3"/>
      <c r="X119" s="3"/>
      <c r="Y119" s="3"/>
      <c r="Z119" s="3"/>
    </row>
    <row r="120" spans="1:26">
      <c r="A120" s="74">
        <v>119</v>
      </c>
      <c r="B120" s="75" t="s">
        <v>2042</v>
      </c>
      <c r="C120" s="75" t="s">
        <v>2043</v>
      </c>
      <c r="D120" s="75" t="s">
        <v>2044</v>
      </c>
      <c r="E120" s="3"/>
      <c r="F120" s="3"/>
      <c r="G120" s="3"/>
      <c r="H120" s="3"/>
      <c r="I120" s="3"/>
      <c r="J120" s="3"/>
      <c r="K120" s="3"/>
      <c r="L120" s="3"/>
      <c r="M120" s="3"/>
      <c r="N120" s="3"/>
      <c r="O120" s="3"/>
      <c r="P120" s="3"/>
      <c r="Q120" s="3"/>
      <c r="R120" s="3"/>
      <c r="S120" s="3"/>
      <c r="T120" s="3"/>
      <c r="U120" s="3"/>
      <c r="V120" s="3"/>
      <c r="W120" s="3"/>
      <c r="X120" s="3"/>
      <c r="Y120" s="3"/>
      <c r="Z120" s="3"/>
    </row>
    <row r="121" spans="1:26">
      <c r="A121" s="74">
        <v>120</v>
      </c>
      <c r="B121" s="75" t="s">
        <v>1113</v>
      </c>
      <c r="C121" s="75" t="s">
        <v>2045</v>
      </c>
      <c r="D121" s="75" t="s">
        <v>2046</v>
      </c>
      <c r="E121" s="3"/>
      <c r="F121" s="3"/>
      <c r="G121" s="3"/>
      <c r="H121" s="3"/>
      <c r="I121" s="3"/>
      <c r="J121" s="3"/>
      <c r="K121" s="3"/>
      <c r="L121" s="3"/>
      <c r="M121" s="3"/>
      <c r="N121" s="3"/>
      <c r="O121" s="3"/>
      <c r="P121" s="3"/>
      <c r="Q121" s="3"/>
      <c r="R121" s="3"/>
      <c r="S121" s="3"/>
      <c r="T121" s="3"/>
      <c r="U121" s="3"/>
      <c r="V121" s="3"/>
      <c r="W121" s="3"/>
      <c r="X121" s="3"/>
      <c r="Y121" s="3"/>
      <c r="Z121" s="3"/>
    </row>
    <row r="122" spans="1:26">
      <c r="A122" s="74">
        <v>121</v>
      </c>
      <c r="B122" s="75" t="s">
        <v>2047</v>
      </c>
      <c r="C122" s="75" t="s">
        <v>2048</v>
      </c>
      <c r="D122" s="75" t="s">
        <v>2049</v>
      </c>
      <c r="E122" s="3"/>
      <c r="F122" s="3"/>
      <c r="G122" s="3"/>
      <c r="H122" s="3"/>
      <c r="I122" s="3"/>
      <c r="J122" s="3"/>
      <c r="K122" s="3"/>
      <c r="L122" s="3"/>
      <c r="M122" s="3"/>
      <c r="N122" s="3"/>
      <c r="O122" s="3"/>
      <c r="P122" s="3"/>
      <c r="Q122" s="3"/>
      <c r="R122" s="3"/>
      <c r="S122" s="3"/>
      <c r="T122" s="3"/>
      <c r="U122" s="3"/>
      <c r="V122" s="3"/>
      <c r="W122" s="3"/>
      <c r="X122" s="3"/>
      <c r="Y122" s="3"/>
      <c r="Z122" s="3"/>
    </row>
    <row r="123" spans="1:26">
      <c r="A123" s="74">
        <v>122</v>
      </c>
      <c r="B123" s="75" t="s">
        <v>2050</v>
      </c>
      <c r="C123" s="75" t="s">
        <v>2051</v>
      </c>
      <c r="D123" s="75" t="s">
        <v>2052</v>
      </c>
      <c r="E123" s="3"/>
      <c r="F123" s="3"/>
      <c r="G123" s="3"/>
      <c r="H123" s="3"/>
      <c r="I123" s="3"/>
      <c r="J123" s="3"/>
      <c r="K123" s="3"/>
      <c r="L123" s="3"/>
      <c r="M123" s="3"/>
      <c r="N123" s="3"/>
      <c r="O123" s="3"/>
      <c r="P123" s="3"/>
      <c r="Q123" s="3"/>
      <c r="R123" s="3"/>
      <c r="S123" s="3"/>
      <c r="T123" s="3"/>
      <c r="U123" s="3"/>
      <c r="V123" s="3"/>
      <c r="W123" s="3"/>
      <c r="X123" s="3"/>
      <c r="Y123" s="3"/>
      <c r="Z123" s="3"/>
    </row>
    <row r="124" spans="1:26">
      <c r="A124" s="74">
        <v>123</v>
      </c>
      <c r="B124" s="75" t="s">
        <v>2053</v>
      </c>
      <c r="C124" s="75" t="s">
        <v>2054</v>
      </c>
      <c r="D124" s="75" t="s">
        <v>2055</v>
      </c>
      <c r="E124" s="3"/>
      <c r="F124" s="3"/>
      <c r="G124" s="3"/>
      <c r="H124" s="3"/>
      <c r="I124" s="3"/>
      <c r="J124" s="3"/>
      <c r="K124" s="3"/>
      <c r="L124" s="3"/>
      <c r="M124" s="3"/>
      <c r="N124" s="3"/>
      <c r="O124" s="3"/>
      <c r="P124" s="3"/>
      <c r="Q124" s="3"/>
      <c r="R124" s="3"/>
      <c r="S124" s="3"/>
      <c r="T124" s="3"/>
      <c r="U124" s="3"/>
      <c r="V124" s="3"/>
      <c r="W124" s="3"/>
      <c r="X124" s="3"/>
      <c r="Y124" s="3"/>
      <c r="Z124" s="3"/>
    </row>
    <row r="125" spans="1:26">
      <c r="A125" s="74">
        <v>124</v>
      </c>
      <c r="B125" s="75" t="s">
        <v>2056</v>
      </c>
      <c r="C125" s="75" t="s">
        <v>2057</v>
      </c>
      <c r="D125" s="75" t="s">
        <v>2058</v>
      </c>
      <c r="E125" s="3"/>
      <c r="F125" s="3"/>
      <c r="G125" s="3"/>
      <c r="H125" s="3"/>
      <c r="I125" s="3"/>
      <c r="J125" s="3"/>
      <c r="K125" s="3"/>
      <c r="L125" s="3"/>
      <c r="M125" s="3"/>
      <c r="N125" s="3"/>
      <c r="O125" s="3"/>
      <c r="P125" s="3"/>
      <c r="Q125" s="3"/>
      <c r="R125" s="3"/>
      <c r="S125" s="3"/>
      <c r="T125" s="3"/>
      <c r="U125" s="3"/>
      <c r="V125" s="3"/>
      <c r="W125" s="3"/>
      <c r="X125" s="3"/>
      <c r="Y125" s="3"/>
      <c r="Z125" s="3"/>
    </row>
    <row r="126" spans="1:26">
      <c r="A126" s="74">
        <v>125</v>
      </c>
      <c r="B126" s="75" t="s">
        <v>2059</v>
      </c>
      <c r="C126" s="75" t="s">
        <v>2060</v>
      </c>
      <c r="D126" s="75" t="s">
        <v>2061</v>
      </c>
      <c r="E126" s="3"/>
      <c r="F126" s="3"/>
      <c r="G126" s="3"/>
      <c r="H126" s="3"/>
      <c r="I126" s="3"/>
      <c r="J126" s="3"/>
      <c r="K126" s="3"/>
      <c r="L126" s="3"/>
      <c r="M126" s="3"/>
      <c r="N126" s="3"/>
      <c r="O126" s="3"/>
      <c r="P126" s="3"/>
      <c r="Q126" s="3"/>
      <c r="R126" s="3"/>
      <c r="S126" s="3"/>
      <c r="T126" s="3"/>
      <c r="U126" s="3"/>
      <c r="V126" s="3"/>
      <c r="W126" s="3"/>
      <c r="X126" s="3"/>
      <c r="Y126" s="3"/>
      <c r="Z126" s="3"/>
    </row>
    <row r="127" spans="1:26">
      <c r="A127" s="74">
        <v>126</v>
      </c>
      <c r="B127" s="75" t="s">
        <v>1173</v>
      </c>
      <c r="C127" s="75" t="s">
        <v>1174</v>
      </c>
      <c r="D127" s="75" t="s">
        <v>2062</v>
      </c>
      <c r="E127" s="3"/>
      <c r="F127" s="3"/>
      <c r="G127" s="3"/>
      <c r="H127" s="3"/>
      <c r="I127" s="3"/>
      <c r="J127" s="3"/>
      <c r="K127" s="3"/>
      <c r="L127" s="3"/>
      <c r="M127" s="3"/>
      <c r="N127" s="3"/>
      <c r="O127" s="3"/>
      <c r="P127" s="3"/>
      <c r="Q127" s="3"/>
      <c r="R127" s="3"/>
      <c r="S127" s="3"/>
      <c r="T127" s="3"/>
      <c r="U127" s="3"/>
      <c r="V127" s="3"/>
      <c r="W127" s="3"/>
      <c r="X127" s="3"/>
      <c r="Y127" s="3"/>
      <c r="Z127" s="3"/>
    </row>
    <row r="128" spans="1:26">
      <c r="A128" s="74">
        <v>127</v>
      </c>
      <c r="B128" s="75" t="s">
        <v>2063</v>
      </c>
      <c r="C128" s="75" t="s">
        <v>2064</v>
      </c>
      <c r="D128" s="75" t="s">
        <v>2065</v>
      </c>
      <c r="E128" s="3"/>
      <c r="F128" s="3"/>
      <c r="G128" s="3"/>
      <c r="H128" s="3"/>
      <c r="I128" s="3"/>
      <c r="J128" s="3"/>
      <c r="K128" s="3"/>
      <c r="L128" s="3"/>
      <c r="M128" s="3"/>
      <c r="N128" s="3"/>
      <c r="O128" s="3"/>
      <c r="P128" s="3"/>
      <c r="Q128" s="3"/>
      <c r="R128" s="3"/>
      <c r="S128" s="3"/>
      <c r="T128" s="3"/>
      <c r="U128" s="3"/>
      <c r="V128" s="3"/>
      <c r="W128" s="3"/>
      <c r="X128" s="3"/>
      <c r="Y128" s="3"/>
      <c r="Z128" s="3"/>
    </row>
    <row r="129" spans="1:26">
      <c r="A129" s="74">
        <v>128</v>
      </c>
      <c r="B129" s="75" t="s">
        <v>2066</v>
      </c>
      <c r="C129" s="75" t="s">
        <v>2067</v>
      </c>
      <c r="D129" s="75" t="s">
        <v>2068</v>
      </c>
      <c r="E129" s="3"/>
      <c r="F129" s="3"/>
      <c r="G129" s="3"/>
      <c r="H129" s="3"/>
      <c r="I129" s="3"/>
      <c r="J129" s="3"/>
      <c r="K129" s="3"/>
      <c r="L129" s="3"/>
      <c r="M129" s="3"/>
      <c r="N129" s="3"/>
      <c r="O129" s="3"/>
      <c r="P129" s="3"/>
      <c r="Q129" s="3"/>
      <c r="R129" s="3"/>
      <c r="S129" s="3"/>
      <c r="T129" s="3"/>
      <c r="U129" s="3"/>
      <c r="V129" s="3"/>
      <c r="W129" s="3"/>
      <c r="X129" s="3"/>
      <c r="Y129" s="3"/>
      <c r="Z129" s="3"/>
    </row>
    <row r="130" spans="1:26">
      <c r="A130" s="74">
        <v>129</v>
      </c>
      <c r="B130" s="75" t="s">
        <v>1182</v>
      </c>
      <c r="C130" s="75" t="s">
        <v>1183</v>
      </c>
      <c r="D130" s="75" t="s">
        <v>2069</v>
      </c>
      <c r="E130" s="3"/>
      <c r="F130" s="3"/>
      <c r="G130" s="3"/>
      <c r="H130" s="3"/>
      <c r="I130" s="3"/>
      <c r="J130" s="3"/>
      <c r="K130" s="3"/>
      <c r="L130" s="3"/>
      <c r="M130" s="3"/>
      <c r="N130" s="3"/>
      <c r="O130" s="3"/>
      <c r="P130" s="3"/>
      <c r="Q130" s="3"/>
      <c r="R130" s="3"/>
      <c r="S130" s="3"/>
      <c r="T130" s="3"/>
      <c r="U130" s="3"/>
      <c r="V130" s="3"/>
      <c r="W130" s="3"/>
      <c r="X130" s="3"/>
      <c r="Y130" s="3"/>
      <c r="Z130" s="3"/>
    </row>
    <row r="131" spans="1:26">
      <c r="A131" s="74">
        <v>130</v>
      </c>
      <c r="B131" s="75" t="s">
        <v>2070</v>
      </c>
      <c r="C131" s="75" t="s">
        <v>2071</v>
      </c>
      <c r="D131" s="75" t="s">
        <v>2072</v>
      </c>
      <c r="E131" s="3"/>
      <c r="F131" s="3"/>
      <c r="G131" s="3"/>
      <c r="H131" s="3"/>
      <c r="I131" s="3"/>
      <c r="J131" s="3"/>
      <c r="K131" s="3"/>
      <c r="L131" s="3"/>
      <c r="M131" s="3"/>
      <c r="N131" s="3"/>
      <c r="O131" s="3"/>
      <c r="P131" s="3"/>
      <c r="Q131" s="3"/>
      <c r="R131" s="3"/>
      <c r="S131" s="3"/>
      <c r="T131" s="3"/>
      <c r="U131" s="3"/>
      <c r="V131" s="3"/>
      <c r="W131" s="3"/>
      <c r="X131" s="3"/>
      <c r="Y131" s="3"/>
      <c r="Z131" s="3"/>
    </row>
    <row r="132" spans="1:26">
      <c r="A132" s="74">
        <v>131</v>
      </c>
      <c r="B132" s="75" t="s">
        <v>2073</v>
      </c>
      <c r="C132" s="75" t="s">
        <v>2074</v>
      </c>
      <c r="D132" s="75" t="s">
        <v>2075</v>
      </c>
      <c r="E132" s="3"/>
      <c r="F132" s="3"/>
      <c r="G132" s="3"/>
      <c r="H132" s="3"/>
      <c r="I132" s="3"/>
      <c r="J132" s="3"/>
      <c r="K132" s="3"/>
      <c r="L132" s="3"/>
      <c r="M132" s="3"/>
      <c r="N132" s="3"/>
      <c r="O132" s="3"/>
      <c r="P132" s="3"/>
      <c r="Q132" s="3"/>
      <c r="R132" s="3"/>
      <c r="S132" s="3"/>
      <c r="T132" s="3"/>
      <c r="U132" s="3"/>
      <c r="V132" s="3"/>
      <c r="W132" s="3"/>
      <c r="X132" s="3"/>
      <c r="Y132" s="3"/>
      <c r="Z132" s="3"/>
    </row>
    <row r="133" spans="1:26">
      <c r="A133" s="74">
        <v>132</v>
      </c>
      <c r="B133" s="75" t="s">
        <v>1191</v>
      </c>
      <c r="C133" s="75" t="s">
        <v>1192</v>
      </c>
      <c r="D133" s="75" t="s">
        <v>2076</v>
      </c>
      <c r="E133" s="3"/>
      <c r="F133" s="3"/>
      <c r="G133" s="3"/>
      <c r="H133" s="3"/>
      <c r="I133" s="3"/>
      <c r="J133" s="3"/>
      <c r="K133" s="3"/>
      <c r="L133" s="3"/>
      <c r="M133" s="3"/>
      <c r="N133" s="3"/>
      <c r="O133" s="3"/>
      <c r="P133" s="3"/>
      <c r="Q133" s="3"/>
      <c r="R133" s="3"/>
      <c r="S133" s="3"/>
      <c r="T133" s="3"/>
      <c r="U133" s="3"/>
      <c r="V133" s="3"/>
      <c r="W133" s="3"/>
      <c r="X133" s="3"/>
      <c r="Y133" s="3"/>
      <c r="Z133" s="3"/>
    </row>
    <row r="134" spans="1:26">
      <c r="A134" s="74">
        <v>133</v>
      </c>
      <c r="B134" s="75" t="s">
        <v>1200</v>
      </c>
      <c r="C134" s="75" t="s">
        <v>1201</v>
      </c>
      <c r="D134" s="75" t="s">
        <v>1202</v>
      </c>
      <c r="E134" s="3"/>
      <c r="F134" s="3"/>
      <c r="G134" s="3"/>
      <c r="H134" s="3"/>
      <c r="I134" s="3"/>
      <c r="J134" s="3"/>
      <c r="K134" s="3"/>
      <c r="L134" s="3"/>
      <c r="M134" s="3"/>
      <c r="N134" s="3"/>
      <c r="O134" s="3"/>
      <c r="P134" s="3"/>
      <c r="Q134" s="3"/>
      <c r="R134" s="3"/>
      <c r="S134" s="3"/>
      <c r="T134" s="3"/>
      <c r="U134" s="3"/>
      <c r="V134" s="3"/>
      <c r="W134" s="3"/>
      <c r="X134" s="3"/>
      <c r="Y134" s="3"/>
      <c r="Z134" s="3"/>
    </row>
    <row r="135" spans="1:26">
      <c r="A135" s="74">
        <v>134</v>
      </c>
      <c r="B135" s="75" t="s">
        <v>1248</v>
      </c>
      <c r="C135" s="75" t="s">
        <v>1249</v>
      </c>
      <c r="D135" s="75" t="s">
        <v>2077</v>
      </c>
      <c r="E135" s="3"/>
      <c r="F135" s="3"/>
      <c r="G135" s="3"/>
      <c r="H135" s="3"/>
      <c r="I135" s="3"/>
      <c r="J135" s="3"/>
      <c r="K135" s="3"/>
      <c r="L135" s="3"/>
      <c r="M135" s="3"/>
      <c r="N135" s="3"/>
      <c r="O135" s="3"/>
      <c r="P135" s="3"/>
      <c r="Q135" s="3"/>
      <c r="R135" s="3"/>
      <c r="S135" s="3"/>
      <c r="T135" s="3"/>
      <c r="U135" s="3"/>
      <c r="V135" s="3"/>
      <c r="W135" s="3"/>
      <c r="X135" s="3"/>
      <c r="Y135" s="3"/>
      <c r="Z135" s="3"/>
    </row>
    <row r="136" spans="1:26">
      <c r="A136" s="74">
        <v>135</v>
      </c>
      <c r="B136" s="75" t="s">
        <v>2078</v>
      </c>
      <c r="C136" s="75" t="s">
        <v>2079</v>
      </c>
      <c r="D136" s="75" t="s">
        <v>2080</v>
      </c>
      <c r="E136" s="3"/>
      <c r="F136" s="3"/>
      <c r="G136" s="3"/>
      <c r="H136" s="3"/>
      <c r="I136" s="3"/>
      <c r="J136" s="3"/>
      <c r="K136" s="3"/>
      <c r="L136" s="3"/>
      <c r="M136" s="3"/>
      <c r="N136" s="3"/>
      <c r="O136" s="3"/>
      <c r="P136" s="3"/>
      <c r="Q136" s="3"/>
      <c r="R136" s="3"/>
      <c r="S136" s="3"/>
      <c r="T136" s="3"/>
      <c r="U136" s="3"/>
      <c r="V136" s="3"/>
      <c r="W136" s="3"/>
      <c r="X136" s="3"/>
      <c r="Y136" s="3"/>
      <c r="Z136" s="3"/>
    </row>
    <row r="137" spans="1:26">
      <c r="A137" s="74">
        <v>136</v>
      </c>
      <c r="B137" s="75" t="s">
        <v>2081</v>
      </c>
      <c r="C137" s="75" t="s">
        <v>2082</v>
      </c>
      <c r="D137" s="75" t="s">
        <v>2083</v>
      </c>
      <c r="E137" s="3"/>
      <c r="F137" s="3"/>
      <c r="G137" s="3"/>
      <c r="H137" s="3"/>
      <c r="I137" s="3"/>
      <c r="J137" s="3"/>
      <c r="K137" s="3"/>
      <c r="L137" s="3"/>
      <c r="M137" s="3"/>
      <c r="N137" s="3"/>
      <c r="O137" s="3"/>
      <c r="P137" s="3"/>
      <c r="Q137" s="3"/>
      <c r="R137" s="3"/>
      <c r="S137" s="3"/>
      <c r="T137" s="3"/>
      <c r="U137" s="3"/>
      <c r="V137" s="3"/>
      <c r="W137" s="3"/>
      <c r="X137" s="3"/>
      <c r="Y137" s="3"/>
      <c r="Z137" s="3"/>
    </row>
    <row r="138" spans="1:26">
      <c r="A138" s="74">
        <v>137</v>
      </c>
      <c r="B138" s="75" t="s">
        <v>2084</v>
      </c>
      <c r="C138" s="75" t="s">
        <v>2085</v>
      </c>
      <c r="D138" s="75" t="s">
        <v>2086</v>
      </c>
      <c r="E138" s="3"/>
      <c r="F138" s="3"/>
      <c r="G138" s="3"/>
      <c r="H138" s="3"/>
      <c r="I138" s="3"/>
      <c r="J138" s="3"/>
      <c r="K138" s="3"/>
      <c r="L138" s="3"/>
      <c r="M138" s="3"/>
      <c r="N138" s="3"/>
      <c r="O138" s="3"/>
      <c r="P138" s="3"/>
      <c r="Q138" s="3"/>
      <c r="R138" s="3"/>
      <c r="S138" s="3"/>
      <c r="T138" s="3"/>
      <c r="U138" s="3"/>
      <c r="V138" s="3"/>
      <c r="W138" s="3"/>
      <c r="X138" s="3"/>
      <c r="Y138" s="3"/>
      <c r="Z138" s="3"/>
    </row>
    <row r="139" spans="1:26">
      <c r="A139" s="74">
        <v>138</v>
      </c>
      <c r="B139" s="75" t="s">
        <v>2087</v>
      </c>
      <c r="C139" s="75" t="s">
        <v>2088</v>
      </c>
      <c r="D139" s="75" t="s">
        <v>2089</v>
      </c>
      <c r="E139" s="3"/>
      <c r="F139" s="3"/>
      <c r="G139" s="3"/>
      <c r="H139" s="3"/>
      <c r="I139" s="3"/>
      <c r="J139" s="3"/>
      <c r="K139" s="3"/>
      <c r="L139" s="3"/>
      <c r="M139" s="3"/>
      <c r="N139" s="3"/>
      <c r="O139" s="3"/>
      <c r="P139" s="3"/>
      <c r="Q139" s="3"/>
      <c r="R139" s="3"/>
      <c r="S139" s="3"/>
      <c r="T139" s="3"/>
      <c r="U139" s="3"/>
      <c r="V139" s="3"/>
      <c r="W139" s="3"/>
      <c r="X139" s="3"/>
      <c r="Y139" s="3"/>
      <c r="Z139" s="3"/>
    </row>
    <row r="140" spans="1:26">
      <c r="A140" s="74">
        <v>139</v>
      </c>
      <c r="B140" s="75" t="s">
        <v>2090</v>
      </c>
      <c r="C140" s="75" t="s">
        <v>2091</v>
      </c>
      <c r="D140" s="75" t="s">
        <v>2092</v>
      </c>
      <c r="E140" s="3"/>
      <c r="F140" s="3"/>
      <c r="G140" s="3"/>
      <c r="H140" s="3"/>
      <c r="I140" s="3"/>
      <c r="J140" s="3"/>
      <c r="K140" s="3"/>
      <c r="L140" s="3"/>
      <c r="M140" s="3"/>
      <c r="N140" s="3"/>
      <c r="O140" s="3"/>
      <c r="P140" s="3"/>
      <c r="Q140" s="3"/>
      <c r="R140" s="3"/>
      <c r="S140" s="3"/>
      <c r="T140" s="3"/>
      <c r="U140" s="3"/>
      <c r="V140" s="3"/>
      <c r="W140" s="3"/>
      <c r="X140" s="3"/>
      <c r="Y140" s="3"/>
      <c r="Z140" s="3"/>
    </row>
    <row r="141" spans="1:26">
      <c r="A141" s="74">
        <v>140</v>
      </c>
      <c r="B141" s="75" t="s">
        <v>1314</v>
      </c>
      <c r="C141" s="75" t="s">
        <v>1315</v>
      </c>
      <c r="D141" s="75" t="s">
        <v>2093</v>
      </c>
      <c r="E141" s="3"/>
      <c r="F141" s="3"/>
      <c r="G141" s="3"/>
      <c r="H141" s="3"/>
      <c r="I141" s="3"/>
      <c r="J141" s="3"/>
      <c r="K141" s="3"/>
      <c r="L141" s="3"/>
      <c r="M141" s="3"/>
      <c r="N141" s="3"/>
      <c r="O141" s="3"/>
      <c r="P141" s="3"/>
      <c r="Q141" s="3"/>
      <c r="R141" s="3"/>
      <c r="S141" s="3"/>
      <c r="T141" s="3"/>
      <c r="U141" s="3"/>
      <c r="V141" s="3"/>
      <c r="W141" s="3"/>
      <c r="X141" s="3"/>
      <c r="Y141" s="3"/>
      <c r="Z141" s="3"/>
    </row>
    <row r="142" spans="1:26">
      <c r="A142" s="74">
        <v>141</v>
      </c>
      <c r="B142" s="75" t="s">
        <v>2094</v>
      </c>
      <c r="C142" s="75" t="s">
        <v>2095</v>
      </c>
      <c r="D142" s="75" t="s">
        <v>2096</v>
      </c>
      <c r="E142" s="3"/>
      <c r="F142" s="3"/>
      <c r="G142" s="3"/>
      <c r="H142" s="3"/>
      <c r="I142" s="3"/>
      <c r="J142" s="3"/>
      <c r="K142" s="3"/>
      <c r="L142" s="3"/>
      <c r="M142" s="3"/>
      <c r="N142" s="3"/>
      <c r="O142" s="3"/>
      <c r="P142" s="3"/>
      <c r="Q142" s="3"/>
      <c r="R142" s="3"/>
      <c r="S142" s="3"/>
      <c r="T142" s="3"/>
      <c r="U142" s="3"/>
      <c r="V142" s="3"/>
      <c r="W142" s="3"/>
      <c r="X142" s="3"/>
      <c r="Y142" s="3"/>
      <c r="Z142" s="3"/>
    </row>
    <row r="143" spans="1:26">
      <c r="A143" s="74">
        <v>142</v>
      </c>
      <c r="B143" s="75" t="s">
        <v>2097</v>
      </c>
      <c r="C143" s="75" t="s">
        <v>2098</v>
      </c>
      <c r="D143" s="75" t="s">
        <v>2099</v>
      </c>
      <c r="E143" s="3"/>
      <c r="F143" s="3"/>
      <c r="G143" s="3"/>
      <c r="H143" s="3"/>
      <c r="I143" s="3"/>
      <c r="J143" s="3"/>
      <c r="K143" s="3"/>
      <c r="L143" s="3"/>
      <c r="M143" s="3"/>
      <c r="N143" s="3"/>
      <c r="O143" s="3"/>
      <c r="P143" s="3"/>
      <c r="Q143" s="3"/>
      <c r="R143" s="3"/>
      <c r="S143" s="3"/>
      <c r="T143" s="3"/>
      <c r="U143" s="3"/>
      <c r="V143" s="3"/>
      <c r="W143" s="3"/>
      <c r="X143" s="3"/>
      <c r="Y143" s="3"/>
      <c r="Z143" s="3"/>
    </row>
    <row r="144" spans="1:26">
      <c r="A144" s="74">
        <v>143</v>
      </c>
      <c r="B144" s="75" t="s">
        <v>2100</v>
      </c>
      <c r="C144" s="75" t="s">
        <v>2101</v>
      </c>
      <c r="D144" s="75" t="s">
        <v>2102</v>
      </c>
      <c r="E144" s="3"/>
      <c r="F144" s="3"/>
      <c r="G144" s="3"/>
      <c r="H144" s="3"/>
      <c r="I144" s="3"/>
      <c r="J144" s="3"/>
      <c r="K144" s="3"/>
      <c r="L144" s="3"/>
      <c r="M144" s="3"/>
      <c r="N144" s="3"/>
      <c r="O144" s="3"/>
      <c r="P144" s="3"/>
      <c r="Q144" s="3"/>
      <c r="R144" s="3"/>
      <c r="S144" s="3"/>
      <c r="T144" s="3"/>
      <c r="U144" s="3"/>
      <c r="V144" s="3"/>
      <c r="W144" s="3"/>
      <c r="X144" s="3"/>
      <c r="Y144" s="3"/>
      <c r="Z144" s="3"/>
    </row>
    <row r="145" spans="1:26">
      <c r="A145" s="74">
        <v>144</v>
      </c>
      <c r="B145" s="75" t="s">
        <v>1347</v>
      </c>
      <c r="C145" s="75" t="s">
        <v>1348</v>
      </c>
      <c r="D145" s="75" t="s">
        <v>1349</v>
      </c>
      <c r="E145" s="3"/>
      <c r="F145" s="3"/>
      <c r="G145" s="3"/>
      <c r="H145" s="3"/>
      <c r="I145" s="3"/>
      <c r="J145" s="3"/>
      <c r="K145" s="3"/>
      <c r="L145" s="3"/>
      <c r="M145" s="3"/>
      <c r="N145" s="3"/>
      <c r="O145" s="3"/>
      <c r="P145" s="3"/>
      <c r="Q145" s="3"/>
      <c r="R145" s="3"/>
      <c r="S145" s="3"/>
      <c r="T145" s="3"/>
      <c r="U145" s="3"/>
      <c r="V145" s="3"/>
      <c r="W145" s="3"/>
      <c r="X145" s="3"/>
      <c r="Y145" s="3"/>
      <c r="Z145" s="3"/>
    </row>
    <row r="146" spans="1:26">
      <c r="A146" s="74">
        <v>145</v>
      </c>
      <c r="B146" s="75" t="s">
        <v>2103</v>
      </c>
      <c r="C146" s="75" t="s">
        <v>2104</v>
      </c>
      <c r="D146" s="75" t="s">
        <v>2105</v>
      </c>
      <c r="E146" s="3"/>
      <c r="F146" s="3"/>
      <c r="G146" s="3"/>
      <c r="H146" s="3"/>
      <c r="I146" s="3"/>
      <c r="J146" s="3"/>
      <c r="K146" s="3"/>
      <c r="L146" s="3"/>
      <c r="M146" s="3"/>
      <c r="N146" s="3"/>
      <c r="O146" s="3"/>
      <c r="P146" s="3"/>
      <c r="Q146" s="3"/>
      <c r="R146" s="3"/>
      <c r="S146" s="3"/>
      <c r="T146" s="3"/>
      <c r="U146" s="3"/>
      <c r="V146" s="3"/>
      <c r="W146" s="3"/>
      <c r="X146" s="3"/>
      <c r="Y146" s="3"/>
      <c r="Z146" s="3"/>
    </row>
    <row r="147" spans="1:26">
      <c r="A147" s="74">
        <v>146</v>
      </c>
      <c r="B147" s="75" t="s">
        <v>2106</v>
      </c>
      <c r="C147" s="75" t="s">
        <v>2107</v>
      </c>
      <c r="D147" s="75" t="s">
        <v>2108</v>
      </c>
      <c r="E147" s="3"/>
      <c r="F147" s="3"/>
      <c r="G147" s="3"/>
      <c r="H147" s="3"/>
      <c r="I147" s="3"/>
      <c r="J147" s="3"/>
      <c r="K147" s="3"/>
      <c r="L147" s="3"/>
      <c r="M147" s="3"/>
      <c r="N147" s="3"/>
      <c r="O147" s="3"/>
      <c r="P147" s="3"/>
      <c r="Q147" s="3"/>
      <c r="R147" s="3"/>
      <c r="S147" s="3"/>
      <c r="T147" s="3"/>
      <c r="U147" s="3"/>
      <c r="V147" s="3"/>
      <c r="W147" s="3"/>
      <c r="X147" s="3"/>
      <c r="Y147" s="3"/>
      <c r="Z147" s="3"/>
    </row>
    <row r="148" spans="1:26">
      <c r="A148" s="74">
        <v>147</v>
      </c>
      <c r="B148" s="75" t="s">
        <v>2109</v>
      </c>
      <c r="C148" s="75" t="s">
        <v>2110</v>
      </c>
      <c r="D148" s="75" t="s">
        <v>2111</v>
      </c>
      <c r="E148" s="3"/>
      <c r="F148" s="3"/>
      <c r="G148" s="3"/>
      <c r="H148" s="3"/>
      <c r="I148" s="3"/>
      <c r="J148" s="3"/>
      <c r="K148" s="3"/>
      <c r="L148" s="3"/>
      <c r="M148" s="3"/>
      <c r="N148" s="3"/>
      <c r="O148" s="3"/>
      <c r="P148" s="3"/>
      <c r="Q148" s="3"/>
      <c r="R148" s="3"/>
      <c r="S148" s="3"/>
      <c r="T148" s="3"/>
      <c r="U148" s="3"/>
      <c r="V148" s="3"/>
      <c r="W148" s="3"/>
      <c r="X148" s="3"/>
      <c r="Y148" s="3"/>
      <c r="Z148" s="3"/>
    </row>
    <row r="149" spans="1:26">
      <c r="A149" s="74">
        <v>148</v>
      </c>
      <c r="B149" s="75" t="s">
        <v>1392</v>
      </c>
      <c r="C149" s="75" t="s">
        <v>1393</v>
      </c>
      <c r="D149" s="75" t="s">
        <v>2112</v>
      </c>
      <c r="E149" s="3"/>
      <c r="F149" s="3"/>
      <c r="G149" s="3"/>
      <c r="H149" s="3"/>
      <c r="I149" s="3"/>
      <c r="J149" s="3"/>
      <c r="K149" s="3"/>
      <c r="L149" s="3"/>
      <c r="M149" s="3"/>
      <c r="N149" s="3"/>
      <c r="O149" s="3"/>
      <c r="P149" s="3"/>
      <c r="Q149" s="3"/>
      <c r="R149" s="3"/>
      <c r="S149" s="3"/>
      <c r="T149" s="3"/>
      <c r="U149" s="3"/>
      <c r="V149" s="3"/>
      <c r="W149" s="3"/>
      <c r="X149" s="3"/>
      <c r="Y149" s="3"/>
      <c r="Z149" s="3"/>
    </row>
    <row r="150" spans="1:26">
      <c r="A150" s="74">
        <v>149</v>
      </c>
      <c r="B150" s="75" t="s">
        <v>2113</v>
      </c>
      <c r="C150" s="75" t="s">
        <v>2114</v>
      </c>
      <c r="D150" s="75" t="s">
        <v>2115</v>
      </c>
      <c r="E150" s="3"/>
      <c r="F150" s="3"/>
      <c r="G150" s="3"/>
      <c r="H150" s="3"/>
      <c r="I150" s="3"/>
      <c r="J150" s="3"/>
      <c r="K150" s="3"/>
      <c r="L150" s="3"/>
      <c r="M150" s="3"/>
      <c r="N150" s="3"/>
      <c r="O150" s="3"/>
      <c r="P150" s="3"/>
      <c r="Q150" s="3"/>
      <c r="R150" s="3"/>
      <c r="S150" s="3"/>
      <c r="T150" s="3"/>
      <c r="U150" s="3"/>
      <c r="V150" s="3"/>
      <c r="W150" s="3"/>
      <c r="X150" s="3"/>
      <c r="Y150" s="3"/>
      <c r="Z150" s="3"/>
    </row>
    <row r="151" spans="1:26">
      <c r="A151" s="74">
        <v>150</v>
      </c>
      <c r="B151" s="75" t="s">
        <v>1224</v>
      </c>
      <c r="C151" s="75" t="s">
        <v>2116</v>
      </c>
      <c r="D151" s="75" t="s">
        <v>2117</v>
      </c>
      <c r="E151" s="3"/>
      <c r="F151" s="3"/>
      <c r="G151" s="3"/>
      <c r="H151" s="3"/>
      <c r="I151" s="3"/>
      <c r="J151" s="3"/>
      <c r="K151" s="3"/>
      <c r="L151" s="3"/>
      <c r="M151" s="3"/>
      <c r="N151" s="3"/>
      <c r="O151" s="3"/>
      <c r="P151" s="3"/>
      <c r="Q151" s="3"/>
      <c r="R151" s="3"/>
      <c r="S151" s="3"/>
      <c r="T151" s="3"/>
      <c r="U151" s="3"/>
      <c r="V151" s="3"/>
      <c r="W151" s="3"/>
      <c r="X151" s="3"/>
      <c r="Y151" s="3"/>
      <c r="Z151" s="3"/>
    </row>
    <row r="152" spans="1:26">
      <c r="A152" s="74">
        <v>151</v>
      </c>
      <c r="B152" s="75" t="s">
        <v>1434</v>
      </c>
      <c r="C152" s="75" t="s">
        <v>1435</v>
      </c>
      <c r="D152" s="75" t="s">
        <v>1436</v>
      </c>
      <c r="E152" s="3"/>
      <c r="F152" s="3"/>
      <c r="G152" s="3"/>
      <c r="H152" s="3"/>
      <c r="I152" s="3"/>
      <c r="J152" s="3"/>
      <c r="K152" s="3"/>
      <c r="L152" s="3"/>
      <c r="M152" s="3"/>
      <c r="N152" s="3"/>
      <c r="O152" s="3"/>
      <c r="P152" s="3"/>
      <c r="Q152" s="3"/>
      <c r="R152" s="3"/>
      <c r="S152" s="3"/>
      <c r="T152" s="3"/>
      <c r="U152" s="3"/>
      <c r="V152" s="3"/>
      <c r="W152" s="3"/>
      <c r="X152" s="3"/>
      <c r="Y152" s="3"/>
      <c r="Z152" s="3"/>
    </row>
    <row r="153" spans="1:26">
      <c r="A153" s="74">
        <v>152</v>
      </c>
      <c r="B153" s="75" t="s">
        <v>1437</v>
      </c>
      <c r="C153" s="75" t="s">
        <v>1438</v>
      </c>
      <c r="D153" s="75" t="s">
        <v>1439</v>
      </c>
      <c r="E153" s="3"/>
      <c r="F153" s="3"/>
      <c r="G153" s="3"/>
      <c r="H153" s="3"/>
      <c r="I153" s="3"/>
      <c r="J153" s="3"/>
      <c r="K153" s="3"/>
      <c r="L153" s="3"/>
      <c r="M153" s="3"/>
      <c r="N153" s="3"/>
      <c r="O153" s="3"/>
      <c r="P153" s="3"/>
      <c r="Q153" s="3"/>
      <c r="R153" s="3"/>
      <c r="S153" s="3"/>
      <c r="T153" s="3"/>
      <c r="U153" s="3"/>
      <c r="V153" s="3"/>
      <c r="W153" s="3"/>
      <c r="X153" s="3"/>
      <c r="Y153" s="3"/>
      <c r="Z153" s="3"/>
    </row>
    <row r="154" spans="1:26">
      <c r="A154" s="74">
        <v>153</v>
      </c>
      <c r="B154" s="75" t="s">
        <v>2118</v>
      </c>
      <c r="C154" s="75" t="s">
        <v>2119</v>
      </c>
      <c r="D154" s="75" t="s">
        <v>2120</v>
      </c>
      <c r="E154" s="3"/>
      <c r="F154" s="3"/>
      <c r="G154" s="3"/>
      <c r="H154" s="3"/>
      <c r="I154" s="3"/>
      <c r="J154" s="3"/>
      <c r="K154" s="3"/>
      <c r="L154" s="3"/>
      <c r="M154" s="3"/>
      <c r="N154" s="3"/>
      <c r="O154" s="3"/>
      <c r="P154" s="3"/>
      <c r="Q154" s="3"/>
      <c r="R154" s="3"/>
      <c r="S154" s="3"/>
      <c r="T154" s="3"/>
      <c r="U154" s="3"/>
      <c r="V154" s="3"/>
      <c r="W154" s="3"/>
      <c r="X154" s="3"/>
      <c r="Y154" s="3"/>
      <c r="Z154" s="3"/>
    </row>
    <row r="155" spans="1:26">
      <c r="A155" s="74">
        <v>154</v>
      </c>
      <c r="B155" s="75" t="s">
        <v>2121</v>
      </c>
      <c r="C155" s="75" t="s">
        <v>2122</v>
      </c>
      <c r="D155" s="75" t="s">
        <v>2123</v>
      </c>
      <c r="E155" s="3"/>
      <c r="F155" s="3"/>
      <c r="G155" s="3"/>
      <c r="H155" s="3"/>
      <c r="I155" s="3"/>
      <c r="J155" s="3"/>
      <c r="K155" s="3"/>
      <c r="L155" s="3"/>
      <c r="M155" s="3"/>
      <c r="N155" s="3"/>
      <c r="O155" s="3"/>
      <c r="P155" s="3"/>
      <c r="Q155" s="3"/>
      <c r="R155" s="3"/>
      <c r="S155" s="3"/>
      <c r="T155" s="3"/>
      <c r="U155" s="3"/>
      <c r="V155" s="3"/>
      <c r="W155" s="3"/>
      <c r="X155" s="3"/>
      <c r="Y155" s="3"/>
      <c r="Z155" s="3"/>
    </row>
    <row r="156" spans="1:26">
      <c r="A156" s="74">
        <v>155</v>
      </c>
      <c r="B156" s="75" t="s">
        <v>1452</v>
      </c>
      <c r="C156" s="75" t="s">
        <v>1453</v>
      </c>
      <c r="D156" s="75" t="s">
        <v>1454</v>
      </c>
      <c r="E156" s="3"/>
      <c r="F156" s="3"/>
      <c r="G156" s="3"/>
      <c r="H156" s="3"/>
      <c r="I156" s="3"/>
      <c r="J156" s="3"/>
      <c r="K156" s="3"/>
      <c r="L156" s="3"/>
      <c r="M156" s="3"/>
      <c r="N156" s="3"/>
      <c r="O156" s="3"/>
      <c r="P156" s="3"/>
      <c r="Q156" s="3"/>
      <c r="R156" s="3"/>
      <c r="S156" s="3"/>
      <c r="T156" s="3"/>
      <c r="U156" s="3"/>
      <c r="V156" s="3"/>
      <c r="W156" s="3"/>
      <c r="X156" s="3"/>
      <c r="Y156" s="3"/>
      <c r="Z156" s="3"/>
    </row>
    <row r="157" spans="1:26">
      <c r="A157" s="74">
        <v>156</v>
      </c>
      <c r="B157" s="75" t="s">
        <v>2124</v>
      </c>
      <c r="C157" s="75" t="s">
        <v>2125</v>
      </c>
      <c r="D157" s="75" t="s">
        <v>2126</v>
      </c>
      <c r="E157" s="3"/>
      <c r="F157" s="3"/>
      <c r="G157" s="3"/>
      <c r="H157" s="3"/>
      <c r="I157" s="3"/>
      <c r="J157" s="3"/>
      <c r="K157" s="3"/>
      <c r="L157" s="3"/>
      <c r="M157" s="3"/>
      <c r="N157" s="3"/>
      <c r="O157" s="3"/>
      <c r="P157" s="3"/>
      <c r="Q157" s="3"/>
      <c r="R157" s="3"/>
      <c r="S157" s="3"/>
      <c r="T157" s="3"/>
      <c r="U157" s="3"/>
      <c r="V157" s="3"/>
      <c r="W157" s="3"/>
      <c r="X157" s="3"/>
      <c r="Y157" s="3"/>
      <c r="Z157" s="3"/>
    </row>
    <row r="158" spans="1:26">
      <c r="A158" s="74">
        <v>157</v>
      </c>
      <c r="B158" s="75" t="s">
        <v>1464</v>
      </c>
      <c r="C158" s="75" t="s">
        <v>1465</v>
      </c>
      <c r="D158" s="75" t="s">
        <v>1466</v>
      </c>
      <c r="E158" s="3"/>
      <c r="F158" s="3"/>
      <c r="G158" s="3"/>
      <c r="H158" s="3"/>
      <c r="I158" s="3"/>
      <c r="J158" s="3"/>
      <c r="K158" s="3"/>
      <c r="L158" s="3"/>
      <c r="M158" s="3"/>
      <c r="N158" s="3"/>
      <c r="O158" s="3"/>
      <c r="P158" s="3"/>
      <c r="Q158" s="3"/>
      <c r="R158" s="3"/>
      <c r="S158" s="3"/>
      <c r="T158" s="3"/>
      <c r="U158" s="3"/>
      <c r="V158" s="3"/>
      <c r="W158" s="3"/>
      <c r="X158" s="3"/>
      <c r="Y158" s="3"/>
      <c r="Z158" s="3"/>
    </row>
    <row r="159" spans="1:26">
      <c r="A159" s="74">
        <v>158</v>
      </c>
      <c r="B159" s="75" t="s">
        <v>2127</v>
      </c>
      <c r="C159" s="75" t="s">
        <v>2128</v>
      </c>
      <c r="D159" s="75" t="s">
        <v>2129</v>
      </c>
      <c r="E159" s="3"/>
      <c r="F159" s="3"/>
      <c r="G159" s="3"/>
      <c r="H159" s="3"/>
      <c r="I159" s="3"/>
      <c r="J159" s="3"/>
      <c r="K159" s="3"/>
      <c r="L159" s="3"/>
      <c r="M159" s="3"/>
      <c r="N159" s="3"/>
      <c r="O159" s="3"/>
      <c r="P159" s="3"/>
      <c r="Q159" s="3"/>
      <c r="R159" s="3"/>
      <c r="S159" s="3"/>
      <c r="T159" s="3"/>
      <c r="U159" s="3"/>
      <c r="V159" s="3"/>
      <c r="W159" s="3"/>
      <c r="X159" s="3"/>
      <c r="Y159" s="3"/>
      <c r="Z159" s="3"/>
    </row>
    <row r="160" spans="1:26">
      <c r="A160" s="74">
        <v>159</v>
      </c>
      <c r="B160" s="75" t="s">
        <v>2130</v>
      </c>
      <c r="C160" s="75" t="s">
        <v>2131</v>
      </c>
      <c r="D160" s="75" t="s">
        <v>2132</v>
      </c>
      <c r="E160" s="3"/>
      <c r="F160" s="3"/>
      <c r="G160" s="3"/>
      <c r="H160" s="3"/>
      <c r="I160" s="3"/>
      <c r="J160" s="3"/>
      <c r="K160" s="3"/>
      <c r="L160" s="3"/>
      <c r="M160" s="3"/>
      <c r="N160" s="3"/>
      <c r="O160" s="3"/>
      <c r="P160" s="3"/>
      <c r="Q160" s="3"/>
      <c r="R160" s="3"/>
      <c r="S160" s="3"/>
      <c r="T160" s="3"/>
      <c r="U160" s="3"/>
      <c r="V160" s="3"/>
      <c r="W160" s="3"/>
      <c r="X160" s="3"/>
      <c r="Y160" s="3"/>
      <c r="Z160" s="3"/>
    </row>
    <row r="161" spans="1:26">
      <c r="A161" s="74">
        <v>160</v>
      </c>
      <c r="B161" s="75" t="s">
        <v>2133</v>
      </c>
      <c r="C161" s="75" t="s">
        <v>2134</v>
      </c>
      <c r="D161" s="75" t="s">
        <v>2135</v>
      </c>
      <c r="E161" s="3"/>
      <c r="F161" s="3"/>
      <c r="G161" s="3"/>
      <c r="H161" s="3"/>
      <c r="I161" s="3"/>
      <c r="J161" s="3"/>
      <c r="K161" s="3"/>
      <c r="L161" s="3"/>
      <c r="M161" s="3"/>
      <c r="N161" s="3"/>
      <c r="O161" s="3"/>
      <c r="P161" s="3"/>
      <c r="Q161" s="3"/>
      <c r="R161" s="3"/>
      <c r="S161" s="3"/>
      <c r="T161" s="3"/>
      <c r="U161" s="3"/>
      <c r="V161" s="3"/>
      <c r="W161" s="3"/>
      <c r="X161" s="3"/>
      <c r="Y161" s="3"/>
      <c r="Z161" s="3"/>
    </row>
    <row r="162" spans="1:26">
      <c r="A162" s="74">
        <v>161</v>
      </c>
      <c r="B162" s="75" t="s">
        <v>2136</v>
      </c>
      <c r="C162" s="75" t="s">
        <v>2137</v>
      </c>
      <c r="D162" s="75" t="s">
        <v>2138</v>
      </c>
      <c r="E162" s="3"/>
      <c r="F162" s="3"/>
      <c r="G162" s="3"/>
      <c r="H162" s="3"/>
      <c r="I162" s="3"/>
      <c r="J162" s="3"/>
      <c r="K162" s="3"/>
      <c r="L162" s="3"/>
      <c r="M162" s="3"/>
      <c r="N162" s="3"/>
      <c r="O162" s="3"/>
      <c r="P162" s="3"/>
      <c r="Q162" s="3"/>
      <c r="R162" s="3"/>
      <c r="S162" s="3"/>
      <c r="T162" s="3"/>
      <c r="U162" s="3"/>
      <c r="V162" s="3"/>
      <c r="W162" s="3"/>
      <c r="X162" s="3"/>
      <c r="Y162" s="3"/>
      <c r="Z162" s="3"/>
    </row>
    <row r="163" spans="1:26">
      <c r="A163" s="74">
        <v>162</v>
      </c>
      <c r="B163" s="75" t="s">
        <v>2139</v>
      </c>
      <c r="C163" s="75" t="s">
        <v>2140</v>
      </c>
      <c r="D163" s="75" t="s">
        <v>2141</v>
      </c>
      <c r="E163" s="3"/>
      <c r="F163" s="3"/>
      <c r="G163" s="3"/>
      <c r="H163" s="3"/>
      <c r="I163" s="3"/>
      <c r="J163" s="3"/>
      <c r="K163" s="3"/>
      <c r="L163" s="3"/>
      <c r="M163" s="3"/>
      <c r="N163" s="3"/>
      <c r="O163" s="3"/>
      <c r="P163" s="3"/>
      <c r="Q163" s="3"/>
      <c r="R163" s="3"/>
      <c r="S163" s="3"/>
      <c r="T163" s="3"/>
      <c r="U163" s="3"/>
      <c r="V163" s="3"/>
      <c r="W163" s="3"/>
      <c r="X163" s="3"/>
      <c r="Y163" s="3"/>
      <c r="Z163" s="3"/>
    </row>
    <row r="164" spans="1:26">
      <c r="A164" s="74">
        <v>163</v>
      </c>
      <c r="B164" s="75" t="s">
        <v>2142</v>
      </c>
      <c r="C164" s="75" t="s">
        <v>2143</v>
      </c>
      <c r="D164" s="75" t="s">
        <v>2144</v>
      </c>
      <c r="E164" s="3"/>
      <c r="F164" s="3"/>
      <c r="G164" s="3"/>
      <c r="H164" s="3"/>
      <c r="I164" s="3"/>
      <c r="J164" s="3"/>
      <c r="K164" s="3"/>
      <c r="L164" s="3"/>
      <c r="M164" s="3"/>
      <c r="N164" s="3"/>
      <c r="O164" s="3"/>
      <c r="P164" s="3"/>
      <c r="Q164" s="3"/>
      <c r="R164" s="3"/>
      <c r="S164" s="3"/>
      <c r="T164" s="3"/>
      <c r="U164" s="3"/>
      <c r="V164" s="3"/>
      <c r="W164" s="3"/>
      <c r="X164" s="3"/>
      <c r="Y164" s="3"/>
      <c r="Z164" s="3"/>
    </row>
    <row r="165" spans="1:26">
      <c r="A165" s="74">
        <v>164</v>
      </c>
      <c r="B165" s="75" t="s">
        <v>2145</v>
      </c>
      <c r="C165" s="75" t="s">
        <v>2146</v>
      </c>
      <c r="D165" s="75" t="s">
        <v>2147</v>
      </c>
      <c r="E165" s="3"/>
      <c r="F165" s="3"/>
      <c r="G165" s="3"/>
      <c r="H165" s="3"/>
      <c r="I165" s="3"/>
      <c r="J165" s="3"/>
      <c r="K165" s="3"/>
      <c r="L165" s="3"/>
      <c r="M165" s="3"/>
      <c r="N165" s="3"/>
      <c r="O165" s="3"/>
      <c r="P165" s="3"/>
      <c r="Q165" s="3"/>
      <c r="R165" s="3"/>
      <c r="S165" s="3"/>
      <c r="T165" s="3"/>
      <c r="U165" s="3"/>
      <c r="V165" s="3"/>
      <c r="W165" s="3"/>
      <c r="X165" s="3"/>
      <c r="Y165" s="3"/>
      <c r="Z165" s="3"/>
    </row>
    <row r="166" spans="1:26">
      <c r="A166" s="74">
        <v>165</v>
      </c>
      <c r="B166" s="75" t="s">
        <v>1506</v>
      </c>
      <c r="C166" s="75" t="s">
        <v>2148</v>
      </c>
      <c r="D166" s="75" t="s">
        <v>2149</v>
      </c>
      <c r="E166" s="3"/>
      <c r="F166" s="3"/>
      <c r="G166" s="3"/>
      <c r="H166" s="3"/>
      <c r="I166" s="3"/>
      <c r="J166" s="3"/>
      <c r="K166" s="3"/>
      <c r="L166" s="3"/>
      <c r="M166" s="3"/>
      <c r="N166" s="3"/>
      <c r="O166" s="3"/>
      <c r="P166" s="3"/>
      <c r="Q166" s="3"/>
      <c r="R166" s="3"/>
      <c r="S166" s="3"/>
      <c r="T166" s="3"/>
      <c r="U166" s="3"/>
      <c r="V166" s="3"/>
      <c r="W166" s="3"/>
      <c r="X166" s="3"/>
      <c r="Y166" s="3"/>
      <c r="Z166" s="3"/>
    </row>
    <row r="167" spans="1:26">
      <c r="A167" s="74">
        <v>166</v>
      </c>
      <c r="B167" s="75" t="s">
        <v>2150</v>
      </c>
      <c r="C167" s="75" t="s">
        <v>2151</v>
      </c>
      <c r="D167" s="75" t="s">
        <v>2152</v>
      </c>
      <c r="E167" s="3"/>
      <c r="F167" s="3"/>
      <c r="G167" s="3"/>
      <c r="H167" s="3"/>
      <c r="I167" s="3"/>
      <c r="J167" s="3"/>
      <c r="K167" s="3"/>
      <c r="L167" s="3"/>
      <c r="M167" s="3"/>
      <c r="N167" s="3"/>
      <c r="O167" s="3"/>
      <c r="P167" s="3"/>
      <c r="Q167" s="3"/>
      <c r="R167" s="3"/>
      <c r="S167" s="3"/>
      <c r="T167" s="3"/>
      <c r="U167" s="3"/>
      <c r="V167" s="3"/>
      <c r="W167" s="3"/>
      <c r="X167" s="3"/>
      <c r="Y167" s="3"/>
      <c r="Z167" s="3"/>
    </row>
    <row r="168" spans="1:26">
      <c r="A168" s="74">
        <v>167</v>
      </c>
      <c r="B168" s="75" t="s">
        <v>2153</v>
      </c>
      <c r="C168" s="75" t="s">
        <v>2154</v>
      </c>
      <c r="D168" s="75" t="s">
        <v>2155</v>
      </c>
      <c r="E168" s="3"/>
      <c r="F168" s="3"/>
      <c r="G168" s="3"/>
      <c r="H168" s="3"/>
      <c r="I168" s="3"/>
      <c r="J168" s="3"/>
      <c r="K168" s="3"/>
      <c r="L168" s="3"/>
      <c r="M168" s="3"/>
      <c r="N168" s="3"/>
      <c r="O168" s="3"/>
      <c r="P168" s="3"/>
      <c r="Q168" s="3"/>
      <c r="R168" s="3"/>
      <c r="S168" s="3"/>
      <c r="T168" s="3"/>
      <c r="U168" s="3"/>
      <c r="V168" s="3"/>
      <c r="W168" s="3"/>
      <c r="X168" s="3"/>
      <c r="Y168" s="3"/>
      <c r="Z168" s="3"/>
    </row>
    <row r="169" spans="1:26">
      <c r="A169" s="74">
        <v>168</v>
      </c>
      <c r="B169" s="75" t="s">
        <v>2156</v>
      </c>
      <c r="C169" s="75" t="s">
        <v>1375</v>
      </c>
      <c r="D169" s="75" t="s">
        <v>2157</v>
      </c>
      <c r="E169" s="3"/>
      <c r="F169" s="3"/>
      <c r="G169" s="3"/>
      <c r="H169" s="3"/>
      <c r="I169" s="3"/>
      <c r="J169" s="3"/>
      <c r="K169" s="3"/>
      <c r="L169" s="3"/>
      <c r="M169" s="3"/>
      <c r="N169" s="3"/>
      <c r="O169" s="3"/>
      <c r="P169" s="3"/>
      <c r="Q169" s="3"/>
      <c r="R169" s="3"/>
      <c r="S169" s="3"/>
      <c r="T169" s="3"/>
      <c r="U169" s="3"/>
      <c r="V169" s="3"/>
      <c r="W169" s="3"/>
      <c r="X169" s="3"/>
      <c r="Y169" s="3"/>
      <c r="Z169" s="3"/>
    </row>
    <row r="170" spans="1:26">
      <c r="A170" s="74">
        <v>169</v>
      </c>
      <c r="B170" s="75" t="s">
        <v>2158</v>
      </c>
      <c r="C170" s="75" t="s">
        <v>2159</v>
      </c>
      <c r="D170" s="75" t="s">
        <v>2160</v>
      </c>
      <c r="E170" s="3"/>
      <c r="F170" s="3"/>
      <c r="G170" s="3"/>
      <c r="H170" s="3"/>
      <c r="I170" s="3"/>
      <c r="J170" s="3"/>
      <c r="K170" s="3"/>
      <c r="L170" s="3"/>
      <c r="M170" s="3"/>
      <c r="N170" s="3"/>
      <c r="O170" s="3"/>
      <c r="P170" s="3"/>
      <c r="Q170" s="3"/>
      <c r="R170" s="3"/>
      <c r="S170" s="3"/>
      <c r="T170" s="3"/>
      <c r="U170" s="3"/>
      <c r="V170" s="3"/>
      <c r="W170" s="3"/>
      <c r="X170" s="3"/>
      <c r="Y170" s="3"/>
      <c r="Z170" s="3"/>
    </row>
    <row r="171" spans="1:26">
      <c r="A171" s="74">
        <v>170</v>
      </c>
      <c r="B171" s="75" t="s">
        <v>2161</v>
      </c>
      <c r="C171" s="75" t="s">
        <v>1606</v>
      </c>
      <c r="D171" s="75" t="s">
        <v>1607</v>
      </c>
      <c r="E171" s="3"/>
      <c r="F171" s="3"/>
      <c r="G171" s="3"/>
      <c r="H171" s="3"/>
      <c r="I171" s="3"/>
      <c r="J171" s="3"/>
      <c r="K171" s="3"/>
      <c r="L171" s="3"/>
      <c r="M171" s="3"/>
      <c r="N171" s="3"/>
      <c r="O171" s="3"/>
      <c r="P171" s="3"/>
      <c r="Q171" s="3"/>
      <c r="R171" s="3"/>
      <c r="S171" s="3"/>
      <c r="T171" s="3"/>
      <c r="U171" s="3"/>
      <c r="V171" s="3"/>
      <c r="W171" s="3"/>
      <c r="X171" s="3"/>
      <c r="Y171" s="3"/>
      <c r="Z171" s="3"/>
    </row>
    <row r="172" spans="1:26">
      <c r="A172" s="74">
        <v>171</v>
      </c>
      <c r="B172" s="75" t="s">
        <v>1952</v>
      </c>
      <c r="C172" s="75" t="s">
        <v>1729</v>
      </c>
      <c r="D172" s="75" t="s">
        <v>2162</v>
      </c>
      <c r="E172" s="3"/>
      <c r="F172" s="3"/>
      <c r="G172" s="3"/>
      <c r="H172" s="3"/>
      <c r="I172" s="3"/>
      <c r="J172" s="3"/>
      <c r="K172" s="3"/>
      <c r="L172" s="3"/>
      <c r="M172" s="3"/>
      <c r="N172" s="3"/>
      <c r="O172" s="3"/>
      <c r="P172" s="3"/>
      <c r="Q172" s="3"/>
      <c r="R172" s="3"/>
      <c r="S172" s="3"/>
      <c r="T172" s="3"/>
      <c r="U172" s="3"/>
      <c r="V172" s="3"/>
      <c r="W172" s="3"/>
      <c r="X172" s="3"/>
      <c r="Y172" s="3"/>
      <c r="Z172" s="3"/>
    </row>
    <row r="173" spans="1:26">
      <c r="A173" s="74">
        <v>172</v>
      </c>
      <c r="B173" s="75" t="s">
        <v>2163</v>
      </c>
      <c r="C173" s="75" t="s">
        <v>2164</v>
      </c>
      <c r="D173" s="75" t="s">
        <v>2165</v>
      </c>
      <c r="E173" s="3"/>
      <c r="F173" s="3"/>
      <c r="G173" s="3"/>
      <c r="H173" s="3"/>
      <c r="I173" s="3"/>
      <c r="J173" s="3"/>
      <c r="K173" s="3"/>
      <c r="L173" s="3"/>
      <c r="M173" s="3"/>
      <c r="N173" s="3"/>
      <c r="O173" s="3"/>
      <c r="P173" s="3"/>
      <c r="Q173" s="3"/>
      <c r="R173" s="3"/>
      <c r="S173" s="3"/>
      <c r="T173" s="3"/>
      <c r="U173" s="3"/>
      <c r="V173" s="3"/>
      <c r="W173" s="3"/>
      <c r="X173" s="3"/>
      <c r="Y173" s="3"/>
      <c r="Z173" s="3"/>
    </row>
    <row r="174" spans="1:26">
      <c r="A174" s="74">
        <v>173</v>
      </c>
      <c r="B174" s="75" t="s">
        <v>2166</v>
      </c>
      <c r="C174" s="75" t="s">
        <v>2167</v>
      </c>
      <c r="D174" s="75" t="s">
        <v>2168</v>
      </c>
      <c r="E174" s="3"/>
      <c r="F174" s="3"/>
      <c r="G174" s="3"/>
      <c r="H174" s="3"/>
      <c r="I174" s="3"/>
      <c r="J174" s="3"/>
      <c r="K174" s="3"/>
      <c r="L174" s="3"/>
      <c r="M174" s="3"/>
      <c r="N174" s="3"/>
      <c r="O174" s="3"/>
      <c r="P174" s="3"/>
      <c r="Q174" s="3"/>
      <c r="R174" s="3"/>
      <c r="S174" s="3"/>
      <c r="T174" s="3"/>
      <c r="U174" s="3"/>
      <c r="V174" s="3"/>
      <c r="W174" s="3"/>
      <c r="X174" s="3"/>
      <c r="Y174" s="3"/>
      <c r="Z174" s="3"/>
    </row>
    <row r="175" spans="1:26">
      <c r="A175" s="74">
        <v>174</v>
      </c>
      <c r="B175" s="75" t="s">
        <v>1614</v>
      </c>
      <c r="C175" s="75" t="s">
        <v>1615</v>
      </c>
      <c r="D175" s="75" t="s">
        <v>1616</v>
      </c>
      <c r="E175" s="3"/>
      <c r="F175" s="3"/>
      <c r="G175" s="3"/>
      <c r="H175" s="3"/>
      <c r="I175" s="3"/>
      <c r="J175" s="3"/>
      <c r="K175" s="3"/>
      <c r="L175" s="3"/>
      <c r="M175" s="3"/>
      <c r="N175" s="3"/>
      <c r="O175" s="3"/>
      <c r="P175" s="3"/>
      <c r="Q175" s="3"/>
      <c r="R175" s="3"/>
      <c r="S175" s="3"/>
      <c r="T175" s="3"/>
      <c r="U175" s="3"/>
      <c r="V175" s="3"/>
      <c r="W175" s="3"/>
      <c r="X175" s="3"/>
      <c r="Y175" s="3"/>
      <c r="Z175" s="3"/>
    </row>
    <row r="176" spans="1:26">
      <c r="A176" s="74">
        <v>175</v>
      </c>
      <c r="B176" s="75" t="s">
        <v>2169</v>
      </c>
      <c r="C176" s="75" t="s">
        <v>2170</v>
      </c>
      <c r="D176" s="75" t="s">
        <v>2171</v>
      </c>
      <c r="E176" s="3"/>
      <c r="F176" s="3"/>
      <c r="G176" s="3"/>
      <c r="H176" s="3"/>
      <c r="I176" s="3"/>
      <c r="J176" s="3"/>
      <c r="K176" s="3"/>
      <c r="L176" s="3"/>
      <c r="M176" s="3"/>
      <c r="N176" s="3"/>
      <c r="O176" s="3"/>
      <c r="P176" s="3"/>
      <c r="Q176" s="3"/>
      <c r="R176" s="3"/>
      <c r="S176" s="3"/>
      <c r="T176" s="3"/>
      <c r="U176" s="3"/>
      <c r="V176" s="3"/>
      <c r="W176" s="3"/>
      <c r="X176" s="3"/>
      <c r="Y176" s="3"/>
      <c r="Z176" s="3"/>
    </row>
    <row r="177" spans="1:26">
      <c r="A177" s="74">
        <v>176</v>
      </c>
      <c r="B177" s="75" t="s">
        <v>2172</v>
      </c>
      <c r="C177" s="75" t="s">
        <v>2173</v>
      </c>
      <c r="D177" s="75" t="s">
        <v>2174</v>
      </c>
      <c r="E177" s="3"/>
      <c r="F177" s="3"/>
      <c r="G177" s="3"/>
      <c r="H177" s="3"/>
      <c r="I177" s="3"/>
      <c r="J177" s="3"/>
      <c r="K177" s="3"/>
      <c r="L177" s="3"/>
      <c r="M177" s="3"/>
      <c r="N177" s="3"/>
      <c r="O177" s="3"/>
      <c r="P177" s="3"/>
      <c r="Q177" s="3"/>
      <c r="R177" s="3"/>
      <c r="S177" s="3"/>
      <c r="T177" s="3"/>
      <c r="U177" s="3"/>
      <c r="V177" s="3"/>
      <c r="W177" s="3"/>
      <c r="X177" s="3"/>
      <c r="Y177" s="3"/>
      <c r="Z177" s="3"/>
    </row>
    <row r="178" spans="1:26">
      <c r="A178" s="74">
        <v>177</v>
      </c>
      <c r="B178" s="75" t="s">
        <v>1659</v>
      </c>
      <c r="C178" s="75" t="s">
        <v>1660</v>
      </c>
      <c r="D178" s="75" t="s">
        <v>1661</v>
      </c>
      <c r="E178" s="3"/>
      <c r="F178" s="3"/>
      <c r="G178" s="3"/>
      <c r="H178" s="3"/>
      <c r="I178" s="3"/>
      <c r="J178" s="3"/>
      <c r="K178" s="3"/>
      <c r="L178" s="3"/>
      <c r="M178" s="3"/>
      <c r="N178" s="3"/>
      <c r="O178" s="3"/>
      <c r="P178" s="3"/>
      <c r="Q178" s="3"/>
      <c r="R178" s="3"/>
      <c r="S178" s="3"/>
      <c r="T178" s="3"/>
      <c r="U178" s="3"/>
      <c r="V178" s="3"/>
      <c r="W178" s="3"/>
      <c r="X178" s="3"/>
      <c r="Y178" s="3"/>
      <c r="Z178" s="3"/>
    </row>
    <row r="179" spans="1:26">
      <c r="A179" s="74">
        <v>178</v>
      </c>
      <c r="B179" s="75" t="s">
        <v>1683</v>
      </c>
      <c r="C179" s="75" t="s">
        <v>1684</v>
      </c>
      <c r="D179" s="75" t="s">
        <v>1685</v>
      </c>
      <c r="E179" s="3"/>
      <c r="F179" s="3"/>
      <c r="G179" s="3"/>
      <c r="H179" s="3"/>
      <c r="I179" s="3"/>
      <c r="J179" s="3"/>
      <c r="K179" s="3"/>
      <c r="L179" s="3"/>
      <c r="M179" s="3"/>
      <c r="N179" s="3"/>
      <c r="O179" s="3"/>
      <c r="P179" s="3"/>
      <c r="Q179" s="3"/>
      <c r="R179" s="3"/>
      <c r="S179" s="3"/>
      <c r="T179" s="3"/>
      <c r="U179" s="3"/>
      <c r="V179" s="3"/>
      <c r="W179" s="3"/>
      <c r="X179" s="3"/>
      <c r="Y179" s="3"/>
      <c r="Z179" s="3"/>
    </row>
    <row r="180" spans="1:26">
      <c r="A180" s="74">
        <v>179</v>
      </c>
      <c r="B180" s="75" t="s">
        <v>2175</v>
      </c>
      <c r="C180" s="75" t="s">
        <v>2176</v>
      </c>
      <c r="D180" s="75" t="s">
        <v>2177</v>
      </c>
      <c r="E180" s="3"/>
      <c r="F180" s="3"/>
      <c r="G180" s="3"/>
      <c r="H180" s="3"/>
      <c r="I180" s="3"/>
      <c r="J180" s="3"/>
      <c r="K180" s="3"/>
      <c r="L180" s="3"/>
      <c r="M180" s="3"/>
      <c r="N180" s="3"/>
      <c r="O180" s="3"/>
      <c r="P180" s="3"/>
      <c r="Q180" s="3"/>
      <c r="R180" s="3"/>
      <c r="S180" s="3"/>
      <c r="T180" s="3"/>
      <c r="U180" s="3"/>
      <c r="V180" s="3"/>
      <c r="W180" s="3"/>
      <c r="X180" s="3"/>
      <c r="Y180" s="3"/>
      <c r="Z180" s="3"/>
    </row>
    <row r="181" spans="1:26">
      <c r="A181" s="74">
        <v>180</v>
      </c>
      <c r="B181" s="76" t="s">
        <v>2178</v>
      </c>
      <c r="C181" s="75" t="s">
        <v>1285</v>
      </c>
      <c r="D181" s="75" t="s">
        <v>2179</v>
      </c>
      <c r="E181" s="3"/>
      <c r="F181" s="3"/>
      <c r="G181" s="3"/>
      <c r="H181" s="3"/>
      <c r="I181" s="3"/>
      <c r="J181" s="3"/>
      <c r="K181" s="3"/>
      <c r="L181" s="3"/>
      <c r="M181" s="3"/>
      <c r="N181" s="3"/>
      <c r="O181" s="3"/>
      <c r="P181" s="3"/>
      <c r="Q181" s="3"/>
      <c r="R181" s="3"/>
      <c r="S181" s="3"/>
      <c r="T181" s="3"/>
      <c r="U181" s="3"/>
      <c r="V181" s="3"/>
      <c r="W181" s="3"/>
      <c r="X181" s="3"/>
      <c r="Y181" s="3"/>
      <c r="Z181" s="3"/>
    </row>
    <row r="182" spans="1:26">
      <c r="A182" s="74">
        <v>181</v>
      </c>
      <c r="B182" s="75" t="s">
        <v>2180</v>
      </c>
      <c r="C182" s="75" t="s">
        <v>2181</v>
      </c>
      <c r="D182" s="75" t="s">
        <v>2182</v>
      </c>
      <c r="E182" s="3"/>
      <c r="F182" s="3"/>
      <c r="G182" s="3"/>
      <c r="H182" s="3"/>
      <c r="I182" s="3"/>
      <c r="J182" s="3"/>
      <c r="K182" s="3"/>
      <c r="L182" s="3"/>
      <c r="M182" s="3"/>
      <c r="N182" s="3"/>
      <c r="O182" s="3"/>
      <c r="P182" s="3"/>
      <c r="Q182" s="3"/>
      <c r="R182" s="3"/>
      <c r="S182" s="3"/>
      <c r="T182" s="3"/>
      <c r="U182" s="3"/>
      <c r="V182" s="3"/>
      <c r="W182" s="3"/>
      <c r="X182" s="3"/>
      <c r="Y182" s="3"/>
      <c r="Z182" s="3"/>
    </row>
    <row r="183" spans="1:26">
      <c r="A183" s="74">
        <v>182</v>
      </c>
      <c r="B183" s="75" t="s">
        <v>2183</v>
      </c>
      <c r="C183" s="75" t="s">
        <v>2184</v>
      </c>
      <c r="D183" s="75" t="s">
        <v>2185</v>
      </c>
      <c r="E183" s="3"/>
      <c r="F183" s="3"/>
      <c r="G183" s="3"/>
      <c r="H183" s="3"/>
      <c r="I183" s="3"/>
      <c r="J183" s="3"/>
      <c r="K183" s="3"/>
      <c r="L183" s="3"/>
      <c r="M183" s="3"/>
      <c r="N183" s="3"/>
      <c r="O183" s="3"/>
      <c r="P183" s="3"/>
      <c r="Q183" s="3"/>
      <c r="R183" s="3"/>
      <c r="S183" s="3"/>
      <c r="T183" s="3"/>
      <c r="U183" s="3"/>
      <c r="V183" s="3"/>
      <c r="W183" s="3"/>
      <c r="X183" s="3"/>
      <c r="Y183" s="3"/>
      <c r="Z183" s="3"/>
    </row>
    <row r="184" spans="1:26">
      <c r="A184" s="74">
        <v>183</v>
      </c>
      <c r="B184" s="75" t="s">
        <v>2186</v>
      </c>
      <c r="C184" s="75" t="s">
        <v>2187</v>
      </c>
      <c r="D184" s="75" t="s">
        <v>2188</v>
      </c>
      <c r="E184" s="3"/>
      <c r="F184" s="3"/>
      <c r="G184" s="3"/>
      <c r="H184" s="3"/>
      <c r="I184" s="3"/>
      <c r="J184" s="3"/>
      <c r="K184" s="3"/>
      <c r="L184" s="3"/>
      <c r="M184" s="3"/>
      <c r="N184" s="3"/>
      <c r="O184" s="3"/>
      <c r="P184" s="3"/>
      <c r="Q184" s="3"/>
      <c r="R184" s="3"/>
      <c r="S184" s="3"/>
      <c r="T184" s="3"/>
      <c r="U184" s="3"/>
      <c r="V184" s="3"/>
      <c r="W184" s="3"/>
      <c r="X184" s="3"/>
      <c r="Y184" s="3"/>
      <c r="Z184" s="3"/>
    </row>
    <row r="185" spans="1:26">
      <c r="A185" s="74">
        <v>184</v>
      </c>
      <c r="B185" s="75" t="s">
        <v>2189</v>
      </c>
      <c r="C185" s="75" t="s">
        <v>2190</v>
      </c>
      <c r="D185" s="75" t="s">
        <v>2191</v>
      </c>
      <c r="E185" s="3"/>
      <c r="F185" s="3"/>
      <c r="G185" s="3"/>
      <c r="H185" s="3"/>
      <c r="I185" s="3"/>
      <c r="J185" s="3"/>
      <c r="K185" s="3"/>
      <c r="L185" s="3"/>
      <c r="M185" s="3"/>
      <c r="N185" s="3"/>
      <c r="O185" s="3"/>
      <c r="P185" s="3"/>
      <c r="Q185" s="3"/>
      <c r="R185" s="3"/>
      <c r="S185" s="3"/>
      <c r="T185" s="3"/>
      <c r="U185" s="3"/>
      <c r="V185" s="3"/>
      <c r="W185" s="3"/>
      <c r="X185" s="3"/>
      <c r="Y185" s="3"/>
      <c r="Z185" s="3"/>
    </row>
    <row r="186" spans="1:26">
      <c r="A186" s="74">
        <v>185</v>
      </c>
      <c r="B186" s="75" t="s">
        <v>1167</v>
      </c>
      <c r="C186" s="75" t="s">
        <v>1168</v>
      </c>
      <c r="D186" s="75" t="s">
        <v>2192</v>
      </c>
      <c r="E186" s="3"/>
      <c r="F186" s="3"/>
      <c r="G186" s="3"/>
      <c r="H186" s="3"/>
      <c r="I186" s="3"/>
      <c r="J186" s="3"/>
      <c r="K186" s="3"/>
      <c r="L186" s="3"/>
      <c r="M186" s="3"/>
      <c r="N186" s="3"/>
      <c r="O186" s="3"/>
      <c r="P186" s="3"/>
      <c r="Q186" s="3"/>
      <c r="R186" s="3"/>
      <c r="S186" s="3"/>
      <c r="T186" s="3"/>
      <c r="U186" s="3"/>
      <c r="V186" s="3"/>
      <c r="W186" s="3"/>
      <c r="X186" s="3"/>
      <c r="Y186" s="3"/>
      <c r="Z186" s="3"/>
    </row>
    <row r="187" spans="1:26">
      <c r="A187" s="74">
        <v>186</v>
      </c>
      <c r="B187" s="75" t="s">
        <v>2193</v>
      </c>
      <c r="C187" s="75" t="s">
        <v>2194</v>
      </c>
      <c r="D187" s="75" t="s">
        <v>2195</v>
      </c>
      <c r="E187" s="3"/>
      <c r="F187" s="3"/>
      <c r="G187" s="3"/>
      <c r="H187" s="3"/>
      <c r="I187" s="3"/>
      <c r="J187" s="3"/>
      <c r="K187" s="3"/>
      <c r="L187" s="3"/>
      <c r="M187" s="3"/>
      <c r="N187" s="3"/>
      <c r="O187" s="3"/>
      <c r="P187" s="3"/>
      <c r="Q187" s="3"/>
      <c r="R187" s="3"/>
      <c r="S187" s="3"/>
      <c r="T187" s="3"/>
      <c r="U187" s="3"/>
      <c r="V187" s="3"/>
      <c r="W187" s="3"/>
      <c r="X187" s="3"/>
      <c r="Y187" s="3"/>
      <c r="Z187" s="3"/>
    </row>
    <row r="188" spans="1:26">
      <c r="A188" s="74">
        <v>187</v>
      </c>
      <c r="B188" s="75" t="s">
        <v>2196</v>
      </c>
      <c r="C188" s="75" t="s">
        <v>1969</v>
      </c>
      <c r="D188" s="75" t="s">
        <v>2197</v>
      </c>
      <c r="E188" s="3"/>
      <c r="F188" s="3"/>
      <c r="G188" s="3"/>
      <c r="H188" s="3"/>
      <c r="I188" s="3"/>
      <c r="J188" s="3"/>
      <c r="K188" s="3"/>
      <c r="L188" s="3"/>
      <c r="M188" s="3"/>
      <c r="N188" s="3"/>
      <c r="O188" s="3"/>
      <c r="P188" s="3"/>
      <c r="Q188" s="3"/>
      <c r="R188" s="3"/>
      <c r="S188" s="3"/>
      <c r="T188" s="3"/>
      <c r="U188" s="3"/>
      <c r="V188" s="3"/>
      <c r="W188" s="3"/>
      <c r="X188" s="3"/>
      <c r="Y188" s="3"/>
      <c r="Z188" s="3"/>
    </row>
    <row r="189" spans="1:26">
      <c r="A189" s="74">
        <v>188</v>
      </c>
      <c r="B189" s="75" t="s">
        <v>2198</v>
      </c>
      <c r="C189" s="75" t="s">
        <v>2199</v>
      </c>
      <c r="D189" s="75" t="s">
        <v>2200</v>
      </c>
      <c r="E189" s="3"/>
      <c r="F189" s="3"/>
      <c r="G189" s="3"/>
      <c r="H189" s="3"/>
      <c r="I189" s="3"/>
      <c r="J189" s="3"/>
      <c r="K189" s="3"/>
      <c r="L189" s="3"/>
      <c r="M189" s="3"/>
      <c r="N189" s="3"/>
      <c r="O189" s="3"/>
      <c r="P189" s="3"/>
      <c r="Q189" s="3"/>
      <c r="R189" s="3"/>
      <c r="S189" s="3"/>
      <c r="T189" s="3"/>
      <c r="U189" s="3"/>
      <c r="V189" s="3"/>
      <c r="W189" s="3"/>
      <c r="X189" s="3"/>
      <c r="Y189" s="3"/>
      <c r="Z189" s="3"/>
    </row>
    <row r="190" spans="1:26">
      <c r="A190" s="74">
        <v>189</v>
      </c>
      <c r="B190" s="75" t="s">
        <v>2201</v>
      </c>
      <c r="C190" s="75" t="s">
        <v>1909</v>
      </c>
      <c r="D190" s="75" t="s">
        <v>2202</v>
      </c>
      <c r="E190" s="3"/>
      <c r="F190" s="3"/>
      <c r="G190" s="3"/>
      <c r="H190" s="3"/>
      <c r="I190" s="3"/>
      <c r="J190" s="3"/>
      <c r="K190" s="3"/>
      <c r="L190" s="3"/>
      <c r="M190" s="3"/>
      <c r="N190" s="3"/>
      <c r="O190" s="3"/>
      <c r="P190" s="3"/>
      <c r="Q190" s="3"/>
      <c r="R190" s="3"/>
      <c r="S190" s="3"/>
      <c r="T190" s="3"/>
      <c r="U190" s="3"/>
      <c r="V190" s="3"/>
      <c r="W190" s="3"/>
      <c r="X190" s="3"/>
      <c r="Y190" s="3"/>
      <c r="Z190" s="3"/>
    </row>
    <row r="191" spans="1:26">
      <c r="A191" s="74">
        <v>190</v>
      </c>
      <c r="B191" s="75" t="s">
        <v>2203</v>
      </c>
      <c r="C191" s="75" t="s">
        <v>2204</v>
      </c>
      <c r="D191" s="75" t="s">
        <v>2205</v>
      </c>
      <c r="E191" s="3"/>
      <c r="F191" s="3"/>
      <c r="G191" s="3"/>
      <c r="H191" s="3"/>
      <c r="I191" s="3"/>
      <c r="J191" s="3"/>
      <c r="K191" s="3"/>
      <c r="L191" s="3"/>
      <c r="M191" s="3"/>
      <c r="N191" s="3"/>
      <c r="O191" s="3"/>
      <c r="P191" s="3"/>
      <c r="Q191" s="3"/>
      <c r="R191" s="3"/>
      <c r="S191" s="3"/>
      <c r="T191" s="3"/>
      <c r="U191" s="3"/>
      <c r="V191" s="3"/>
      <c r="W191" s="3"/>
      <c r="X191" s="3"/>
      <c r="Y191" s="3"/>
      <c r="Z191" s="3"/>
    </row>
    <row r="192" spans="1:26">
      <c r="A192" s="74">
        <v>191</v>
      </c>
      <c r="B192" s="75" t="s">
        <v>2206</v>
      </c>
      <c r="C192" s="75" t="s">
        <v>2207</v>
      </c>
      <c r="D192" s="75" t="s">
        <v>2208</v>
      </c>
      <c r="E192" s="3"/>
      <c r="F192" s="3"/>
      <c r="G192" s="3"/>
      <c r="H192" s="3"/>
      <c r="I192" s="3"/>
      <c r="J192" s="3"/>
      <c r="K192" s="3"/>
      <c r="L192" s="3"/>
      <c r="M192" s="3"/>
      <c r="N192" s="3"/>
      <c r="O192" s="3"/>
      <c r="P192" s="3"/>
      <c r="Q192" s="3"/>
      <c r="R192" s="3"/>
      <c r="S192" s="3"/>
      <c r="T192" s="3"/>
      <c r="U192" s="3"/>
      <c r="V192" s="3"/>
      <c r="W192" s="3"/>
      <c r="X192" s="3"/>
      <c r="Y192" s="3"/>
      <c r="Z192" s="3"/>
    </row>
    <row r="193" spans="1:26">
      <c r="A193" s="74">
        <v>192</v>
      </c>
      <c r="B193" s="75" t="s">
        <v>2209</v>
      </c>
      <c r="C193" s="75" t="s">
        <v>2210</v>
      </c>
      <c r="D193" s="75" t="s">
        <v>2211</v>
      </c>
      <c r="E193" s="3"/>
      <c r="F193" s="3"/>
      <c r="G193" s="3"/>
      <c r="H193" s="3"/>
      <c r="I193" s="3"/>
      <c r="J193" s="3"/>
      <c r="K193" s="3"/>
      <c r="L193" s="3"/>
      <c r="M193" s="3"/>
      <c r="N193" s="3"/>
      <c r="O193" s="3"/>
      <c r="P193" s="3"/>
      <c r="Q193" s="3"/>
      <c r="R193" s="3"/>
      <c r="S193" s="3"/>
      <c r="T193" s="3"/>
      <c r="U193" s="3"/>
      <c r="V193" s="3"/>
      <c r="W193" s="3"/>
      <c r="X193" s="3"/>
      <c r="Y193" s="3"/>
      <c r="Z193" s="3"/>
    </row>
    <row r="194" spans="1:26">
      <c r="A194" s="74">
        <v>193</v>
      </c>
      <c r="B194" s="75" t="s">
        <v>2212</v>
      </c>
      <c r="C194" s="75" t="s">
        <v>2213</v>
      </c>
      <c r="D194" s="75" t="s">
        <v>2214</v>
      </c>
      <c r="E194" s="3"/>
      <c r="F194" s="3"/>
      <c r="G194" s="3"/>
      <c r="H194" s="3"/>
      <c r="I194" s="3"/>
      <c r="J194" s="3"/>
      <c r="K194" s="3"/>
      <c r="L194" s="3"/>
      <c r="M194" s="3"/>
      <c r="N194" s="3"/>
      <c r="O194" s="3"/>
      <c r="P194" s="3"/>
      <c r="Q194" s="3"/>
      <c r="R194" s="3"/>
      <c r="S194" s="3"/>
      <c r="T194" s="3"/>
      <c r="U194" s="3"/>
      <c r="V194" s="3"/>
      <c r="W194" s="3"/>
      <c r="X194" s="3"/>
      <c r="Y194" s="3"/>
      <c r="Z194" s="3"/>
    </row>
    <row r="195" spans="1:26">
      <c r="A195" s="74">
        <v>194</v>
      </c>
      <c r="B195" s="75" t="s">
        <v>2215</v>
      </c>
      <c r="C195" s="75" t="s">
        <v>2216</v>
      </c>
      <c r="D195" s="75" t="s">
        <v>2217</v>
      </c>
      <c r="E195" s="3"/>
      <c r="F195" s="3"/>
      <c r="G195" s="3"/>
      <c r="H195" s="3"/>
      <c r="I195" s="3"/>
      <c r="J195" s="3"/>
      <c r="K195" s="3"/>
      <c r="L195" s="3"/>
      <c r="M195" s="3"/>
      <c r="N195" s="3"/>
      <c r="O195" s="3"/>
      <c r="P195" s="3"/>
      <c r="Q195" s="3"/>
      <c r="R195" s="3"/>
      <c r="S195" s="3"/>
      <c r="T195" s="3"/>
      <c r="U195" s="3"/>
      <c r="V195" s="3"/>
      <c r="W195" s="3"/>
      <c r="X195" s="3"/>
      <c r="Y195" s="3"/>
      <c r="Z195" s="3"/>
    </row>
    <row r="196" spans="1:26">
      <c r="A196" s="74">
        <v>195</v>
      </c>
      <c r="B196" s="75" t="s">
        <v>2218</v>
      </c>
      <c r="C196" s="75" t="s">
        <v>1507</v>
      </c>
      <c r="D196" s="75" t="s">
        <v>2219</v>
      </c>
      <c r="E196" s="3"/>
      <c r="F196" s="3"/>
      <c r="G196" s="3"/>
      <c r="H196" s="3"/>
      <c r="I196" s="3"/>
      <c r="J196" s="3"/>
      <c r="K196" s="3"/>
      <c r="L196" s="3"/>
      <c r="M196" s="3"/>
      <c r="N196" s="3"/>
      <c r="O196" s="3"/>
      <c r="P196" s="3"/>
      <c r="Q196" s="3"/>
      <c r="R196" s="3"/>
      <c r="S196" s="3"/>
      <c r="T196" s="3"/>
      <c r="U196" s="3"/>
      <c r="V196" s="3"/>
      <c r="W196" s="3"/>
      <c r="X196" s="3"/>
      <c r="Y196" s="3"/>
      <c r="Z196" s="3"/>
    </row>
    <row r="197" spans="1:26">
      <c r="A197" s="74">
        <v>196</v>
      </c>
      <c r="B197" s="75" t="s">
        <v>2220</v>
      </c>
      <c r="C197" s="75" t="s">
        <v>2221</v>
      </c>
      <c r="D197" s="75" t="s">
        <v>2222</v>
      </c>
      <c r="E197" s="3"/>
      <c r="F197" s="3"/>
      <c r="G197" s="3"/>
      <c r="H197" s="3"/>
      <c r="I197" s="3"/>
      <c r="J197" s="3"/>
      <c r="K197" s="3"/>
      <c r="L197" s="3"/>
      <c r="M197" s="3"/>
      <c r="N197" s="3"/>
      <c r="O197" s="3"/>
      <c r="P197" s="3"/>
      <c r="Q197" s="3"/>
      <c r="R197" s="3"/>
      <c r="S197" s="3"/>
      <c r="T197" s="3"/>
      <c r="U197" s="3"/>
      <c r="V197" s="3"/>
      <c r="W197" s="3"/>
      <c r="X197" s="3"/>
      <c r="Y197" s="3"/>
      <c r="Z197" s="3"/>
    </row>
    <row r="198" spans="1:26">
      <c r="A198" s="74">
        <v>197</v>
      </c>
      <c r="B198" s="75" t="s">
        <v>2223</v>
      </c>
      <c r="C198" s="75" t="s">
        <v>2224</v>
      </c>
      <c r="D198" s="75" t="s">
        <v>2225</v>
      </c>
      <c r="E198" s="3"/>
      <c r="F198" s="3"/>
      <c r="G198" s="3"/>
      <c r="H198" s="3"/>
      <c r="I198" s="3"/>
      <c r="J198" s="3"/>
      <c r="K198" s="3"/>
      <c r="L198" s="3"/>
      <c r="M198" s="3"/>
      <c r="N198" s="3"/>
      <c r="O198" s="3"/>
      <c r="P198" s="3"/>
      <c r="Q198" s="3"/>
      <c r="R198" s="3"/>
      <c r="S198" s="3"/>
      <c r="T198" s="3"/>
      <c r="U198" s="3"/>
      <c r="V198" s="3"/>
      <c r="W198" s="3"/>
      <c r="X198" s="3"/>
      <c r="Y198" s="3"/>
      <c r="Z198" s="3"/>
    </row>
    <row r="199" spans="1:26">
      <c r="A199" s="74">
        <v>198</v>
      </c>
      <c r="B199" s="75" t="s">
        <v>2226</v>
      </c>
      <c r="C199" s="75" t="s">
        <v>2227</v>
      </c>
      <c r="D199" s="75" t="s">
        <v>2228</v>
      </c>
      <c r="E199" s="3"/>
      <c r="F199" s="3"/>
      <c r="G199" s="3"/>
      <c r="H199" s="3"/>
      <c r="I199" s="3"/>
      <c r="J199" s="3"/>
      <c r="K199" s="3"/>
      <c r="L199" s="3"/>
      <c r="M199" s="3"/>
      <c r="N199" s="3"/>
      <c r="O199" s="3"/>
      <c r="P199" s="3"/>
      <c r="Q199" s="3"/>
      <c r="R199" s="3"/>
      <c r="S199" s="3"/>
      <c r="T199" s="3"/>
      <c r="U199" s="3"/>
      <c r="V199" s="3"/>
      <c r="W199" s="3"/>
      <c r="X199" s="3"/>
      <c r="Y199" s="3"/>
      <c r="Z199" s="3"/>
    </row>
    <row r="200" spans="1:26">
      <c r="A200" s="74">
        <v>199</v>
      </c>
      <c r="B200" s="75" t="s">
        <v>2229</v>
      </c>
      <c r="C200" s="75" t="s">
        <v>2230</v>
      </c>
      <c r="D200" s="75" t="s">
        <v>2231</v>
      </c>
      <c r="E200" s="3"/>
      <c r="F200" s="3"/>
      <c r="G200" s="3"/>
      <c r="H200" s="3"/>
      <c r="I200" s="3"/>
      <c r="J200" s="3"/>
      <c r="K200" s="3"/>
      <c r="L200" s="3"/>
      <c r="M200" s="3"/>
      <c r="N200" s="3"/>
      <c r="O200" s="3"/>
      <c r="P200" s="3"/>
      <c r="Q200" s="3"/>
      <c r="R200" s="3"/>
      <c r="S200" s="3"/>
      <c r="T200" s="3"/>
      <c r="U200" s="3"/>
      <c r="V200" s="3"/>
      <c r="W200" s="3"/>
      <c r="X200" s="3"/>
      <c r="Y200" s="3"/>
      <c r="Z200" s="3"/>
    </row>
    <row r="201" spans="1:26">
      <c r="A201" s="74">
        <v>200</v>
      </c>
      <c r="B201" s="75" t="s">
        <v>2232</v>
      </c>
      <c r="C201" s="75" t="s">
        <v>1210</v>
      </c>
      <c r="D201" s="75" t="s">
        <v>2233</v>
      </c>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defaultColWidth="17.33203125" defaultRowHeight="15" customHeight="1"/>
  <sheetData>
    <row r="1" spans="1:26">
      <c r="A1" s="72" t="s">
        <v>15</v>
      </c>
      <c r="B1" s="73" t="s">
        <v>536</v>
      </c>
      <c r="C1" s="73" t="s">
        <v>537</v>
      </c>
      <c r="D1" s="73" t="s">
        <v>1060</v>
      </c>
      <c r="E1" s="28"/>
      <c r="F1" s="28"/>
      <c r="G1" s="28"/>
      <c r="H1" s="28"/>
      <c r="I1" s="28"/>
      <c r="J1" s="22" t="s">
        <v>1762</v>
      </c>
      <c r="K1" s="28"/>
      <c r="L1" s="28"/>
      <c r="M1" s="28"/>
      <c r="N1" s="28"/>
      <c r="O1" s="28"/>
      <c r="P1" s="28"/>
      <c r="Q1" s="28"/>
      <c r="R1" s="28"/>
      <c r="S1" s="28"/>
      <c r="T1" s="28"/>
      <c r="U1" s="28"/>
      <c r="V1" s="28"/>
      <c r="W1" s="28"/>
      <c r="X1" s="28"/>
      <c r="Y1" s="28"/>
      <c r="Z1" s="28"/>
    </row>
    <row r="2" spans="1:26">
      <c r="A2" s="74">
        <v>1</v>
      </c>
      <c r="B2" s="75" t="s">
        <v>2021</v>
      </c>
      <c r="C2" s="75" t="s">
        <v>2022</v>
      </c>
      <c r="D2" s="75" t="s">
        <v>2023</v>
      </c>
      <c r="E2" s="3"/>
      <c r="F2" s="3"/>
      <c r="G2" s="3"/>
      <c r="H2" s="3"/>
      <c r="I2" s="3"/>
      <c r="J2" s="3">
        <f>MAX(A:A)</f>
        <v>127</v>
      </c>
      <c r="K2" s="3"/>
      <c r="L2" s="3"/>
      <c r="M2" s="3"/>
      <c r="N2" s="3"/>
      <c r="O2" s="3"/>
      <c r="P2" s="3"/>
      <c r="Q2" s="3"/>
      <c r="R2" s="3"/>
      <c r="S2" s="3"/>
      <c r="T2" s="3"/>
      <c r="U2" s="3"/>
      <c r="V2" s="3"/>
      <c r="W2" s="3"/>
      <c r="X2" s="3"/>
      <c r="Y2" s="3"/>
      <c r="Z2" s="3"/>
    </row>
    <row r="3" spans="1:26">
      <c r="A3" s="74">
        <v>2</v>
      </c>
      <c r="B3" s="75" t="s">
        <v>1763</v>
      </c>
      <c r="C3" s="75" t="s">
        <v>1764</v>
      </c>
      <c r="D3" s="75" t="s">
        <v>1765</v>
      </c>
      <c r="E3" s="3"/>
      <c r="F3" s="3"/>
      <c r="G3" s="3"/>
      <c r="H3" s="3"/>
      <c r="I3" s="3"/>
      <c r="K3" s="3"/>
      <c r="L3" s="3"/>
      <c r="M3" s="3"/>
      <c r="N3" s="3"/>
      <c r="O3" s="3"/>
      <c r="P3" s="3"/>
      <c r="Q3" s="3"/>
      <c r="R3" s="3"/>
      <c r="S3" s="3"/>
      <c r="T3" s="3"/>
      <c r="U3" s="3"/>
      <c r="V3" s="3"/>
      <c r="W3" s="3"/>
      <c r="X3" s="3"/>
      <c r="Y3" s="3"/>
      <c r="Z3" s="3"/>
    </row>
    <row r="4" spans="1:26">
      <c r="A4" s="74">
        <v>3</v>
      </c>
      <c r="B4" s="75" t="s">
        <v>1065</v>
      </c>
      <c r="C4" s="75" t="s">
        <v>1066</v>
      </c>
      <c r="D4" s="75" t="s">
        <v>2234</v>
      </c>
      <c r="E4" s="3"/>
      <c r="F4" s="3"/>
      <c r="G4" s="3"/>
      <c r="H4" s="3"/>
      <c r="I4" s="3"/>
      <c r="J4" s="3"/>
      <c r="K4" s="3"/>
      <c r="L4" s="3"/>
      <c r="M4" s="3"/>
      <c r="N4" s="3"/>
      <c r="O4" s="3"/>
      <c r="P4" s="3"/>
      <c r="Q4" s="3"/>
      <c r="R4" s="3"/>
      <c r="S4" s="3"/>
      <c r="T4" s="3"/>
      <c r="U4" s="3"/>
      <c r="V4" s="3"/>
      <c r="W4" s="3"/>
      <c r="X4" s="3"/>
      <c r="Y4" s="3"/>
      <c r="Z4" s="3"/>
    </row>
    <row r="5" spans="1:26">
      <c r="A5" s="74">
        <v>4</v>
      </c>
      <c r="B5" s="75" t="s">
        <v>2235</v>
      </c>
      <c r="C5" s="75" t="s">
        <v>2236</v>
      </c>
      <c r="D5" s="75" t="s">
        <v>2237</v>
      </c>
      <c r="E5" s="3"/>
      <c r="F5" s="3"/>
      <c r="G5" s="3"/>
      <c r="H5" s="3"/>
      <c r="I5" s="3"/>
      <c r="J5" s="3"/>
      <c r="K5" s="3"/>
      <c r="L5" s="3"/>
      <c r="M5" s="3"/>
      <c r="N5" s="3"/>
      <c r="O5" s="3"/>
      <c r="P5" s="3"/>
      <c r="Q5" s="3"/>
      <c r="R5" s="3"/>
      <c r="S5" s="3"/>
      <c r="T5" s="3"/>
      <c r="U5" s="3"/>
      <c r="V5" s="3"/>
      <c r="W5" s="3"/>
      <c r="X5" s="3"/>
      <c r="Y5" s="3"/>
      <c r="Z5" s="3"/>
    </row>
    <row r="6" spans="1:26">
      <c r="A6" s="74">
        <v>5</v>
      </c>
      <c r="B6" s="75" t="s">
        <v>2024</v>
      </c>
      <c r="C6" s="75" t="s">
        <v>2025</v>
      </c>
      <c r="D6" s="75" t="s">
        <v>2026</v>
      </c>
      <c r="E6" s="3"/>
      <c r="F6" s="3"/>
      <c r="G6" s="3"/>
      <c r="H6" s="3"/>
      <c r="I6" s="3"/>
      <c r="J6" s="3"/>
      <c r="K6" s="3"/>
      <c r="L6" s="3"/>
      <c r="M6" s="3"/>
      <c r="N6" s="3"/>
      <c r="O6" s="3"/>
      <c r="P6" s="3"/>
      <c r="Q6" s="3"/>
      <c r="R6" s="3"/>
      <c r="S6" s="3"/>
      <c r="T6" s="3"/>
      <c r="U6" s="3"/>
      <c r="V6" s="3"/>
      <c r="W6" s="3"/>
      <c r="X6" s="3"/>
      <c r="Y6" s="3"/>
      <c r="Z6" s="3"/>
    </row>
    <row r="7" spans="1:26">
      <c r="A7" s="74">
        <v>6</v>
      </c>
      <c r="B7" s="75" t="s">
        <v>2027</v>
      </c>
      <c r="C7" s="75" t="s">
        <v>2028</v>
      </c>
      <c r="D7" s="75" t="s">
        <v>2029</v>
      </c>
      <c r="E7" s="3"/>
      <c r="F7" s="3"/>
      <c r="G7" s="3"/>
      <c r="H7" s="3"/>
      <c r="I7" s="3"/>
      <c r="J7" s="3"/>
      <c r="K7" s="3"/>
      <c r="L7" s="3"/>
      <c r="M7" s="3"/>
      <c r="N7" s="3"/>
      <c r="O7" s="3"/>
      <c r="P7" s="3"/>
      <c r="Q7" s="3"/>
      <c r="R7" s="3"/>
      <c r="S7" s="3"/>
      <c r="T7" s="3"/>
      <c r="U7" s="3"/>
      <c r="V7" s="3"/>
      <c r="W7" s="3"/>
      <c r="X7" s="3"/>
      <c r="Y7" s="3"/>
      <c r="Z7" s="3"/>
    </row>
    <row r="8" spans="1:26">
      <c r="A8" s="74">
        <v>7</v>
      </c>
      <c r="B8" s="75" t="s">
        <v>2030</v>
      </c>
      <c r="C8" s="75" t="s">
        <v>2031</v>
      </c>
      <c r="D8" s="75" t="s">
        <v>2032</v>
      </c>
      <c r="E8" s="3"/>
      <c r="F8" s="3"/>
      <c r="G8" s="3"/>
      <c r="H8" s="3"/>
      <c r="I8" s="3"/>
      <c r="J8" s="3"/>
      <c r="K8" s="3"/>
      <c r="L8" s="3"/>
      <c r="M8" s="3"/>
      <c r="N8" s="3"/>
      <c r="O8" s="3"/>
      <c r="P8" s="3"/>
      <c r="Q8" s="3"/>
      <c r="R8" s="3"/>
      <c r="S8" s="3"/>
      <c r="T8" s="3"/>
      <c r="U8" s="3"/>
      <c r="V8" s="3"/>
      <c r="W8" s="3"/>
      <c r="X8" s="3"/>
      <c r="Y8" s="3"/>
      <c r="Z8" s="3"/>
    </row>
    <row r="9" spans="1:26">
      <c r="A9" s="74">
        <v>8</v>
      </c>
      <c r="B9" s="75" t="s">
        <v>1089</v>
      </c>
      <c r="C9" s="75" t="s">
        <v>1504</v>
      </c>
      <c r="D9" s="75" t="s">
        <v>1778</v>
      </c>
      <c r="E9" s="3"/>
      <c r="F9" s="3"/>
      <c r="G9" s="3"/>
      <c r="H9" s="3"/>
      <c r="I9" s="3"/>
      <c r="J9" s="3"/>
      <c r="K9" s="3"/>
      <c r="L9" s="3"/>
      <c r="M9" s="3"/>
      <c r="N9" s="3"/>
      <c r="O9" s="3"/>
      <c r="P9" s="3"/>
      <c r="Q9" s="3"/>
      <c r="R9" s="3"/>
      <c r="S9" s="3"/>
      <c r="T9" s="3"/>
      <c r="U9" s="3"/>
      <c r="V9" s="3"/>
      <c r="W9" s="3"/>
      <c r="X9" s="3"/>
      <c r="Y9" s="3"/>
      <c r="Z9" s="3"/>
    </row>
    <row r="10" spans="1:26">
      <c r="A10" s="74">
        <v>9</v>
      </c>
      <c r="B10" s="75" t="s">
        <v>2238</v>
      </c>
      <c r="C10" s="75" t="s">
        <v>2239</v>
      </c>
      <c r="D10" s="75" t="s">
        <v>2240</v>
      </c>
      <c r="E10" s="3"/>
      <c r="F10" s="3"/>
      <c r="G10" s="3"/>
      <c r="H10" s="3"/>
      <c r="I10" s="3"/>
      <c r="J10" s="3"/>
      <c r="K10" s="3"/>
      <c r="L10" s="3"/>
      <c r="M10" s="3"/>
      <c r="N10" s="3"/>
      <c r="O10" s="3"/>
      <c r="P10" s="3"/>
      <c r="Q10" s="3"/>
      <c r="R10" s="3"/>
      <c r="S10" s="3"/>
      <c r="T10" s="3"/>
      <c r="U10" s="3"/>
      <c r="V10" s="3"/>
      <c r="W10" s="3"/>
      <c r="X10" s="3"/>
      <c r="Y10" s="3"/>
      <c r="Z10" s="3"/>
    </row>
    <row r="11" spans="1:26">
      <c r="A11" s="74">
        <v>10</v>
      </c>
      <c r="B11" s="75" t="s">
        <v>1095</v>
      </c>
      <c r="C11" s="75" t="s">
        <v>1096</v>
      </c>
      <c r="D11" s="75" t="s">
        <v>2241</v>
      </c>
      <c r="E11" s="3"/>
      <c r="F11" s="3"/>
      <c r="G11" s="3"/>
      <c r="H11" s="3"/>
      <c r="I11" s="3"/>
      <c r="J11" s="3"/>
      <c r="K11" s="3"/>
      <c r="L11" s="3"/>
      <c r="M11" s="3"/>
      <c r="N11" s="3"/>
      <c r="O11" s="3"/>
      <c r="P11" s="3"/>
      <c r="Q11" s="3"/>
      <c r="R11" s="3"/>
      <c r="S11" s="3"/>
      <c r="T11" s="3"/>
      <c r="U11" s="3"/>
      <c r="V11" s="3"/>
      <c r="W11" s="3"/>
      <c r="X11" s="3"/>
      <c r="Y11" s="3"/>
      <c r="Z11" s="3"/>
    </row>
    <row r="12" spans="1:26">
      <c r="A12" s="74">
        <v>11</v>
      </c>
      <c r="B12" s="75" t="s">
        <v>2033</v>
      </c>
      <c r="C12" s="75" t="s">
        <v>2034</v>
      </c>
      <c r="D12" s="75" t="s">
        <v>2035</v>
      </c>
      <c r="E12" s="3"/>
      <c r="F12" s="3"/>
      <c r="G12" s="3"/>
      <c r="H12" s="3"/>
      <c r="I12" s="3"/>
      <c r="J12" s="3"/>
      <c r="K12" s="3"/>
      <c r="L12" s="3"/>
      <c r="M12" s="3"/>
      <c r="N12" s="3"/>
      <c r="O12" s="3"/>
      <c r="P12" s="3"/>
      <c r="Q12" s="3"/>
      <c r="R12" s="3"/>
      <c r="S12" s="3"/>
      <c r="T12" s="3"/>
      <c r="U12" s="3"/>
      <c r="V12" s="3"/>
      <c r="W12" s="3"/>
      <c r="X12" s="3"/>
      <c r="Y12" s="3"/>
      <c r="Z12" s="3"/>
    </row>
    <row r="13" spans="1:26">
      <c r="A13" s="74">
        <v>12</v>
      </c>
      <c r="B13" s="75" t="s">
        <v>1782</v>
      </c>
      <c r="C13" s="75" t="s">
        <v>1783</v>
      </c>
      <c r="D13" s="75" t="s">
        <v>1784</v>
      </c>
      <c r="E13" s="3"/>
      <c r="F13" s="3"/>
      <c r="G13" s="3"/>
      <c r="H13" s="3"/>
      <c r="I13" s="3"/>
      <c r="J13" s="3"/>
      <c r="K13" s="3"/>
      <c r="L13" s="3"/>
      <c r="M13" s="3"/>
      <c r="N13" s="3"/>
      <c r="O13" s="3"/>
      <c r="P13" s="3"/>
      <c r="Q13" s="3"/>
      <c r="R13" s="3"/>
      <c r="S13" s="3"/>
      <c r="T13" s="3"/>
      <c r="U13" s="3"/>
      <c r="V13" s="3"/>
      <c r="W13" s="3"/>
      <c r="X13" s="3"/>
      <c r="Y13" s="3"/>
      <c r="Z13" s="3"/>
    </row>
    <row r="14" spans="1:26">
      <c r="A14" s="74">
        <v>13</v>
      </c>
      <c r="B14" s="75" t="s">
        <v>1785</v>
      </c>
      <c r="C14" s="75" t="s">
        <v>1786</v>
      </c>
      <c r="D14" s="75" t="s">
        <v>1787</v>
      </c>
      <c r="E14" s="3"/>
      <c r="F14" s="3"/>
      <c r="G14" s="3"/>
      <c r="H14" s="3"/>
      <c r="I14" s="3"/>
      <c r="J14" s="3"/>
      <c r="K14" s="3"/>
      <c r="L14" s="3"/>
      <c r="M14" s="3"/>
      <c r="N14" s="3"/>
      <c r="O14" s="3"/>
      <c r="P14" s="3"/>
      <c r="Q14" s="3"/>
      <c r="R14" s="3"/>
      <c r="S14" s="3"/>
      <c r="T14" s="3"/>
      <c r="U14" s="3"/>
      <c r="V14" s="3"/>
      <c r="W14" s="3"/>
      <c r="X14" s="3"/>
      <c r="Y14" s="3"/>
      <c r="Z14" s="3"/>
    </row>
    <row r="15" spans="1:26">
      <c r="A15" s="74">
        <v>14</v>
      </c>
      <c r="B15" s="75" t="s">
        <v>2036</v>
      </c>
      <c r="C15" s="75" t="s">
        <v>2037</v>
      </c>
      <c r="D15" s="75" t="s">
        <v>2038</v>
      </c>
      <c r="E15" s="3"/>
      <c r="F15" s="3"/>
      <c r="G15" s="3"/>
      <c r="H15" s="3"/>
      <c r="I15" s="3"/>
      <c r="J15" s="3"/>
      <c r="K15" s="3"/>
      <c r="L15" s="3"/>
      <c r="M15" s="3"/>
      <c r="N15" s="3"/>
      <c r="O15" s="3"/>
      <c r="P15" s="3"/>
      <c r="Q15" s="3"/>
      <c r="R15" s="3"/>
      <c r="S15" s="3"/>
      <c r="T15" s="3"/>
      <c r="U15" s="3"/>
      <c r="V15" s="3"/>
      <c r="W15" s="3"/>
      <c r="X15" s="3"/>
      <c r="Y15" s="3"/>
      <c r="Z15" s="3"/>
    </row>
    <row r="16" spans="1:26">
      <c r="A16" s="74">
        <v>15</v>
      </c>
      <c r="B16" s="75" t="s">
        <v>2039</v>
      </c>
      <c r="C16" s="75" t="s">
        <v>2040</v>
      </c>
      <c r="D16" s="75" t="s">
        <v>2041</v>
      </c>
      <c r="E16" s="3"/>
      <c r="F16" s="3"/>
      <c r="G16" s="3"/>
      <c r="H16" s="3"/>
      <c r="I16" s="3"/>
      <c r="J16" s="3"/>
      <c r="K16" s="3"/>
      <c r="L16" s="3"/>
      <c r="M16" s="3"/>
      <c r="N16" s="3"/>
      <c r="O16" s="3"/>
      <c r="P16" s="3"/>
      <c r="Q16" s="3"/>
      <c r="R16" s="3"/>
      <c r="S16" s="3"/>
      <c r="T16" s="3"/>
      <c r="U16" s="3"/>
      <c r="V16" s="3"/>
      <c r="W16" s="3"/>
      <c r="X16" s="3"/>
      <c r="Y16" s="3"/>
      <c r="Z16" s="3"/>
    </row>
    <row r="17" spans="1:26">
      <c r="A17" s="74">
        <v>16</v>
      </c>
      <c r="B17" s="75" t="s">
        <v>2042</v>
      </c>
      <c r="C17" s="75" t="s">
        <v>2043</v>
      </c>
      <c r="D17" s="75" t="s">
        <v>2044</v>
      </c>
      <c r="E17" s="3"/>
      <c r="F17" s="3"/>
      <c r="G17" s="3"/>
      <c r="H17" s="3"/>
      <c r="I17" s="3"/>
      <c r="J17" s="3"/>
      <c r="K17" s="3"/>
      <c r="L17" s="3"/>
      <c r="M17" s="3"/>
      <c r="N17" s="3"/>
      <c r="O17" s="3"/>
      <c r="P17" s="3"/>
      <c r="Q17" s="3"/>
      <c r="R17" s="3"/>
      <c r="S17" s="3"/>
      <c r="T17" s="3"/>
      <c r="U17" s="3"/>
      <c r="V17" s="3"/>
      <c r="W17" s="3"/>
      <c r="X17" s="3"/>
      <c r="Y17" s="3"/>
      <c r="Z17" s="3"/>
    </row>
    <row r="18" spans="1:26">
      <c r="A18" s="74">
        <v>17</v>
      </c>
      <c r="B18" s="75" t="s">
        <v>1113</v>
      </c>
      <c r="C18" s="75" t="s">
        <v>2045</v>
      </c>
      <c r="D18" s="75" t="s">
        <v>2046</v>
      </c>
      <c r="E18" s="3"/>
      <c r="F18" s="3"/>
      <c r="G18" s="3"/>
      <c r="H18" s="3"/>
      <c r="I18" s="3"/>
      <c r="J18" s="3"/>
      <c r="K18" s="3"/>
      <c r="L18" s="3"/>
      <c r="M18" s="3"/>
      <c r="N18" s="3"/>
      <c r="O18" s="3"/>
      <c r="P18" s="3"/>
      <c r="Q18" s="3"/>
      <c r="R18" s="3"/>
      <c r="S18" s="3"/>
      <c r="T18" s="3"/>
      <c r="U18" s="3"/>
      <c r="V18" s="3"/>
      <c r="W18" s="3"/>
      <c r="X18" s="3"/>
      <c r="Y18" s="3"/>
      <c r="Z18" s="3"/>
    </row>
    <row r="19" spans="1:26">
      <c r="A19" s="74">
        <v>18</v>
      </c>
      <c r="B19" s="75" t="s">
        <v>1116</v>
      </c>
      <c r="C19" s="75" t="s">
        <v>1788</v>
      </c>
      <c r="D19" s="75" t="s">
        <v>1789</v>
      </c>
      <c r="E19" s="3"/>
      <c r="F19" s="3"/>
      <c r="G19" s="3"/>
      <c r="H19" s="3"/>
      <c r="I19" s="3"/>
      <c r="J19" s="3"/>
      <c r="K19" s="3"/>
      <c r="L19" s="3"/>
      <c r="M19" s="3"/>
      <c r="N19" s="3"/>
      <c r="O19" s="3"/>
      <c r="P19" s="3"/>
      <c r="Q19" s="3"/>
      <c r="R19" s="3"/>
      <c r="S19" s="3"/>
      <c r="T19" s="3"/>
      <c r="U19" s="3"/>
      <c r="V19" s="3"/>
      <c r="W19" s="3"/>
      <c r="X19" s="3"/>
      <c r="Y19" s="3"/>
      <c r="Z19" s="3"/>
    </row>
    <row r="20" spans="1:26">
      <c r="A20" s="74">
        <v>19</v>
      </c>
      <c r="B20" s="75" t="s">
        <v>2047</v>
      </c>
      <c r="C20" s="75" t="s">
        <v>2048</v>
      </c>
      <c r="D20" s="75" t="s">
        <v>2049</v>
      </c>
      <c r="E20" s="3"/>
      <c r="F20" s="3"/>
      <c r="G20" s="3"/>
      <c r="H20" s="3"/>
      <c r="I20" s="3"/>
      <c r="J20" s="3"/>
      <c r="K20" s="3"/>
      <c r="L20" s="3"/>
      <c r="M20" s="3"/>
      <c r="N20" s="3"/>
      <c r="O20" s="3"/>
      <c r="P20" s="3"/>
      <c r="Q20" s="3"/>
      <c r="R20" s="3"/>
      <c r="S20" s="3"/>
      <c r="T20" s="3"/>
      <c r="U20" s="3"/>
      <c r="V20" s="3"/>
      <c r="W20" s="3"/>
      <c r="X20" s="3"/>
      <c r="Y20" s="3"/>
      <c r="Z20" s="3"/>
    </row>
    <row r="21" spans="1:26">
      <c r="A21" s="74">
        <v>20</v>
      </c>
      <c r="B21" s="75" t="s">
        <v>2050</v>
      </c>
      <c r="C21" s="75" t="s">
        <v>2051</v>
      </c>
      <c r="D21" s="75" t="s">
        <v>2052</v>
      </c>
      <c r="E21" s="3"/>
      <c r="F21" s="3"/>
      <c r="G21" s="3"/>
      <c r="H21" s="3"/>
      <c r="I21" s="3"/>
      <c r="J21" s="3"/>
      <c r="K21" s="3"/>
      <c r="L21" s="3"/>
      <c r="M21" s="3"/>
      <c r="N21" s="3"/>
      <c r="O21" s="3"/>
      <c r="P21" s="3"/>
      <c r="Q21" s="3"/>
      <c r="R21" s="3"/>
      <c r="S21" s="3"/>
      <c r="T21" s="3"/>
      <c r="U21" s="3"/>
      <c r="V21" s="3"/>
      <c r="W21" s="3"/>
      <c r="X21" s="3"/>
      <c r="Y21" s="3"/>
      <c r="Z21" s="3"/>
    </row>
    <row r="22" spans="1:26">
      <c r="A22" s="74">
        <v>21</v>
      </c>
      <c r="B22" s="75" t="s">
        <v>1791</v>
      </c>
      <c r="C22" s="75" t="s">
        <v>1792</v>
      </c>
      <c r="D22" s="75" t="s">
        <v>1793</v>
      </c>
      <c r="E22" s="3"/>
      <c r="F22" s="3"/>
      <c r="G22" s="3"/>
      <c r="H22" s="3"/>
      <c r="I22" s="3"/>
      <c r="J22" s="3"/>
      <c r="K22" s="3"/>
      <c r="L22" s="3"/>
      <c r="M22" s="3"/>
      <c r="N22" s="3"/>
      <c r="O22" s="3"/>
      <c r="P22" s="3"/>
      <c r="Q22" s="3"/>
      <c r="R22" s="3"/>
      <c r="S22" s="3"/>
      <c r="T22" s="3"/>
      <c r="U22" s="3"/>
      <c r="V22" s="3"/>
      <c r="W22" s="3"/>
      <c r="X22" s="3"/>
      <c r="Y22" s="3"/>
      <c r="Z22" s="3"/>
    </row>
    <row r="23" spans="1:26">
      <c r="A23" s="74">
        <v>22</v>
      </c>
      <c r="B23" s="75" t="s">
        <v>2053</v>
      </c>
      <c r="C23" s="75" t="s">
        <v>2054</v>
      </c>
      <c r="D23" s="75" t="s">
        <v>2055</v>
      </c>
      <c r="E23" s="3"/>
      <c r="F23" s="3"/>
      <c r="G23" s="3"/>
      <c r="H23" s="3"/>
      <c r="I23" s="3"/>
      <c r="J23" s="3"/>
      <c r="K23" s="3"/>
      <c r="L23" s="3"/>
      <c r="M23" s="3"/>
      <c r="N23" s="3"/>
      <c r="O23" s="3"/>
      <c r="P23" s="3"/>
      <c r="Q23" s="3"/>
      <c r="R23" s="3"/>
      <c r="S23" s="3"/>
      <c r="T23" s="3"/>
      <c r="U23" s="3"/>
      <c r="V23" s="3"/>
      <c r="W23" s="3"/>
      <c r="X23" s="3"/>
      <c r="Y23" s="3"/>
      <c r="Z23" s="3"/>
    </row>
    <row r="24" spans="1:26">
      <c r="A24" s="74">
        <v>23</v>
      </c>
      <c r="B24" s="75" t="s">
        <v>2056</v>
      </c>
      <c r="C24" s="75" t="s">
        <v>2057</v>
      </c>
      <c r="D24" s="75" t="s">
        <v>2058</v>
      </c>
      <c r="E24" s="3"/>
      <c r="F24" s="3"/>
      <c r="G24" s="3"/>
      <c r="H24" s="3"/>
      <c r="I24" s="3"/>
      <c r="J24" s="3"/>
      <c r="K24" s="3"/>
      <c r="L24" s="3"/>
      <c r="M24" s="3"/>
      <c r="N24" s="3"/>
      <c r="O24" s="3"/>
      <c r="P24" s="3"/>
      <c r="Q24" s="3"/>
      <c r="R24" s="3"/>
      <c r="S24" s="3"/>
      <c r="T24" s="3"/>
      <c r="U24" s="3"/>
      <c r="V24" s="3"/>
      <c r="W24" s="3"/>
      <c r="X24" s="3"/>
      <c r="Y24" s="3"/>
      <c r="Z24" s="3"/>
    </row>
    <row r="25" spans="1:26">
      <c r="A25" s="74">
        <v>24</v>
      </c>
      <c r="B25" s="75" t="s">
        <v>1158</v>
      </c>
      <c r="C25" s="75" t="s">
        <v>1159</v>
      </c>
      <c r="D25" s="75" t="s">
        <v>1797</v>
      </c>
      <c r="E25" s="3"/>
      <c r="F25" s="3"/>
      <c r="G25" s="3"/>
      <c r="H25" s="3"/>
      <c r="I25" s="3"/>
      <c r="J25" s="3"/>
      <c r="K25" s="3"/>
      <c r="L25" s="3"/>
      <c r="M25" s="3"/>
      <c r="N25" s="3"/>
      <c r="O25" s="3"/>
      <c r="P25" s="3"/>
      <c r="Q25" s="3"/>
      <c r="R25" s="3"/>
      <c r="S25" s="3"/>
      <c r="T25" s="3"/>
      <c r="U25" s="3"/>
      <c r="V25" s="3"/>
      <c r="W25" s="3"/>
      <c r="X25" s="3"/>
      <c r="Y25" s="3"/>
      <c r="Z25" s="3"/>
    </row>
    <row r="26" spans="1:26">
      <c r="A26" s="74">
        <v>25</v>
      </c>
      <c r="B26" s="75" t="s">
        <v>2059</v>
      </c>
      <c r="C26" s="75" t="s">
        <v>2060</v>
      </c>
      <c r="D26" s="75" t="s">
        <v>2061</v>
      </c>
      <c r="E26" s="3"/>
      <c r="F26" s="3"/>
      <c r="G26" s="3"/>
      <c r="H26" s="3"/>
      <c r="I26" s="3"/>
      <c r="J26" s="3"/>
      <c r="K26" s="3"/>
      <c r="L26" s="3"/>
      <c r="M26" s="3"/>
      <c r="N26" s="3"/>
      <c r="O26" s="3"/>
      <c r="P26" s="3"/>
      <c r="Q26" s="3"/>
      <c r="R26" s="3"/>
      <c r="S26" s="3"/>
      <c r="T26" s="3"/>
      <c r="U26" s="3"/>
      <c r="V26" s="3"/>
      <c r="W26" s="3"/>
      <c r="X26" s="3"/>
      <c r="Y26" s="3"/>
      <c r="Z26" s="3"/>
    </row>
    <row r="27" spans="1:26">
      <c r="A27" s="74">
        <v>26</v>
      </c>
      <c r="B27" s="75" t="s">
        <v>1801</v>
      </c>
      <c r="C27" s="75" t="s">
        <v>1802</v>
      </c>
      <c r="D27" s="75" t="s">
        <v>1803</v>
      </c>
      <c r="E27" s="3"/>
      <c r="F27" s="3"/>
      <c r="G27" s="3"/>
      <c r="H27" s="3"/>
      <c r="I27" s="3"/>
      <c r="J27" s="3"/>
      <c r="K27" s="3"/>
      <c r="L27" s="3"/>
      <c r="M27" s="3"/>
      <c r="N27" s="3"/>
      <c r="O27" s="3"/>
      <c r="P27" s="3"/>
      <c r="Q27" s="3"/>
      <c r="R27" s="3"/>
      <c r="S27" s="3"/>
      <c r="T27" s="3"/>
      <c r="U27" s="3"/>
      <c r="V27" s="3"/>
      <c r="W27" s="3"/>
      <c r="X27" s="3"/>
      <c r="Y27" s="3"/>
      <c r="Z27" s="3"/>
    </row>
    <row r="28" spans="1:26">
      <c r="A28" s="74">
        <v>27</v>
      </c>
      <c r="B28" s="75" t="s">
        <v>1173</v>
      </c>
      <c r="C28" s="75" t="s">
        <v>1174</v>
      </c>
      <c r="D28" s="75" t="s">
        <v>2062</v>
      </c>
      <c r="E28" s="3"/>
      <c r="F28" s="3"/>
      <c r="G28" s="3"/>
      <c r="H28" s="3"/>
      <c r="I28" s="3"/>
      <c r="J28" s="3"/>
      <c r="K28" s="3"/>
      <c r="L28" s="3"/>
      <c r="M28" s="3"/>
      <c r="N28" s="3"/>
      <c r="O28" s="3"/>
      <c r="P28" s="3"/>
      <c r="Q28" s="3"/>
      <c r="R28" s="3"/>
      <c r="S28" s="3"/>
      <c r="T28" s="3"/>
      <c r="U28" s="3"/>
      <c r="V28" s="3"/>
      <c r="W28" s="3"/>
      <c r="X28" s="3"/>
      <c r="Y28" s="3"/>
      <c r="Z28" s="3"/>
    </row>
    <row r="29" spans="1:26">
      <c r="A29" s="74">
        <v>28</v>
      </c>
      <c r="B29" s="75" t="s">
        <v>2063</v>
      </c>
      <c r="C29" s="75" t="s">
        <v>2064</v>
      </c>
      <c r="D29" s="75" t="s">
        <v>2065</v>
      </c>
      <c r="E29" s="3"/>
      <c r="F29" s="3"/>
      <c r="G29" s="3"/>
      <c r="H29" s="3"/>
      <c r="I29" s="3"/>
      <c r="J29" s="3"/>
      <c r="K29" s="3"/>
      <c r="L29" s="3"/>
      <c r="M29" s="3"/>
      <c r="N29" s="3"/>
      <c r="O29" s="3"/>
      <c r="P29" s="3"/>
      <c r="Q29" s="3"/>
      <c r="R29" s="3"/>
      <c r="S29" s="3"/>
      <c r="T29" s="3"/>
      <c r="U29" s="3"/>
      <c r="V29" s="3"/>
      <c r="W29" s="3"/>
      <c r="X29" s="3"/>
      <c r="Y29" s="3"/>
      <c r="Z29" s="3"/>
    </row>
    <row r="30" spans="1:26">
      <c r="A30" s="74">
        <v>29</v>
      </c>
      <c r="B30" s="75" t="s">
        <v>2066</v>
      </c>
      <c r="C30" s="75" t="s">
        <v>2067</v>
      </c>
      <c r="D30" s="75" t="s">
        <v>2068</v>
      </c>
      <c r="E30" s="3"/>
      <c r="F30" s="3"/>
      <c r="G30" s="3"/>
      <c r="H30" s="3"/>
      <c r="I30" s="3"/>
      <c r="J30" s="3"/>
      <c r="K30" s="3"/>
      <c r="L30" s="3"/>
      <c r="M30" s="3"/>
      <c r="N30" s="3"/>
      <c r="O30" s="3"/>
      <c r="P30" s="3"/>
      <c r="Q30" s="3"/>
      <c r="R30" s="3"/>
      <c r="S30" s="3"/>
      <c r="T30" s="3"/>
      <c r="U30" s="3"/>
      <c r="V30" s="3"/>
      <c r="W30" s="3"/>
      <c r="X30" s="3"/>
      <c r="Y30" s="3"/>
      <c r="Z30" s="3"/>
    </row>
    <row r="31" spans="1:26">
      <c r="A31" s="74">
        <v>30</v>
      </c>
      <c r="B31" s="75" t="s">
        <v>1182</v>
      </c>
      <c r="C31" s="75" t="s">
        <v>1183</v>
      </c>
      <c r="D31" s="75" t="s">
        <v>2069</v>
      </c>
      <c r="E31" s="3"/>
      <c r="F31" s="3"/>
      <c r="G31" s="3"/>
      <c r="H31" s="3"/>
      <c r="I31" s="3"/>
      <c r="J31" s="3"/>
      <c r="K31" s="3"/>
      <c r="L31" s="3"/>
      <c r="M31" s="3"/>
      <c r="N31" s="3"/>
      <c r="O31" s="3"/>
      <c r="P31" s="3"/>
      <c r="Q31" s="3"/>
      <c r="R31" s="3"/>
      <c r="S31" s="3"/>
      <c r="T31" s="3"/>
      <c r="U31" s="3"/>
      <c r="V31" s="3"/>
      <c r="W31" s="3"/>
      <c r="X31" s="3"/>
      <c r="Y31" s="3"/>
      <c r="Z31" s="3"/>
    </row>
    <row r="32" spans="1:26">
      <c r="A32" s="74">
        <v>31</v>
      </c>
      <c r="B32" s="75" t="s">
        <v>2070</v>
      </c>
      <c r="C32" s="75" t="s">
        <v>2071</v>
      </c>
      <c r="D32" s="75" t="s">
        <v>2072</v>
      </c>
      <c r="E32" s="3"/>
      <c r="F32" s="3"/>
      <c r="G32" s="3"/>
      <c r="H32" s="3"/>
      <c r="I32" s="3"/>
      <c r="J32" s="3"/>
      <c r="K32" s="3"/>
      <c r="L32" s="3"/>
      <c r="M32" s="3"/>
      <c r="N32" s="3"/>
      <c r="O32" s="3"/>
      <c r="P32" s="3"/>
      <c r="Q32" s="3"/>
      <c r="R32" s="3"/>
      <c r="S32" s="3"/>
      <c r="T32" s="3"/>
      <c r="U32" s="3"/>
      <c r="V32" s="3"/>
      <c r="W32" s="3"/>
      <c r="X32" s="3"/>
      <c r="Y32" s="3"/>
      <c r="Z32" s="3"/>
    </row>
    <row r="33" spans="1:26">
      <c r="A33" s="74">
        <v>32</v>
      </c>
      <c r="B33" s="75" t="s">
        <v>2073</v>
      </c>
      <c r="C33" s="75" t="s">
        <v>2074</v>
      </c>
      <c r="D33" s="75" t="s">
        <v>2075</v>
      </c>
      <c r="E33" s="3"/>
      <c r="F33" s="3"/>
      <c r="G33" s="3"/>
      <c r="H33" s="3"/>
      <c r="I33" s="3"/>
      <c r="J33" s="3"/>
      <c r="K33" s="3"/>
      <c r="L33" s="3"/>
      <c r="M33" s="3"/>
      <c r="N33" s="3"/>
      <c r="O33" s="3"/>
      <c r="P33" s="3"/>
      <c r="Q33" s="3"/>
      <c r="R33" s="3"/>
      <c r="S33" s="3"/>
      <c r="T33" s="3"/>
      <c r="U33" s="3"/>
      <c r="V33" s="3"/>
      <c r="W33" s="3"/>
      <c r="X33" s="3"/>
      <c r="Y33" s="3"/>
      <c r="Z33" s="3"/>
    </row>
    <row r="34" spans="1:26">
      <c r="A34" s="74">
        <v>33</v>
      </c>
      <c r="B34" s="75" t="s">
        <v>1191</v>
      </c>
      <c r="C34" s="75" t="s">
        <v>1192</v>
      </c>
      <c r="D34" s="75" t="s">
        <v>2076</v>
      </c>
      <c r="E34" s="3"/>
      <c r="F34" s="3"/>
      <c r="G34" s="3"/>
      <c r="H34" s="3"/>
      <c r="I34" s="3"/>
      <c r="J34" s="3"/>
      <c r="K34" s="3"/>
      <c r="L34" s="3"/>
      <c r="M34" s="3"/>
      <c r="N34" s="3"/>
      <c r="O34" s="3"/>
      <c r="P34" s="3"/>
      <c r="Q34" s="3"/>
      <c r="R34" s="3"/>
      <c r="S34" s="3"/>
      <c r="T34" s="3"/>
      <c r="U34" s="3"/>
      <c r="V34" s="3"/>
      <c r="W34" s="3"/>
      <c r="X34" s="3"/>
      <c r="Y34" s="3"/>
      <c r="Z34" s="3"/>
    </row>
    <row r="35" spans="1:26">
      <c r="A35" s="74">
        <v>34</v>
      </c>
      <c r="B35" s="75" t="s">
        <v>1200</v>
      </c>
      <c r="C35" s="75" t="s">
        <v>1201</v>
      </c>
      <c r="D35" s="75" t="s">
        <v>1202</v>
      </c>
      <c r="E35" s="3"/>
      <c r="F35" s="3"/>
      <c r="G35" s="3"/>
      <c r="H35" s="3"/>
      <c r="I35" s="3"/>
      <c r="J35" s="3"/>
      <c r="K35" s="3"/>
      <c r="L35" s="3"/>
      <c r="M35" s="3"/>
      <c r="N35" s="3"/>
      <c r="O35" s="3"/>
      <c r="P35" s="3"/>
      <c r="Q35" s="3"/>
      <c r="R35" s="3"/>
      <c r="S35" s="3"/>
      <c r="T35" s="3"/>
      <c r="U35" s="3"/>
      <c r="V35" s="3"/>
      <c r="W35" s="3"/>
      <c r="X35" s="3"/>
      <c r="Y35" s="3"/>
      <c r="Z35" s="3"/>
    </row>
    <row r="36" spans="1:26">
      <c r="A36" s="74">
        <v>35</v>
      </c>
      <c r="B36" s="75" t="s">
        <v>1819</v>
      </c>
      <c r="C36" s="75" t="s">
        <v>1820</v>
      </c>
      <c r="D36" s="75" t="s">
        <v>1821</v>
      </c>
      <c r="E36" s="3"/>
      <c r="F36" s="3"/>
      <c r="G36" s="3"/>
      <c r="H36" s="3"/>
      <c r="I36" s="3"/>
      <c r="J36" s="3"/>
      <c r="K36" s="3"/>
      <c r="L36" s="3"/>
      <c r="M36" s="3"/>
      <c r="N36" s="3"/>
      <c r="O36" s="3"/>
      <c r="P36" s="3"/>
      <c r="Q36" s="3"/>
      <c r="R36" s="3"/>
      <c r="S36" s="3"/>
      <c r="T36" s="3"/>
      <c r="U36" s="3"/>
      <c r="V36" s="3"/>
      <c r="W36" s="3"/>
      <c r="X36" s="3"/>
      <c r="Y36" s="3"/>
      <c r="Z36" s="3"/>
    </row>
    <row r="37" spans="1:26">
      <c r="A37" s="74">
        <v>36</v>
      </c>
      <c r="B37" s="75" t="s">
        <v>1218</v>
      </c>
      <c r="C37" s="75" t="s">
        <v>1828</v>
      </c>
      <c r="D37" s="75" t="s">
        <v>1829</v>
      </c>
      <c r="E37" s="3"/>
      <c r="F37" s="3"/>
      <c r="G37" s="3"/>
      <c r="H37" s="3"/>
      <c r="I37" s="3"/>
      <c r="J37" s="3"/>
      <c r="K37" s="3"/>
      <c r="L37" s="3"/>
      <c r="M37" s="3"/>
      <c r="N37" s="3"/>
      <c r="O37" s="3"/>
      <c r="P37" s="3"/>
      <c r="Q37" s="3"/>
      <c r="R37" s="3"/>
      <c r="S37" s="3"/>
      <c r="T37" s="3"/>
      <c r="U37" s="3"/>
      <c r="V37" s="3"/>
      <c r="W37" s="3"/>
      <c r="X37" s="3"/>
      <c r="Y37" s="3"/>
      <c r="Z37" s="3"/>
    </row>
    <row r="38" spans="1:26">
      <c r="A38" s="74">
        <v>37</v>
      </c>
      <c r="B38" s="75" t="s">
        <v>1221</v>
      </c>
      <c r="C38" s="75" t="s">
        <v>1222</v>
      </c>
      <c r="D38" s="75" t="s">
        <v>1833</v>
      </c>
      <c r="E38" s="3"/>
      <c r="F38" s="3"/>
      <c r="G38" s="3"/>
      <c r="H38" s="3"/>
      <c r="I38" s="3"/>
      <c r="J38" s="3"/>
      <c r="K38" s="3"/>
      <c r="L38" s="3"/>
      <c r="M38" s="3"/>
      <c r="N38" s="3"/>
      <c r="O38" s="3"/>
      <c r="P38" s="3"/>
      <c r="Q38" s="3"/>
      <c r="R38" s="3"/>
      <c r="S38" s="3"/>
      <c r="T38" s="3"/>
      <c r="U38" s="3"/>
      <c r="V38" s="3"/>
      <c r="W38" s="3"/>
      <c r="X38" s="3"/>
      <c r="Y38" s="3"/>
      <c r="Z38" s="3"/>
    </row>
    <row r="39" spans="1:26">
      <c r="A39" s="74">
        <v>38</v>
      </c>
      <c r="B39" s="75" t="s">
        <v>1224</v>
      </c>
      <c r="C39" s="75" t="s">
        <v>2116</v>
      </c>
      <c r="D39" s="75" t="s">
        <v>2117</v>
      </c>
      <c r="E39" s="3"/>
      <c r="F39" s="3"/>
      <c r="G39" s="3"/>
      <c r="H39" s="3"/>
      <c r="I39" s="3"/>
      <c r="J39" s="3"/>
      <c r="K39" s="3"/>
      <c r="L39" s="3"/>
      <c r="M39" s="3"/>
      <c r="N39" s="3"/>
      <c r="O39" s="3"/>
      <c r="P39" s="3"/>
      <c r="Q39" s="3"/>
      <c r="R39" s="3"/>
      <c r="S39" s="3"/>
      <c r="T39" s="3"/>
      <c r="U39" s="3"/>
      <c r="V39" s="3"/>
      <c r="W39" s="3"/>
      <c r="X39" s="3"/>
      <c r="Y39" s="3"/>
      <c r="Z39" s="3"/>
    </row>
    <row r="40" spans="1:26">
      <c r="A40" s="74">
        <v>39</v>
      </c>
      <c r="B40" s="75" t="s">
        <v>1835</v>
      </c>
      <c r="C40" s="75" t="s">
        <v>1836</v>
      </c>
      <c r="D40" s="75" t="s">
        <v>1837</v>
      </c>
      <c r="E40" s="3"/>
      <c r="F40" s="3"/>
      <c r="G40" s="3"/>
      <c r="H40" s="3"/>
      <c r="I40" s="3"/>
      <c r="J40" s="3"/>
      <c r="K40" s="3"/>
      <c r="L40" s="3"/>
      <c r="M40" s="3"/>
      <c r="N40" s="3"/>
      <c r="O40" s="3"/>
      <c r="P40" s="3"/>
      <c r="Q40" s="3"/>
      <c r="R40" s="3"/>
      <c r="S40" s="3"/>
      <c r="T40" s="3"/>
      <c r="U40" s="3"/>
      <c r="V40" s="3"/>
      <c r="W40" s="3"/>
      <c r="X40" s="3"/>
      <c r="Y40" s="3"/>
      <c r="Z40" s="3"/>
    </row>
    <row r="41" spans="1:26">
      <c r="A41" s="74">
        <v>40</v>
      </c>
      <c r="B41" s="75" t="s">
        <v>1248</v>
      </c>
      <c r="C41" s="75" t="s">
        <v>1249</v>
      </c>
      <c r="D41" s="75" t="s">
        <v>2077</v>
      </c>
      <c r="E41" s="3"/>
      <c r="F41" s="3"/>
      <c r="G41" s="3"/>
      <c r="H41" s="3"/>
      <c r="I41" s="3"/>
      <c r="J41" s="3"/>
      <c r="K41" s="3"/>
      <c r="L41" s="3"/>
      <c r="M41" s="3"/>
      <c r="N41" s="3"/>
      <c r="O41" s="3"/>
      <c r="P41" s="3"/>
      <c r="Q41" s="3"/>
      <c r="R41" s="3"/>
      <c r="S41" s="3"/>
      <c r="T41" s="3"/>
      <c r="U41" s="3"/>
      <c r="V41" s="3"/>
      <c r="W41" s="3"/>
      <c r="X41" s="3"/>
      <c r="Y41" s="3"/>
      <c r="Z41" s="3"/>
    </row>
    <row r="42" spans="1:26">
      <c r="A42" s="74">
        <v>41</v>
      </c>
      <c r="B42" s="75" t="s">
        <v>2242</v>
      </c>
      <c r="C42" s="75" t="s">
        <v>2243</v>
      </c>
      <c r="D42" s="75" t="s">
        <v>2244</v>
      </c>
      <c r="E42" s="3"/>
      <c r="F42" s="3"/>
      <c r="G42" s="3"/>
      <c r="H42" s="3"/>
      <c r="I42" s="3"/>
      <c r="J42" s="3"/>
      <c r="K42" s="3"/>
      <c r="L42" s="3"/>
      <c r="M42" s="3"/>
      <c r="N42" s="3"/>
      <c r="O42" s="3"/>
      <c r="P42" s="3"/>
      <c r="Q42" s="3"/>
      <c r="R42" s="3"/>
      <c r="S42" s="3"/>
      <c r="T42" s="3"/>
      <c r="U42" s="3"/>
      <c r="V42" s="3"/>
      <c r="W42" s="3"/>
      <c r="X42" s="3"/>
      <c r="Y42" s="3"/>
      <c r="Z42" s="3"/>
    </row>
    <row r="43" spans="1:26">
      <c r="A43" s="74">
        <v>42</v>
      </c>
      <c r="B43" s="75" t="s">
        <v>2245</v>
      </c>
      <c r="C43" s="75" t="s">
        <v>1384</v>
      </c>
      <c r="D43" s="75" t="s">
        <v>2246</v>
      </c>
      <c r="E43" s="3"/>
      <c r="F43" s="3"/>
      <c r="G43" s="3"/>
      <c r="H43" s="3"/>
      <c r="I43" s="3"/>
      <c r="J43" s="3"/>
      <c r="K43" s="3"/>
      <c r="L43" s="3"/>
      <c r="M43" s="3"/>
      <c r="N43" s="3"/>
      <c r="O43" s="3"/>
      <c r="P43" s="3"/>
      <c r="Q43" s="3"/>
      <c r="R43" s="3"/>
      <c r="S43" s="3"/>
      <c r="T43" s="3"/>
      <c r="U43" s="3"/>
      <c r="V43" s="3"/>
      <c r="W43" s="3"/>
      <c r="X43" s="3"/>
      <c r="Y43" s="3"/>
      <c r="Z43" s="3"/>
    </row>
    <row r="44" spans="1:26">
      <c r="A44" s="74">
        <v>43</v>
      </c>
      <c r="B44" s="75" t="s">
        <v>2078</v>
      </c>
      <c r="C44" s="75" t="s">
        <v>2079</v>
      </c>
      <c r="D44" s="75" t="s">
        <v>2080</v>
      </c>
      <c r="E44" s="3"/>
      <c r="F44" s="3"/>
      <c r="G44" s="3"/>
      <c r="H44" s="3"/>
      <c r="I44" s="3"/>
      <c r="J44" s="3"/>
      <c r="K44" s="3"/>
      <c r="L44" s="3"/>
      <c r="M44" s="3"/>
      <c r="N44" s="3"/>
      <c r="O44" s="3"/>
      <c r="P44" s="3"/>
      <c r="Q44" s="3"/>
      <c r="R44" s="3"/>
      <c r="S44" s="3"/>
      <c r="T44" s="3"/>
      <c r="U44" s="3"/>
      <c r="V44" s="3"/>
      <c r="W44" s="3"/>
      <c r="X44" s="3"/>
      <c r="Y44" s="3"/>
      <c r="Z44" s="3"/>
    </row>
    <row r="45" spans="1:26">
      <c r="A45" s="74">
        <v>44</v>
      </c>
      <c r="B45" s="75" t="s">
        <v>2081</v>
      </c>
      <c r="C45" s="75" t="s">
        <v>2082</v>
      </c>
      <c r="D45" s="75" t="s">
        <v>2083</v>
      </c>
      <c r="E45" s="3"/>
      <c r="F45" s="3"/>
      <c r="G45" s="3"/>
      <c r="H45" s="3"/>
      <c r="I45" s="3"/>
      <c r="J45" s="3"/>
      <c r="K45" s="3"/>
      <c r="L45" s="3"/>
      <c r="M45" s="3"/>
      <c r="N45" s="3"/>
      <c r="O45" s="3"/>
      <c r="P45" s="3"/>
      <c r="Q45" s="3"/>
      <c r="R45" s="3"/>
      <c r="S45" s="3"/>
      <c r="T45" s="3"/>
      <c r="U45" s="3"/>
      <c r="V45" s="3"/>
      <c r="W45" s="3"/>
      <c r="X45" s="3"/>
      <c r="Y45" s="3"/>
      <c r="Z45" s="3"/>
    </row>
    <row r="46" spans="1:26">
      <c r="A46" s="74">
        <v>45</v>
      </c>
      <c r="B46" s="75" t="s">
        <v>2084</v>
      </c>
      <c r="C46" s="75" t="s">
        <v>2085</v>
      </c>
      <c r="D46" s="75" t="s">
        <v>2086</v>
      </c>
      <c r="E46" s="3"/>
      <c r="F46" s="3"/>
      <c r="G46" s="3"/>
      <c r="H46" s="3"/>
      <c r="I46" s="3"/>
      <c r="J46" s="3"/>
      <c r="K46" s="3"/>
      <c r="L46" s="3"/>
      <c r="M46" s="3"/>
      <c r="N46" s="3"/>
      <c r="O46" s="3"/>
      <c r="P46" s="3"/>
      <c r="Q46" s="3"/>
      <c r="R46" s="3"/>
      <c r="S46" s="3"/>
      <c r="T46" s="3"/>
      <c r="U46" s="3"/>
      <c r="V46" s="3"/>
      <c r="W46" s="3"/>
      <c r="X46" s="3"/>
      <c r="Y46" s="3"/>
      <c r="Z46" s="3"/>
    </row>
    <row r="47" spans="1:26">
      <c r="A47" s="74">
        <v>46</v>
      </c>
      <c r="B47" s="75" t="s">
        <v>2087</v>
      </c>
      <c r="C47" s="75" t="s">
        <v>2088</v>
      </c>
      <c r="D47" s="75" t="s">
        <v>2089</v>
      </c>
      <c r="E47" s="3"/>
      <c r="F47" s="3"/>
      <c r="G47" s="3"/>
      <c r="H47" s="3"/>
      <c r="I47" s="3"/>
      <c r="J47" s="3"/>
      <c r="K47" s="3"/>
      <c r="L47" s="3"/>
      <c r="M47" s="3"/>
      <c r="N47" s="3"/>
      <c r="O47" s="3"/>
      <c r="P47" s="3"/>
      <c r="Q47" s="3"/>
      <c r="R47" s="3"/>
      <c r="S47" s="3"/>
      <c r="T47" s="3"/>
      <c r="U47" s="3"/>
      <c r="V47" s="3"/>
      <c r="W47" s="3"/>
      <c r="X47" s="3"/>
      <c r="Y47" s="3"/>
      <c r="Z47" s="3"/>
    </row>
    <row r="48" spans="1:26">
      <c r="A48" s="74">
        <v>47</v>
      </c>
      <c r="B48" s="76" t="s">
        <v>2247</v>
      </c>
      <c r="C48" s="75" t="s">
        <v>1848</v>
      </c>
      <c r="D48" s="75" t="s">
        <v>1849</v>
      </c>
      <c r="E48" s="3"/>
      <c r="F48" s="3"/>
      <c r="G48" s="3"/>
      <c r="H48" s="3"/>
      <c r="I48" s="3"/>
      <c r="J48" s="3"/>
      <c r="K48" s="3"/>
      <c r="L48" s="3"/>
      <c r="M48" s="3"/>
      <c r="N48" s="3"/>
      <c r="O48" s="3"/>
      <c r="P48" s="3"/>
      <c r="Q48" s="3"/>
      <c r="R48" s="3"/>
      <c r="S48" s="3"/>
      <c r="T48" s="3"/>
      <c r="U48" s="3"/>
      <c r="V48" s="3"/>
      <c r="W48" s="3"/>
      <c r="X48" s="3"/>
      <c r="Y48" s="3"/>
      <c r="Z48" s="3"/>
    </row>
    <row r="49" spans="1:26">
      <c r="A49" s="74">
        <v>48</v>
      </c>
      <c r="B49" s="75" t="s">
        <v>2090</v>
      </c>
      <c r="C49" s="75" t="s">
        <v>2091</v>
      </c>
      <c r="D49" s="75" t="s">
        <v>2092</v>
      </c>
      <c r="E49" s="3"/>
      <c r="F49" s="3"/>
      <c r="G49" s="3"/>
      <c r="H49" s="3"/>
      <c r="I49" s="3"/>
      <c r="J49" s="3"/>
      <c r="K49" s="3"/>
      <c r="L49" s="3"/>
      <c r="M49" s="3"/>
      <c r="N49" s="3"/>
      <c r="O49" s="3"/>
      <c r="P49" s="3"/>
      <c r="Q49" s="3"/>
      <c r="R49" s="3"/>
      <c r="S49" s="3"/>
      <c r="T49" s="3"/>
      <c r="U49" s="3"/>
      <c r="V49" s="3"/>
      <c r="W49" s="3"/>
      <c r="X49" s="3"/>
      <c r="Y49" s="3"/>
      <c r="Z49" s="3"/>
    </row>
    <row r="50" spans="1:26">
      <c r="A50" s="74">
        <v>49</v>
      </c>
      <c r="B50" s="75" t="s">
        <v>1311</v>
      </c>
      <c r="C50" s="75" t="s">
        <v>1312</v>
      </c>
      <c r="D50" s="75" t="s">
        <v>1850</v>
      </c>
      <c r="E50" s="3"/>
      <c r="F50" s="3"/>
      <c r="G50" s="3"/>
      <c r="H50" s="3"/>
      <c r="I50" s="3"/>
      <c r="J50" s="3"/>
      <c r="K50" s="3"/>
      <c r="L50" s="3"/>
      <c r="M50" s="3"/>
      <c r="N50" s="3"/>
      <c r="O50" s="3"/>
      <c r="P50" s="3"/>
      <c r="Q50" s="3"/>
      <c r="R50" s="3"/>
      <c r="S50" s="3"/>
      <c r="T50" s="3"/>
      <c r="U50" s="3"/>
      <c r="V50" s="3"/>
      <c r="W50" s="3"/>
      <c r="X50" s="3"/>
      <c r="Y50" s="3"/>
      <c r="Z50" s="3"/>
    </row>
    <row r="51" spans="1:26">
      <c r="A51" s="74">
        <v>50</v>
      </c>
      <c r="B51" s="75" t="s">
        <v>1314</v>
      </c>
      <c r="C51" s="75" t="s">
        <v>1315</v>
      </c>
      <c r="D51" s="75" t="s">
        <v>2093</v>
      </c>
      <c r="E51" s="3"/>
      <c r="F51" s="3"/>
      <c r="G51" s="3"/>
      <c r="H51" s="3"/>
      <c r="I51" s="3"/>
      <c r="J51" s="3"/>
      <c r="K51" s="3"/>
      <c r="L51" s="3"/>
      <c r="M51" s="3"/>
      <c r="N51" s="3"/>
      <c r="O51" s="3"/>
      <c r="P51" s="3"/>
      <c r="Q51" s="3"/>
      <c r="R51" s="3"/>
      <c r="S51" s="3"/>
      <c r="T51" s="3"/>
      <c r="U51" s="3"/>
      <c r="V51" s="3"/>
      <c r="W51" s="3"/>
      <c r="X51" s="3"/>
      <c r="Y51" s="3"/>
      <c r="Z51" s="3"/>
    </row>
    <row r="52" spans="1:26">
      <c r="A52" s="74">
        <v>51</v>
      </c>
      <c r="B52" s="75" t="s">
        <v>2094</v>
      </c>
      <c r="C52" s="75" t="s">
        <v>2095</v>
      </c>
      <c r="D52" s="75" t="s">
        <v>2096</v>
      </c>
      <c r="E52" s="3"/>
      <c r="F52" s="3"/>
      <c r="G52" s="3"/>
      <c r="H52" s="3"/>
      <c r="I52" s="3"/>
      <c r="J52" s="3"/>
      <c r="K52" s="3"/>
      <c r="L52" s="3"/>
      <c r="M52" s="3"/>
      <c r="N52" s="3"/>
      <c r="O52" s="3"/>
      <c r="P52" s="3"/>
      <c r="Q52" s="3"/>
      <c r="R52" s="3"/>
      <c r="S52" s="3"/>
      <c r="T52" s="3"/>
      <c r="U52" s="3"/>
      <c r="V52" s="3"/>
      <c r="W52" s="3"/>
      <c r="X52" s="3"/>
      <c r="Y52" s="3"/>
      <c r="Z52" s="3"/>
    </row>
    <row r="53" spans="1:26">
      <c r="A53" s="74">
        <v>52</v>
      </c>
      <c r="B53" s="75" t="s">
        <v>1329</v>
      </c>
      <c r="C53" s="75" t="s">
        <v>1330</v>
      </c>
      <c r="D53" s="75" t="s">
        <v>1860</v>
      </c>
      <c r="E53" s="3"/>
      <c r="F53" s="3"/>
      <c r="G53" s="3"/>
      <c r="H53" s="3"/>
      <c r="I53" s="3"/>
      <c r="J53" s="3"/>
      <c r="K53" s="3"/>
      <c r="L53" s="3"/>
      <c r="M53" s="3"/>
      <c r="N53" s="3"/>
      <c r="O53" s="3"/>
      <c r="P53" s="3"/>
      <c r="Q53" s="3"/>
      <c r="R53" s="3"/>
      <c r="S53" s="3"/>
      <c r="T53" s="3"/>
      <c r="U53" s="3"/>
      <c r="V53" s="3"/>
      <c r="W53" s="3"/>
      <c r="X53" s="3"/>
      <c r="Y53" s="3"/>
      <c r="Z53" s="3"/>
    </row>
    <row r="54" spans="1:26">
      <c r="A54" s="74">
        <v>53</v>
      </c>
      <c r="B54" s="75" t="s">
        <v>2097</v>
      </c>
      <c r="C54" s="75" t="s">
        <v>2098</v>
      </c>
      <c r="D54" s="75" t="s">
        <v>2099</v>
      </c>
      <c r="E54" s="3"/>
      <c r="F54" s="3"/>
      <c r="G54" s="3"/>
      <c r="H54" s="3"/>
      <c r="I54" s="3"/>
      <c r="J54" s="3"/>
      <c r="K54" s="3"/>
      <c r="L54" s="3"/>
      <c r="M54" s="3"/>
      <c r="N54" s="3"/>
      <c r="O54" s="3"/>
      <c r="P54" s="3"/>
      <c r="Q54" s="3"/>
      <c r="R54" s="3"/>
      <c r="S54" s="3"/>
      <c r="T54" s="3"/>
      <c r="U54" s="3"/>
      <c r="V54" s="3"/>
      <c r="W54" s="3"/>
      <c r="X54" s="3"/>
      <c r="Y54" s="3"/>
      <c r="Z54" s="3"/>
    </row>
    <row r="55" spans="1:26">
      <c r="A55" s="74">
        <v>54</v>
      </c>
      <c r="B55" s="75" t="s">
        <v>2100</v>
      </c>
      <c r="C55" s="75" t="s">
        <v>2101</v>
      </c>
      <c r="D55" s="75" t="s">
        <v>2248</v>
      </c>
      <c r="E55" s="3"/>
      <c r="F55" s="3"/>
      <c r="G55" s="3"/>
      <c r="H55" s="3"/>
      <c r="I55" s="3"/>
      <c r="J55" s="3"/>
      <c r="K55" s="3"/>
      <c r="L55" s="3"/>
      <c r="M55" s="3"/>
      <c r="N55" s="3"/>
      <c r="O55" s="3"/>
      <c r="P55" s="3"/>
      <c r="Q55" s="3"/>
      <c r="R55" s="3"/>
      <c r="S55" s="3"/>
      <c r="T55" s="3"/>
      <c r="U55" s="3"/>
      <c r="V55" s="3"/>
      <c r="W55" s="3"/>
      <c r="X55" s="3"/>
      <c r="Y55" s="3"/>
      <c r="Z55" s="3"/>
    </row>
    <row r="56" spans="1:26">
      <c r="A56" s="74">
        <v>55</v>
      </c>
      <c r="B56" s="75" t="s">
        <v>1347</v>
      </c>
      <c r="C56" s="75" t="s">
        <v>1348</v>
      </c>
      <c r="D56" s="75" t="s">
        <v>1349</v>
      </c>
      <c r="E56" s="3"/>
      <c r="F56" s="3"/>
      <c r="G56" s="3"/>
      <c r="H56" s="3"/>
      <c r="I56" s="3"/>
      <c r="J56" s="3"/>
      <c r="K56" s="3"/>
      <c r="L56" s="3"/>
      <c r="M56" s="3"/>
      <c r="N56" s="3"/>
      <c r="O56" s="3"/>
      <c r="P56" s="3"/>
      <c r="Q56" s="3"/>
      <c r="R56" s="3"/>
      <c r="S56" s="3"/>
      <c r="T56" s="3"/>
      <c r="U56" s="3"/>
      <c r="V56" s="3"/>
      <c r="W56" s="3"/>
      <c r="X56" s="3"/>
      <c r="Y56" s="3"/>
      <c r="Z56" s="3"/>
    </row>
    <row r="57" spans="1:26">
      <c r="A57" s="74">
        <v>56</v>
      </c>
      <c r="B57" s="75" t="s">
        <v>2103</v>
      </c>
      <c r="C57" s="75" t="s">
        <v>2104</v>
      </c>
      <c r="D57" s="75" t="s">
        <v>2105</v>
      </c>
      <c r="E57" s="3"/>
      <c r="F57" s="3"/>
      <c r="G57" s="3"/>
      <c r="H57" s="3"/>
      <c r="I57" s="3"/>
      <c r="J57" s="3"/>
      <c r="K57" s="3"/>
      <c r="L57" s="3"/>
      <c r="M57" s="3"/>
      <c r="N57" s="3"/>
      <c r="O57" s="3"/>
      <c r="P57" s="3"/>
      <c r="Q57" s="3"/>
      <c r="R57" s="3"/>
      <c r="S57" s="3"/>
      <c r="T57" s="3"/>
      <c r="U57" s="3"/>
      <c r="V57" s="3"/>
      <c r="W57" s="3"/>
      <c r="X57" s="3"/>
      <c r="Y57" s="3"/>
      <c r="Z57" s="3"/>
    </row>
    <row r="58" spans="1:26">
      <c r="A58" s="74">
        <v>57</v>
      </c>
      <c r="B58" s="75" t="s">
        <v>2106</v>
      </c>
      <c r="C58" s="75" t="s">
        <v>2107</v>
      </c>
      <c r="D58" s="75" t="s">
        <v>2108</v>
      </c>
      <c r="E58" s="3"/>
      <c r="F58" s="3"/>
      <c r="G58" s="3"/>
      <c r="H58" s="3"/>
      <c r="I58" s="3"/>
      <c r="J58" s="3"/>
      <c r="K58" s="3"/>
      <c r="L58" s="3"/>
      <c r="M58" s="3"/>
      <c r="N58" s="3"/>
      <c r="O58" s="3"/>
      <c r="P58" s="3"/>
      <c r="Q58" s="3"/>
      <c r="R58" s="3"/>
      <c r="S58" s="3"/>
      <c r="T58" s="3"/>
      <c r="U58" s="3"/>
      <c r="V58" s="3"/>
      <c r="W58" s="3"/>
      <c r="X58" s="3"/>
      <c r="Y58" s="3"/>
      <c r="Z58" s="3"/>
    </row>
    <row r="59" spans="1:26">
      <c r="A59" s="74">
        <v>58</v>
      </c>
      <c r="B59" s="75" t="s">
        <v>1875</v>
      </c>
      <c r="C59" s="75" t="s">
        <v>1876</v>
      </c>
      <c r="D59" s="75" t="s">
        <v>2249</v>
      </c>
      <c r="E59" s="3"/>
      <c r="F59" s="3"/>
      <c r="G59" s="3"/>
      <c r="H59" s="3"/>
      <c r="I59" s="3"/>
      <c r="J59" s="3"/>
      <c r="K59" s="3"/>
      <c r="L59" s="3"/>
      <c r="M59" s="3"/>
      <c r="N59" s="3"/>
      <c r="O59" s="3"/>
      <c r="P59" s="3"/>
      <c r="Q59" s="3"/>
      <c r="R59" s="3"/>
      <c r="S59" s="3"/>
      <c r="T59" s="3"/>
      <c r="U59" s="3"/>
      <c r="V59" s="3"/>
      <c r="W59" s="3"/>
      <c r="X59" s="3"/>
      <c r="Y59" s="3"/>
      <c r="Z59" s="3"/>
    </row>
    <row r="60" spans="1:26">
      <c r="A60" s="74">
        <v>59</v>
      </c>
      <c r="B60" s="75" t="s">
        <v>2109</v>
      </c>
      <c r="C60" s="75" t="s">
        <v>2110</v>
      </c>
      <c r="D60" s="75" t="s">
        <v>2111</v>
      </c>
      <c r="E60" s="3"/>
      <c r="F60" s="3"/>
      <c r="G60" s="3"/>
      <c r="H60" s="3"/>
      <c r="I60" s="3"/>
      <c r="J60" s="3"/>
      <c r="K60" s="3"/>
      <c r="L60" s="3"/>
      <c r="M60" s="3"/>
      <c r="N60" s="3"/>
      <c r="O60" s="3"/>
      <c r="P60" s="3"/>
      <c r="Q60" s="3"/>
      <c r="R60" s="3"/>
      <c r="S60" s="3"/>
      <c r="T60" s="3"/>
      <c r="U60" s="3"/>
      <c r="V60" s="3"/>
      <c r="W60" s="3"/>
      <c r="X60" s="3"/>
      <c r="Y60" s="3"/>
      <c r="Z60" s="3"/>
    </row>
    <row r="61" spans="1:26">
      <c r="A61" s="74">
        <v>60</v>
      </c>
      <c r="B61" s="75" t="s">
        <v>1878</v>
      </c>
      <c r="C61" s="75" t="s">
        <v>1879</v>
      </c>
      <c r="D61" s="75" t="s">
        <v>1880</v>
      </c>
      <c r="E61" s="3"/>
      <c r="F61" s="3"/>
      <c r="G61" s="3"/>
      <c r="H61" s="3"/>
      <c r="I61" s="3"/>
      <c r="J61" s="3"/>
      <c r="K61" s="3"/>
      <c r="L61" s="3"/>
      <c r="M61" s="3"/>
      <c r="N61" s="3"/>
      <c r="O61" s="3"/>
      <c r="P61" s="3"/>
      <c r="Q61" s="3"/>
      <c r="R61" s="3"/>
      <c r="S61" s="3"/>
      <c r="T61" s="3"/>
      <c r="U61" s="3"/>
      <c r="V61" s="3"/>
      <c r="W61" s="3"/>
      <c r="X61" s="3"/>
      <c r="Y61" s="3"/>
      <c r="Z61" s="3"/>
    </row>
    <row r="62" spans="1:26">
      <c r="A62" s="74">
        <v>61</v>
      </c>
      <c r="B62" s="75" t="s">
        <v>1392</v>
      </c>
      <c r="C62" s="75" t="s">
        <v>1393</v>
      </c>
      <c r="D62" s="75" t="s">
        <v>2112</v>
      </c>
      <c r="E62" s="3"/>
      <c r="F62" s="3"/>
      <c r="G62" s="3"/>
      <c r="H62" s="3"/>
      <c r="I62" s="3"/>
      <c r="J62" s="3"/>
      <c r="K62" s="3"/>
      <c r="L62" s="3"/>
      <c r="M62" s="3"/>
      <c r="N62" s="3"/>
      <c r="O62" s="3"/>
      <c r="P62" s="3"/>
      <c r="Q62" s="3"/>
      <c r="R62" s="3"/>
      <c r="S62" s="3"/>
      <c r="T62" s="3"/>
      <c r="U62" s="3"/>
      <c r="V62" s="3"/>
      <c r="W62" s="3"/>
      <c r="X62" s="3"/>
      <c r="Y62" s="3"/>
      <c r="Z62" s="3"/>
    </row>
    <row r="63" spans="1:26">
      <c r="A63" s="74">
        <v>62</v>
      </c>
      <c r="B63" s="75" t="s">
        <v>2113</v>
      </c>
      <c r="C63" s="75" t="s">
        <v>2114</v>
      </c>
      <c r="D63" s="75" t="s">
        <v>2115</v>
      </c>
      <c r="E63" s="3"/>
      <c r="F63" s="3"/>
      <c r="G63" s="3"/>
      <c r="H63" s="3"/>
      <c r="I63" s="3"/>
      <c r="J63" s="3"/>
      <c r="K63" s="3"/>
      <c r="L63" s="3"/>
      <c r="M63" s="3"/>
      <c r="N63" s="3"/>
      <c r="O63" s="3"/>
      <c r="P63" s="3"/>
      <c r="Q63" s="3"/>
      <c r="R63" s="3"/>
      <c r="S63" s="3"/>
      <c r="T63" s="3"/>
      <c r="U63" s="3"/>
      <c r="V63" s="3"/>
      <c r="W63" s="3"/>
      <c r="X63" s="3"/>
      <c r="Y63" s="3"/>
      <c r="Z63" s="3"/>
    </row>
    <row r="64" spans="1:26">
      <c r="A64" s="74">
        <v>63</v>
      </c>
      <c r="B64" s="75" t="s">
        <v>1395</v>
      </c>
      <c r="C64" s="75" t="s">
        <v>1396</v>
      </c>
      <c r="D64" s="75" t="s">
        <v>1881</v>
      </c>
      <c r="E64" s="3"/>
      <c r="F64" s="3"/>
      <c r="G64" s="3"/>
      <c r="H64" s="3"/>
      <c r="I64" s="3"/>
      <c r="J64" s="3"/>
      <c r="K64" s="3"/>
      <c r="L64" s="3"/>
      <c r="M64" s="3"/>
      <c r="N64" s="3"/>
      <c r="O64" s="3"/>
      <c r="P64" s="3"/>
      <c r="Q64" s="3"/>
      <c r="R64" s="3"/>
      <c r="S64" s="3"/>
      <c r="T64" s="3"/>
      <c r="U64" s="3"/>
      <c r="V64" s="3"/>
      <c r="W64" s="3"/>
      <c r="X64" s="3"/>
      <c r="Y64" s="3"/>
      <c r="Z64" s="3"/>
    </row>
    <row r="65" spans="1:26">
      <c r="A65" s="74">
        <v>64</v>
      </c>
      <c r="B65" s="75" t="s">
        <v>1882</v>
      </c>
      <c r="C65" s="75" t="s">
        <v>1883</v>
      </c>
      <c r="D65" s="75" t="s">
        <v>1884</v>
      </c>
      <c r="E65" s="3"/>
      <c r="F65" s="3"/>
      <c r="G65" s="3"/>
      <c r="H65" s="3"/>
      <c r="I65" s="3"/>
      <c r="J65" s="3"/>
      <c r="K65" s="3"/>
      <c r="L65" s="3"/>
      <c r="M65" s="3"/>
      <c r="N65" s="3"/>
      <c r="O65" s="3"/>
      <c r="P65" s="3"/>
      <c r="Q65" s="3"/>
      <c r="R65" s="3"/>
      <c r="S65" s="3"/>
      <c r="T65" s="3"/>
      <c r="U65" s="3"/>
      <c r="V65" s="3"/>
      <c r="W65" s="3"/>
      <c r="X65" s="3"/>
      <c r="Y65" s="3"/>
      <c r="Z65" s="3"/>
    </row>
    <row r="66" spans="1:26">
      <c r="A66" s="74">
        <v>65</v>
      </c>
      <c r="B66" s="75" t="s">
        <v>1398</v>
      </c>
      <c r="C66" s="75" t="s">
        <v>1399</v>
      </c>
      <c r="D66" s="75" t="s">
        <v>1400</v>
      </c>
      <c r="E66" s="3"/>
      <c r="F66" s="3"/>
      <c r="G66" s="3"/>
      <c r="H66" s="3"/>
      <c r="I66" s="3"/>
      <c r="J66" s="3"/>
      <c r="K66" s="3"/>
      <c r="L66" s="3"/>
      <c r="M66" s="3"/>
      <c r="N66" s="3"/>
      <c r="O66" s="3"/>
      <c r="P66" s="3"/>
      <c r="Q66" s="3"/>
      <c r="R66" s="3"/>
      <c r="S66" s="3"/>
      <c r="T66" s="3"/>
      <c r="U66" s="3"/>
      <c r="V66" s="3"/>
      <c r="W66" s="3"/>
      <c r="X66" s="3"/>
      <c r="Y66" s="3"/>
      <c r="Z66" s="3"/>
    </row>
    <row r="67" spans="1:26">
      <c r="A67" s="74">
        <v>66</v>
      </c>
      <c r="B67" s="75" t="s">
        <v>1404</v>
      </c>
      <c r="C67" s="75" t="s">
        <v>1405</v>
      </c>
      <c r="D67" s="75" t="s">
        <v>2250</v>
      </c>
      <c r="E67" s="3"/>
      <c r="F67" s="3"/>
      <c r="G67" s="3"/>
      <c r="H67" s="3"/>
      <c r="I67" s="3"/>
      <c r="J67" s="3"/>
      <c r="K67" s="3"/>
      <c r="L67" s="3"/>
      <c r="M67" s="3"/>
      <c r="N67" s="3"/>
      <c r="O67" s="3"/>
      <c r="P67" s="3"/>
      <c r="Q67" s="3"/>
      <c r="R67" s="3"/>
      <c r="S67" s="3"/>
      <c r="T67" s="3"/>
      <c r="U67" s="3"/>
      <c r="V67" s="3"/>
      <c r="W67" s="3"/>
      <c r="X67" s="3"/>
      <c r="Y67" s="3"/>
      <c r="Z67" s="3"/>
    </row>
    <row r="68" spans="1:26">
      <c r="A68" s="74">
        <v>67</v>
      </c>
      <c r="B68" s="75" t="s">
        <v>1885</v>
      </c>
      <c r="C68" s="75" t="s">
        <v>1886</v>
      </c>
      <c r="D68" s="75" t="s">
        <v>1887</v>
      </c>
      <c r="E68" s="3"/>
      <c r="F68" s="3"/>
      <c r="G68" s="3"/>
      <c r="H68" s="3"/>
      <c r="I68" s="3"/>
      <c r="J68" s="3"/>
      <c r="K68" s="3"/>
      <c r="L68" s="3"/>
      <c r="M68" s="3"/>
      <c r="N68" s="3"/>
      <c r="O68" s="3"/>
      <c r="P68" s="3"/>
      <c r="Q68" s="3"/>
      <c r="R68" s="3"/>
      <c r="S68" s="3"/>
      <c r="T68" s="3"/>
      <c r="U68" s="3"/>
      <c r="V68" s="3"/>
      <c r="W68" s="3"/>
      <c r="X68" s="3"/>
      <c r="Y68" s="3"/>
      <c r="Z68" s="3"/>
    </row>
    <row r="69" spans="1:26">
      <c r="A69" s="74">
        <v>68</v>
      </c>
      <c r="B69" s="75" t="s">
        <v>1422</v>
      </c>
      <c r="C69" s="75" t="s">
        <v>1423</v>
      </c>
      <c r="D69" s="75" t="s">
        <v>1888</v>
      </c>
      <c r="E69" s="3"/>
      <c r="F69" s="3"/>
      <c r="G69" s="3"/>
      <c r="H69" s="3"/>
      <c r="I69" s="3"/>
      <c r="J69" s="3"/>
      <c r="K69" s="3"/>
      <c r="L69" s="3"/>
      <c r="M69" s="3"/>
      <c r="N69" s="3"/>
      <c r="O69" s="3"/>
      <c r="P69" s="3"/>
      <c r="Q69" s="3"/>
      <c r="R69" s="3"/>
      <c r="S69" s="3"/>
      <c r="T69" s="3"/>
      <c r="U69" s="3"/>
      <c r="V69" s="3"/>
      <c r="W69" s="3"/>
      <c r="X69" s="3"/>
      <c r="Y69" s="3"/>
      <c r="Z69" s="3"/>
    </row>
    <row r="70" spans="1:26">
      <c r="A70" s="74">
        <v>69</v>
      </c>
      <c r="B70" s="75" t="s">
        <v>1434</v>
      </c>
      <c r="C70" s="75" t="s">
        <v>1435</v>
      </c>
      <c r="D70" s="75" t="s">
        <v>1436</v>
      </c>
      <c r="E70" s="3"/>
      <c r="F70" s="3"/>
      <c r="G70" s="3"/>
      <c r="H70" s="3"/>
      <c r="I70" s="3"/>
      <c r="J70" s="3"/>
      <c r="K70" s="3"/>
      <c r="L70" s="3"/>
      <c r="M70" s="3"/>
      <c r="N70" s="3"/>
      <c r="O70" s="3"/>
      <c r="P70" s="3"/>
      <c r="Q70" s="3"/>
      <c r="R70" s="3"/>
      <c r="S70" s="3"/>
      <c r="T70" s="3"/>
      <c r="U70" s="3"/>
      <c r="V70" s="3"/>
      <c r="W70" s="3"/>
      <c r="X70" s="3"/>
      <c r="Y70" s="3"/>
      <c r="Z70" s="3"/>
    </row>
    <row r="71" spans="1:26">
      <c r="A71" s="74">
        <v>70</v>
      </c>
      <c r="B71" s="75" t="s">
        <v>1437</v>
      </c>
      <c r="C71" s="75" t="s">
        <v>1438</v>
      </c>
      <c r="D71" s="75" t="s">
        <v>1439</v>
      </c>
      <c r="E71" s="3"/>
      <c r="F71" s="3"/>
      <c r="G71" s="3"/>
      <c r="H71" s="3"/>
      <c r="I71" s="3"/>
      <c r="J71" s="3"/>
      <c r="K71" s="3"/>
      <c r="L71" s="3"/>
      <c r="M71" s="3"/>
      <c r="N71" s="3"/>
      <c r="O71" s="3"/>
      <c r="P71" s="3"/>
      <c r="Q71" s="3"/>
      <c r="R71" s="3"/>
      <c r="S71" s="3"/>
      <c r="T71" s="3"/>
      <c r="U71" s="3"/>
      <c r="V71" s="3"/>
      <c r="W71" s="3"/>
      <c r="X71" s="3"/>
      <c r="Y71" s="3"/>
      <c r="Z71" s="3"/>
    </row>
    <row r="72" spans="1:26">
      <c r="A72" s="74">
        <v>71</v>
      </c>
      <c r="B72" s="75" t="s">
        <v>2118</v>
      </c>
      <c r="C72" s="75" t="s">
        <v>2119</v>
      </c>
      <c r="D72" s="75" t="s">
        <v>2120</v>
      </c>
      <c r="E72" s="3"/>
      <c r="F72" s="3"/>
      <c r="G72" s="3"/>
      <c r="H72" s="3"/>
      <c r="I72" s="3"/>
      <c r="J72" s="3"/>
      <c r="K72" s="3"/>
      <c r="L72" s="3"/>
      <c r="M72" s="3"/>
      <c r="N72" s="3"/>
      <c r="O72" s="3"/>
      <c r="P72" s="3"/>
      <c r="Q72" s="3"/>
      <c r="R72" s="3"/>
      <c r="S72" s="3"/>
      <c r="T72" s="3"/>
      <c r="U72" s="3"/>
      <c r="V72" s="3"/>
      <c r="W72" s="3"/>
      <c r="X72" s="3"/>
      <c r="Y72" s="3"/>
      <c r="Z72" s="3"/>
    </row>
    <row r="73" spans="1:26">
      <c r="A73" s="74">
        <v>72</v>
      </c>
      <c r="B73" s="75" t="s">
        <v>2121</v>
      </c>
      <c r="C73" s="75" t="s">
        <v>2122</v>
      </c>
      <c r="D73" s="75" t="s">
        <v>2123</v>
      </c>
      <c r="E73" s="3"/>
      <c r="F73" s="3"/>
      <c r="G73" s="3"/>
      <c r="H73" s="3"/>
      <c r="I73" s="3"/>
      <c r="J73" s="3"/>
      <c r="K73" s="3"/>
      <c r="L73" s="3"/>
      <c r="M73" s="3"/>
      <c r="N73" s="3"/>
      <c r="O73" s="3"/>
      <c r="P73" s="3"/>
      <c r="Q73" s="3"/>
      <c r="R73" s="3"/>
      <c r="S73" s="3"/>
      <c r="T73" s="3"/>
      <c r="U73" s="3"/>
      <c r="V73" s="3"/>
      <c r="W73" s="3"/>
      <c r="X73" s="3"/>
      <c r="Y73" s="3"/>
      <c r="Z73" s="3"/>
    </row>
    <row r="74" spans="1:26">
      <c r="A74" s="74">
        <v>73</v>
      </c>
      <c r="B74" s="75" t="s">
        <v>1895</v>
      </c>
      <c r="C74" s="75" t="s">
        <v>1896</v>
      </c>
      <c r="D74" s="75" t="s">
        <v>1897</v>
      </c>
      <c r="E74" s="3"/>
      <c r="F74" s="3"/>
      <c r="G74" s="3"/>
      <c r="H74" s="3"/>
      <c r="I74" s="3"/>
      <c r="J74" s="3"/>
      <c r="K74" s="3"/>
      <c r="L74" s="3"/>
      <c r="M74" s="3"/>
      <c r="N74" s="3"/>
      <c r="O74" s="3"/>
      <c r="P74" s="3"/>
      <c r="Q74" s="3"/>
      <c r="R74" s="3"/>
      <c r="S74" s="3"/>
      <c r="T74" s="3"/>
      <c r="U74" s="3"/>
      <c r="V74" s="3"/>
      <c r="W74" s="3"/>
      <c r="X74" s="3"/>
      <c r="Y74" s="3"/>
      <c r="Z74" s="3"/>
    </row>
    <row r="75" spans="1:26">
      <c r="A75" s="74">
        <v>74</v>
      </c>
      <c r="B75" s="75" t="s">
        <v>1452</v>
      </c>
      <c r="C75" s="75" t="s">
        <v>1453</v>
      </c>
      <c r="D75" s="75" t="s">
        <v>1454</v>
      </c>
      <c r="E75" s="3"/>
      <c r="F75" s="3"/>
      <c r="G75" s="3"/>
      <c r="H75" s="3"/>
      <c r="I75" s="3"/>
      <c r="J75" s="3"/>
      <c r="K75" s="3"/>
      <c r="L75" s="3"/>
      <c r="M75" s="3"/>
      <c r="N75" s="3"/>
      <c r="O75" s="3"/>
      <c r="P75" s="3"/>
      <c r="Q75" s="3"/>
      <c r="R75" s="3"/>
      <c r="S75" s="3"/>
      <c r="T75" s="3"/>
      <c r="U75" s="3"/>
      <c r="V75" s="3"/>
      <c r="W75" s="3"/>
      <c r="X75" s="3"/>
      <c r="Y75" s="3"/>
      <c r="Z75" s="3"/>
    </row>
    <row r="76" spans="1:26">
      <c r="A76" s="74">
        <v>75</v>
      </c>
      <c r="B76" s="75" t="s">
        <v>2124</v>
      </c>
      <c r="C76" s="75" t="s">
        <v>2125</v>
      </c>
      <c r="D76" s="75" t="s">
        <v>2126</v>
      </c>
      <c r="E76" s="3"/>
      <c r="F76" s="3"/>
      <c r="G76" s="3"/>
      <c r="H76" s="3"/>
      <c r="I76" s="3"/>
      <c r="J76" s="3"/>
      <c r="K76" s="3"/>
      <c r="L76" s="3"/>
      <c r="M76" s="3"/>
      <c r="N76" s="3"/>
      <c r="O76" s="3"/>
      <c r="P76" s="3"/>
      <c r="Q76" s="3"/>
      <c r="R76" s="3"/>
      <c r="S76" s="3"/>
      <c r="T76" s="3"/>
      <c r="U76" s="3"/>
      <c r="V76" s="3"/>
      <c r="W76" s="3"/>
      <c r="X76" s="3"/>
      <c r="Y76" s="3"/>
      <c r="Z76" s="3"/>
    </row>
    <row r="77" spans="1:26">
      <c r="A77" s="74">
        <v>76</v>
      </c>
      <c r="B77" s="75" t="s">
        <v>1464</v>
      </c>
      <c r="C77" s="75" t="s">
        <v>1465</v>
      </c>
      <c r="D77" s="75" t="s">
        <v>1466</v>
      </c>
      <c r="E77" s="3"/>
      <c r="F77" s="3"/>
      <c r="G77" s="3"/>
      <c r="H77" s="3"/>
      <c r="I77" s="3"/>
      <c r="J77" s="3"/>
      <c r="K77" s="3"/>
      <c r="L77" s="3"/>
      <c r="M77" s="3"/>
      <c r="N77" s="3"/>
      <c r="O77" s="3"/>
      <c r="P77" s="3"/>
      <c r="Q77" s="3"/>
      <c r="R77" s="3"/>
      <c r="S77" s="3"/>
      <c r="T77" s="3"/>
      <c r="U77" s="3"/>
      <c r="V77" s="3"/>
      <c r="W77" s="3"/>
      <c r="X77" s="3"/>
      <c r="Y77" s="3"/>
      <c r="Z77" s="3"/>
    </row>
    <row r="78" spans="1:26">
      <c r="A78" s="74">
        <v>77</v>
      </c>
      <c r="B78" s="75" t="s">
        <v>2127</v>
      </c>
      <c r="C78" s="75" t="s">
        <v>2128</v>
      </c>
      <c r="D78" s="75" t="s">
        <v>2129</v>
      </c>
      <c r="E78" s="3"/>
      <c r="F78" s="3"/>
      <c r="G78" s="3"/>
      <c r="H78" s="3"/>
      <c r="I78" s="3"/>
      <c r="J78" s="3"/>
      <c r="K78" s="3"/>
      <c r="L78" s="3"/>
      <c r="M78" s="3"/>
      <c r="N78" s="3"/>
      <c r="O78" s="3"/>
      <c r="P78" s="3"/>
      <c r="Q78" s="3"/>
      <c r="R78" s="3"/>
      <c r="S78" s="3"/>
      <c r="T78" s="3"/>
      <c r="U78" s="3"/>
      <c r="V78" s="3"/>
      <c r="W78" s="3"/>
      <c r="X78" s="3"/>
      <c r="Y78" s="3"/>
      <c r="Z78" s="3"/>
    </row>
    <row r="79" spans="1:26">
      <c r="A79" s="74">
        <v>78</v>
      </c>
      <c r="B79" s="75" t="s">
        <v>2130</v>
      </c>
      <c r="C79" s="75" t="s">
        <v>2131</v>
      </c>
      <c r="D79" s="75" t="s">
        <v>2132</v>
      </c>
      <c r="E79" s="3"/>
      <c r="F79" s="3"/>
      <c r="G79" s="3"/>
      <c r="H79" s="3"/>
      <c r="I79" s="3"/>
      <c r="J79" s="3"/>
      <c r="K79" s="3"/>
      <c r="L79" s="3"/>
      <c r="M79" s="3"/>
      <c r="N79" s="3"/>
      <c r="O79" s="3"/>
      <c r="P79" s="3"/>
      <c r="Q79" s="3"/>
      <c r="R79" s="3"/>
      <c r="S79" s="3"/>
      <c r="T79" s="3"/>
      <c r="U79" s="3"/>
      <c r="V79" s="3"/>
      <c r="W79" s="3"/>
      <c r="X79" s="3"/>
      <c r="Y79" s="3"/>
      <c r="Z79" s="3"/>
    </row>
    <row r="80" spans="1:26">
      <c r="A80" s="74">
        <v>79</v>
      </c>
      <c r="B80" s="75" t="s">
        <v>2133</v>
      </c>
      <c r="C80" s="75" t="s">
        <v>2134</v>
      </c>
      <c r="D80" s="75" t="s">
        <v>2251</v>
      </c>
      <c r="E80" s="3"/>
      <c r="F80" s="3"/>
      <c r="G80" s="3"/>
      <c r="H80" s="3"/>
      <c r="I80" s="3"/>
      <c r="J80" s="3"/>
      <c r="K80" s="3"/>
      <c r="L80" s="3"/>
      <c r="M80" s="3"/>
      <c r="N80" s="3"/>
      <c r="O80" s="3"/>
      <c r="P80" s="3"/>
      <c r="Q80" s="3"/>
      <c r="R80" s="3"/>
      <c r="S80" s="3"/>
      <c r="T80" s="3"/>
      <c r="U80" s="3"/>
      <c r="V80" s="3"/>
      <c r="W80" s="3"/>
      <c r="X80" s="3"/>
      <c r="Y80" s="3"/>
      <c r="Z80" s="3"/>
    </row>
    <row r="81" spans="1:26">
      <c r="A81" s="74">
        <v>80</v>
      </c>
      <c r="B81" s="75" t="s">
        <v>2252</v>
      </c>
      <c r="C81" s="75" t="s">
        <v>2253</v>
      </c>
      <c r="D81" s="75" t="s">
        <v>2254</v>
      </c>
      <c r="E81" s="3"/>
      <c r="F81" s="3"/>
      <c r="G81" s="3"/>
      <c r="H81" s="3"/>
      <c r="I81" s="3"/>
      <c r="J81" s="3"/>
      <c r="K81" s="3"/>
      <c r="L81" s="3"/>
      <c r="M81" s="3"/>
      <c r="N81" s="3"/>
      <c r="O81" s="3"/>
      <c r="P81" s="3"/>
      <c r="Q81" s="3"/>
      <c r="R81" s="3"/>
      <c r="S81" s="3"/>
      <c r="T81" s="3"/>
      <c r="U81" s="3"/>
      <c r="V81" s="3"/>
      <c r="W81" s="3"/>
      <c r="X81" s="3"/>
      <c r="Y81" s="3"/>
      <c r="Z81" s="3"/>
    </row>
    <row r="82" spans="1:26">
      <c r="A82" s="74">
        <v>81</v>
      </c>
      <c r="B82" s="75" t="s">
        <v>2136</v>
      </c>
      <c r="C82" s="75" t="s">
        <v>2137</v>
      </c>
      <c r="D82" s="75" t="s">
        <v>2138</v>
      </c>
      <c r="E82" s="3"/>
      <c r="F82" s="3"/>
      <c r="G82" s="3"/>
      <c r="H82" s="3"/>
      <c r="I82" s="3"/>
      <c r="J82" s="3"/>
      <c r="K82" s="3"/>
      <c r="L82" s="3"/>
      <c r="M82" s="3"/>
      <c r="N82" s="3"/>
      <c r="O82" s="3"/>
      <c r="P82" s="3"/>
      <c r="Q82" s="3"/>
      <c r="R82" s="3"/>
      <c r="S82" s="3"/>
      <c r="T82" s="3"/>
      <c r="U82" s="3"/>
      <c r="V82" s="3"/>
      <c r="W82" s="3"/>
      <c r="X82" s="3"/>
      <c r="Y82" s="3"/>
      <c r="Z82" s="3"/>
    </row>
    <row r="83" spans="1:26">
      <c r="A83" s="74">
        <v>82</v>
      </c>
      <c r="B83" s="75" t="s">
        <v>2139</v>
      </c>
      <c r="C83" s="75" t="s">
        <v>2140</v>
      </c>
      <c r="D83" s="75" t="s">
        <v>2141</v>
      </c>
      <c r="E83" s="3"/>
      <c r="F83" s="3"/>
      <c r="G83" s="3"/>
      <c r="H83" s="3"/>
      <c r="I83" s="3"/>
      <c r="J83" s="3"/>
      <c r="K83" s="3"/>
      <c r="L83" s="3"/>
      <c r="M83" s="3"/>
      <c r="N83" s="3"/>
      <c r="O83" s="3"/>
      <c r="P83" s="3"/>
      <c r="Q83" s="3"/>
      <c r="R83" s="3"/>
      <c r="S83" s="3"/>
      <c r="T83" s="3"/>
      <c r="U83" s="3"/>
      <c r="V83" s="3"/>
      <c r="W83" s="3"/>
      <c r="X83" s="3"/>
      <c r="Y83" s="3"/>
      <c r="Z83" s="3"/>
    </row>
    <row r="84" spans="1:26">
      <c r="A84" s="74">
        <v>83</v>
      </c>
      <c r="B84" s="75" t="s">
        <v>2142</v>
      </c>
      <c r="C84" s="75" t="s">
        <v>2143</v>
      </c>
      <c r="D84" s="75" t="s">
        <v>2144</v>
      </c>
      <c r="E84" s="3"/>
      <c r="F84" s="3"/>
      <c r="G84" s="3"/>
      <c r="H84" s="3"/>
      <c r="I84" s="3"/>
      <c r="J84" s="3"/>
      <c r="K84" s="3"/>
      <c r="L84" s="3"/>
      <c r="M84" s="3"/>
      <c r="N84" s="3"/>
      <c r="O84" s="3"/>
      <c r="P84" s="3"/>
      <c r="Q84" s="3"/>
      <c r="R84" s="3"/>
      <c r="S84" s="3"/>
      <c r="T84" s="3"/>
      <c r="U84" s="3"/>
      <c r="V84" s="3"/>
      <c r="W84" s="3"/>
      <c r="X84" s="3"/>
      <c r="Y84" s="3"/>
      <c r="Z84" s="3"/>
    </row>
    <row r="85" spans="1:26">
      <c r="A85" s="74">
        <v>84</v>
      </c>
      <c r="B85" s="75" t="s">
        <v>2145</v>
      </c>
      <c r="C85" s="75" t="s">
        <v>2146</v>
      </c>
      <c r="D85" s="75" t="s">
        <v>2147</v>
      </c>
      <c r="E85" s="3"/>
      <c r="F85" s="3"/>
      <c r="G85" s="3"/>
      <c r="H85" s="3"/>
      <c r="I85" s="3"/>
      <c r="J85" s="3"/>
      <c r="K85" s="3"/>
      <c r="L85" s="3"/>
      <c r="M85" s="3"/>
      <c r="N85" s="3"/>
      <c r="O85" s="3"/>
      <c r="P85" s="3"/>
      <c r="Q85" s="3"/>
      <c r="R85" s="3"/>
      <c r="S85" s="3"/>
      <c r="T85" s="3"/>
      <c r="U85" s="3"/>
      <c r="V85" s="3"/>
      <c r="W85" s="3"/>
      <c r="X85" s="3"/>
      <c r="Y85" s="3"/>
      <c r="Z85" s="3"/>
    </row>
    <row r="86" spans="1:26">
      <c r="A86" s="74">
        <v>85</v>
      </c>
      <c r="B86" s="75" t="s">
        <v>2255</v>
      </c>
      <c r="C86" s="75" t="s">
        <v>2256</v>
      </c>
      <c r="D86" s="75" t="s">
        <v>2257</v>
      </c>
      <c r="E86" s="3"/>
      <c r="F86" s="3"/>
      <c r="G86" s="3"/>
      <c r="H86" s="3"/>
      <c r="I86" s="3"/>
      <c r="J86" s="3"/>
      <c r="K86" s="3"/>
      <c r="L86" s="3"/>
      <c r="M86" s="3"/>
      <c r="N86" s="3"/>
      <c r="O86" s="3"/>
      <c r="P86" s="3"/>
      <c r="Q86" s="3"/>
      <c r="R86" s="3"/>
      <c r="S86" s="3"/>
      <c r="T86" s="3"/>
      <c r="U86" s="3"/>
      <c r="V86" s="3"/>
      <c r="W86" s="3"/>
      <c r="X86" s="3"/>
      <c r="Y86" s="3"/>
      <c r="Z86" s="3"/>
    </row>
    <row r="87" spans="1:26">
      <c r="A87" s="74">
        <v>86</v>
      </c>
      <c r="B87" s="75" t="s">
        <v>1506</v>
      </c>
      <c r="C87" s="75" t="s">
        <v>2148</v>
      </c>
      <c r="D87" s="75" t="s">
        <v>2149</v>
      </c>
      <c r="E87" s="3"/>
      <c r="F87" s="3"/>
      <c r="G87" s="3"/>
      <c r="H87" s="3"/>
      <c r="I87" s="3"/>
      <c r="J87" s="3"/>
      <c r="K87" s="3"/>
      <c r="L87" s="3"/>
      <c r="M87" s="3"/>
      <c r="N87" s="3"/>
      <c r="O87" s="3"/>
      <c r="P87" s="3"/>
      <c r="Q87" s="3"/>
      <c r="R87" s="3"/>
      <c r="S87" s="3"/>
      <c r="T87" s="3"/>
      <c r="U87" s="3"/>
      <c r="V87" s="3"/>
      <c r="W87" s="3"/>
      <c r="X87" s="3"/>
      <c r="Y87" s="3"/>
      <c r="Z87" s="3"/>
    </row>
    <row r="88" spans="1:26">
      <c r="A88" s="74">
        <v>87</v>
      </c>
      <c r="B88" s="75" t="s">
        <v>2150</v>
      </c>
      <c r="C88" s="75" t="s">
        <v>2151</v>
      </c>
      <c r="D88" s="75" t="s">
        <v>2152</v>
      </c>
      <c r="E88" s="3"/>
      <c r="F88" s="3"/>
      <c r="G88" s="3"/>
      <c r="H88" s="3"/>
      <c r="I88" s="3"/>
      <c r="J88" s="3"/>
      <c r="K88" s="3"/>
      <c r="L88" s="3"/>
      <c r="M88" s="3"/>
      <c r="N88" s="3"/>
      <c r="O88" s="3"/>
      <c r="P88" s="3"/>
      <c r="Q88" s="3"/>
      <c r="R88" s="3"/>
      <c r="S88" s="3"/>
      <c r="T88" s="3"/>
      <c r="U88" s="3"/>
      <c r="V88" s="3"/>
      <c r="W88" s="3"/>
      <c r="X88" s="3"/>
      <c r="Y88" s="3"/>
      <c r="Z88" s="3"/>
    </row>
    <row r="89" spans="1:26">
      <c r="A89" s="74">
        <v>88</v>
      </c>
      <c r="B89" s="75" t="s">
        <v>1539</v>
      </c>
      <c r="C89" s="75" t="s">
        <v>1540</v>
      </c>
      <c r="D89" s="75" t="s">
        <v>1927</v>
      </c>
      <c r="E89" s="3"/>
      <c r="F89" s="3"/>
      <c r="G89" s="3"/>
      <c r="H89" s="3"/>
      <c r="I89" s="3"/>
      <c r="J89" s="3"/>
      <c r="K89" s="3"/>
      <c r="L89" s="3"/>
      <c r="M89" s="3"/>
      <c r="N89" s="3"/>
      <c r="O89" s="3"/>
      <c r="P89" s="3"/>
      <c r="Q89" s="3"/>
      <c r="R89" s="3"/>
      <c r="S89" s="3"/>
      <c r="T89" s="3"/>
      <c r="U89" s="3"/>
      <c r="V89" s="3"/>
      <c r="W89" s="3"/>
      <c r="X89" s="3"/>
      <c r="Y89" s="3"/>
      <c r="Z89" s="3"/>
    </row>
    <row r="90" spans="1:26">
      <c r="A90" s="74">
        <v>89</v>
      </c>
      <c r="B90" s="75" t="s">
        <v>2153</v>
      </c>
      <c r="C90" s="75" t="s">
        <v>2154</v>
      </c>
      <c r="D90" s="75" t="s">
        <v>2155</v>
      </c>
      <c r="E90" s="3"/>
      <c r="F90" s="3"/>
      <c r="G90" s="3"/>
      <c r="H90" s="3"/>
      <c r="I90" s="3"/>
      <c r="J90" s="3"/>
      <c r="K90" s="3"/>
      <c r="L90" s="3"/>
      <c r="M90" s="3"/>
      <c r="N90" s="3"/>
      <c r="O90" s="3"/>
      <c r="P90" s="3"/>
      <c r="Q90" s="3"/>
      <c r="R90" s="3"/>
      <c r="S90" s="3"/>
      <c r="T90" s="3"/>
      <c r="U90" s="3"/>
      <c r="V90" s="3"/>
      <c r="W90" s="3"/>
      <c r="X90" s="3"/>
      <c r="Y90" s="3"/>
      <c r="Z90" s="3"/>
    </row>
    <row r="91" spans="1:26">
      <c r="A91" s="74">
        <v>90</v>
      </c>
      <c r="B91" s="75" t="s">
        <v>2156</v>
      </c>
      <c r="C91" s="75" t="s">
        <v>1375</v>
      </c>
      <c r="D91" s="75" t="s">
        <v>2157</v>
      </c>
      <c r="E91" s="3"/>
      <c r="F91" s="3"/>
      <c r="G91" s="3"/>
      <c r="H91" s="3"/>
      <c r="I91" s="3"/>
      <c r="J91" s="3"/>
      <c r="K91" s="3"/>
      <c r="L91" s="3"/>
      <c r="M91" s="3"/>
      <c r="N91" s="3"/>
      <c r="O91" s="3"/>
      <c r="P91" s="3"/>
      <c r="Q91" s="3"/>
      <c r="R91" s="3"/>
      <c r="S91" s="3"/>
      <c r="T91" s="3"/>
      <c r="U91" s="3"/>
      <c r="V91" s="3"/>
      <c r="W91" s="3"/>
      <c r="X91" s="3"/>
      <c r="Y91" s="3"/>
      <c r="Z91" s="3"/>
    </row>
    <row r="92" spans="1:26">
      <c r="A92" s="74">
        <v>91</v>
      </c>
      <c r="B92" s="75" t="s">
        <v>2258</v>
      </c>
      <c r="C92" s="75" t="s">
        <v>2259</v>
      </c>
      <c r="D92" s="75" t="s">
        <v>2260</v>
      </c>
      <c r="E92" s="3"/>
      <c r="F92" s="3"/>
      <c r="G92" s="3"/>
      <c r="H92" s="3"/>
      <c r="I92" s="3"/>
      <c r="J92" s="3"/>
      <c r="K92" s="3"/>
      <c r="L92" s="3"/>
      <c r="M92" s="3"/>
      <c r="N92" s="3"/>
      <c r="O92" s="3"/>
      <c r="P92" s="3"/>
      <c r="Q92" s="3"/>
      <c r="R92" s="3"/>
      <c r="S92" s="3"/>
      <c r="T92" s="3"/>
      <c r="U92" s="3"/>
      <c r="V92" s="3"/>
      <c r="W92" s="3"/>
      <c r="X92" s="3"/>
      <c r="Y92" s="3"/>
      <c r="Z92" s="3"/>
    </row>
    <row r="93" spans="1:26">
      <c r="A93" s="74">
        <v>92</v>
      </c>
      <c r="B93" s="75" t="s">
        <v>1563</v>
      </c>
      <c r="C93" s="75" t="s">
        <v>1564</v>
      </c>
      <c r="D93" s="75" t="s">
        <v>1936</v>
      </c>
      <c r="E93" s="3"/>
      <c r="F93" s="3"/>
      <c r="G93" s="3"/>
      <c r="H93" s="3"/>
      <c r="I93" s="3"/>
      <c r="J93" s="3"/>
      <c r="K93" s="3"/>
      <c r="L93" s="3"/>
      <c r="M93" s="3"/>
      <c r="N93" s="3"/>
      <c r="O93" s="3"/>
      <c r="P93" s="3"/>
      <c r="Q93" s="3"/>
      <c r="R93" s="3"/>
      <c r="S93" s="3"/>
      <c r="T93" s="3"/>
      <c r="U93" s="3"/>
      <c r="V93" s="3"/>
      <c r="W93" s="3"/>
      <c r="X93" s="3"/>
      <c r="Y93" s="3"/>
      <c r="Z93" s="3"/>
    </row>
    <row r="94" spans="1:26">
      <c r="A94" s="74">
        <v>93</v>
      </c>
      <c r="B94" s="75" t="s">
        <v>2158</v>
      </c>
      <c r="C94" s="75" t="s">
        <v>2159</v>
      </c>
      <c r="D94" s="75" t="s">
        <v>2160</v>
      </c>
      <c r="E94" s="3"/>
      <c r="F94" s="3"/>
      <c r="G94" s="3"/>
      <c r="H94" s="3"/>
      <c r="I94" s="3"/>
      <c r="J94" s="3"/>
      <c r="K94" s="3"/>
      <c r="L94" s="3"/>
      <c r="M94" s="3"/>
      <c r="N94" s="3"/>
      <c r="O94" s="3"/>
      <c r="P94" s="3"/>
      <c r="Q94" s="3"/>
      <c r="R94" s="3"/>
      <c r="S94" s="3"/>
      <c r="T94" s="3"/>
      <c r="U94" s="3"/>
      <c r="V94" s="3"/>
      <c r="W94" s="3"/>
      <c r="X94" s="3"/>
      <c r="Y94" s="3"/>
      <c r="Z94" s="3"/>
    </row>
    <row r="95" spans="1:26">
      <c r="A95" s="74">
        <v>94</v>
      </c>
      <c r="B95" s="75" t="s">
        <v>2161</v>
      </c>
      <c r="C95" s="75" t="s">
        <v>1606</v>
      </c>
      <c r="D95" s="75" t="s">
        <v>2261</v>
      </c>
      <c r="E95" s="3"/>
      <c r="F95" s="3"/>
      <c r="G95" s="3"/>
      <c r="H95" s="3"/>
      <c r="I95" s="3"/>
      <c r="J95" s="3"/>
      <c r="K95" s="3"/>
      <c r="L95" s="3"/>
      <c r="M95" s="3"/>
      <c r="N95" s="3"/>
      <c r="O95" s="3"/>
      <c r="P95" s="3"/>
      <c r="Q95" s="3"/>
      <c r="R95" s="3"/>
      <c r="S95" s="3"/>
      <c r="T95" s="3"/>
      <c r="U95" s="3"/>
      <c r="V95" s="3"/>
      <c r="W95" s="3"/>
      <c r="X95" s="3"/>
      <c r="Y95" s="3"/>
      <c r="Z95" s="3"/>
    </row>
    <row r="96" spans="1:26">
      <c r="A96" s="74">
        <v>95</v>
      </c>
      <c r="B96" s="75" t="s">
        <v>1943</v>
      </c>
      <c r="C96" s="75" t="s">
        <v>1944</v>
      </c>
      <c r="D96" s="75" t="s">
        <v>1945</v>
      </c>
      <c r="E96" s="3"/>
      <c r="F96" s="3"/>
      <c r="G96" s="3"/>
      <c r="H96" s="3"/>
      <c r="I96" s="3"/>
      <c r="J96" s="3"/>
      <c r="K96" s="3"/>
      <c r="L96" s="3"/>
      <c r="M96" s="3"/>
      <c r="N96" s="3"/>
      <c r="O96" s="3"/>
      <c r="P96" s="3"/>
      <c r="Q96" s="3"/>
      <c r="R96" s="3"/>
      <c r="S96" s="3"/>
      <c r="T96" s="3"/>
      <c r="U96" s="3"/>
      <c r="V96" s="3"/>
      <c r="W96" s="3"/>
      <c r="X96" s="3"/>
      <c r="Y96" s="3"/>
      <c r="Z96" s="3"/>
    </row>
    <row r="97" spans="1:26">
      <c r="A97" s="74">
        <v>96</v>
      </c>
      <c r="B97" s="75" t="s">
        <v>1946</v>
      </c>
      <c r="C97" s="75" t="s">
        <v>1947</v>
      </c>
      <c r="D97" s="75" t="s">
        <v>1948</v>
      </c>
      <c r="E97" s="3"/>
      <c r="F97" s="3"/>
      <c r="G97" s="3"/>
      <c r="H97" s="3"/>
      <c r="I97" s="3"/>
      <c r="J97" s="3"/>
      <c r="K97" s="3"/>
      <c r="L97" s="3"/>
      <c r="M97" s="3"/>
      <c r="N97" s="3"/>
      <c r="O97" s="3"/>
      <c r="P97" s="3"/>
      <c r="Q97" s="3"/>
      <c r="R97" s="3"/>
      <c r="S97" s="3"/>
      <c r="T97" s="3"/>
      <c r="U97" s="3"/>
      <c r="V97" s="3"/>
      <c r="W97" s="3"/>
      <c r="X97" s="3"/>
      <c r="Y97" s="3"/>
      <c r="Z97" s="3"/>
    </row>
    <row r="98" spans="1:26">
      <c r="A98" s="74">
        <v>97</v>
      </c>
      <c r="B98" s="75" t="s">
        <v>1949</v>
      </c>
      <c r="C98" s="75" t="s">
        <v>1950</v>
      </c>
      <c r="D98" s="75" t="s">
        <v>1951</v>
      </c>
      <c r="E98" s="3"/>
      <c r="F98" s="3"/>
      <c r="G98" s="3"/>
      <c r="H98" s="3"/>
      <c r="I98" s="3"/>
      <c r="J98" s="3"/>
      <c r="K98" s="3"/>
      <c r="L98" s="3"/>
      <c r="M98" s="3"/>
      <c r="N98" s="3"/>
      <c r="O98" s="3"/>
      <c r="P98" s="3"/>
      <c r="Q98" s="3"/>
      <c r="R98" s="3"/>
      <c r="S98" s="3"/>
      <c r="T98" s="3"/>
      <c r="U98" s="3"/>
      <c r="V98" s="3"/>
      <c r="W98" s="3"/>
      <c r="X98" s="3"/>
      <c r="Y98" s="3"/>
      <c r="Z98" s="3"/>
    </row>
    <row r="99" spans="1:26">
      <c r="A99" s="74">
        <v>98</v>
      </c>
      <c r="B99" s="75" t="s">
        <v>2163</v>
      </c>
      <c r="C99" s="75" t="s">
        <v>2164</v>
      </c>
      <c r="D99" s="75" t="s">
        <v>2165</v>
      </c>
      <c r="E99" s="3"/>
      <c r="F99" s="3"/>
      <c r="G99" s="3"/>
      <c r="H99" s="3"/>
      <c r="I99" s="3"/>
      <c r="J99" s="3"/>
      <c r="K99" s="3"/>
      <c r="L99" s="3"/>
      <c r="M99" s="3"/>
      <c r="N99" s="3"/>
      <c r="O99" s="3"/>
      <c r="P99" s="3"/>
      <c r="Q99" s="3"/>
      <c r="R99" s="3"/>
      <c r="S99" s="3"/>
      <c r="T99" s="3"/>
      <c r="U99" s="3"/>
      <c r="V99" s="3"/>
      <c r="W99" s="3"/>
      <c r="X99" s="3"/>
      <c r="Y99" s="3"/>
      <c r="Z99" s="3"/>
    </row>
    <row r="100" spans="1:26">
      <c r="A100" s="74">
        <v>99</v>
      </c>
      <c r="B100" s="75" t="s">
        <v>2262</v>
      </c>
      <c r="C100" s="75" t="s">
        <v>2263</v>
      </c>
      <c r="D100" s="75" t="s">
        <v>2264</v>
      </c>
      <c r="E100" s="3"/>
      <c r="F100" s="3"/>
      <c r="G100" s="3"/>
      <c r="H100" s="3"/>
      <c r="I100" s="3"/>
      <c r="J100" s="3"/>
      <c r="K100" s="3"/>
      <c r="L100" s="3"/>
      <c r="M100" s="3"/>
      <c r="N100" s="3"/>
      <c r="O100" s="3"/>
      <c r="P100" s="3"/>
      <c r="Q100" s="3"/>
      <c r="R100" s="3"/>
      <c r="S100" s="3"/>
      <c r="T100" s="3"/>
      <c r="U100" s="3"/>
      <c r="V100" s="3"/>
      <c r="W100" s="3"/>
      <c r="X100" s="3"/>
      <c r="Y100" s="3"/>
      <c r="Z100" s="3"/>
    </row>
    <row r="101" spans="1:26">
      <c r="A101" s="74">
        <v>100</v>
      </c>
      <c r="B101" s="75" t="s">
        <v>1599</v>
      </c>
      <c r="C101" s="75" t="s">
        <v>1600</v>
      </c>
      <c r="D101" s="75" t="s">
        <v>1957</v>
      </c>
      <c r="E101" s="3"/>
      <c r="F101" s="3"/>
      <c r="G101" s="3"/>
      <c r="H101" s="3"/>
      <c r="I101" s="3"/>
      <c r="J101" s="3"/>
      <c r="K101" s="3"/>
      <c r="L101" s="3"/>
      <c r="M101" s="3"/>
      <c r="N101" s="3"/>
      <c r="O101" s="3"/>
      <c r="P101" s="3"/>
      <c r="Q101" s="3"/>
      <c r="R101" s="3"/>
      <c r="S101" s="3"/>
      <c r="T101" s="3"/>
      <c r="U101" s="3"/>
      <c r="V101" s="3"/>
      <c r="W101" s="3"/>
      <c r="X101" s="3"/>
      <c r="Y101" s="3"/>
      <c r="Z101" s="3"/>
    </row>
    <row r="102" spans="1:26">
      <c r="A102" s="74">
        <v>101</v>
      </c>
      <c r="B102" s="75" t="s">
        <v>2166</v>
      </c>
      <c r="C102" s="75" t="s">
        <v>2167</v>
      </c>
      <c r="D102" s="75" t="s">
        <v>2168</v>
      </c>
      <c r="E102" s="3"/>
      <c r="F102" s="3"/>
      <c r="G102" s="3"/>
      <c r="H102" s="3"/>
      <c r="I102" s="3"/>
      <c r="J102" s="3"/>
      <c r="K102" s="3"/>
      <c r="L102" s="3"/>
      <c r="M102" s="3"/>
      <c r="N102" s="3"/>
      <c r="O102" s="3"/>
      <c r="P102" s="3"/>
      <c r="Q102" s="3"/>
      <c r="R102" s="3"/>
      <c r="S102" s="3"/>
      <c r="T102" s="3"/>
      <c r="U102" s="3"/>
      <c r="V102" s="3"/>
      <c r="W102" s="3"/>
      <c r="X102" s="3"/>
      <c r="Y102" s="3"/>
      <c r="Z102" s="3"/>
    </row>
    <row r="103" spans="1:26">
      <c r="A103" s="74">
        <v>102</v>
      </c>
      <c r="B103" s="75" t="s">
        <v>1959</v>
      </c>
      <c r="C103" s="75" t="s">
        <v>1960</v>
      </c>
      <c r="D103" s="75" t="s">
        <v>1961</v>
      </c>
      <c r="E103" s="3"/>
      <c r="F103" s="3"/>
      <c r="G103" s="3"/>
      <c r="H103" s="3"/>
      <c r="I103" s="3"/>
      <c r="J103" s="3"/>
      <c r="K103" s="3"/>
      <c r="L103" s="3"/>
      <c r="M103" s="3"/>
      <c r="N103" s="3"/>
      <c r="O103" s="3"/>
      <c r="P103" s="3"/>
      <c r="Q103" s="3"/>
      <c r="R103" s="3"/>
      <c r="S103" s="3"/>
      <c r="T103" s="3"/>
      <c r="U103" s="3"/>
      <c r="V103" s="3"/>
      <c r="W103" s="3"/>
      <c r="X103" s="3"/>
      <c r="Y103" s="3"/>
      <c r="Z103" s="3"/>
    </row>
    <row r="104" spans="1:26">
      <c r="A104" s="74">
        <v>103</v>
      </c>
      <c r="B104" s="75" t="s">
        <v>1614</v>
      </c>
      <c r="C104" s="75" t="s">
        <v>1615</v>
      </c>
      <c r="D104" s="75" t="s">
        <v>1616</v>
      </c>
      <c r="E104" s="3"/>
      <c r="F104" s="3"/>
      <c r="G104" s="3"/>
      <c r="H104" s="3"/>
      <c r="I104" s="3"/>
      <c r="J104" s="3"/>
      <c r="K104" s="3"/>
      <c r="L104" s="3"/>
      <c r="M104" s="3"/>
      <c r="N104" s="3"/>
      <c r="O104" s="3"/>
      <c r="P104" s="3"/>
      <c r="Q104" s="3"/>
      <c r="R104" s="3"/>
      <c r="S104" s="3"/>
      <c r="T104" s="3"/>
      <c r="U104" s="3"/>
      <c r="V104" s="3"/>
      <c r="W104" s="3"/>
      <c r="X104" s="3"/>
      <c r="Y104" s="3"/>
      <c r="Z104" s="3"/>
    </row>
    <row r="105" spans="1:26">
      <c r="A105" s="74">
        <v>104</v>
      </c>
      <c r="B105" s="75" t="s">
        <v>1962</v>
      </c>
      <c r="C105" s="75" t="s">
        <v>1963</v>
      </c>
      <c r="D105" s="75" t="s">
        <v>1964</v>
      </c>
      <c r="E105" s="3"/>
      <c r="F105" s="3"/>
      <c r="G105" s="3"/>
      <c r="H105" s="3"/>
      <c r="I105" s="3"/>
      <c r="J105" s="3"/>
      <c r="K105" s="3"/>
      <c r="L105" s="3"/>
      <c r="M105" s="3"/>
      <c r="N105" s="3"/>
      <c r="O105" s="3"/>
      <c r="P105" s="3"/>
      <c r="Q105" s="3"/>
      <c r="R105" s="3"/>
      <c r="S105" s="3"/>
      <c r="T105" s="3"/>
      <c r="U105" s="3"/>
      <c r="V105" s="3"/>
      <c r="W105" s="3"/>
      <c r="X105" s="3"/>
      <c r="Y105" s="3"/>
      <c r="Z105" s="3"/>
    </row>
    <row r="106" spans="1:26">
      <c r="A106" s="74">
        <v>105</v>
      </c>
      <c r="B106" s="75" t="s">
        <v>1965</v>
      </c>
      <c r="C106" s="75" t="s">
        <v>1966</v>
      </c>
      <c r="D106" s="75" t="s">
        <v>2265</v>
      </c>
      <c r="E106" s="3"/>
      <c r="F106" s="3"/>
      <c r="G106" s="3"/>
      <c r="H106" s="3"/>
      <c r="I106" s="3"/>
      <c r="J106" s="3"/>
      <c r="K106" s="3"/>
      <c r="L106" s="3"/>
      <c r="M106" s="3"/>
      <c r="N106" s="3"/>
      <c r="O106" s="3"/>
      <c r="P106" s="3"/>
      <c r="Q106" s="3"/>
      <c r="R106" s="3"/>
      <c r="S106" s="3"/>
      <c r="T106" s="3"/>
      <c r="U106" s="3"/>
      <c r="V106" s="3"/>
      <c r="W106" s="3"/>
      <c r="X106" s="3"/>
      <c r="Y106" s="3"/>
      <c r="Z106" s="3"/>
    </row>
    <row r="107" spans="1:26">
      <c r="A107" s="74">
        <v>106</v>
      </c>
      <c r="B107" s="75" t="s">
        <v>2169</v>
      </c>
      <c r="C107" s="75" t="s">
        <v>2170</v>
      </c>
      <c r="D107" s="75" t="s">
        <v>2171</v>
      </c>
      <c r="E107" s="3"/>
      <c r="F107" s="3"/>
      <c r="G107" s="3"/>
      <c r="H107" s="3"/>
      <c r="I107" s="3"/>
      <c r="J107" s="3"/>
      <c r="K107" s="3"/>
      <c r="L107" s="3"/>
      <c r="M107" s="3"/>
      <c r="N107" s="3"/>
      <c r="O107" s="3"/>
      <c r="P107" s="3"/>
      <c r="Q107" s="3"/>
      <c r="R107" s="3"/>
      <c r="S107" s="3"/>
      <c r="T107" s="3"/>
      <c r="U107" s="3"/>
      <c r="V107" s="3"/>
      <c r="W107" s="3"/>
      <c r="X107" s="3"/>
      <c r="Y107" s="3"/>
      <c r="Z107" s="3"/>
    </row>
    <row r="108" spans="1:26">
      <c r="A108" s="74">
        <v>107</v>
      </c>
      <c r="B108" s="75" t="s">
        <v>1632</v>
      </c>
      <c r="C108" s="75" t="s">
        <v>2266</v>
      </c>
      <c r="D108" s="75" t="s">
        <v>2267</v>
      </c>
      <c r="E108" s="3"/>
      <c r="F108" s="3"/>
      <c r="G108" s="3"/>
      <c r="H108" s="3"/>
      <c r="I108" s="3"/>
      <c r="J108" s="3"/>
      <c r="K108" s="3"/>
      <c r="L108" s="3"/>
      <c r="M108" s="3"/>
      <c r="N108" s="3"/>
      <c r="O108" s="3"/>
      <c r="P108" s="3"/>
      <c r="Q108" s="3"/>
      <c r="R108" s="3"/>
      <c r="S108" s="3"/>
      <c r="T108" s="3"/>
      <c r="U108" s="3"/>
      <c r="V108" s="3"/>
      <c r="W108" s="3"/>
      <c r="X108" s="3"/>
      <c r="Y108" s="3"/>
      <c r="Z108" s="3"/>
    </row>
    <row r="109" spans="1:26">
      <c r="A109" s="74">
        <v>108</v>
      </c>
      <c r="B109" s="75" t="s">
        <v>1635</v>
      </c>
      <c r="C109" s="75" t="s">
        <v>1636</v>
      </c>
      <c r="D109" s="75" t="s">
        <v>2268</v>
      </c>
      <c r="E109" s="3"/>
      <c r="F109" s="3"/>
      <c r="G109" s="3"/>
      <c r="H109" s="3"/>
      <c r="I109" s="3"/>
      <c r="J109" s="3"/>
      <c r="K109" s="3"/>
      <c r="L109" s="3"/>
      <c r="M109" s="3"/>
      <c r="N109" s="3"/>
      <c r="O109" s="3"/>
      <c r="P109" s="3"/>
      <c r="Q109" s="3"/>
      <c r="R109" s="3"/>
      <c r="S109" s="3"/>
      <c r="T109" s="3"/>
      <c r="U109" s="3"/>
      <c r="V109" s="3"/>
      <c r="W109" s="3"/>
      <c r="X109" s="3"/>
      <c r="Y109" s="3"/>
      <c r="Z109" s="3"/>
    </row>
    <row r="110" spans="1:26">
      <c r="A110" s="74">
        <v>109</v>
      </c>
      <c r="B110" s="75" t="s">
        <v>2172</v>
      </c>
      <c r="C110" s="75" t="s">
        <v>2173</v>
      </c>
      <c r="D110" s="75" t="s">
        <v>2174</v>
      </c>
      <c r="E110" s="3"/>
      <c r="F110" s="3"/>
      <c r="G110" s="3"/>
      <c r="H110" s="3"/>
      <c r="I110" s="3"/>
      <c r="J110" s="3"/>
      <c r="K110" s="3"/>
      <c r="L110" s="3"/>
      <c r="M110" s="3"/>
      <c r="N110" s="3"/>
      <c r="O110" s="3"/>
      <c r="P110" s="3"/>
      <c r="Q110" s="3"/>
      <c r="R110" s="3"/>
      <c r="S110" s="3"/>
      <c r="T110" s="3"/>
      <c r="U110" s="3"/>
      <c r="V110" s="3"/>
      <c r="W110" s="3"/>
      <c r="X110" s="3"/>
      <c r="Y110" s="3"/>
      <c r="Z110" s="3"/>
    </row>
    <row r="111" spans="1:26">
      <c r="A111" s="74">
        <v>110</v>
      </c>
      <c r="B111" s="75" t="s">
        <v>1659</v>
      </c>
      <c r="C111" s="75" t="s">
        <v>1660</v>
      </c>
      <c r="D111" s="75" t="s">
        <v>1661</v>
      </c>
      <c r="E111" s="3"/>
      <c r="F111" s="3"/>
      <c r="G111" s="3"/>
      <c r="H111" s="3"/>
      <c r="I111" s="3"/>
      <c r="J111" s="3"/>
      <c r="K111" s="3"/>
      <c r="L111" s="3"/>
      <c r="M111" s="3"/>
      <c r="N111" s="3"/>
      <c r="O111" s="3"/>
      <c r="P111" s="3"/>
      <c r="Q111" s="3"/>
      <c r="R111" s="3"/>
      <c r="S111" s="3"/>
      <c r="T111" s="3"/>
      <c r="U111" s="3"/>
      <c r="V111" s="3"/>
      <c r="W111" s="3"/>
      <c r="X111" s="3"/>
      <c r="Y111" s="3"/>
      <c r="Z111" s="3"/>
    </row>
    <row r="112" spans="1:26">
      <c r="A112" s="74">
        <v>111</v>
      </c>
      <c r="B112" s="75" t="s">
        <v>1665</v>
      </c>
      <c r="C112" s="75" t="s">
        <v>1666</v>
      </c>
      <c r="D112" s="75" t="s">
        <v>1979</v>
      </c>
      <c r="E112" s="3"/>
      <c r="F112" s="3"/>
      <c r="G112" s="3"/>
      <c r="H112" s="3"/>
      <c r="I112" s="3"/>
      <c r="J112" s="3"/>
      <c r="K112" s="3"/>
      <c r="L112" s="3"/>
      <c r="M112" s="3"/>
      <c r="N112" s="3"/>
      <c r="O112" s="3"/>
      <c r="P112" s="3"/>
      <c r="Q112" s="3"/>
      <c r="R112" s="3"/>
      <c r="S112" s="3"/>
      <c r="T112" s="3"/>
      <c r="U112" s="3"/>
      <c r="V112" s="3"/>
      <c r="W112" s="3"/>
      <c r="X112" s="3"/>
      <c r="Y112" s="3"/>
      <c r="Z112" s="3"/>
    </row>
    <row r="113" spans="1:26">
      <c r="A113" s="74">
        <v>112</v>
      </c>
      <c r="B113" s="75" t="s">
        <v>1671</v>
      </c>
      <c r="C113" s="75" t="s">
        <v>1672</v>
      </c>
      <c r="D113" s="75" t="s">
        <v>1673</v>
      </c>
      <c r="E113" s="3"/>
      <c r="F113" s="3"/>
      <c r="G113" s="3"/>
      <c r="H113" s="3"/>
      <c r="I113" s="3"/>
      <c r="J113" s="3"/>
      <c r="K113" s="3"/>
      <c r="L113" s="3"/>
      <c r="M113" s="3"/>
      <c r="N113" s="3"/>
      <c r="O113" s="3"/>
      <c r="P113" s="3"/>
      <c r="Q113" s="3"/>
      <c r="R113" s="3"/>
      <c r="S113" s="3"/>
      <c r="T113" s="3"/>
      <c r="U113" s="3"/>
      <c r="V113" s="3"/>
      <c r="W113" s="3"/>
      <c r="X113" s="3"/>
      <c r="Y113" s="3"/>
      <c r="Z113" s="3"/>
    </row>
    <row r="114" spans="1:26">
      <c r="A114" s="74">
        <v>113</v>
      </c>
      <c r="B114" s="75" t="s">
        <v>1980</v>
      </c>
      <c r="C114" s="75" t="s">
        <v>1981</v>
      </c>
      <c r="D114" s="75" t="s">
        <v>1982</v>
      </c>
      <c r="E114" s="3"/>
      <c r="F114" s="3"/>
      <c r="G114" s="3"/>
      <c r="H114" s="3"/>
      <c r="I114" s="3"/>
      <c r="J114" s="3"/>
      <c r="K114" s="3"/>
      <c r="L114" s="3"/>
      <c r="M114" s="3"/>
      <c r="N114" s="3"/>
      <c r="O114" s="3"/>
      <c r="P114" s="3"/>
      <c r="Q114" s="3"/>
      <c r="R114" s="3"/>
      <c r="S114" s="3"/>
      <c r="T114" s="3"/>
      <c r="U114" s="3"/>
      <c r="V114" s="3"/>
      <c r="W114" s="3"/>
      <c r="X114" s="3"/>
      <c r="Y114" s="3"/>
      <c r="Z114" s="3"/>
    </row>
    <row r="115" spans="1:26">
      <c r="A115" s="74">
        <v>114</v>
      </c>
      <c r="B115" s="75" t="s">
        <v>1683</v>
      </c>
      <c r="C115" s="75" t="s">
        <v>1684</v>
      </c>
      <c r="D115" s="75" t="s">
        <v>1685</v>
      </c>
      <c r="E115" s="3"/>
      <c r="F115" s="3"/>
      <c r="G115" s="3"/>
      <c r="H115" s="3"/>
      <c r="I115" s="3"/>
      <c r="J115" s="3"/>
      <c r="K115" s="3"/>
      <c r="L115" s="3"/>
      <c r="M115" s="3"/>
      <c r="N115" s="3"/>
      <c r="O115" s="3"/>
      <c r="P115" s="3"/>
      <c r="Q115" s="3"/>
      <c r="R115" s="3"/>
      <c r="S115" s="3"/>
      <c r="T115" s="3"/>
      <c r="U115" s="3"/>
      <c r="V115" s="3"/>
      <c r="W115" s="3"/>
      <c r="X115" s="3"/>
      <c r="Y115" s="3"/>
      <c r="Z115" s="3"/>
    </row>
    <row r="116" spans="1:26">
      <c r="A116" s="74">
        <v>115</v>
      </c>
      <c r="B116" s="75" t="s">
        <v>2175</v>
      </c>
      <c r="C116" s="75" t="s">
        <v>2176</v>
      </c>
      <c r="D116" s="75" t="s">
        <v>2177</v>
      </c>
      <c r="E116" s="3"/>
      <c r="F116" s="3"/>
      <c r="G116" s="3"/>
      <c r="H116" s="3"/>
      <c r="I116" s="3"/>
      <c r="J116" s="3"/>
      <c r="K116" s="3"/>
      <c r="L116" s="3"/>
      <c r="M116" s="3"/>
      <c r="N116" s="3"/>
      <c r="O116" s="3"/>
      <c r="P116" s="3"/>
      <c r="Q116" s="3"/>
      <c r="R116" s="3"/>
      <c r="S116" s="3"/>
      <c r="T116" s="3"/>
      <c r="U116" s="3"/>
      <c r="V116" s="3"/>
      <c r="W116" s="3"/>
      <c r="X116" s="3"/>
      <c r="Y116" s="3"/>
      <c r="Z116" s="3"/>
    </row>
    <row r="117" spans="1:26">
      <c r="A117" s="74">
        <v>116</v>
      </c>
      <c r="B117" s="76" t="s">
        <v>2178</v>
      </c>
      <c r="C117" s="75" t="s">
        <v>1285</v>
      </c>
      <c r="D117" s="75" t="s">
        <v>2179</v>
      </c>
      <c r="E117" s="3"/>
      <c r="F117" s="3"/>
      <c r="G117" s="3"/>
      <c r="H117" s="3"/>
      <c r="I117" s="3"/>
      <c r="J117" s="3"/>
      <c r="K117" s="3"/>
      <c r="L117" s="3"/>
      <c r="M117" s="3"/>
      <c r="N117" s="3"/>
      <c r="O117" s="3"/>
      <c r="P117" s="3"/>
      <c r="Q117" s="3"/>
      <c r="R117" s="3"/>
      <c r="S117" s="3"/>
      <c r="T117" s="3"/>
      <c r="U117" s="3"/>
      <c r="V117" s="3"/>
      <c r="W117" s="3"/>
      <c r="X117" s="3"/>
      <c r="Y117" s="3"/>
      <c r="Z117" s="3"/>
    </row>
    <row r="118" spans="1:26">
      <c r="A118" s="74">
        <v>117</v>
      </c>
      <c r="B118" s="75" t="s">
        <v>2269</v>
      </c>
      <c r="C118" s="75" t="s">
        <v>2270</v>
      </c>
      <c r="D118" s="75" t="s">
        <v>2271</v>
      </c>
      <c r="E118" s="3"/>
      <c r="F118" s="3"/>
      <c r="G118" s="3"/>
      <c r="H118" s="3"/>
      <c r="I118" s="3"/>
      <c r="J118" s="3"/>
      <c r="K118" s="3"/>
      <c r="L118" s="3"/>
      <c r="M118" s="3"/>
      <c r="N118" s="3"/>
      <c r="O118" s="3"/>
      <c r="P118" s="3"/>
      <c r="Q118" s="3"/>
      <c r="R118" s="3"/>
      <c r="S118" s="3"/>
      <c r="T118" s="3"/>
      <c r="U118" s="3"/>
      <c r="V118" s="3"/>
      <c r="W118" s="3"/>
      <c r="X118" s="3"/>
      <c r="Y118" s="3"/>
      <c r="Z118" s="3"/>
    </row>
    <row r="119" spans="1:26">
      <c r="A119" s="74">
        <v>118</v>
      </c>
      <c r="B119" s="75" t="s">
        <v>2180</v>
      </c>
      <c r="C119" s="75" t="s">
        <v>2181</v>
      </c>
      <c r="D119" s="75" t="s">
        <v>2182</v>
      </c>
      <c r="E119" s="3"/>
      <c r="F119" s="3"/>
      <c r="G119" s="3"/>
      <c r="H119" s="3"/>
      <c r="I119" s="3"/>
      <c r="J119" s="3"/>
      <c r="K119" s="3"/>
      <c r="L119" s="3"/>
      <c r="M119" s="3"/>
      <c r="N119" s="3"/>
      <c r="O119" s="3"/>
      <c r="P119" s="3"/>
      <c r="Q119" s="3"/>
      <c r="R119" s="3"/>
      <c r="S119" s="3"/>
      <c r="T119" s="3"/>
      <c r="U119" s="3"/>
      <c r="V119" s="3"/>
      <c r="W119" s="3"/>
      <c r="X119" s="3"/>
      <c r="Y119" s="3"/>
      <c r="Z119" s="3"/>
    </row>
    <row r="120" spans="1:26">
      <c r="A120" s="74">
        <v>119</v>
      </c>
      <c r="B120" s="75" t="s">
        <v>1698</v>
      </c>
      <c r="C120" s="75" t="s">
        <v>1699</v>
      </c>
      <c r="D120" s="75" t="s">
        <v>2272</v>
      </c>
      <c r="E120" s="3"/>
      <c r="F120" s="3"/>
      <c r="G120" s="3"/>
      <c r="H120" s="3"/>
      <c r="I120" s="3"/>
      <c r="J120" s="3"/>
      <c r="K120" s="3"/>
      <c r="L120" s="3"/>
      <c r="M120" s="3"/>
      <c r="N120" s="3"/>
      <c r="O120" s="3"/>
      <c r="P120" s="3"/>
      <c r="Q120" s="3"/>
      <c r="R120" s="3"/>
      <c r="S120" s="3"/>
      <c r="T120" s="3"/>
      <c r="U120" s="3"/>
      <c r="V120" s="3"/>
      <c r="W120" s="3"/>
      <c r="X120" s="3"/>
      <c r="Y120" s="3"/>
      <c r="Z120" s="3"/>
    </row>
    <row r="121" spans="1:26">
      <c r="A121" s="74">
        <v>120</v>
      </c>
      <c r="B121" s="75" t="s">
        <v>1701</v>
      </c>
      <c r="C121" s="75" t="s">
        <v>1702</v>
      </c>
      <c r="D121" s="75" t="s">
        <v>2003</v>
      </c>
      <c r="E121" s="3"/>
      <c r="F121" s="3"/>
      <c r="G121" s="3"/>
      <c r="H121" s="3"/>
      <c r="I121" s="3"/>
      <c r="J121" s="3"/>
      <c r="K121" s="3"/>
      <c r="L121" s="3"/>
      <c r="M121" s="3"/>
      <c r="N121" s="3"/>
      <c r="O121" s="3"/>
      <c r="P121" s="3"/>
      <c r="Q121" s="3"/>
      <c r="R121" s="3"/>
      <c r="S121" s="3"/>
      <c r="T121" s="3"/>
      <c r="U121" s="3"/>
      <c r="V121" s="3"/>
      <c r="W121" s="3"/>
      <c r="X121" s="3"/>
      <c r="Y121" s="3"/>
      <c r="Z121" s="3"/>
    </row>
    <row r="122" spans="1:26">
      <c r="A122" s="74">
        <v>121</v>
      </c>
      <c r="B122" s="75" t="s">
        <v>2273</v>
      </c>
      <c r="C122" s="75" t="s">
        <v>2274</v>
      </c>
      <c r="D122" s="75" t="s">
        <v>2275</v>
      </c>
      <c r="E122" s="3"/>
      <c r="F122" s="3"/>
      <c r="G122" s="3"/>
      <c r="H122" s="3"/>
      <c r="I122" s="3"/>
      <c r="J122" s="3"/>
      <c r="K122" s="3"/>
      <c r="L122" s="3"/>
      <c r="M122" s="3"/>
      <c r="N122" s="3"/>
      <c r="O122" s="3"/>
      <c r="P122" s="3"/>
      <c r="Q122" s="3"/>
      <c r="R122" s="3"/>
      <c r="S122" s="3"/>
      <c r="T122" s="3"/>
      <c r="U122" s="3"/>
      <c r="V122" s="3"/>
      <c r="W122" s="3"/>
      <c r="X122" s="3"/>
      <c r="Y122" s="3"/>
      <c r="Z122" s="3"/>
    </row>
    <row r="123" spans="1:26">
      <c r="A123" s="74">
        <v>122</v>
      </c>
      <c r="B123" s="75" t="s">
        <v>1713</v>
      </c>
      <c r="C123" s="75" t="s">
        <v>1714</v>
      </c>
      <c r="D123" s="75" t="s">
        <v>1715</v>
      </c>
      <c r="E123" s="3"/>
      <c r="F123" s="3"/>
      <c r="G123" s="3"/>
      <c r="H123" s="3"/>
      <c r="I123" s="3"/>
      <c r="J123" s="3"/>
      <c r="K123" s="3"/>
      <c r="L123" s="3"/>
      <c r="M123" s="3"/>
      <c r="N123" s="3"/>
      <c r="O123" s="3"/>
      <c r="P123" s="3"/>
      <c r="Q123" s="3"/>
      <c r="R123" s="3"/>
      <c r="S123" s="3"/>
      <c r="T123" s="3"/>
      <c r="U123" s="3"/>
      <c r="V123" s="3"/>
      <c r="W123" s="3"/>
      <c r="X123" s="3"/>
      <c r="Y123" s="3"/>
      <c r="Z123" s="3"/>
    </row>
    <row r="124" spans="1:26">
      <c r="A124" s="74">
        <v>123</v>
      </c>
      <c r="B124" s="75" t="s">
        <v>1722</v>
      </c>
      <c r="C124" s="75" t="s">
        <v>1723</v>
      </c>
      <c r="D124" s="75" t="s">
        <v>2006</v>
      </c>
      <c r="E124" s="3"/>
      <c r="F124" s="3"/>
      <c r="G124" s="3"/>
      <c r="H124" s="3"/>
      <c r="I124" s="3"/>
      <c r="J124" s="3"/>
      <c r="K124" s="3"/>
      <c r="L124" s="3"/>
      <c r="M124" s="3"/>
      <c r="N124" s="3"/>
      <c r="O124" s="3"/>
      <c r="P124" s="3"/>
      <c r="Q124" s="3"/>
      <c r="R124" s="3"/>
      <c r="S124" s="3"/>
      <c r="T124" s="3"/>
      <c r="U124" s="3"/>
      <c r="V124" s="3"/>
      <c r="W124" s="3"/>
      <c r="X124" s="3"/>
      <c r="Y124" s="3"/>
      <c r="Z124" s="3"/>
    </row>
    <row r="125" spans="1:26">
      <c r="A125" s="74">
        <v>124</v>
      </c>
      <c r="B125" s="75" t="s">
        <v>1728</v>
      </c>
      <c r="C125" s="75" t="s">
        <v>1729</v>
      </c>
      <c r="D125" s="75" t="s">
        <v>2012</v>
      </c>
      <c r="E125" s="3"/>
      <c r="F125" s="3"/>
      <c r="G125" s="3"/>
      <c r="H125" s="3"/>
      <c r="I125" s="3"/>
      <c r="J125" s="3"/>
      <c r="K125" s="3"/>
      <c r="L125" s="3"/>
      <c r="M125" s="3"/>
      <c r="N125" s="3"/>
      <c r="O125" s="3"/>
      <c r="P125" s="3"/>
      <c r="Q125" s="3"/>
      <c r="R125" s="3"/>
      <c r="S125" s="3"/>
      <c r="T125" s="3"/>
      <c r="U125" s="3"/>
      <c r="V125" s="3"/>
      <c r="W125" s="3"/>
      <c r="X125" s="3"/>
      <c r="Y125" s="3"/>
      <c r="Z125" s="3"/>
    </row>
    <row r="126" spans="1:26">
      <c r="A126" s="74">
        <v>125</v>
      </c>
      <c r="B126" s="75" t="s">
        <v>2183</v>
      </c>
      <c r="C126" s="75" t="s">
        <v>2184</v>
      </c>
      <c r="D126" s="75" t="s">
        <v>2185</v>
      </c>
      <c r="E126" s="3"/>
      <c r="F126" s="3"/>
      <c r="G126" s="3"/>
      <c r="H126" s="3"/>
      <c r="I126" s="3"/>
      <c r="J126" s="3"/>
      <c r="K126" s="3"/>
      <c r="L126" s="3"/>
      <c r="M126" s="3"/>
      <c r="N126" s="3"/>
      <c r="O126" s="3"/>
      <c r="P126" s="3"/>
      <c r="Q126" s="3"/>
      <c r="R126" s="3"/>
      <c r="S126" s="3"/>
      <c r="T126" s="3"/>
      <c r="U126" s="3"/>
      <c r="V126" s="3"/>
      <c r="W126" s="3"/>
      <c r="X126" s="3"/>
      <c r="Y126" s="3"/>
      <c r="Z126" s="3"/>
    </row>
    <row r="127" spans="1:26">
      <c r="A127" s="74">
        <v>126</v>
      </c>
      <c r="B127" s="75" t="s">
        <v>2014</v>
      </c>
      <c r="C127" s="75" t="s">
        <v>2015</v>
      </c>
      <c r="D127" s="75" t="s">
        <v>2016</v>
      </c>
      <c r="E127" s="3"/>
      <c r="F127" s="3"/>
      <c r="G127" s="3"/>
      <c r="H127" s="3"/>
      <c r="I127" s="3"/>
      <c r="J127" s="3"/>
      <c r="K127" s="3"/>
      <c r="L127" s="3"/>
      <c r="M127" s="3"/>
      <c r="N127" s="3"/>
      <c r="O127" s="3"/>
      <c r="P127" s="3"/>
      <c r="Q127" s="3"/>
      <c r="R127" s="3"/>
      <c r="S127" s="3"/>
      <c r="T127" s="3"/>
      <c r="U127" s="3"/>
      <c r="V127" s="3"/>
      <c r="W127" s="3"/>
      <c r="X127" s="3"/>
      <c r="Y127" s="3"/>
      <c r="Z127" s="3"/>
    </row>
    <row r="128" spans="1:26">
      <c r="A128" s="74">
        <v>127</v>
      </c>
      <c r="B128" s="75" t="s">
        <v>2186</v>
      </c>
      <c r="C128" s="75" t="s">
        <v>2187</v>
      </c>
      <c r="D128" s="75" t="s">
        <v>2188</v>
      </c>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topLeftCell="A14" workbookViewId="0">
      <selection activeCell="A77" sqref="A77"/>
    </sheetView>
  </sheetViews>
  <sheetFormatPr defaultColWidth="17.33203125" defaultRowHeight="15" customHeight="1"/>
  <sheetData>
    <row r="1" spans="1:26">
      <c r="A1" s="66" t="s">
        <v>15</v>
      </c>
      <c r="B1" s="77" t="s">
        <v>2276</v>
      </c>
      <c r="C1" s="78" t="s">
        <v>2277</v>
      </c>
      <c r="D1" s="29"/>
      <c r="E1" s="29"/>
      <c r="F1" s="29"/>
      <c r="G1" s="29"/>
      <c r="H1" s="29"/>
      <c r="I1" s="29"/>
      <c r="J1" s="66" t="s">
        <v>1762</v>
      </c>
      <c r="K1" s="29"/>
      <c r="L1" s="29"/>
      <c r="M1" s="29"/>
      <c r="N1" s="29"/>
      <c r="O1" s="29"/>
      <c r="P1" s="29"/>
      <c r="Q1" s="29"/>
      <c r="R1" s="29"/>
      <c r="S1" s="29"/>
      <c r="T1" s="29"/>
      <c r="U1" s="29"/>
      <c r="V1" s="29"/>
      <c r="W1" s="29"/>
      <c r="X1" s="29"/>
      <c r="Y1" s="29"/>
      <c r="Z1" s="29"/>
    </row>
    <row r="2" spans="1:26">
      <c r="A2" s="35">
        <v>1</v>
      </c>
      <c r="B2" s="34" t="str">
        <f ca="1">RANDBETWEEN(5,30) &amp; "cp"</f>
        <v>22cp</v>
      </c>
      <c r="J2">
        <f>MAX(A:A)</f>
        <v>66</v>
      </c>
    </row>
    <row r="3" spans="1:26">
      <c r="A3" s="35">
        <v>2</v>
      </c>
      <c r="B3" s="34" t="str">
        <f ca="1">RANDBETWEEN(5,10) &amp; "sp"</f>
        <v>8sp</v>
      </c>
    </row>
    <row r="4" spans="1:26">
      <c r="A4" s="35">
        <v>3</v>
      </c>
      <c r="B4" t="str">
        <f ca="1">RANDBETWEEN(1,3) &amp; "gp"</f>
        <v>1gp</v>
      </c>
    </row>
    <row r="5" spans="1:26">
      <c r="A5" s="35">
        <v>4</v>
      </c>
      <c r="B5" t="str">
        <f ca="1">RANDBETWEEN(5,70) &amp; "cp and " &amp; RANDBETWEEN(1,10) &amp; "sp"</f>
        <v>53cp and 6sp</v>
      </c>
    </row>
    <row r="6" spans="1:26">
      <c r="A6" s="35">
        <v>5</v>
      </c>
      <c r="B6" t="str">
        <f ca="1">RANDBETWEEN(3, 15) &amp; "sp and " &amp; RANDBETWEEN(1,7) &amp; "gp"</f>
        <v>11sp and 5gp</v>
      </c>
    </row>
    <row r="7" spans="1:26">
      <c r="A7" s="35">
        <v>6</v>
      </c>
      <c r="B7" s="35" t="s">
        <v>2278</v>
      </c>
    </row>
    <row r="8" spans="1:26">
      <c r="A8" s="35">
        <v>7</v>
      </c>
      <c r="B8" s="35" t="s">
        <v>2279</v>
      </c>
    </row>
    <row r="9" spans="1:26">
      <c r="A9" s="35">
        <v>8</v>
      </c>
      <c r="B9" s="35" t="s">
        <v>2280</v>
      </c>
    </row>
    <row r="10" spans="1:26">
      <c r="A10" s="35">
        <v>9</v>
      </c>
      <c r="B10" s="35" t="s">
        <v>2281</v>
      </c>
    </row>
    <row r="11" spans="1:26">
      <c r="A11" s="35">
        <v>10</v>
      </c>
      <c r="B11" s="35" t="s">
        <v>2282</v>
      </c>
    </row>
    <row r="12" spans="1:26">
      <c r="A12" s="35">
        <v>11</v>
      </c>
      <c r="B12" s="35" t="s">
        <v>2283</v>
      </c>
    </row>
    <row r="13" spans="1:26">
      <c r="A13" s="35">
        <v>12</v>
      </c>
      <c r="B13" s="35" t="s">
        <v>2284</v>
      </c>
    </row>
    <row r="14" spans="1:26">
      <c r="A14" s="35">
        <v>13</v>
      </c>
      <c r="B14" s="35" t="s">
        <v>2285</v>
      </c>
    </row>
    <row r="15" spans="1:26">
      <c r="A15" s="35">
        <v>14</v>
      </c>
      <c r="B15" s="35" t="s">
        <v>2286</v>
      </c>
    </row>
    <row r="16" spans="1:26">
      <c r="A16" s="35">
        <v>15</v>
      </c>
      <c r="B16" s="35" t="s">
        <v>2287</v>
      </c>
    </row>
    <row r="17" spans="1:2">
      <c r="A17" s="35">
        <v>16</v>
      </c>
      <c r="B17" s="35" t="s">
        <v>2288</v>
      </c>
    </row>
    <row r="18" spans="1:2">
      <c r="A18" s="35">
        <v>17</v>
      </c>
      <c r="B18" s="35" t="s">
        <v>2289</v>
      </c>
    </row>
    <row r="19" spans="1:2">
      <c r="A19" s="35">
        <v>18</v>
      </c>
      <c r="B19" s="35" t="s">
        <v>2290</v>
      </c>
    </row>
    <row r="20" spans="1:2">
      <c r="A20" s="35">
        <v>19</v>
      </c>
      <c r="B20" s="35" t="s">
        <v>2291</v>
      </c>
    </row>
    <row r="21" spans="1:2">
      <c r="A21" s="35">
        <v>20</v>
      </c>
      <c r="B21" s="35" t="s">
        <v>2292</v>
      </c>
    </row>
    <row r="22" spans="1:2">
      <c r="A22" s="35">
        <v>21</v>
      </c>
      <c r="B22" s="35" t="s">
        <v>2293</v>
      </c>
    </row>
    <row r="23" spans="1:2">
      <c r="A23" s="35">
        <v>22</v>
      </c>
      <c r="B23" s="35" t="s">
        <v>2294</v>
      </c>
    </row>
    <row r="24" spans="1:2">
      <c r="A24" s="35">
        <v>23</v>
      </c>
      <c r="B24" s="35" t="s">
        <v>2295</v>
      </c>
    </row>
    <row r="25" spans="1:2">
      <c r="A25" s="35">
        <v>24</v>
      </c>
      <c r="B25" s="35" t="s">
        <v>2296</v>
      </c>
    </row>
    <row r="26" spans="1:2">
      <c r="A26" s="35">
        <v>25</v>
      </c>
      <c r="B26" s="35" t="s">
        <v>2297</v>
      </c>
    </row>
    <row r="27" spans="1:2">
      <c r="A27" s="35">
        <v>26</v>
      </c>
      <c r="B27" s="35" t="s">
        <v>2298</v>
      </c>
    </row>
    <row r="28" spans="1:2">
      <c r="A28" s="35">
        <v>27</v>
      </c>
      <c r="B28" s="35" t="s">
        <v>2299</v>
      </c>
    </row>
    <row r="29" spans="1:2">
      <c r="A29" s="35">
        <v>28</v>
      </c>
      <c r="B29" s="35" t="s">
        <v>2300</v>
      </c>
    </row>
    <row r="30" spans="1:2">
      <c r="A30" s="35">
        <v>29</v>
      </c>
      <c r="B30" s="35" t="s">
        <v>2301</v>
      </c>
    </row>
    <row r="31" spans="1:2">
      <c r="A31" s="35">
        <v>30</v>
      </c>
      <c r="B31" s="35" t="s">
        <v>2302</v>
      </c>
    </row>
    <row r="32" spans="1:2">
      <c r="A32" s="35">
        <v>31</v>
      </c>
      <c r="B32" s="35" t="s">
        <v>2303</v>
      </c>
    </row>
    <row r="33" spans="1:2">
      <c r="A33" s="35">
        <v>32</v>
      </c>
      <c r="B33" s="35" t="s">
        <v>2304</v>
      </c>
    </row>
    <row r="34" spans="1:2">
      <c r="A34" s="35">
        <v>33</v>
      </c>
      <c r="B34" s="35" t="s">
        <v>2305</v>
      </c>
    </row>
    <row r="35" spans="1:2">
      <c r="A35" s="35">
        <v>34</v>
      </c>
      <c r="B35" s="35" t="s">
        <v>2306</v>
      </c>
    </row>
    <row r="36" spans="1:2">
      <c r="A36" s="35">
        <v>35</v>
      </c>
      <c r="B36" s="35" t="s">
        <v>2307</v>
      </c>
    </row>
    <row r="37" spans="1:2">
      <c r="A37" s="35">
        <v>36</v>
      </c>
      <c r="B37" s="35" t="s">
        <v>2308</v>
      </c>
    </row>
    <row r="38" spans="1:2">
      <c r="A38" s="35">
        <v>37</v>
      </c>
      <c r="B38" s="35" t="s">
        <v>2309</v>
      </c>
    </row>
    <row r="39" spans="1:2">
      <c r="A39" s="35">
        <v>38</v>
      </c>
      <c r="B39" s="35" t="s">
        <v>2310</v>
      </c>
    </row>
    <row r="40" spans="1:2">
      <c r="A40" s="35">
        <v>39</v>
      </c>
      <c r="B40" s="35" t="s">
        <v>2311</v>
      </c>
    </row>
    <row r="41" spans="1:2">
      <c r="A41" s="35">
        <v>40</v>
      </c>
      <c r="B41" s="35" t="s">
        <v>2312</v>
      </c>
    </row>
    <row r="42" spans="1:2">
      <c r="A42" s="35">
        <v>41</v>
      </c>
      <c r="B42" s="35" t="s">
        <v>2313</v>
      </c>
    </row>
    <row r="43" spans="1:2">
      <c r="A43" s="35">
        <v>42</v>
      </c>
      <c r="B43" s="35" t="s">
        <v>2314</v>
      </c>
    </row>
    <row r="44" spans="1:2">
      <c r="A44" s="35">
        <v>43</v>
      </c>
      <c r="B44" s="35" t="s">
        <v>2315</v>
      </c>
    </row>
    <row r="45" spans="1:2">
      <c r="A45" s="35">
        <v>44</v>
      </c>
      <c r="B45" s="35" t="s">
        <v>2316</v>
      </c>
    </row>
    <row r="46" spans="1:2">
      <c r="A46" s="35">
        <v>45</v>
      </c>
      <c r="B46" s="35" t="s">
        <v>2317</v>
      </c>
    </row>
    <row r="47" spans="1:2">
      <c r="A47" s="35">
        <v>46</v>
      </c>
      <c r="B47" s="35" t="s">
        <v>2318</v>
      </c>
    </row>
    <row r="48" spans="1:2">
      <c r="A48" s="35">
        <v>47</v>
      </c>
      <c r="B48" s="35" t="s">
        <v>2319</v>
      </c>
    </row>
    <row r="49" spans="1:2">
      <c r="A49" s="35">
        <v>48</v>
      </c>
      <c r="B49" s="35" t="s">
        <v>2320</v>
      </c>
    </row>
    <row r="50" spans="1:2">
      <c r="A50" s="35">
        <v>49</v>
      </c>
      <c r="B50" s="35" t="s">
        <v>2321</v>
      </c>
    </row>
    <row r="51" spans="1:2">
      <c r="A51" s="35">
        <v>50</v>
      </c>
      <c r="B51" s="35" t="s">
        <v>2322</v>
      </c>
    </row>
    <row r="52" spans="1:2">
      <c r="A52" s="35">
        <v>51</v>
      </c>
      <c r="B52" s="35" t="s">
        <v>2323</v>
      </c>
    </row>
    <row r="53" spans="1:2">
      <c r="A53" s="35">
        <v>52</v>
      </c>
      <c r="B53" s="35" t="s">
        <v>2324</v>
      </c>
    </row>
    <row r="54" spans="1:2">
      <c r="A54" s="35">
        <v>53</v>
      </c>
      <c r="B54" s="35" t="s">
        <v>2325</v>
      </c>
    </row>
    <row r="55" spans="1:2">
      <c r="A55" s="35">
        <v>54</v>
      </c>
      <c r="B55" s="35" t="s">
        <v>2326</v>
      </c>
    </row>
    <row r="56" spans="1:2">
      <c r="A56" s="35">
        <v>55</v>
      </c>
      <c r="B56" s="35" t="s">
        <v>2327</v>
      </c>
    </row>
    <row r="57" spans="1:2">
      <c r="A57" s="35">
        <v>56</v>
      </c>
      <c r="B57" s="35" t="s">
        <v>2328</v>
      </c>
    </row>
    <row r="58" spans="1:2">
      <c r="A58" s="35">
        <v>57</v>
      </c>
      <c r="B58" s="35" t="s">
        <v>2329</v>
      </c>
    </row>
    <row r="59" spans="1:2">
      <c r="A59" s="35">
        <v>58</v>
      </c>
      <c r="B59" s="35" t="s">
        <v>2330</v>
      </c>
    </row>
    <row r="60" spans="1:2">
      <c r="A60" s="35">
        <v>59</v>
      </c>
      <c r="B60" s="35" t="s">
        <v>2331</v>
      </c>
    </row>
    <row r="61" spans="1:2">
      <c r="A61" s="35">
        <v>60</v>
      </c>
      <c r="B61" s="35" t="s">
        <v>2332</v>
      </c>
    </row>
    <row r="62" spans="1:2">
      <c r="A62" s="35">
        <v>61</v>
      </c>
      <c r="B62" s="35" t="s">
        <v>2333</v>
      </c>
    </row>
    <row r="63" spans="1:2">
      <c r="A63" s="35">
        <v>62</v>
      </c>
      <c r="B63" t="str">
        <f ca="1">RANDBETWEEN(50,250) &amp; "gp"</f>
        <v>74gp</v>
      </c>
    </row>
    <row r="64" spans="1:2">
      <c r="A64" s="35">
        <v>63</v>
      </c>
      <c r="B64" s="35" t="s">
        <v>2334</v>
      </c>
    </row>
    <row r="65" spans="1:2">
      <c r="A65" s="35">
        <v>64</v>
      </c>
      <c r="B65" s="35" t="s">
        <v>2335</v>
      </c>
    </row>
    <row r="66" spans="1:2">
      <c r="A66" s="35">
        <v>65</v>
      </c>
      <c r="B66" s="35" t="s">
        <v>2336</v>
      </c>
    </row>
    <row r="67" spans="1:2">
      <c r="A67" s="35">
        <v>66</v>
      </c>
      <c r="B67" s="35" t="s">
        <v>2337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03"/>
  <sheetViews>
    <sheetView workbookViewId="0">
      <selection activeCell="B63" sqref="B63"/>
    </sheetView>
  </sheetViews>
  <sheetFormatPr defaultColWidth="17.33203125" defaultRowHeight="15" customHeight="1"/>
  <sheetData>
    <row r="1" spans="1:88">
      <c r="A1" s="66" t="s">
        <v>15</v>
      </c>
      <c r="B1" s="66" t="s">
        <v>2832</v>
      </c>
      <c r="C1" s="66" t="s">
        <v>2833</v>
      </c>
      <c r="D1" s="66" t="s">
        <v>2834</v>
      </c>
      <c r="E1" s="66" t="s">
        <v>2835</v>
      </c>
      <c r="F1" s="66" t="s">
        <v>2836</v>
      </c>
      <c r="G1" s="66" t="s">
        <v>2837</v>
      </c>
      <c r="H1" s="66" t="s">
        <v>2838</v>
      </c>
      <c r="I1" s="66" t="s">
        <v>2839</v>
      </c>
      <c r="J1" s="66" t="s">
        <v>2840</v>
      </c>
      <c r="K1" s="66" t="s">
        <v>2841</v>
      </c>
      <c r="L1" s="66" t="s">
        <v>2842</v>
      </c>
      <c r="M1" s="66" t="s">
        <v>2843</v>
      </c>
      <c r="N1" s="66" t="s">
        <v>2844</v>
      </c>
      <c r="O1" s="66" t="s">
        <v>2845</v>
      </c>
      <c r="P1" s="66" t="s">
        <v>2846</v>
      </c>
      <c r="Q1" s="66" t="s">
        <v>2847</v>
      </c>
      <c r="R1" s="66" t="s">
        <v>2848</v>
      </c>
      <c r="S1" s="66" t="s">
        <v>2849</v>
      </c>
      <c r="T1" s="66" t="s">
        <v>2850</v>
      </c>
      <c r="U1" s="66" t="s">
        <v>2851</v>
      </c>
      <c r="V1" s="66" t="s">
        <v>2852</v>
      </c>
      <c r="W1" s="66" t="s">
        <v>2853</v>
      </c>
      <c r="X1" s="66" t="s">
        <v>2854</v>
      </c>
      <c r="Y1" s="66" t="s">
        <v>2855</v>
      </c>
      <c r="Z1" s="66" t="s">
        <v>2856</v>
      </c>
      <c r="AA1" s="66" t="s">
        <v>2857</v>
      </c>
      <c r="AB1" s="66" t="s">
        <v>2858</v>
      </c>
      <c r="AC1" s="66" t="s">
        <v>2859</v>
      </c>
      <c r="AD1" s="66" t="s">
        <v>2860</v>
      </c>
      <c r="AE1" s="66" t="s">
        <v>2861</v>
      </c>
      <c r="AF1" s="66" t="s">
        <v>2862</v>
      </c>
      <c r="AG1" s="66" t="s">
        <v>2863</v>
      </c>
      <c r="AH1" s="66" t="s">
        <v>2864</v>
      </c>
      <c r="AI1" s="66" t="s">
        <v>2865</v>
      </c>
      <c r="AJ1" s="66" t="s">
        <v>2866</v>
      </c>
      <c r="AK1" s="66" t="s">
        <v>2867</v>
      </c>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row>
    <row r="2" spans="1:88">
      <c r="A2" s="35"/>
      <c r="B2" s="62">
        <f t="shared" ref="B2:AK2" si="0">COUNTA(B3:B500)</f>
        <v>47</v>
      </c>
      <c r="C2" s="62">
        <f t="shared" si="0"/>
        <v>24</v>
      </c>
      <c r="D2" s="62">
        <f t="shared" si="0"/>
        <v>15</v>
      </c>
      <c r="E2" s="62">
        <f t="shared" si="0"/>
        <v>70</v>
      </c>
      <c r="F2" s="62">
        <f t="shared" si="0"/>
        <v>55</v>
      </c>
      <c r="G2" s="62">
        <f t="shared" si="0"/>
        <v>30</v>
      </c>
      <c r="H2" s="62">
        <f t="shared" si="0"/>
        <v>19</v>
      </c>
      <c r="I2" s="62">
        <f t="shared" si="0"/>
        <v>34</v>
      </c>
      <c r="J2" s="62">
        <f t="shared" si="0"/>
        <v>75</v>
      </c>
      <c r="K2" s="62">
        <f t="shared" si="0"/>
        <v>38</v>
      </c>
      <c r="L2" s="62">
        <f t="shared" si="0"/>
        <v>19</v>
      </c>
      <c r="M2" s="62">
        <f t="shared" si="0"/>
        <v>32</v>
      </c>
      <c r="N2" s="62">
        <f t="shared" si="0"/>
        <v>54</v>
      </c>
      <c r="O2" s="62">
        <f t="shared" si="0"/>
        <v>40</v>
      </c>
      <c r="P2" s="62">
        <f t="shared" si="0"/>
        <v>16</v>
      </c>
      <c r="Q2" s="62">
        <f t="shared" si="0"/>
        <v>31</v>
      </c>
      <c r="R2" s="62">
        <f t="shared" si="0"/>
        <v>23</v>
      </c>
      <c r="S2" s="62">
        <f t="shared" si="0"/>
        <v>22</v>
      </c>
      <c r="T2" s="62">
        <f t="shared" si="0"/>
        <v>13</v>
      </c>
      <c r="U2" s="62">
        <f t="shared" si="0"/>
        <v>24</v>
      </c>
      <c r="V2" s="62">
        <f t="shared" si="0"/>
        <v>12</v>
      </c>
      <c r="W2" s="62">
        <f t="shared" si="0"/>
        <v>13</v>
      </c>
      <c r="X2" s="62">
        <f t="shared" si="0"/>
        <v>9</v>
      </c>
      <c r="Y2" s="62">
        <f t="shared" si="0"/>
        <v>2</v>
      </c>
      <c r="Z2" s="62">
        <f t="shared" si="0"/>
        <v>40</v>
      </c>
      <c r="AA2" s="62">
        <f t="shared" si="0"/>
        <v>31</v>
      </c>
      <c r="AB2" s="62">
        <f t="shared" si="0"/>
        <v>15</v>
      </c>
      <c r="AC2" s="62">
        <f t="shared" si="0"/>
        <v>24</v>
      </c>
      <c r="AD2" s="62">
        <f t="shared" si="0"/>
        <v>59</v>
      </c>
      <c r="AE2" s="62">
        <f t="shared" si="0"/>
        <v>34</v>
      </c>
      <c r="AF2" s="62">
        <f t="shared" si="0"/>
        <v>19</v>
      </c>
      <c r="AG2" s="62">
        <f t="shared" si="0"/>
        <v>32</v>
      </c>
      <c r="AH2" s="62">
        <f t="shared" si="0"/>
        <v>101</v>
      </c>
      <c r="AI2" s="62">
        <f t="shared" si="0"/>
        <v>64</v>
      </c>
      <c r="AJ2" s="62">
        <f t="shared" si="0"/>
        <v>31</v>
      </c>
      <c r="AK2" s="62">
        <f t="shared" si="0"/>
        <v>101</v>
      </c>
    </row>
    <row r="3" spans="1:88">
      <c r="A3" s="35">
        <v>1</v>
      </c>
      <c r="B3" s="62" t="s">
        <v>2868</v>
      </c>
      <c r="C3" s="62" t="s">
        <v>2869</v>
      </c>
      <c r="D3" s="35" t="s">
        <v>2869</v>
      </c>
      <c r="E3" s="62" t="s">
        <v>2870</v>
      </c>
      <c r="F3" s="62" t="s">
        <v>2871</v>
      </c>
      <c r="G3" s="62" t="s">
        <v>2872</v>
      </c>
      <c r="H3" s="35" t="s">
        <v>2872</v>
      </c>
      <c r="I3" s="62" t="s">
        <v>2873</v>
      </c>
      <c r="J3" s="62" t="s">
        <v>2874</v>
      </c>
      <c r="K3" s="62" t="s">
        <v>2875</v>
      </c>
      <c r="L3" s="35" t="s">
        <v>2876</v>
      </c>
      <c r="M3" s="62" t="s">
        <v>2877</v>
      </c>
      <c r="N3" s="62" t="s">
        <v>2878</v>
      </c>
      <c r="O3" s="62" t="s">
        <v>2879</v>
      </c>
      <c r="P3" s="35" t="s">
        <v>2880</v>
      </c>
      <c r="Q3" s="62" t="s">
        <v>2881</v>
      </c>
      <c r="R3" s="62" t="s">
        <v>2882</v>
      </c>
      <c r="S3" s="62" t="s">
        <v>2883</v>
      </c>
      <c r="T3" s="35" t="s">
        <v>2883</v>
      </c>
      <c r="U3" s="62" t="s">
        <v>2884</v>
      </c>
      <c r="V3" s="62" t="s">
        <v>2885</v>
      </c>
      <c r="W3" s="62" t="s">
        <v>2886</v>
      </c>
      <c r="X3" s="35" t="s">
        <v>2885</v>
      </c>
      <c r="Y3" s="35" t="s">
        <v>2887</v>
      </c>
      <c r="Z3" s="62" t="s">
        <v>2888</v>
      </c>
      <c r="AA3" s="62" t="s">
        <v>2889</v>
      </c>
      <c r="AB3" s="35" t="s">
        <v>2890</v>
      </c>
      <c r="AC3" s="62" t="s">
        <v>2891</v>
      </c>
      <c r="AD3" s="62" t="s">
        <v>2892</v>
      </c>
      <c r="AE3" s="62" t="s">
        <v>2893</v>
      </c>
      <c r="AF3" s="35" t="s">
        <v>2894</v>
      </c>
      <c r="AG3" s="62" t="s">
        <v>2895</v>
      </c>
      <c r="AH3" s="62" t="s">
        <v>2878</v>
      </c>
      <c r="AI3" s="62" t="s">
        <v>2879</v>
      </c>
      <c r="AJ3" s="35" t="s">
        <v>2880</v>
      </c>
      <c r="AK3" s="62" t="s">
        <v>2881</v>
      </c>
    </row>
    <row r="4" spans="1:88">
      <c r="A4" s="35">
        <v>2</v>
      </c>
      <c r="B4" s="62" t="s">
        <v>2896</v>
      </c>
      <c r="C4" s="62" t="s">
        <v>2897</v>
      </c>
      <c r="D4" s="35" t="s">
        <v>2898</v>
      </c>
      <c r="E4" s="62" t="s">
        <v>2899</v>
      </c>
      <c r="F4" s="62" t="s">
        <v>2900</v>
      </c>
      <c r="G4" s="62" t="s">
        <v>2901</v>
      </c>
      <c r="H4" s="35" t="s">
        <v>2902</v>
      </c>
      <c r="I4" s="62" t="s">
        <v>2903</v>
      </c>
      <c r="J4" s="62" t="s">
        <v>2904</v>
      </c>
      <c r="K4" s="62" t="s">
        <v>2876</v>
      </c>
      <c r="L4" s="35" t="s">
        <v>2905</v>
      </c>
      <c r="M4" s="62" t="s">
        <v>2906</v>
      </c>
      <c r="N4" s="62" t="s">
        <v>2880</v>
      </c>
      <c r="O4" s="62" t="s">
        <v>2907</v>
      </c>
      <c r="P4" s="35" t="s">
        <v>2908</v>
      </c>
      <c r="Q4" s="62" t="s">
        <v>2909</v>
      </c>
      <c r="R4" s="62" t="s">
        <v>2910</v>
      </c>
      <c r="S4" s="62" t="s">
        <v>2911</v>
      </c>
      <c r="T4" s="35" t="s">
        <v>2912</v>
      </c>
      <c r="U4" s="62" t="s">
        <v>2913</v>
      </c>
      <c r="V4" s="62" t="s">
        <v>2914</v>
      </c>
      <c r="W4" s="62" t="s">
        <v>2915</v>
      </c>
      <c r="X4" s="35" t="s">
        <v>2916</v>
      </c>
      <c r="Y4" s="35" t="s">
        <v>2887</v>
      </c>
      <c r="Z4" s="62" t="s">
        <v>2917</v>
      </c>
      <c r="AA4" s="62" t="s">
        <v>2918</v>
      </c>
      <c r="AB4" s="35" t="s">
        <v>2919</v>
      </c>
      <c r="AC4" s="62" t="s">
        <v>2920</v>
      </c>
      <c r="AD4" s="62" t="s">
        <v>2921</v>
      </c>
      <c r="AE4" s="62" t="s">
        <v>2922</v>
      </c>
      <c r="AF4" s="35" t="s">
        <v>2923</v>
      </c>
      <c r="AG4" s="62" t="s">
        <v>2924</v>
      </c>
      <c r="AH4" s="62" t="s">
        <v>2880</v>
      </c>
      <c r="AI4" s="62" t="s">
        <v>2907</v>
      </c>
      <c r="AJ4" s="35" t="s">
        <v>2908</v>
      </c>
      <c r="AK4" s="62" t="s">
        <v>2909</v>
      </c>
    </row>
    <row r="5" spans="1:88">
      <c r="A5" s="35">
        <v>3</v>
      </c>
      <c r="B5" s="62" t="s">
        <v>2925</v>
      </c>
      <c r="C5" s="62" t="s">
        <v>2898</v>
      </c>
      <c r="D5" s="35" t="s">
        <v>2926</v>
      </c>
      <c r="E5" s="62" t="s">
        <v>2927</v>
      </c>
      <c r="F5" s="62" t="s">
        <v>2928</v>
      </c>
      <c r="G5" s="62" t="s">
        <v>2929</v>
      </c>
      <c r="H5" s="35" t="s">
        <v>2929</v>
      </c>
      <c r="I5" s="62" t="s">
        <v>2930</v>
      </c>
      <c r="J5" s="62" t="s">
        <v>2931</v>
      </c>
      <c r="K5" s="62" t="s">
        <v>2932</v>
      </c>
      <c r="L5" s="35" t="s">
        <v>2933</v>
      </c>
      <c r="M5" s="62" t="s">
        <v>2934</v>
      </c>
      <c r="N5" s="62" t="s">
        <v>2935</v>
      </c>
      <c r="O5" s="62" t="s">
        <v>2936</v>
      </c>
      <c r="P5" s="35" t="s">
        <v>2937</v>
      </c>
      <c r="Q5" s="62" t="s">
        <v>2938</v>
      </c>
      <c r="R5" s="62" t="s">
        <v>2939</v>
      </c>
      <c r="S5" s="62" t="s">
        <v>2940</v>
      </c>
      <c r="T5" s="35" t="s">
        <v>2941</v>
      </c>
      <c r="U5" s="62" t="s">
        <v>2942</v>
      </c>
      <c r="V5" s="62" t="s">
        <v>2916</v>
      </c>
      <c r="W5" s="62" t="s">
        <v>2943</v>
      </c>
      <c r="X5" s="35" t="s">
        <v>2944</v>
      </c>
      <c r="Y5" s="35"/>
      <c r="Z5" s="62" t="s">
        <v>2890</v>
      </c>
      <c r="AA5" s="62" t="s">
        <v>2945</v>
      </c>
      <c r="AB5" s="35" t="s">
        <v>2946</v>
      </c>
      <c r="AC5" s="62" t="s">
        <v>2947</v>
      </c>
      <c r="AD5" s="62" t="s">
        <v>2894</v>
      </c>
      <c r="AE5" s="62" t="s">
        <v>2948</v>
      </c>
      <c r="AF5" s="35" t="s">
        <v>2949</v>
      </c>
      <c r="AG5" s="62" t="s">
        <v>2950</v>
      </c>
      <c r="AH5" s="62" t="s">
        <v>2935</v>
      </c>
      <c r="AI5" s="62" t="s">
        <v>2936</v>
      </c>
      <c r="AJ5" s="35" t="s">
        <v>2937</v>
      </c>
      <c r="AK5" s="62" t="s">
        <v>2938</v>
      </c>
    </row>
    <row r="6" spans="1:88">
      <c r="A6" s="35">
        <v>4</v>
      </c>
      <c r="B6" s="62" t="s">
        <v>2951</v>
      </c>
      <c r="C6" s="62" t="s">
        <v>2952</v>
      </c>
      <c r="D6" s="35" t="s">
        <v>2952</v>
      </c>
      <c r="E6" s="62" t="s">
        <v>2953</v>
      </c>
      <c r="F6" s="62" t="s">
        <v>2954</v>
      </c>
      <c r="G6" s="62" t="s">
        <v>2955</v>
      </c>
      <c r="H6" s="35" t="s">
        <v>2955</v>
      </c>
      <c r="I6" s="62" t="s">
        <v>2956</v>
      </c>
      <c r="J6" s="62" t="s">
        <v>2905</v>
      </c>
      <c r="K6" s="62" t="s">
        <v>2957</v>
      </c>
      <c r="L6" s="35" t="s">
        <v>2957</v>
      </c>
      <c r="M6" s="62" t="s">
        <v>2958</v>
      </c>
      <c r="N6" s="62" t="s">
        <v>2959</v>
      </c>
      <c r="O6" s="62" t="s">
        <v>2908</v>
      </c>
      <c r="P6" s="35" t="s">
        <v>2960</v>
      </c>
      <c r="Q6" s="62" t="s">
        <v>2961</v>
      </c>
      <c r="R6" s="62" t="s">
        <v>2962</v>
      </c>
      <c r="S6" s="62" t="s">
        <v>2963</v>
      </c>
      <c r="T6" s="35" t="s">
        <v>2964</v>
      </c>
      <c r="U6" s="62" t="s">
        <v>2965</v>
      </c>
      <c r="V6" s="62" t="s">
        <v>2944</v>
      </c>
      <c r="W6" s="62" t="s">
        <v>2966</v>
      </c>
      <c r="X6" s="35" t="s">
        <v>2967</v>
      </c>
      <c r="Y6" s="35"/>
      <c r="Z6" s="62" t="s">
        <v>2968</v>
      </c>
      <c r="AA6" s="62" t="s">
        <v>2969</v>
      </c>
      <c r="AB6" s="35" t="s">
        <v>2970</v>
      </c>
      <c r="AC6" s="62" t="s">
        <v>2971</v>
      </c>
      <c r="AD6" s="62" t="s">
        <v>2972</v>
      </c>
      <c r="AE6" s="62" t="s">
        <v>2973</v>
      </c>
      <c r="AF6" s="35" t="s">
        <v>2974</v>
      </c>
      <c r="AG6" s="62" t="s">
        <v>2975</v>
      </c>
      <c r="AH6" s="62" t="s">
        <v>2959</v>
      </c>
      <c r="AI6" s="62" t="s">
        <v>2908</v>
      </c>
      <c r="AJ6" s="35" t="s">
        <v>2960</v>
      </c>
      <c r="AK6" s="62" t="s">
        <v>2961</v>
      </c>
    </row>
    <row r="7" spans="1:88">
      <c r="A7" s="35">
        <v>5</v>
      </c>
      <c r="B7" s="62" t="s">
        <v>2976</v>
      </c>
      <c r="C7" s="62" t="s">
        <v>2977</v>
      </c>
      <c r="D7" s="35" t="s">
        <v>2978</v>
      </c>
      <c r="E7" s="62" t="s">
        <v>2979</v>
      </c>
      <c r="F7" s="62" t="s">
        <v>2902</v>
      </c>
      <c r="G7" s="62" t="s">
        <v>2980</v>
      </c>
      <c r="H7" s="35" t="s">
        <v>2981</v>
      </c>
      <c r="I7" s="62" t="s">
        <v>2982</v>
      </c>
      <c r="J7" s="62" t="s">
        <v>2983</v>
      </c>
      <c r="K7" s="62" t="s">
        <v>2984</v>
      </c>
      <c r="L7" s="35" t="s">
        <v>2985</v>
      </c>
      <c r="M7" s="62" t="s">
        <v>2986</v>
      </c>
      <c r="N7" s="62" t="s">
        <v>2987</v>
      </c>
      <c r="O7" s="62" t="s">
        <v>2988</v>
      </c>
      <c r="P7" s="35" t="s">
        <v>2989</v>
      </c>
      <c r="Q7" s="62" t="s">
        <v>2990</v>
      </c>
      <c r="R7" s="62" t="s">
        <v>2912</v>
      </c>
      <c r="S7" s="62" t="s">
        <v>2991</v>
      </c>
      <c r="T7" s="35" t="s">
        <v>2992</v>
      </c>
      <c r="U7" s="62" t="s">
        <v>980</v>
      </c>
      <c r="V7" s="62" t="s">
        <v>2993</v>
      </c>
      <c r="W7" s="62" t="s">
        <v>2994</v>
      </c>
      <c r="X7" s="35" t="s">
        <v>2915</v>
      </c>
      <c r="Z7" s="62" t="s">
        <v>2995</v>
      </c>
      <c r="AA7" s="62" t="s">
        <v>2996</v>
      </c>
      <c r="AB7" s="35" t="s">
        <v>2997</v>
      </c>
      <c r="AC7" s="62" t="s">
        <v>2998</v>
      </c>
      <c r="AD7" s="62" t="s">
        <v>2999</v>
      </c>
      <c r="AE7" s="62" t="s">
        <v>3000</v>
      </c>
      <c r="AF7" s="35" t="s">
        <v>3001</v>
      </c>
      <c r="AG7" s="62" t="s">
        <v>3002</v>
      </c>
      <c r="AH7" s="62" t="s">
        <v>2987</v>
      </c>
      <c r="AI7" s="62" t="s">
        <v>2988</v>
      </c>
      <c r="AJ7" s="35" t="s">
        <v>2989</v>
      </c>
      <c r="AK7" s="62" t="s">
        <v>2990</v>
      </c>
    </row>
    <row r="8" spans="1:88">
      <c r="A8" s="35">
        <v>6</v>
      </c>
      <c r="B8" s="62" t="s">
        <v>2926</v>
      </c>
      <c r="C8" s="62" t="s">
        <v>3003</v>
      </c>
      <c r="D8" s="35" t="s">
        <v>2977</v>
      </c>
      <c r="E8" s="62" t="s">
        <v>3004</v>
      </c>
      <c r="F8" s="62" t="s">
        <v>3005</v>
      </c>
      <c r="G8" s="62" t="s">
        <v>3006</v>
      </c>
      <c r="H8" s="35" t="s">
        <v>3007</v>
      </c>
      <c r="I8" s="62" t="s">
        <v>3008</v>
      </c>
      <c r="J8" s="62" t="s">
        <v>2933</v>
      </c>
      <c r="K8" s="62" t="s">
        <v>2985</v>
      </c>
      <c r="L8" s="35" t="s">
        <v>3009</v>
      </c>
      <c r="M8" s="62" t="s">
        <v>3010</v>
      </c>
      <c r="N8" s="62" t="s">
        <v>3011</v>
      </c>
      <c r="O8" s="62" t="s">
        <v>2937</v>
      </c>
      <c r="P8" s="35" t="s">
        <v>3012</v>
      </c>
      <c r="Q8" s="62" t="s">
        <v>3013</v>
      </c>
      <c r="R8" s="62" t="s">
        <v>3014</v>
      </c>
      <c r="S8" s="62" t="s">
        <v>2941</v>
      </c>
      <c r="T8" s="35" t="s">
        <v>3015</v>
      </c>
      <c r="U8" s="62" t="s">
        <v>3016</v>
      </c>
      <c r="V8" s="62" t="s">
        <v>3017</v>
      </c>
      <c r="W8" s="62" t="s">
        <v>3018</v>
      </c>
      <c r="X8" s="35" t="s">
        <v>2943</v>
      </c>
      <c r="Z8" s="62" t="s">
        <v>3019</v>
      </c>
      <c r="AA8" s="62" t="s">
        <v>3020</v>
      </c>
      <c r="AB8" s="35" t="s">
        <v>3021</v>
      </c>
      <c r="AC8" s="62" t="s">
        <v>3022</v>
      </c>
      <c r="AD8" s="62" t="s">
        <v>3023</v>
      </c>
      <c r="AE8" s="62" t="s">
        <v>3024</v>
      </c>
      <c r="AF8" s="35" t="s">
        <v>3025</v>
      </c>
      <c r="AG8" s="62" t="s">
        <v>3026</v>
      </c>
      <c r="AH8" s="62" t="s">
        <v>3011</v>
      </c>
      <c r="AI8" s="62" t="s">
        <v>2937</v>
      </c>
      <c r="AJ8" s="35" t="s">
        <v>3012</v>
      </c>
      <c r="AK8" s="62" t="s">
        <v>3013</v>
      </c>
    </row>
    <row r="9" spans="1:88">
      <c r="A9" s="35">
        <v>7</v>
      </c>
      <c r="B9" s="62" t="s">
        <v>3027</v>
      </c>
      <c r="C9" s="62" t="s">
        <v>3028</v>
      </c>
      <c r="D9" s="35" t="s">
        <v>3028</v>
      </c>
      <c r="E9" s="62" t="s">
        <v>3029</v>
      </c>
      <c r="F9" s="62" t="s">
        <v>3030</v>
      </c>
      <c r="G9" s="62" t="s">
        <v>3007</v>
      </c>
      <c r="H9" s="35" t="s">
        <v>3031</v>
      </c>
      <c r="I9" s="62" t="s">
        <v>3032</v>
      </c>
      <c r="J9" s="62" t="s">
        <v>3033</v>
      </c>
      <c r="K9" s="62" t="s">
        <v>3034</v>
      </c>
      <c r="L9" s="35" t="s">
        <v>3035</v>
      </c>
      <c r="M9" s="62" t="s">
        <v>3036</v>
      </c>
      <c r="N9" s="62" t="s">
        <v>3037</v>
      </c>
      <c r="O9" s="62" t="s">
        <v>3038</v>
      </c>
      <c r="P9" s="35" t="s">
        <v>3039</v>
      </c>
      <c r="Q9" s="62" t="s">
        <v>3040</v>
      </c>
      <c r="R9" s="62" t="s">
        <v>3041</v>
      </c>
      <c r="S9" s="62" t="s">
        <v>3042</v>
      </c>
      <c r="T9" s="35" t="s">
        <v>3043</v>
      </c>
      <c r="U9" s="62" t="s">
        <v>3044</v>
      </c>
      <c r="V9" s="62" t="s">
        <v>3045</v>
      </c>
      <c r="W9" s="62" t="s">
        <v>3046</v>
      </c>
      <c r="X9" s="35" t="s">
        <v>3046</v>
      </c>
      <c r="Z9" s="62" t="s">
        <v>2919</v>
      </c>
      <c r="AA9" s="62" t="s">
        <v>3047</v>
      </c>
      <c r="AB9" s="35" t="s">
        <v>3048</v>
      </c>
      <c r="AC9" s="62" t="s">
        <v>3049</v>
      </c>
      <c r="AD9" s="62" t="s">
        <v>3050</v>
      </c>
      <c r="AE9" s="62" t="s">
        <v>3051</v>
      </c>
      <c r="AF9" s="35" t="s">
        <v>3052</v>
      </c>
      <c r="AG9" s="62" t="s">
        <v>3053</v>
      </c>
      <c r="AH9" s="62" t="s">
        <v>3037</v>
      </c>
      <c r="AI9" s="62" t="s">
        <v>3038</v>
      </c>
      <c r="AJ9" s="35" t="s">
        <v>3039</v>
      </c>
      <c r="AK9" s="62" t="s">
        <v>3040</v>
      </c>
    </row>
    <row r="10" spans="1:88">
      <c r="A10" s="35">
        <v>8</v>
      </c>
      <c r="B10" s="62" t="s">
        <v>3054</v>
      </c>
      <c r="C10" s="62" t="s">
        <v>3055</v>
      </c>
      <c r="D10" s="35" t="s">
        <v>3055</v>
      </c>
      <c r="E10" s="62" t="s">
        <v>3056</v>
      </c>
      <c r="F10" s="62" t="s">
        <v>3057</v>
      </c>
      <c r="G10" s="62" t="s">
        <v>3058</v>
      </c>
      <c r="H10" s="35" t="s">
        <v>3059</v>
      </c>
      <c r="I10" s="62" t="s">
        <v>3060</v>
      </c>
      <c r="J10" s="62" t="s">
        <v>3061</v>
      </c>
      <c r="K10" s="62" t="s">
        <v>3062</v>
      </c>
      <c r="L10" s="35" t="s">
        <v>3063</v>
      </c>
      <c r="M10" s="62" t="s">
        <v>3064</v>
      </c>
      <c r="N10" s="62" t="s">
        <v>3065</v>
      </c>
      <c r="O10" s="62" t="s">
        <v>3066</v>
      </c>
      <c r="P10" s="35" t="s">
        <v>3067</v>
      </c>
      <c r="Q10" s="62" t="s">
        <v>3068</v>
      </c>
      <c r="R10" s="62" t="s">
        <v>3069</v>
      </c>
      <c r="S10" s="62" t="s">
        <v>3070</v>
      </c>
      <c r="T10" s="35" t="s">
        <v>3071</v>
      </c>
      <c r="U10" s="62" t="s">
        <v>3072</v>
      </c>
      <c r="V10" s="62" t="s">
        <v>3073</v>
      </c>
      <c r="W10" s="62" t="s">
        <v>3074</v>
      </c>
      <c r="X10" s="35" t="s">
        <v>3075</v>
      </c>
      <c r="Z10" s="62" t="s">
        <v>3076</v>
      </c>
      <c r="AA10" s="62" t="s">
        <v>3077</v>
      </c>
      <c r="AB10" s="35" t="s">
        <v>3078</v>
      </c>
      <c r="AC10" s="62" t="s">
        <v>3079</v>
      </c>
      <c r="AD10" s="62" t="s">
        <v>3080</v>
      </c>
      <c r="AE10" s="62" t="s">
        <v>3081</v>
      </c>
      <c r="AF10" s="35" t="s">
        <v>3082</v>
      </c>
      <c r="AG10" s="62" t="s">
        <v>3083</v>
      </c>
      <c r="AH10" s="62" t="s">
        <v>3065</v>
      </c>
      <c r="AI10" s="62" t="s">
        <v>3066</v>
      </c>
      <c r="AJ10" s="35" t="s">
        <v>3067</v>
      </c>
      <c r="AK10" s="62" t="s">
        <v>3068</v>
      </c>
    </row>
    <row r="11" spans="1:88">
      <c r="A11" s="35">
        <v>9</v>
      </c>
      <c r="B11" s="62" t="s">
        <v>3084</v>
      </c>
      <c r="C11" s="62" t="s">
        <v>3085</v>
      </c>
      <c r="D11" s="35" t="s">
        <v>3086</v>
      </c>
      <c r="E11" s="62" t="s">
        <v>3087</v>
      </c>
      <c r="F11" s="62" t="s">
        <v>3088</v>
      </c>
      <c r="G11" s="62" t="s">
        <v>3089</v>
      </c>
      <c r="H11" s="35" t="s">
        <v>3090</v>
      </c>
      <c r="I11" s="62" t="s">
        <v>3091</v>
      </c>
      <c r="J11" s="62" t="s">
        <v>3092</v>
      </c>
      <c r="K11" s="62" t="s">
        <v>3035</v>
      </c>
      <c r="L11" s="35" t="s">
        <v>3093</v>
      </c>
      <c r="M11" s="62" t="s">
        <v>3094</v>
      </c>
      <c r="N11" s="62" t="s">
        <v>2960</v>
      </c>
      <c r="O11" s="62" t="s">
        <v>3095</v>
      </c>
      <c r="P11" s="35" t="s">
        <v>3096</v>
      </c>
      <c r="Q11" s="62" t="s">
        <v>3097</v>
      </c>
      <c r="R11" s="62" t="s">
        <v>3098</v>
      </c>
      <c r="S11" s="62" t="s">
        <v>3099</v>
      </c>
      <c r="T11" s="35" t="s">
        <v>3100</v>
      </c>
      <c r="U11" s="62" t="s">
        <v>3101</v>
      </c>
      <c r="V11" s="62" t="s">
        <v>3102</v>
      </c>
      <c r="W11" s="62" t="s">
        <v>3103</v>
      </c>
      <c r="X11" s="35" t="s">
        <v>3104</v>
      </c>
      <c r="Z11" s="62" t="s">
        <v>2946</v>
      </c>
      <c r="AA11" s="62" t="s">
        <v>3105</v>
      </c>
      <c r="AB11" s="35" t="s">
        <v>3106</v>
      </c>
      <c r="AC11" s="62" t="s">
        <v>3107</v>
      </c>
      <c r="AD11" s="62" t="s">
        <v>3108</v>
      </c>
      <c r="AE11" s="62" t="s">
        <v>3109</v>
      </c>
      <c r="AF11" s="35" t="s">
        <v>3110</v>
      </c>
      <c r="AG11" s="62" t="s">
        <v>3111</v>
      </c>
      <c r="AH11" s="62" t="s">
        <v>2960</v>
      </c>
      <c r="AI11" s="62" t="s">
        <v>3095</v>
      </c>
      <c r="AJ11" s="35" t="s">
        <v>3096</v>
      </c>
      <c r="AK11" s="62" t="s">
        <v>3097</v>
      </c>
    </row>
    <row r="12" spans="1:88">
      <c r="A12" s="35">
        <v>10</v>
      </c>
      <c r="B12" s="62" t="s">
        <v>3112</v>
      </c>
      <c r="C12" s="62" t="s">
        <v>3113</v>
      </c>
      <c r="D12" s="35" t="s">
        <v>3114</v>
      </c>
      <c r="E12" s="62" t="s">
        <v>3115</v>
      </c>
      <c r="F12" s="62" t="s">
        <v>3116</v>
      </c>
      <c r="G12" s="62" t="s">
        <v>3117</v>
      </c>
      <c r="H12" s="35" t="s">
        <v>3118</v>
      </c>
      <c r="I12" s="62" t="s">
        <v>3119</v>
      </c>
      <c r="J12" s="62" t="s">
        <v>3120</v>
      </c>
      <c r="K12" s="62" t="s">
        <v>3063</v>
      </c>
      <c r="L12" s="35" t="s">
        <v>3121</v>
      </c>
      <c r="M12" s="62" t="s">
        <v>3122</v>
      </c>
      <c r="N12" s="62" t="s">
        <v>3123</v>
      </c>
      <c r="O12" s="62" t="s">
        <v>2989</v>
      </c>
      <c r="P12" s="35" t="s">
        <v>3124</v>
      </c>
      <c r="Q12" s="62" t="s">
        <v>3125</v>
      </c>
      <c r="R12" s="62" t="s">
        <v>3126</v>
      </c>
      <c r="S12" s="62" t="s">
        <v>3127</v>
      </c>
      <c r="T12" s="35" t="s">
        <v>3128</v>
      </c>
      <c r="U12" s="62" t="s">
        <v>3129</v>
      </c>
      <c r="V12" s="62" t="s">
        <v>3130</v>
      </c>
      <c r="W12" s="62" t="s">
        <v>3075</v>
      </c>
      <c r="Z12" s="62" t="s">
        <v>3041</v>
      </c>
      <c r="AA12" s="62" t="s">
        <v>3131</v>
      </c>
      <c r="AB12" s="35" t="s">
        <v>2889</v>
      </c>
      <c r="AC12" s="62" t="s">
        <v>3132</v>
      </c>
      <c r="AD12" s="62" t="s">
        <v>3133</v>
      </c>
      <c r="AE12" s="62" t="s">
        <v>3134</v>
      </c>
      <c r="AF12" s="35" t="s">
        <v>3135</v>
      </c>
      <c r="AG12" s="62" t="s">
        <v>3136</v>
      </c>
      <c r="AH12" s="62" t="s">
        <v>3123</v>
      </c>
      <c r="AI12" s="62" t="s">
        <v>2989</v>
      </c>
      <c r="AJ12" s="35" t="s">
        <v>3124</v>
      </c>
      <c r="AK12" s="62" t="s">
        <v>3125</v>
      </c>
    </row>
    <row r="13" spans="1:88">
      <c r="A13" s="35">
        <v>11</v>
      </c>
      <c r="B13" s="62" t="s">
        <v>3137</v>
      </c>
      <c r="C13" s="62" t="s">
        <v>3138</v>
      </c>
      <c r="D13" s="35" t="s">
        <v>3139</v>
      </c>
      <c r="E13" s="62" t="s">
        <v>3140</v>
      </c>
      <c r="F13" s="62" t="s">
        <v>3141</v>
      </c>
      <c r="G13" s="62" t="s">
        <v>3059</v>
      </c>
      <c r="H13" s="35" t="s">
        <v>3142</v>
      </c>
      <c r="I13" s="62" t="s">
        <v>3143</v>
      </c>
      <c r="J13" s="62" t="s">
        <v>3144</v>
      </c>
      <c r="K13" s="62" t="s">
        <v>3145</v>
      </c>
      <c r="L13" s="35" t="s">
        <v>3146</v>
      </c>
      <c r="M13" s="62" t="s">
        <v>3147</v>
      </c>
      <c r="N13" s="62" t="s">
        <v>3012</v>
      </c>
      <c r="O13" s="62" t="s">
        <v>3148</v>
      </c>
      <c r="P13" s="35" t="s">
        <v>3149</v>
      </c>
      <c r="Q13" s="62" t="s">
        <v>3150</v>
      </c>
      <c r="R13" s="62" t="s">
        <v>3151</v>
      </c>
      <c r="S13" s="62" t="s">
        <v>3015</v>
      </c>
      <c r="T13" s="35" t="s">
        <v>3152</v>
      </c>
      <c r="U13" s="62" t="s">
        <v>3153</v>
      </c>
      <c r="V13" s="62" t="s">
        <v>3154</v>
      </c>
      <c r="W13" s="62" t="s">
        <v>3155</v>
      </c>
      <c r="Z13" s="62" t="s">
        <v>3156</v>
      </c>
      <c r="AA13" s="62" t="s">
        <v>3157</v>
      </c>
      <c r="AB13" s="35" t="s">
        <v>3158</v>
      </c>
      <c r="AC13" s="62" t="s">
        <v>3159</v>
      </c>
      <c r="AD13" s="62" t="s">
        <v>2949</v>
      </c>
      <c r="AE13" s="62" t="s">
        <v>3111</v>
      </c>
      <c r="AF13" s="35" t="s">
        <v>3160</v>
      </c>
      <c r="AG13" s="62" t="s">
        <v>3161</v>
      </c>
      <c r="AH13" s="62" t="s">
        <v>3012</v>
      </c>
      <c r="AI13" s="62" t="s">
        <v>3148</v>
      </c>
      <c r="AJ13" s="35" t="s">
        <v>3149</v>
      </c>
      <c r="AK13" s="62" t="s">
        <v>3150</v>
      </c>
    </row>
    <row r="14" spans="1:88">
      <c r="A14" s="35">
        <v>12</v>
      </c>
      <c r="B14" s="62" t="s">
        <v>2978</v>
      </c>
      <c r="C14" s="62" t="s">
        <v>3162</v>
      </c>
      <c r="D14" s="35" t="s">
        <v>3163</v>
      </c>
      <c r="E14" s="62" t="s">
        <v>3164</v>
      </c>
      <c r="F14" s="62" t="s">
        <v>3165</v>
      </c>
      <c r="G14" s="62" t="s">
        <v>3090</v>
      </c>
      <c r="H14" s="35" t="s">
        <v>3166</v>
      </c>
      <c r="I14" s="62" t="s">
        <v>3167</v>
      </c>
      <c r="J14" s="62" t="s">
        <v>3168</v>
      </c>
      <c r="K14" s="62" t="s">
        <v>3169</v>
      </c>
      <c r="L14" s="35" t="s">
        <v>3170</v>
      </c>
      <c r="M14" s="62" t="s">
        <v>3171</v>
      </c>
      <c r="N14" s="62" t="s">
        <v>3172</v>
      </c>
      <c r="O14" s="62" t="s">
        <v>3173</v>
      </c>
      <c r="P14" s="35" t="s">
        <v>3174</v>
      </c>
      <c r="Q14" s="62" t="s">
        <v>3175</v>
      </c>
      <c r="R14" s="62" t="s">
        <v>2992</v>
      </c>
      <c r="S14" s="62" t="s">
        <v>3176</v>
      </c>
      <c r="T14" s="35" t="s">
        <v>3177</v>
      </c>
      <c r="U14" s="62" t="s">
        <v>3178</v>
      </c>
      <c r="V14" s="62" t="s">
        <v>3179</v>
      </c>
      <c r="W14" s="62" t="s">
        <v>3104</v>
      </c>
      <c r="Z14" s="62" t="s">
        <v>3180</v>
      </c>
      <c r="AA14" s="62" t="s">
        <v>3181</v>
      </c>
      <c r="AB14" s="35" t="s">
        <v>3182</v>
      </c>
      <c r="AC14" s="62" t="s">
        <v>3183</v>
      </c>
      <c r="AD14" s="62" t="s">
        <v>3184</v>
      </c>
      <c r="AE14" s="62" t="s">
        <v>3185</v>
      </c>
      <c r="AF14" s="35" t="s">
        <v>2922</v>
      </c>
      <c r="AG14" s="62" t="s">
        <v>3186</v>
      </c>
      <c r="AH14" s="62" t="s">
        <v>3172</v>
      </c>
      <c r="AI14" s="62" t="s">
        <v>3173</v>
      </c>
      <c r="AJ14" s="35" t="s">
        <v>3174</v>
      </c>
      <c r="AK14" s="62" t="s">
        <v>3175</v>
      </c>
    </row>
    <row r="15" spans="1:88">
      <c r="A15" s="35">
        <v>13</v>
      </c>
      <c r="B15" s="62" t="s">
        <v>3187</v>
      </c>
      <c r="C15" s="62" t="s">
        <v>3188</v>
      </c>
      <c r="D15" s="35" t="s">
        <v>3189</v>
      </c>
      <c r="E15" s="62" t="s">
        <v>3190</v>
      </c>
      <c r="F15" s="62" t="s">
        <v>3191</v>
      </c>
      <c r="G15" s="62" t="s">
        <v>3192</v>
      </c>
      <c r="H15" s="35" t="s">
        <v>3193</v>
      </c>
      <c r="I15" s="62" t="s">
        <v>3194</v>
      </c>
      <c r="J15" s="62" t="s">
        <v>3195</v>
      </c>
      <c r="K15" s="62" t="s">
        <v>3196</v>
      </c>
      <c r="L15" s="35" t="s">
        <v>3197</v>
      </c>
      <c r="M15" s="62" t="s">
        <v>3198</v>
      </c>
      <c r="N15" s="62" t="s">
        <v>3199</v>
      </c>
      <c r="O15" s="62" t="s">
        <v>3200</v>
      </c>
      <c r="P15" s="35" t="s">
        <v>3201</v>
      </c>
      <c r="Q15" s="62" t="s">
        <v>3202</v>
      </c>
      <c r="R15" s="62" t="s">
        <v>3203</v>
      </c>
      <c r="S15" s="62" t="s">
        <v>3204</v>
      </c>
      <c r="T15" s="35" t="s">
        <v>3205</v>
      </c>
      <c r="U15" s="62" t="s">
        <v>3206</v>
      </c>
      <c r="W15" s="62" t="s">
        <v>3207</v>
      </c>
      <c r="Z15" s="62" t="s">
        <v>3208</v>
      </c>
      <c r="AA15" s="62" t="s">
        <v>3209</v>
      </c>
      <c r="AB15" s="35" t="s">
        <v>3210</v>
      </c>
      <c r="AC15" s="62" t="s">
        <v>3211</v>
      </c>
      <c r="AD15" s="62" t="s">
        <v>3212</v>
      </c>
      <c r="AE15" s="62" t="s">
        <v>3213</v>
      </c>
      <c r="AF15" s="35" t="s">
        <v>3214</v>
      </c>
      <c r="AG15" s="62" t="s">
        <v>3215</v>
      </c>
      <c r="AH15" s="62" t="s">
        <v>3199</v>
      </c>
      <c r="AI15" s="62" t="s">
        <v>3200</v>
      </c>
      <c r="AJ15" s="35" t="s">
        <v>3201</v>
      </c>
      <c r="AK15" s="62" t="s">
        <v>3202</v>
      </c>
    </row>
    <row r="16" spans="1:88">
      <c r="A16" s="35">
        <v>14</v>
      </c>
      <c r="B16" s="62" t="s">
        <v>3216</v>
      </c>
      <c r="C16" s="62" t="s">
        <v>3217</v>
      </c>
      <c r="D16" s="35" t="s">
        <v>3218</v>
      </c>
      <c r="E16" s="62" t="s">
        <v>3219</v>
      </c>
      <c r="F16" s="62" t="s">
        <v>2981</v>
      </c>
      <c r="G16" s="62" t="s">
        <v>3220</v>
      </c>
      <c r="H16" s="35" t="s">
        <v>3221</v>
      </c>
      <c r="I16" s="62" t="s">
        <v>3222</v>
      </c>
      <c r="J16" s="62" t="s">
        <v>3223</v>
      </c>
      <c r="K16" s="62" t="s">
        <v>3093</v>
      </c>
      <c r="L16" s="35" t="s">
        <v>3224</v>
      </c>
      <c r="M16" s="62" t="s">
        <v>3225</v>
      </c>
      <c r="N16" s="62" t="s">
        <v>3226</v>
      </c>
      <c r="O16" s="62" t="s">
        <v>3067</v>
      </c>
      <c r="P16" s="35" t="s">
        <v>3227</v>
      </c>
      <c r="Q16" s="62" t="s">
        <v>3228</v>
      </c>
      <c r="R16" s="62" t="s">
        <v>3229</v>
      </c>
      <c r="S16" s="62" t="s">
        <v>3230</v>
      </c>
      <c r="U16" s="62" t="s">
        <v>3231</v>
      </c>
      <c r="Z16" s="62" t="s">
        <v>3232</v>
      </c>
      <c r="AA16" s="62" t="s">
        <v>3233</v>
      </c>
      <c r="AB16" s="35" t="s">
        <v>3234</v>
      </c>
      <c r="AC16" s="62" t="s">
        <v>3235</v>
      </c>
      <c r="AD16" s="62" t="s">
        <v>2974</v>
      </c>
      <c r="AE16" s="62" t="s">
        <v>3236</v>
      </c>
      <c r="AF16" s="35" t="s">
        <v>3111</v>
      </c>
      <c r="AG16" s="62" t="s">
        <v>3237</v>
      </c>
      <c r="AH16" s="62" t="s">
        <v>3226</v>
      </c>
      <c r="AI16" s="62" t="s">
        <v>3067</v>
      </c>
      <c r="AJ16" s="35" t="s">
        <v>3227</v>
      </c>
      <c r="AK16" s="62" t="s">
        <v>3228</v>
      </c>
    </row>
    <row r="17" spans="1:37">
      <c r="A17" s="35">
        <v>15</v>
      </c>
      <c r="B17" s="62" t="s">
        <v>3238</v>
      </c>
      <c r="C17" s="62" t="s">
        <v>3189</v>
      </c>
      <c r="D17" s="35" t="s">
        <v>3239</v>
      </c>
      <c r="E17" s="62" t="s">
        <v>3240</v>
      </c>
      <c r="F17" s="62" t="s">
        <v>3241</v>
      </c>
      <c r="G17" s="62" t="s">
        <v>3193</v>
      </c>
      <c r="H17" s="35" t="s">
        <v>3242</v>
      </c>
      <c r="I17" s="62" t="s">
        <v>3243</v>
      </c>
      <c r="J17" s="62" t="s">
        <v>3244</v>
      </c>
      <c r="K17" s="62" t="s">
        <v>3245</v>
      </c>
      <c r="L17" s="35" t="s">
        <v>3246</v>
      </c>
      <c r="M17" s="62" t="s">
        <v>3247</v>
      </c>
      <c r="N17" s="62" t="s">
        <v>3248</v>
      </c>
      <c r="O17" s="62" t="s">
        <v>3249</v>
      </c>
      <c r="P17" s="35" t="s">
        <v>3250</v>
      </c>
      <c r="Q17" s="62" t="s">
        <v>3251</v>
      </c>
      <c r="R17" s="62" t="s">
        <v>3043</v>
      </c>
      <c r="S17" s="62" t="s">
        <v>3252</v>
      </c>
      <c r="U17" s="62" t="s">
        <v>3253</v>
      </c>
      <c r="Z17" s="62" t="s">
        <v>2970</v>
      </c>
      <c r="AA17" s="62" t="s">
        <v>3158</v>
      </c>
      <c r="AB17" s="35" t="s">
        <v>3254</v>
      </c>
      <c r="AC17" s="62" t="s">
        <v>3255</v>
      </c>
      <c r="AD17" s="62" t="s">
        <v>3256</v>
      </c>
      <c r="AE17" s="62" t="s">
        <v>3257</v>
      </c>
      <c r="AF17" s="35" t="s">
        <v>3213</v>
      </c>
      <c r="AG17" s="62" t="s">
        <v>3258</v>
      </c>
      <c r="AH17" s="62" t="s">
        <v>3248</v>
      </c>
      <c r="AI17" s="62" t="s">
        <v>3249</v>
      </c>
      <c r="AJ17" s="35" t="s">
        <v>3250</v>
      </c>
      <c r="AK17" s="62" t="s">
        <v>3251</v>
      </c>
    </row>
    <row r="18" spans="1:37">
      <c r="A18" s="35">
        <v>16</v>
      </c>
      <c r="B18" s="62" t="s">
        <v>3259</v>
      </c>
      <c r="C18" s="62" t="s">
        <v>3260</v>
      </c>
      <c r="E18" s="62" t="s">
        <v>3261</v>
      </c>
      <c r="F18" s="62" t="s">
        <v>3262</v>
      </c>
      <c r="G18" s="62" t="s">
        <v>3263</v>
      </c>
      <c r="H18" s="35" t="s">
        <v>3264</v>
      </c>
      <c r="I18" s="62" t="s">
        <v>3265</v>
      </c>
      <c r="J18" s="62" t="s">
        <v>3266</v>
      </c>
      <c r="K18" s="62" t="s">
        <v>3121</v>
      </c>
      <c r="L18" s="35" t="s">
        <v>3267</v>
      </c>
      <c r="M18" s="62" t="s">
        <v>3268</v>
      </c>
      <c r="N18" s="62" t="s">
        <v>3269</v>
      </c>
      <c r="O18" s="62" t="s">
        <v>3270</v>
      </c>
      <c r="P18" s="35" t="s">
        <v>3271</v>
      </c>
      <c r="Q18" s="62" t="s">
        <v>3272</v>
      </c>
      <c r="R18" s="62" t="s">
        <v>3273</v>
      </c>
      <c r="S18" s="62" t="s">
        <v>3071</v>
      </c>
      <c r="U18" s="62" t="s">
        <v>3274</v>
      </c>
      <c r="Z18" s="62" t="s">
        <v>3275</v>
      </c>
      <c r="AA18" s="62" t="s">
        <v>3276</v>
      </c>
      <c r="AC18" s="62" t="s">
        <v>3277</v>
      </c>
      <c r="AD18" s="62" t="s">
        <v>3278</v>
      </c>
      <c r="AE18" s="62" t="s">
        <v>3279</v>
      </c>
      <c r="AF18" s="35" t="s">
        <v>3280</v>
      </c>
      <c r="AG18" s="62" t="s">
        <v>3281</v>
      </c>
      <c r="AH18" s="62" t="s">
        <v>3269</v>
      </c>
      <c r="AI18" s="62" t="s">
        <v>3270</v>
      </c>
      <c r="AJ18" s="35" t="s">
        <v>3271</v>
      </c>
      <c r="AK18" s="62" t="s">
        <v>3272</v>
      </c>
    </row>
    <row r="19" spans="1:37">
      <c r="A19" s="35">
        <v>17</v>
      </c>
      <c r="B19" s="62" t="s">
        <v>3282</v>
      </c>
      <c r="C19" s="62" t="s">
        <v>3283</v>
      </c>
      <c r="E19" s="62" t="s">
        <v>3284</v>
      </c>
      <c r="F19" s="62" t="s">
        <v>3285</v>
      </c>
      <c r="G19" s="62" t="s">
        <v>3221</v>
      </c>
      <c r="H19" s="35" t="s">
        <v>3286</v>
      </c>
      <c r="I19" s="62" t="s">
        <v>3287</v>
      </c>
      <c r="J19" s="62" t="s">
        <v>3288</v>
      </c>
      <c r="K19" s="62" t="s">
        <v>3289</v>
      </c>
      <c r="L19" s="35" t="s">
        <v>3290</v>
      </c>
      <c r="M19" s="62" t="s">
        <v>3291</v>
      </c>
      <c r="N19" s="62" t="s">
        <v>3039</v>
      </c>
      <c r="O19" s="62" t="s">
        <v>3096</v>
      </c>
      <c r="Q19" s="62" t="s">
        <v>3292</v>
      </c>
      <c r="R19" s="62" t="s">
        <v>3152</v>
      </c>
      <c r="S19" s="62" t="s">
        <v>3293</v>
      </c>
      <c r="U19" s="62" t="s">
        <v>3294</v>
      </c>
      <c r="Z19" s="62" t="s">
        <v>3295</v>
      </c>
      <c r="AA19" s="62" t="s">
        <v>3182</v>
      </c>
      <c r="AC19" s="62" t="s">
        <v>3296</v>
      </c>
      <c r="AD19" s="62" t="s">
        <v>3297</v>
      </c>
      <c r="AE19" s="62" t="s">
        <v>3298</v>
      </c>
      <c r="AF19" s="35" t="s">
        <v>3299</v>
      </c>
      <c r="AG19" s="62" t="s">
        <v>3300</v>
      </c>
      <c r="AH19" s="62" t="s">
        <v>3039</v>
      </c>
      <c r="AI19" s="62" t="s">
        <v>3096</v>
      </c>
      <c r="AJ19" s="35" t="s">
        <v>2869</v>
      </c>
      <c r="AK19" s="62" t="s">
        <v>3292</v>
      </c>
    </row>
    <row r="20" spans="1:37">
      <c r="A20" s="35">
        <v>18</v>
      </c>
      <c r="B20" s="62" t="s">
        <v>3301</v>
      </c>
      <c r="C20" s="62" t="s">
        <v>3302</v>
      </c>
      <c r="E20" s="62" t="s">
        <v>3303</v>
      </c>
      <c r="F20" s="62" t="s">
        <v>3031</v>
      </c>
      <c r="G20" s="62" t="s">
        <v>3304</v>
      </c>
      <c r="H20" s="35" t="s">
        <v>3305</v>
      </c>
      <c r="I20" s="62" t="s">
        <v>3306</v>
      </c>
      <c r="J20" s="62" t="s">
        <v>3307</v>
      </c>
      <c r="K20" s="62" t="s">
        <v>3308</v>
      </c>
      <c r="L20" s="35" t="s">
        <v>3309</v>
      </c>
      <c r="M20" s="62" t="s">
        <v>3310</v>
      </c>
      <c r="N20" s="62" t="s">
        <v>3311</v>
      </c>
      <c r="O20" s="62" t="s">
        <v>3312</v>
      </c>
      <c r="Q20" s="62" t="s">
        <v>3313</v>
      </c>
      <c r="R20" s="62" t="s">
        <v>3314</v>
      </c>
      <c r="S20" s="62" t="s">
        <v>3100</v>
      </c>
      <c r="U20" s="62" t="s">
        <v>3315</v>
      </c>
      <c r="Z20" s="62" t="s">
        <v>3316</v>
      </c>
      <c r="AA20" s="62" t="s">
        <v>3317</v>
      </c>
      <c r="AC20" s="62" t="s">
        <v>3318</v>
      </c>
      <c r="AD20" s="62" t="s">
        <v>3319</v>
      </c>
      <c r="AE20" s="62" t="s">
        <v>3320</v>
      </c>
      <c r="AF20" s="35" t="s">
        <v>3321</v>
      </c>
      <c r="AG20" s="62" t="s">
        <v>3322</v>
      </c>
      <c r="AH20" s="62" t="s">
        <v>3311</v>
      </c>
      <c r="AI20" s="62" t="s">
        <v>3312</v>
      </c>
      <c r="AJ20" s="35" t="s">
        <v>2898</v>
      </c>
      <c r="AK20" s="62" t="s">
        <v>3313</v>
      </c>
    </row>
    <row r="21" spans="1:37">
      <c r="A21" s="35">
        <v>19</v>
      </c>
      <c r="B21" s="62" t="s">
        <v>3323</v>
      </c>
      <c r="C21" s="62" t="s">
        <v>3239</v>
      </c>
      <c r="E21" s="62" t="s">
        <v>3324</v>
      </c>
      <c r="F21" s="62" t="s">
        <v>3325</v>
      </c>
      <c r="G21" s="62" t="s">
        <v>3326</v>
      </c>
      <c r="H21" s="35" t="s">
        <v>3327</v>
      </c>
      <c r="I21" s="62" t="s">
        <v>3328</v>
      </c>
      <c r="J21" s="62" t="s">
        <v>3329</v>
      </c>
      <c r="K21" s="62" t="s">
        <v>3330</v>
      </c>
      <c r="L21" s="35" t="s">
        <v>3331</v>
      </c>
      <c r="M21" s="62" t="s">
        <v>3332</v>
      </c>
      <c r="N21" s="62" t="s">
        <v>3333</v>
      </c>
      <c r="O21" s="62" t="s">
        <v>3334</v>
      </c>
      <c r="Q21" s="62" t="s">
        <v>3335</v>
      </c>
      <c r="R21" s="62" t="s">
        <v>3336</v>
      </c>
      <c r="S21" s="62" t="s">
        <v>3128</v>
      </c>
      <c r="U21" s="62" t="s">
        <v>3337</v>
      </c>
      <c r="Z21" s="62" t="s">
        <v>3338</v>
      </c>
      <c r="AA21" s="62" t="s">
        <v>3339</v>
      </c>
      <c r="AC21" s="62" t="s">
        <v>3340</v>
      </c>
      <c r="AD21" s="62" t="s">
        <v>3001</v>
      </c>
      <c r="AE21" s="62" t="s">
        <v>3341</v>
      </c>
      <c r="AF21" s="35" t="s">
        <v>3342</v>
      </c>
      <c r="AG21" s="62" t="s">
        <v>3343</v>
      </c>
      <c r="AH21" s="62" t="s">
        <v>3333</v>
      </c>
      <c r="AI21" s="62" t="s">
        <v>3334</v>
      </c>
      <c r="AJ21" s="35" t="s">
        <v>2926</v>
      </c>
      <c r="AK21" s="62" t="s">
        <v>3335</v>
      </c>
    </row>
    <row r="22" spans="1:37">
      <c r="A22" s="35">
        <v>20</v>
      </c>
      <c r="B22" s="62" t="s">
        <v>3344</v>
      </c>
      <c r="C22" s="62" t="s">
        <v>3345</v>
      </c>
      <c r="E22" s="62" t="s">
        <v>3346</v>
      </c>
      <c r="F22" s="62" t="s">
        <v>3347</v>
      </c>
      <c r="G22" s="62" t="s">
        <v>3348</v>
      </c>
      <c r="I22" s="62" t="s">
        <v>3349</v>
      </c>
      <c r="J22" s="62" t="s">
        <v>3009</v>
      </c>
      <c r="K22" s="62" t="s">
        <v>3146</v>
      </c>
      <c r="L22" s="62"/>
      <c r="M22" s="62" t="s">
        <v>3350</v>
      </c>
      <c r="N22" s="62" t="s">
        <v>3351</v>
      </c>
      <c r="O22" s="62" t="s">
        <v>3352</v>
      </c>
      <c r="Q22" s="62" t="s">
        <v>3353</v>
      </c>
      <c r="R22" s="62" t="s">
        <v>3354</v>
      </c>
      <c r="S22" s="62" t="s">
        <v>3355</v>
      </c>
      <c r="U22" s="62" t="s">
        <v>3356</v>
      </c>
      <c r="Z22" s="62" t="s">
        <v>2997</v>
      </c>
      <c r="AA22" s="62" t="s">
        <v>3357</v>
      </c>
      <c r="AC22" s="62" t="s">
        <v>3358</v>
      </c>
      <c r="AD22" s="62" t="s">
        <v>3359</v>
      </c>
      <c r="AE22" s="62" t="s">
        <v>3360</v>
      </c>
      <c r="AG22" s="62" t="s">
        <v>3361</v>
      </c>
      <c r="AH22" s="62" t="s">
        <v>3351</v>
      </c>
      <c r="AI22" s="62" t="s">
        <v>3352</v>
      </c>
      <c r="AJ22" s="35" t="s">
        <v>2952</v>
      </c>
      <c r="AK22" s="62" t="s">
        <v>3353</v>
      </c>
    </row>
    <row r="23" spans="1:37">
      <c r="A23" s="35">
        <v>21</v>
      </c>
      <c r="B23" s="62" t="s">
        <v>3362</v>
      </c>
      <c r="C23" s="62" t="s">
        <v>3363</v>
      </c>
      <c r="E23" s="62" t="s">
        <v>3364</v>
      </c>
      <c r="F23" s="62" t="s">
        <v>3365</v>
      </c>
      <c r="G23" s="62" t="s">
        <v>3366</v>
      </c>
      <c r="I23" s="62" t="s">
        <v>3367</v>
      </c>
      <c r="J23" s="62" t="s">
        <v>3368</v>
      </c>
      <c r="K23" s="62" t="s">
        <v>3369</v>
      </c>
      <c r="L23" s="62"/>
      <c r="M23" s="62" t="s">
        <v>3370</v>
      </c>
      <c r="N23" s="62" t="s">
        <v>3371</v>
      </c>
      <c r="O23" s="62" t="s">
        <v>3372</v>
      </c>
      <c r="Q23" s="62" t="s">
        <v>3373</v>
      </c>
      <c r="R23" s="62" t="s">
        <v>3177</v>
      </c>
      <c r="S23" s="62" t="s">
        <v>3374</v>
      </c>
      <c r="U23" s="62" t="s">
        <v>3375</v>
      </c>
      <c r="Z23" s="62" t="s">
        <v>3376</v>
      </c>
      <c r="AA23" s="62" t="s">
        <v>3210</v>
      </c>
      <c r="AC23" s="62" t="s">
        <v>3377</v>
      </c>
      <c r="AD23" s="62" t="s">
        <v>3378</v>
      </c>
      <c r="AE23" s="62" t="s">
        <v>3379</v>
      </c>
      <c r="AG23" s="62" t="s">
        <v>3380</v>
      </c>
      <c r="AH23" s="62" t="s">
        <v>3371</v>
      </c>
      <c r="AI23" s="62" t="s">
        <v>3372</v>
      </c>
      <c r="AJ23" s="35" t="s">
        <v>2978</v>
      </c>
      <c r="AK23" s="62" t="s">
        <v>3373</v>
      </c>
    </row>
    <row r="24" spans="1:37">
      <c r="A24" s="35">
        <v>22</v>
      </c>
      <c r="B24" s="62" t="s">
        <v>3381</v>
      </c>
      <c r="C24" s="62" t="s">
        <v>3382</v>
      </c>
      <c r="E24" s="62" t="s">
        <v>3383</v>
      </c>
      <c r="F24" s="62" t="s">
        <v>3118</v>
      </c>
      <c r="G24" s="62" t="s">
        <v>3384</v>
      </c>
      <c r="I24" s="62" t="s">
        <v>3385</v>
      </c>
      <c r="J24" s="62" t="s">
        <v>3386</v>
      </c>
      <c r="K24" s="62" t="s">
        <v>3387</v>
      </c>
      <c r="L24" s="62"/>
      <c r="M24" s="62" t="s">
        <v>3388</v>
      </c>
      <c r="N24" s="62" t="s">
        <v>3389</v>
      </c>
      <c r="O24" s="62" t="s">
        <v>3390</v>
      </c>
      <c r="Q24" s="62" t="s">
        <v>3391</v>
      </c>
      <c r="R24" s="62" t="s">
        <v>3205</v>
      </c>
      <c r="S24" s="62" t="s">
        <v>3392</v>
      </c>
      <c r="U24" s="62" t="s">
        <v>3393</v>
      </c>
      <c r="Z24" s="62" t="s">
        <v>3021</v>
      </c>
      <c r="AA24" s="62" t="s">
        <v>3394</v>
      </c>
      <c r="AC24" s="62" t="s">
        <v>3395</v>
      </c>
      <c r="AD24" s="62" t="s">
        <v>3396</v>
      </c>
      <c r="AE24" s="62" t="s">
        <v>3397</v>
      </c>
      <c r="AG24" s="62" t="s">
        <v>3398</v>
      </c>
      <c r="AH24" s="62" t="s">
        <v>3389</v>
      </c>
      <c r="AI24" s="62" t="s">
        <v>3390</v>
      </c>
      <c r="AJ24" s="35" t="s">
        <v>2977</v>
      </c>
      <c r="AK24" s="62" t="s">
        <v>3391</v>
      </c>
    </row>
    <row r="25" spans="1:37">
      <c r="A25" s="35">
        <v>23</v>
      </c>
      <c r="B25" s="62" t="s">
        <v>3086</v>
      </c>
      <c r="C25" s="62" t="s">
        <v>3399</v>
      </c>
      <c r="E25" s="62" t="s">
        <v>3400</v>
      </c>
      <c r="F25" s="62" t="s">
        <v>3401</v>
      </c>
      <c r="G25" s="62" t="s">
        <v>3402</v>
      </c>
      <c r="I25" s="62" t="s">
        <v>3403</v>
      </c>
      <c r="J25" s="62" t="s">
        <v>3404</v>
      </c>
      <c r="K25" s="62" t="s">
        <v>3405</v>
      </c>
      <c r="L25" s="62"/>
      <c r="M25" s="62" t="s">
        <v>3406</v>
      </c>
      <c r="N25" s="62" t="s">
        <v>3407</v>
      </c>
      <c r="O25" s="62" t="s">
        <v>3408</v>
      </c>
      <c r="Q25" s="62" t="s">
        <v>3409</v>
      </c>
      <c r="R25" s="62" t="s">
        <v>3410</v>
      </c>
      <c r="U25" s="62" t="s">
        <v>3411</v>
      </c>
      <c r="Z25" s="62" t="s">
        <v>3412</v>
      </c>
      <c r="AA25" s="62" t="s">
        <v>3413</v>
      </c>
      <c r="AC25" s="62" t="s">
        <v>3414</v>
      </c>
      <c r="AD25" s="62" t="s">
        <v>3025</v>
      </c>
      <c r="AE25" s="62" t="s">
        <v>3415</v>
      </c>
      <c r="AG25" s="62" t="s">
        <v>3416</v>
      </c>
      <c r="AH25" s="62" t="s">
        <v>3407</v>
      </c>
      <c r="AI25" s="62" t="s">
        <v>3408</v>
      </c>
      <c r="AJ25" s="35" t="s">
        <v>3028</v>
      </c>
      <c r="AK25" s="62" t="s">
        <v>3409</v>
      </c>
    </row>
    <row r="26" spans="1:37">
      <c r="A26" s="35">
        <v>24</v>
      </c>
      <c r="B26" s="62" t="s">
        <v>3417</v>
      </c>
      <c r="C26" s="62" t="s">
        <v>3418</v>
      </c>
      <c r="E26" s="62" t="s">
        <v>3419</v>
      </c>
      <c r="F26" s="62" t="s">
        <v>3142</v>
      </c>
      <c r="G26" s="62" t="s">
        <v>3420</v>
      </c>
      <c r="I26" s="62" t="s">
        <v>3421</v>
      </c>
      <c r="J26" s="62" t="s">
        <v>3422</v>
      </c>
      <c r="K26" s="62" t="s">
        <v>3423</v>
      </c>
      <c r="L26" s="62"/>
      <c r="M26" s="62" t="s">
        <v>3424</v>
      </c>
      <c r="N26" s="62" t="s">
        <v>3124</v>
      </c>
      <c r="O26" s="62" t="s">
        <v>3425</v>
      </c>
      <c r="Q26" s="62" t="s">
        <v>3426</v>
      </c>
      <c r="U26" s="62" t="s">
        <v>3427</v>
      </c>
      <c r="Z26" s="62" t="s">
        <v>3428</v>
      </c>
      <c r="AA26" s="62" t="s">
        <v>3234</v>
      </c>
      <c r="AC26" s="62" t="s">
        <v>3429</v>
      </c>
      <c r="AD26" s="62" t="s">
        <v>3430</v>
      </c>
      <c r="AE26" s="62" t="s">
        <v>3431</v>
      </c>
      <c r="AG26" s="62" t="s">
        <v>3432</v>
      </c>
      <c r="AH26" s="62" t="s">
        <v>3124</v>
      </c>
      <c r="AI26" s="62" t="s">
        <v>3425</v>
      </c>
      <c r="AJ26" s="35" t="s">
        <v>3055</v>
      </c>
      <c r="AK26" s="62" t="s">
        <v>3426</v>
      </c>
    </row>
    <row r="27" spans="1:37">
      <c r="A27" s="35">
        <v>25</v>
      </c>
      <c r="B27" s="62" t="s">
        <v>3433</v>
      </c>
      <c r="E27" s="62" t="s">
        <v>3434</v>
      </c>
      <c r="F27" s="62" t="s">
        <v>3435</v>
      </c>
      <c r="G27" s="62" t="s">
        <v>3436</v>
      </c>
      <c r="I27" s="62" t="s">
        <v>3437</v>
      </c>
      <c r="J27" s="62" t="s">
        <v>3438</v>
      </c>
      <c r="K27" s="62" t="s">
        <v>3439</v>
      </c>
      <c r="L27" s="62"/>
      <c r="M27" s="62" t="s">
        <v>3440</v>
      </c>
      <c r="N27" s="62" t="s">
        <v>3441</v>
      </c>
      <c r="O27" s="62" t="s">
        <v>3442</v>
      </c>
      <c r="Q27" s="62" t="s">
        <v>3443</v>
      </c>
      <c r="Z27" s="62" t="s">
        <v>3444</v>
      </c>
      <c r="AA27" s="62" t="s">
        <v>3445</v>
      </c>
      <c r="AD27" s="62" t="s">
        <v>3052</v>
      </c>
      <c r="AE27" s="62" t="s">
        <v>3299</v>
      </c>
      <c r="AG27" s="62" t="s">
        <v>3446</v>
      </c>
      <c r="AH27" s="62" t="s">
        <v>3441</v>
      </c>
      <c r="AI27" s="62" t="s">
        <v>3442</v>
      </c>
      <c r="AJ27" s="35" t="s">
        <v>3086</v>
      </c>
      <c r="AK27" s="62" t="s">
        <v>3443</v>
      </c>
    </row>
    <row r="28" spans="1:37">
      <c r="A28" s="35">
        <v>26</v>
      </c>
      <c r="B28" s="62" t="s">
        <v>3447</v>
      </c>
      <c r="E28" s="62" t="s">
        <v>3448</v>
      </c>
      <c r="F28" s="62" t="s">
        <v>3166</v>
      </c>
      <c r="G28" s="62" t="s">
        <v>3449</v>
      </c>
      <c r="I28" s="62" t="s">
        <v>3450</v>
      </c>
      <c r="J28" s="62" t="s">
        <v>3451</v>
      </c>
      <c r="K28" s="62" t="s">
        <v>3452</v>
      </c>
      <c r="L28" s="62"/>
      <c r="M28" s="62" t="s">
        <v>3453</v>
      </c>
      <c r="N28" s="62" t="s">
        <v>3454</v>
      </c>
      <c r="O28" s="62" t="s">
        <v>3455</v>
      </c>
      <c r="Q28" s="62" t="s">
        <v>3456</v>
      </c>
      <c r="Z28" s="62" t="s">
        <v>3457</v>
      </c>
      <c r="AA28" s="62" t="s">
        <v>3458</v>
      </c>
      <c r="AD28" s="62" t="s">
        <v>3459</v>
      </c>
      <c r="AE28" s="62" t="s">
        <v>3321</v>
      </c>
      <c r="AG28" s="62" t="s">
        <v>3460</v>
      </c>
      <c r="AH28" s="62" t="s">
        <v>3454</v>
      </c>
      <c r="AI28" s="62" t="s">
        <v>3455</v>
      </c>
      <c r="AJ28" s="35" t="s">
        <v>3114</v>
      </c>
      <c r="AK28" s="62" t="s">
        <v>3456</v>
      </c>
    </row>
    <row r="29" spans="1:37">
      <c r="A29" s="35">
        <v>27</v>
      </c>
      <c r="B29" s="62" t="s">
        <v>3461</v>
      </c>
      <c r="E29" s="62" t="s">
        <v>3462</v>
      </c>
      <c r="F29" s="62" t="s">
        <v>3463</v>
      </c>
      <c r="G29" s="62" t="s">
        <v>3327</v>
      </c>
      <c r="I29" s="62" t="s">
        <v>3464</v>
      </c>
      <c r="J29" s="62" t="s">
        <v>3465</v>
      </c>
      <c r="K29" s="62" t="s">
        <v>3466</v>
      </c>
      <c r="L29" s="62"/>
      <c r="M29" s="62" t="s">
        <v>3467</v>
      </c>
      <c r="N29" s="62" t="s">
        <v>3468</v>
      </c>
      <c r="O29" s="62" t="s">
        <v>3149</v>
      </c>
      <c r="Q29" s="62" t="s">
        <v>3469</v>
      </c>
      <c r="Z29" s="62" t="s">
        <v>3470</v>
      </c>
      <c r="AA29" s="62" t="s">
        <v>3471</v>
      </c>
      <c r="AD29" s="62" t="s">
        <v>3082</v>
      </c>
      <c r="AE29" s="62" t="s">
        <v>3472</v>
      </c>
      <c r="AG29" s="62" t="s">
        <v>3473</v>
      </c>
      <c r="AH29" s="62" t="s">
        <v>3468</v>
      </c>
      <c r="AI29" s="62" t="s">
        <v>3149</v>
      </c>
      <c r="AJ29" s="35" t="s">
        <v>3139</v>
      </c>
      <c r="AK29" s="62" t="s">
        <v>3469</v>
      </c>
    </row>
    <row r="30" spans="1:37">
      <c r="A30" s="35">
        <v>28</v>
      </c>
      <c r="B30" s="62" t="s">
        <v>3474</v>
      </c>
      <c r="E30" s="62" t="s">
        <v>3475</v>
      </c>
      <c r="F30" s="62" t="s">
        <v>3476</v>
      </c>
      <c r="G30" s="62" t="s">
        <v>3477</v>
      </c>
      <c r="I30" s="62" t="s">
        <v>3478</v>
      </c>
      <c r="J30" s="62" t="s">
        <v>3479</v>
      </c>
      <c r="K30" s="62" t="s">
        <v>3170</v>
      </c>
      <c r="L30" s="62"/>
      <c r="M30" s="62" t="s">
        <v>3480</v>
      </c>
      <c r="N30" s="62" t="s">
        <v>3481</v>
      </c>
      <c r="O30" s="62" t="s">
        <v>3482</v>
      </c>
      <c r="Q30" s="62" t="s">
        <v>3483</v>
      </c>
      <c r="Z30" s="62" t="s">
        <v>3484</v>
      </c>
      <c r="AA30" s="62" t="s">
        <v>3254</v>
      </c>
      <c r="AD30" s="62" t="s">
        <v>3485</v>
      </c>
      <c r="AE30" s="62" t="s">
        <v>3486</v>
      </c>
      <c r="AG30" s="62" t="s">
        <v>3487</v>
      </c>
      <c r="AH30" s="62" t="s">
        <v>3481</v>
      </c>
      <c r="AI30" s="62" t="s">
        <v>3482</v>
      </c>
      <c r="AJ30" s="35" t="s">
        <v>3163</v>
      </c>
      <c r="AK30" s="62" t="s">
        <v>3483</v>
      </c>
    </row>
    <row r="31" spans="1:37">
      <c r="A31" s="35">
        <v>29</v>
      </c>
      <c r="B31" s="62" t="s">
        <v>3139</v>
      </c>
      <c r="E31" s="62" t="s">
        <v>3488</v>
      </c>
      <c r="F31" s="62" t="s">
        <v>3489</v>
      </c>
      <c r="G31" s="62" t="s">
        <v>3490</v>
      </c>
      <c r="I31" s="62" t="s">
        <v>3491</v>
      </c>
      <c r="J31" s="62" t="s">
        <v>3492</v>
      </c>
      <c r="K31" s="62" t="s">
        <v>3493</v>
      </c>
      <c r="L31" s="62"/>
      <c r="M31" s="62" t="s">
        <v>3494</v>
      </c>
      <c r="N31" s="62" t="s">
        <v>3495</v>
      </c>
      <c r="O31" s="62" t="s">
        <v>3496</v>
      </c>
      <c r="Q31" s="62" t="s">
        <v>3497</v>
      </c>
      <c r="Z31" s="62" t="s">
        <v>3048</v>
      </c>
      <c r="AA31" s="62" t="s">
        <v>3498</v>
      </c>
      <c r="AD31" s="62" t="s">
        <v>3499</v>
      </c>
      <c r="AE31" s="62" t="s">
        <v>3342</v>
      </c>
      <c r="AG31" s="62" t="s">
        <v>3500</v>
      </c>
      <c r="AH31" s="62" t="s">
        <v>3495</v>
      </c>
      <c r="AI31" s="62" t="s">
        <v>3496</v>
      </c>
      <c r="AJ31" s="35" t="s">
        <v>3189</v>
      </c>
      <c r="AK31" s="62" t="s">
        <v>3497</v>
      </c>
    </row>
    <row r="32" spans="1:37">
      <c r="A32" s="35">
        <v>30</v>
      </c>
      <c r="B32" s="62" t="s">
        <v>3163</v>
      </c>
      <c r="E32" s="62" t="s">
        <v>3501</v>
      </c>
      <c r="F32" s="62" t="s">
        <v>3502</v>
      </c>
      <c r="G32" s="62" t="s">
        <v>3503</v>
      </c>
      <c r="I32" s="62" t="s">
        <v>3504</v>
      </c>
      <c r="J32" s="62" t="s">
        <v>3505</v>
      </c>
      <c r="K32" s="62" t="s">
        <v>3197</v>
      </c>
      <c r="L32" s="62"/>
      <c r="M32" s="62" t="s">
        <v>3506</v>
      </c>
      <c r="N32" s="62" t="s">
        <v>3507</v>
      </c>
      <c r="O32" s="62" t="s">
        <v>3508</v>
      </c>
      <c r="Q32" s="62" t="s">
        <v>3509</v>
      </c>
      <c r="Z32" s="62" t="s">
        <v>3510</v>
      </c>
      <c r="AA32" s="62" t="s">
        <v>3511</v>
      </c>
      <c r="AD32" s="62" t="s">
        <v>3512</v>
      </c>
      <c r="AE32" s="62" t="s">
        <v>3513</v>
      </c>
      <c r="AG32" s="62" t="s">
        <v>3514</v>
      </c>
      <c r="AH32" s="62" t="s">
        <v>3507</v>
      </c>
      <c r="AI32" s="62" t="s">
        <v>3508</v>
      </c>
      <c r="AJ32" s="35" t="s">
        <v>3218</v>
      </c>
      <c r="AK32" s="62" t="s">
        <v>3509</v>
      </c>
    </row>
    <row r="33" spans="1:37">
      <c r="A33" s="35">
        <v>31</v>
      </c>
      <c r="B33" s="62" t="s">
        <v>3515</v>
      </c>
      <c r="E33" s="62" t="s">
        <v>3516</v>
      </c>
      <c r="F33" s="62" t="s">
        <v>3517</v>
      </c>
      <c r="I33" s="62" t="s">
        <v>3518</v>
      </c>
      <c r="J33" s="62" t="s">
        <v>3519</v>
      </c>
      <c r="K33" s="62" t="s">
        <v>3224</v>
      </c>
      <c r="L33" s="62"/>
      <c r="M33" s="62" t="s">
        <v>3520</v>
      </c>
      <c r="N33" s="62" t="s">
        <v>3521</v>
      </c>
      <c r="O33" s="62" t="s">
        <v>3522</v>
      </c>
      <c r="Q33" s="62" t="s">
        <v>3523</v>
      </c>
      <c r="Z33" s="62" t="s">
        <v>3524</v>
      </c>
      <c r="AA33" s="62" t="s">
        <v>3525</v>
      </c>
      <c r="AD33" s="62" t="s">
        <v>3526</v>
      </c>
      <c r="AE33" s="62" t="s">
        <v>3527</v>
      </c>
      <c r="AG33" s="62" t="s">
        <v>3528</v>
      </c>
      <c r="AH33" s="62" t="s">
        <v>3521</v>
      </c>
      <c r="AI33" s="62" t="s">
        <v>3522</v>
      </c>
      <c r="AJ33" s="35" t="s">
        <v>3239</v>
      </c>
      <c r="AK33" s="62" t="s">
        <v>3523</v>
      </c>
    </row>
    <row r="34" spans="1:37">
      <c r="A34" s="35">
        <v>32</v>
      </c>
      <c r="B34" s="62" t="s">
        <v>3529</v>
      </c>
      <c r="E34" s="62" t="s">
        <v>3530</v>
      </c>
      <c r="F34" s="62" t="s">
        <v>3242</v>
      </c>
      <c r="I34" s="62" t="s">
        <v>3531</v>
      </c>
      <c r="J34" s="62" t="s">
        <v>3532</v>
      </c>
      <c r="K34" s="62" t="s">
        <v>3533</v>
      </c>
      <c r="M34" s="35" t="s">
        <v>3534</v>
      </c>
      <c r="N34" s="62" t="s">
        <v>3535</v>
      </c>
      <c r="O34" s="62" t="s">
        <v>3536</v>
      </c>
      <c r="Z34" s="62" t="s">
        <v>3537</v>
      </c>
      <c r="AD34" s="62" t="s">
        <v>3538</v>
      </c>
      <c r="AE34" s="62" t="s">
        <v>3539</v>
      </c>
      <c r="AG34" s="62" t="s">
        <v>3540</v>
      </c>
      <c r="AH34" s="62" t="s">
        <v>3535</v>
      </c>
      <c r="AI34" s="62" t="s">
        <v>3536</v>
      </c>
      <c r="AK34" s="62" t="s">
        <v>2870</v>
      </c>
    </row>
    <row r="35" spans="1:37">
      <c r="A35" s="35">
        <v>33</v>
      </c>
      <c r="B35" s="62" t="s">
        <v>3541</v>
      </c>
      <c r="E35" s="62" t="s">
        <v>3542</v>
      </c>
      <c r="F35" s="62" t="s">
        <v>3264</v>
      </c>
      <c r="I35" s="62" t="s">
        <v>3543</v>
      </c>
      <c r="J35" s="62" t="s">
        <v>3544</v>
      </c>
      <c r="K35" s="62" t="s">
        <v>3545</v>
      </c>
      <c r="N35" s="62" t="s">
        <v>3174</v>
      </c>
      <c r="O35" s="62" t="s">
        <v>3546</v>
      </c>
      <c r="Z35" s="62" t="s">
        <v>3547</v>
      </c>
      <c r="AD35" s="62" t="s">
        <v>3548</v>
      </c>
      <c r="AE35" s="62" t="s">
        <v>3549</v>
      </c>
      <c r="AH35" s="62" t="s">
        <v>3174</v>
      </c>
      <c r="AI35" s="62" t="s">
        <v>3546</v>
      </c>
      <c r="AK35" s="62" t="s">
        <v>2899</v>
      </c>
    </row>
    <row r="36" spans="1:37">
      <c r="A36" s="35">
        <v>34</v>
      </c>
      <c r="B36" s="62" t="s">
        <v>3550</v>
      </c>
      <c r="E36" s="62" t="s">
        <v>3551</v>
      </c>
      <c r="F36" s="62" t="s">
        <v>3552</v>
      </c>
      <c r="I36" s="62" t="s">
        <v>3553</v>
      </c>
      <c r="J36" s="62" t="s">
        <v>3554</v>
      </c>
      <c r="K36" s="62" t="s">
        <v>3555</v>
      </c>
      <c r="N36" s="62" t="s">
        <v>3556</v>
      </c>
      <c r="O36" s="62" t="s">
        <v>3557</v>
      </c>
      <c r="Z36" s="62" t="s">
        <v>3558</v>
      </c>
      <c r="AD36" s="62" t="s">
        <v>3559</v>
      </c>
      <c r="AE36" s="62" t="s">
        <v>3560</v>
      </c>
      <c r="AH36" s="62" t="s">
        <v>3556</v>
      </c>
      <c r="AI36" s="62" t="s">
        <v>3557</v>
      </c>
      <c r="AK36" s="62" t="s">
        <v>2927</v>
      </c>
    </row>
    <row r="37" spans="1:37">
      <c r="A37" s="35">
        <v>35</v>
      </c>
      <c r="B37" s="62" t="s">
        <v>3561</v>
      </c>
      <c r="E37" s="62" t="s">
        <v>3562</v>
      </c>
      <c r="F37" s="62" t="s">
        <v>3563</v>
      </c>
      <c r="J37" s="62" t="s">
        <v>3564</v>
      </c>
      <c r="K37" s="62" t="s">
        <v>3565</v>
      </c>
      <c r="N37" s="62" t="s">
        <v>3566</v>
      </c>
      <c r="O37" s="62" t="s">
        <v>3567</v>
      </c>
      <c r="Z37" s="62" t="s">
        <v>3078</v>
      </c>
      <c r="AD37" s="62" t="s">
        <v>3568</v>
      </c>
      <c r="AH37" s="62" t="s">
        <v>3566</v>
      </c>
      <c r="AI37" s="62" t="s">
        <v>3567</v>
      </c>
      <c r="AK37" s="62" t="s">
        <v>2953</v>
      </c>
    </row>
    <row r="38" spans="1:37">
      <c r="A38" s="35">
        <v>36</v>
      </c>
      <c r="B38" s="62" t="s">
        <v>3569</v>
      </c>
      <c r="E38" s="62" t="s">
        <v>3570</v>
      </c>
      <c r="F38" s="62" t="s">
        <v>3571</v>
      </c>
      <c r="J38" s="62" t="s">
        <v>3572</v>
      </c>
      <c r="K38" s="62" t="s">
        <v>3573</v>
      </c>
      <c r="N38" s="62" t="s">
        <v>3574</v>
      </c>
      <c r="O38" s="62" t="s">
        <v>3201</v>
      </c>
      <c r="Z38" s="62" t="s">
        <v>3575</v>
      </c>
      <c r="AD38" s="62" t="s">
        <v>3576</v>
      </c>
      <c r="AH38" s="62" t="s">
        <v>3574</v>
      </c>
      <c r="AI38" s="62" t="s">
        <v>3201</v>
      </c>
      <c r="AK38" s="62" t="s">
        <v>2979</v>
      </c>
    </row>
    <row r="39" spans="1:37">
      <c r="A39" s="35">
        <v>37</v>
      </c>
      <c r="B39" s="62" t="s">
        <v>3577</v>
      </c>
      <c r="E39" s="62" t="s">
        <v>3578</v>
      </c>
      <c r="F39" s="62" t="s">
        <v>3579</v>
      </c>
      <c r="J39" s="62" t="s">
        <v>3580</v>
      </c>
      <c r="K39" s="62" t="s">
        <v>3581</v>
      </c>
      <c r="N39" s="62" t="s">
        <v>3582</v>
      </c>
      <c r="O39" s="62" t="s">
        <v>3583</v>
      </c>
      <c r="Z39" s="62" t="s">
        <v>3584</v>
      </c>
      <c r="AD39" s="62" t="s">
        <v>3585</v>
      </c>
      <c r="AH39" s="62" t="s">
        <v>3582</v>
      </c>
      <c r="AI39" s="62" t="s">
        <v>3583</v>
      </c>
      <c r="AK39" s="62" t="s">
        <v>3004</v>
      </c>
    </row>
    <row r="40" spans="1:37">
      <c r="A40" s="35">
        <v>38</v>
      </c>
      <c r="B40" s="62" t="s">
        <v>3586</v>
      </c>
      <c r="E40" s="62" t="s">
        <v>3587</v>
      </c>
      <c r="F40" s="62" t="s">
        <v>3588</v>
      </c>
      <c r="J40" s="62" t="s">
        <v>3589</v>
      </c>
      <c r="K40" s="62" t="s">
        <v>3246</v>
      </c>
      <c r="N40" s="62" t="s">
        <v>3250</v>
      </c>
      <c r="O40" s="62" t="s">
        <v>3590</v>
      </c>
      <c r="Z40" s="62" t="s">
        <v>3591</v>
      </c>
      <c r="AD40" s="62" t="s">
        <v>3592</v>
      </c>
      <c r="AH40" s="62" t="s">
        <v>3250</v>
      </c>
      <c r="AI40" s="62" t="s">
        <v>3590</v>
      </c>
      <c r="AK40" s="62" t="s">
        <v>3029</v>
      </c>
    </row>
    <row r="41" spans="1:37">
      <c r="A41" s="35">
        <v>39</v>
      </c>
      <c r="B41" s="62" t="s">
        <v>3593</v>
      </c>
      <c r="E41" s="62" t="s">
        <v>3594</v>
      </c>
      <c r="F41" s="62" t="s">
        <v>3595</v>
      </c>
      <c r="J41" s="62" t="s">
        <v>3596</v>
      </c>
      <c r="N41" s="62" t="s">
        <v>3597</v>
      </c>
      <c r="O41" s="62" t="s">
        <v>3598</v>
      </c>
      <c r="Z41" s="62" t="s">
        <v>3599</v>
      </c>
      <c r="AD41" s="62" t="s">
        <v>3600</v>
      </c>
      <c r="AH41" s="62" t="s">
        <v>3597</v>
      </c>
      <c r="AI41" s="62" t="s">
        <v>3598</v>
      </c>
      <c r="AK41" s="62" t="s">
        <v>3056</v>
      </c>
    </row>
    <row r="42" spans="1:37">
      <c r="A42" s="35">
        <v>40</v>
      </c>
      <c r="B42" s="62" t="s">
        <v>3218</v>
      </c>
      <c r="E42" s="62" t="s">
        <v>3601</v>
      </c>
      <c r="F42" s="62" t="s">
        <v>3286</v>
      </c>
      <c r="J42" s="62" t="s">
        <v>3602</v>
      </c>
      <c r="N42" s="62" t="s">
        <v>3603</v>
      </c>
      <c r="O42" s="62" t="s">
        <v>3227</v>
      </c>
      <c r="Z42" s="62" t="s">
        <v>3106</v>
      </c>
      <c r="AD42" s="62" t="s">
        <v>3604</v>
      </c>
      <c r="AH42" s="62" t="s">
        <v>3603</v>
      </c>
      <c r="AI42" s="62" t="s">
        <v>3227</v>
      </c>
      <c r="AK42" s="62" t="s">
        <v>3087</v>
      </c>
    </row>
    <row r="43" spans="1:37">
      <c r="A43" s="35">
        <v>41</v>
      </c>
      <c r="B43" s="62" t="s">
        <v>3605</v>
      </c>
      <c r="E43" s="62" t="s">
        <v>3606</v>
      </c>
      <c r="F43" s="62" t="s">
        <v>3607</v>
      </c>
      <c r="J43" s="62" t="s">
        <v>3608</v>
      </c>
      <c r="N43" s="62" t="s">
        <v>3609</v>
      </c>
      <c r="AD43" s="62" t="s">
        <v>3110</v>
      </c>
      <c r="AH43" s="62" t="s">
        <v>3609</v>
      </c>
      <c r="AI43" s="62" t="s">
        <v>2869</v>
      </c>
      <c r="AK43" s="62" t="s">
        <v>3115</v>
      </c>
    </row>
    <row r="44" spans="1:37">
      <c r="A44" s="35">
        <v>42</v>
      </c>
      <c r="B44" s="62" t="s">
        <v>3610</v>
      </c>
      <c r="E44" s="62" t="s">
        <v>3611</v>
      </c>
      <c r="F44" s="62" t="s">
        <v>3612</v>
      </c>
      <c r="J44" s="62" t="s">
        <v>3613</v>
      </c>
      <c r="N44" s="62" t="s">
        <v>3614</v>
      </c>
      <c r="AD44" s="62" t="s">
        <v>3615</v>
      </c>
      <c r="AH44" s="62" t="s">
        <v>3614</v>
      </c>
      <c r="AI44" s="62" t="s">
        <v>2897</v>
      </c>
      <c r="AK44" s="62" t="s">
        <v>3140</v>
      </c>
    </row>
    <row r="45" spans="1:37">
      <c r="A45" s="35">
        <v>43</v>
      </c>
      <c r="B45" s="62" t="s">
        <v>3616</v>
      </c>
      <c r="E45" s="62" t="s">
        <v>3617</v>
      </c>
      <c r="F45" s="62" t="s">
        <v>3305</v>
      </c>
      <c r="J45" s="62" t="s">
        <v>3618</v>
      </c>
      <c r="N45" s="62" t="s">
        <v>3619</v>
      </c>
      <c r="AD45" s="62" t="s">
        <v>3620</v>
      </c>
      <c r="AH45" s="62" t="s">
        <v>3619</v>
      </c>
      <c r="AI45" s="62" t="s">
        <v>2898</v>
      </c>
      <c r="AK45" s="62" t="s">
        <v>3164</v>
      </c>
    </row>
    <row r="46" spans="1:37">
      <c r="A46" s="35">
        <v>44</v>
      </c>
      <c r="B46" s="62" t="s">
        <v>3621</v>
      </c>
      <c r="E46" s="62" t="s">
        <v>3622</v>
      </c>
      <c r="F46" s="62" t="s">
        <v>3623</v>
      </c>
      <c r="J46" s="62" t="s">
        <v>3624</v>
      </c>
      <c r="N46" s="62" t="s">
        <v>2567</v>
      </c>
      <c r="AD46" s="62" t="s">
        <v>3625</v>
      </c>
      <c r="AH46" s="62" t="s">
        <v>2567</v>
      </c>
      <c r="AI46" s="62" t="s">
        <v>2952</v>
      </c>
      <c r="AK46" s="62" t="s">
        <v>3190</v>
      </c>
    </row>
    <row r="47" spans="1:37">
      <c r="A47" s="35">
        <v>45</v>
      </c>
      <c r="B47" s="62" t="s">
        <v>3626</v>
      </c>
      <c r="E47" s="62" t="s">
        <v>3627</v>
      </c>
      <c r="F47" s="62" t="s">
        <v>3628</v>
      </c>
      <c r="J47" s="62" t="s">
        <v>3267</v>
      </c>
      <c r="N47" s="62" t="s">
        <v>3629</v>
      </c>
      <c r="AD47" s="62" t="s">
        <v>3630</v>
      </c>
      <c r="AH47" s="62" t="s">
        <v>3629</v>
      </c>
      <c r="AI47" s="62" t="s">
        <v>2977</v>
      </c>
      <c r="AK47" s="62" t="s">
        <v>3219</v>
      </c>
    </row>
    <row r="48" spans="1:37">
      <c r="A48" s="35">
        <v>46</v>
      </c>
      <c r="B48" s="62" t="s">
        <v>3631</v>
      </c>
      <c r="E48" s="62" t="s">
        <v>3632</v>
      </c>
      <c r="F48" s="62" t="s">
        <v>3633</v>
      </c>
      <c r="J48" s="62" t="s">
        <v>3634</v>
      </c>
      <c r="N48" s="62" t="s">
        <v>3635</v>
      </c>
      <c r="AD48" s="62" t="s">
        <v>3636</v>
      </c>
      <c r="AH48" s="62" t="s">
        <v>3635</v>
      </c>
      <c r="AI48" s="62" t="s">
        <v>3003</v>
      </c>
      <c r="AK48" s="62" t="s">
        <v>3240</v>
      </c>
    </row>
    <row r="49" spans="1:37">
      <c r="A49" s="35">
        <v>47</v>
      </c>
      <c r="B49" s="62" t="s">
        <v>3637</v>
      </c>
      <c r="E49" s="62" t="s">
        <v>3638</v>
      </c>
      <c r="F49" s="62" t="s">
        <v>3639</v>
      </c>
      <c r="J49" s="62" t="s">
        <v>3640</v>
      </c>
      <c r="N49" s="62" t="s">
        <v>3271</v>
      </c>
      <c r="AD49" s="62" t="s">
        <v>3641</v>
      </c>
      <c r="AH49" s="62" t="s">
        <v>3271</v>
      </c>
      <c r="AI49" s="62" t="s">
        <v>3028</v>
      </c>
      <c r="AK49" s="62" t="s">
        <v>3261</v>
      </c>
    </row>
    <row r="50" spans="1:37">
      <c r="A50" s="35">
        <v>48</v>
      </c>
      <c r="E50" s="62" t="s">
        <v>3642</v>
      </c>
      <c r="F50" s="62" t="s">
        <v>3643</v>
      </c>
      <c r="J50" s="62" t="s">
        <v>3644</v>
      </c>
      <c r="N50" s="62" t="s">
        <v>3645</v>
      </c>
      <c r="AD50" s="62" t="s">
        <v>3646</v>
      </c>
      <c r="AH50" s="62" t="s">
        <v>3645</v>
      </c>
      <c r="AI50" s="62" t="s">
        <v>3055</v>
      </c>
      <c r="AK50" s="62" t="s">
        <v>3284</v>
      </c>
    </row>
    <row r="51" spans="1:37">
      <c r="A51" s="35">
        <v>49</v>
      </c>
      <c r="E51" s="62" t="s">
        <v>3647</v>
      </c>
      <c r="F51" s="62" t="s">
        <v>3648</v>
      </c>
      <c r="J51" s="62" t="s">
        <v>3290</v>
      </c>
      <c r="N51" s="62" t="s">
        <v>3649</v>
      </c>
      <c r="AD51" s="62" t="s">
        <v>3650</v>
      </c>
      <c r="AH51" s="62" t="s">
        <v>3649</v>
      </c>
      <c r="AI51" s="62" t="s">
        <v>3085</v>
      </c>
      <c r="AK51" s="62" t="s">
        <v>3303</v>
      </c>
    </row>
    <row r="52" spans="1:37">
      <c r="A52" s="35">
        <v>50</v>
      </c>
      <c r="E52" s="62" t="s">
        <v>3651</v>
      </c>
      <c r="F52" s="62" t="s">
        <v>3652</v>
      </c>
      <c r="J52" s="62" t="s">
        <v>3653</v>
      </c>
      <c r="N52" s="62" t="s">
        <v>3654</v>
      </c>
      <c r="AD52" s="62" t="s">
        <v>3655</v>
      </c>
      <c r="AH52" s="62" t="s">
        <v>3654</v>
      </c>
      <c r="AI52" s="62" t="s">
        <v>3113</v>
      </c>
      <c r="AK52" s="62" t="s">
        <v>3324</v>
      </c>
    </row>
    <row r="53" spans="1:37">
      <c r="A53" s="35">
        <v>51</v>
      </c>
      <c r="E53" s="62" t="s">
        <v>3656</v>
      </c>
      <c r="F53" s="62" t="s">
        <v>3657</v>
      </c>
      <c r="J53" s="62" t="s">
        <v>3658</v>
      </c>
      <c r="N53" s="62" t="s">
        <v>3659</v>
      </c>
      <c r="AD53" s="62" t="s">
        <v>3660</v>
      </c>
      <c r="AH53" s="62" t="s">
        <v>3659</v>
      </c>
      <c r="AI53" s="62" t="s">
        <v>3138</v>
      </c>
      <c r="AK53" s="62" t="s">
        <v>3346</v>
      </c>
    </row>
    <row r="54" spans="1:37">
      <c r="A54" s="35">
        <v>52</v>
      </c>
      <c r="E54" s="62" t="s">
        <v>3661</v>
      </c>
      <c r="F54" s="62" t="s">
        <v>3662</v>
      </c>
      <c r="J54" s="62" t="s">
        <v>3663</v>
      </c>
      <c r="N54" s="62" t="s">
        <v>3664</v>
      </c>
      <c r="AD54" s="62" t="s">
        <v>3665</v>
      </c>
      <c r="AH54" s="62" t="s">
        <v>3664</v>
      </c>
      <c r="AI54" s="62" t="s">
        <v>3162</v>
      </c>
      <c r="AK54" s="62" t="s">
        <v>3364</v>
      </c>
    </row>
    <row r="55" spans="1:37">
      <c r="A55" s="35">
        <v>53</v>
      </c>
      <c r="E55" s="62" t="s">
        <v>3666</v>
      </c>
      <c r="F55" s="62" t="s">
        <v>3667</v>
      </c>
      <c r="J55" s="62" t="s">
        <v>3668</v>
      </c>
      <c r="N55" s="62" t="s">
        <v>3669</v>
      </c>
      <c r="AD55" s="62" t="s">
        <v>3670</v>
      </c>
      <c r="AH55" s="62" t="s">
        <v>3669</v>
      </c>
      <c r="AI55" s="62" t="s">
        <v>3188</v>
      </c>
      <c r="AK55" s="62" t="s">
        <v>3383</v>
      </c>
    </row>
    <row r="56" spans="1:37">
      <c r="A56" s="35">
        <v>54</v>
      </c>
      <c r="E56" s="62" t="s">
        <v>3671</v>
      </c>
      <c r="F56" s="62" t="s">
        <v>3672</v>
      </c>
      <c r="J56" s="62" t="s">
        <v>3673</v>
      </c>
      <c r="N56" s="62" t="s">
        <v>3674</v>
      </c>
      <c r="AD56" s="62" t="s">
        <v>3675</v>
      </c>
      <c r="AH56" s="62" t="s">
        <v>3674</v>
      </c>
      <c r="AI56" s="62" t="s">
        <v>3217</v>
      </c>
      <c r="AK56" s="62" t="s">
        <v>3400</v>
      </c>
    </row>
    <row r="57" spans="1:37">
      <c r="A57" s="35">
        <v>55</v>
      </c>
      <c r="E57" s="62" t="s">
        <v>3676</v>
      </c>
      <c r="F57" s="62" t="s">
        <v>3677</v>
      </c>
      <c r="J57" s="62" t="s">
        <v>3678</v>
      </c>
      <c r="AD57" s="62" t="s">
        <v>3679</v>
      </c>
      <c r="AH57" s="62" t="s">
        <v>2868</v>
      </c>
      <c r="AI57" s="62" t="s">
        <v>3189</v>
      </c>
      <c r="AK57" s="62" t="s">
        <v>3419</v>
      </c>
    </row>
    <row r="58" spans="1:37">
      <c r="A58" s="35">
        <v>56</v>
      </c>
      <c r="E58" s="62" t="s">
        <v>3680</v>
      </c>
      <c r="J58" s="62" t="s">
        <v>3681</v>
      </c>
      <c r="AD58" s="62" t="s">
        <v>3135</v>
      </c>
      <c r="AH58" s="62" t="s">
        <v>2896</v>
      </c>
      <c r="AI58" s="62" t="s">
        <v>3260</v>
      </c>
      <c r="AK58" s="62" t="s">
        <v>3434</v>
      </c>
    </row>
    <row r="59" spans="1:37">
      <c r="A59" s="35">
        <v>57</v>
      </c>
      <c r="E59" s="62" t="s">
        <v>3682</v>
      </c>
      <c r="J59" s="62" t="s">
        <v>3683</v>
      </c>
      <c r="AD59" s="62" t="s">
        <v>3684</v>
      </c>
      <c r="AH59" s="62" t="s">
        <v>2925</v>
      </c>
      <c r="AI59" s="62" t="s">
        <v>3283</v>
      </c>
      <c r="AK59" s="62" t="s">
        <v>3448</v>
      </c>
    </row>
    <row r="60" spans="1:37">
      <c r="A60" s="35">
        <v>58</v>
      </c>
      <c r="E60" s="62" t="s">
        <v>3685</v>
      </c>
      <c r="J60" s="62" t="s">
        <v>3686</v>
      </c>
      <c r="AD60" s="62" t="s">
        <v>3687</v>
      </c>
      <c r="AH60" s="62" t="s">
        <v>2951</v>
      </c>
      <c r="AI60" s="62" t="s">
        <v>3302</v>
      </c>
      <c r="AK60" s="62" t="s">
        <v>3462</v>
      </c>
    </row>
    <row r="61" spans="1:37">
      <c r="A61" s="35">
        <v>59</v>
      </c>
      <c r="E61" s="62" t="s">
        <v>3688</v>
      </c>
      <c r="J61" s="62" t="s">
        <v>3689</v>
      </c>
      <c r="AD61" s="62" t="s">
        <v>3160</v>
      </c>
      <c r="AH61" s="62" t="s">
        <v>2976</v>
      </c>
      <c r="AI61" s="62" t="s">
        <v>3239</v>
      </c>
      <c r="AK61" s="62" t="s">
        <v>3475</v>
      </c>
    </row>
    <row r="62" spans="1:37">
      <c r="A62" s="35">
        <v>60</v>
      </c>
      <c r="E62" s="62" t="s">
        <v>3690</v>
      </c>
      <c r="J62" s="62" t="s">
        <v>3691</v>
      </c>
      <c r="AH62" s="62" t="s">
        <v>2926</v>
      </c>
      <c r="AI62" s="62" t="s">
        <v>3345</v>
      </c>
      <c r="AK62" s="62" t="s">
        <v>3488</v>
      </c>
    </row>
    <row r="63" spans="1:37">
      <c r="A63" s="35">
        <v>61</v>
      </c>
      <c r="E63" s="62" t="s">
        <v>3692</v>
      </c>
      <c r="J63" s="62" t="s">
        <v>3693</v>
      </c>
      <c r="AH63" s="62" t="s">
        <v>3027</v>
      </c>
      <c r="AI63" s="62" t="s">
        <v>3363</v>
      </c>
      <c r="AK63" s="62" t="s">
        <v>3501</v>
      </c>
    </row>
    <row r="64" spans="1:37">
      <c r="A64" s="35">
        <v>62</v>
      </c>
      <c r="E64" s="62" t="s">
        <v>3694</v>
      </c>
      <c r="J64" s="62" t="s">
        <v>3695</v>
      </c>
      <c r="AH64" s="62" t="s">
        <v>3054</v>
      </c>
      <c r="AI64" s="62" t="s">
        <v>3382</v>
      </c>
      <c r="AK64" s="62" t="s">
        <v>3516</v>
      </c>
    </row>
    <row r="65" spans="1:37">
      <c r="A65" s="35">
        <v>63</v>
      </c>
      <c r="E65" s="62" t="s">
        <v>3696</v>
      </c>
      <c r="J65" s="62" t="s">
        <v>3697</v>
      </c>
      <c r="AH65" s="62" t="s">
        <v>3084</v>
      </c>
      <c r="AI65" s="62" t="s">
        <v>3399</v>
      </c>
      <c r="AK65" s="62" t="s">
        <v>3530</v>
      </c>
    </row>
    <row r="66" spans="1:37">
      <c r="A66" s="35">
        <v>64</v>
      </c>
      <c r="E66" s="62" t="s">
        <v>3698</v>
      </c>
      <c r="J66" s="62" t="s">
        <v>3699</v>
      </c>
      <c r="AH66" s="62" t="s">
        <v>3112</v>
      </c>
      <c r="AI66" s="62" t="s">
        <v>3418</v>
      </c>
      <c r="AK66" s="62" t="s">
        <v>3542</v>
      </c>
    </row>
    <row r="67" spans="1:37">
      <c r="A67" s="35">
        <v>65</v>
      </c>
      <c r="E67" s="62" t="s">
        <v>3700</v>
      </c>
      <c r="J67" s="62" t="s">
        <v>3701</v>
      </c>
      <c r="AH67" s="62" t="s">
        <v>3137</v>
      </c>
      <c r="AK67" s="62" t="s">
        <v>3551</v>
      </c>
    </row>
    <row r="68" spans="1:37">
      <c r="A68" s="35">
        <v>66</v>
      </c>
      <c r="E68" s="62" t="s">
        <v>3702</v>
      </c>
      <c r="J68" s="62" t="s">
        <v>3703</v>
      </c>
      <c r="AH68" s="62" t="s">
        <v>2978</v>
      </c>
      <c r="AK68" s="62" t="s">
        <v>3562</v>
      </c>
    </row>
    <row r="69" spans="1:37">
      <c r="A69" s="35">
        <v>67</v>
      </c>
      <c r="E69" s="62" t="s">
        <v>3704</v>
      </c>
      <c r="J69" s="62" t="s">
        <v>3309</v>
      </c>
      <c r="AH69" s="62" t="s">
        <v>3187</v>
      </c>
      <c r="AK69" s="62" t="s">
        <v>3570</v>
      </c>
    </row>
    <row r="70" spans="1:37">
      <c r="A70" s="35">
        <v>68</v>
      </c>
      <c r="E70" s="62" t="s">
        <v>3705</v>
      </c>
      <c r="J70" s="62" t="s">
        <v>3706</v>
      </c>
      <c r="AH70" s="62" t="s">
        <v>3216</v>
      </c>
      <c r="AK70" s="62" t="s">
        <v>3578</v>
      </c>
    </row>
    <row r="71" spans="1:37">
      <c r="A71" s="35">
        <v>69</v>
      </c>
      <c r="E71" s="62" t="s">
        <v>3707</v>
      </c>
      <c r="J71" s="62" t="s">
        <v>3708</v>
      </c>
      <c r="AH71" s="62" t="s">
        <v>3238</v>
      </c>
      <c r="AK71" s="62" t="s">
        <v>3587</v>
      </c>
    </row>
    <row r="72" spans="1:37">
      <c r="A72" s="35">
        <v>70</v>
      </c>
      <c r="E72" s="62" t="s">
        <v>3709</v>
      </c>
      <c r="J72" s="62" t="s">
        <v>3710</v>
      </c>
      <c r="AH72" s="62" t="s">
        <v>3259</v>
      </c>
      <c r="AK72" s="62" t="s">
        <v>3594</v>
      </c>
    </row>
    <row r="73" spans="1:37">
      <c r="A73" s="35">
        <v>71</v>
      </c>
      <c r="J73" s="62" t="s">
        <v>3711</v>
      </c>
      <c r="AH73" s="62" t="s">
        <v>3282</v>
      </c>
      <c r="AK73" s="62" t="s">
        <v>3601</v>
      </c>
    </row>
    <row r="74" spans="1:37">
      <c r="A74" s="35">
        <v>72</v>
      </c>
      <c r="J74" s="62" t="s">
        <v>3712</v>
      </c>
      <c r="AH74" s="62" t="s">
        <v>3301</v>
      </c>
      <c r="AK74" s="62" t="s">
        <v>3606</v>
      </c>
    </row>
    <row r="75" spans="1:37">
      <c r="A75" s="35">
        <v>73</v>
      </c>
      <c r="J75" s="62" t="s">
        <v>3713</v>
      </c>
      <c r="AH75" s="62" t="s">
        <v>3323</v>
      </c>
      <c r="AK75" s="62" t="s">
        <v>3611</v>
      </c>
    </row>
    <row r="76" spans="1:37">
      <c r="A76" s="35">
        <v>74</v>
      </c>
      <c r="J76" s="62" t="s">
        <v>3714</v>
      </c>
      <c r="AH76" s="62" t="s">
        <v>3344</v>
      </c>
      <c r="AK76" s="62" t="s">
        <v>3617</v>
      </c>
    </row>
    <row r="77" spans="1:37">
      <c r="A77" s="35">
        <v>75</v>
      </c>
      <c r="J77" s="62" t="s">
        <v>3715</v>
      </c>
      <c r="AH77" s="62" t="s">
        <v>3362</v>
      </c>
      <c r="AK77" s="62" t="s">
        <v>3622</v>
      </c>
    </row>
    <row r="78" spans="1:37">
      <c r="A78" s="35">
        <v>76</v>
      </c>
      <c r="AH78" s="62" t="s">
        <v>3381</v>
      </c>
      <c r="AK78" s="62" t="s">
        <v>3627</v>
      </c>
    </row>
    <row r="79" spans="1:37">
      <c r="A79" s="35">
        <v>77</v>
      </c>
      <c r="AH79" s="62" t="s">
        <v>3086</v>
      </c>
      <c r="AK79" s="62" t="s">
        <v>3632</v>
      </c>
    </row>
    <row r="80" spans="1:37">
      <c r="A80" s="35">
        <v>78</v>
      </c>
      <c r="AH80" s="62" t="s">
        <v>3417</v>
      </c>
      <c r="AK80" s="62" t="s">
        <v>3638</v>
      </c>
    </row>
    <row r="81" spans="1:37">
      <c r="A81" s="35">
        <v>79</v>
      </c>
      <c r="AH81" s="62" t="s">
        <v>3433</v>
      </c>
      <c r="AK81" s="62" t="s">
        <v>3642</v>
      </c>
    </row>
    <row r="82" spans="1:37">
      <c r="A82" s="35">
        <v>80</v>
      </c>
      <c r="AH82" s="62" t="s">
        <v>3447</v>
      </c>
      <c r="AK82" s="62" t="s">
        <v>3647</v>
      </c>
    </row>
    <row r="83" spans="1:37">
      <c r="A83" s="35">
        <v>81</v>
      </c>
      <c r="AH83" s="62" t="s">
        <v>3461</v>
      </c>
      <c r="AK83" s="62" t="s">
        <v>3651</v>
      </c>
    </row>
    <row r="84" spans="1:37">
      <c r="A84" s="35">
        <v>82</v>
      </c>
      <c r="AH84" s="62" t="s">
        <v>3474</v>
      </c>
      <c r="AK84" s="62" t="s">
        <v>3656</v>
      </c>
    </row>
    <row r="85" spans="1:37">
      <c r="A85" s="35">
        <v>83</v>
      </c>
      <c r="AH85" s="62" t="s">
        <v>3139</v>
      </c>
      <c r="AK85" s="62" t="s">
        <v>3661</v>
      </c>
    </row>
    <row r="86" spans="1:37">
      <c r="A86" s="35">
        <v>84</v>
      </c>
      <c r="AH86" s="62" t="s">
        <v>3163</v>
      </c>
      <c r="AK86" s="62" t="s">
        <v>3666</v>
      </c>
    </row>
    <row r="87" spans="1:37">
      <c r="A87" s="35">
        <v>85</v>
      </c>
      <c r="AH87" s="62" t="s">
        <v>3515</v>
      </c>
      <c r="AK87" s="62" t="s">
        <v>3671</v>
      </c>
    </row>
    <row r="88" spans="1:37">
      <c r="A88" s="35">
        <v>86</v>
      </c>
      <c r="AH88" s="62" t="s">
        <v>3529</v>
      </c>
      <c r="AK88" s="62" t="s">
        <v>3676</v>
      </c>
    </row>
    <row r="89" spans="1:37">
      <c r="A89" s="35">
        <v>87</v>
      </c>
      <c r="AH89" s="62" t="s">
        <v>3541</v>
      </c>
      <c r="AK89" s="62" t="s">
        <v>3680</v>
      </c>
    </row>
    <row r="90" spans="1:37">
      <c r="A90" s="35">
        <v>88</v>
      </c>
      <c r="AH90" s="62" t="s">
        <v>3550</v>
      </c>
      <c r="AK90" s="62" t="s">
        <v>3682</v>
      </c>
    </row>
    <row r="91" spans="1:37">
      <c r="A91" s="35">
        <v>89</v>
      </c>
      <c r="AH91" s="62" t="s">
        <v>3561</v>
      </c>
      <c r="AK91" s="62" t="s">
        <v>3685</v>
      </c>
    </row>
    <row r="92" spans="1:37">
      <c r="A92" s="35">
        <v>90</v>
      </c>
      <c r="AH92" s="62" t="s">
        <v>3569</v>
      </c>
      <c r="AK92" s="62" t="s">
        <v>3688</v>
      </c>
    </row>
    <row r="93" spans="1:37">
      <c r="A93" s="35">
        <v>91</v>
      </c>
      <c r="AH93" s="62" t="s">
        <v>3577</v>
      </c>
      <c r="AK93" s="62" t="s">
        <v>3690</v>
      </c>
    </row>
    <row r="94" spans="1:37">
      <c r="A94" s="35">
        <v>92</v>
      </c>
      <c r="AH94" s="62" t="s">
        <v>3586</v>
      </c>
      <c r="AK94" s="62" t="s">
        <v>3692</v>
      </c>
    </row>
    <row r="95" spans="1:37">
      <c r="A95" s="35">
        <v>93</v>
      </c>
      <c r="AH95" s="62" t="s">
        <v>3593</v>
      </c>
      <c r="AK95" s="62" t="s">
        <v>3694</v>
      </c>
    </row>
    <row r="96" spans="1:37">
      <c r="A96" s="35">
        <v>94</v>
      </c>
      <c r="AH96" s="62" t="s">
        <v>3218</v>
      </c>
      <c r="AK96" s="62" t="s">
        <v>3696</v>
      </c>
    </row>
    <row r="97" spans="1:37">
      <c r="A97" s="35">
        <v>95</v>
      </c>
      <c r="AH97" s="62" t="s">
        <v>3605</v>
      </c>
      <c r="AK97" s="62" t="s">
        <v>3698</v>
      </c>
    </row>
    <row r="98" spans="1:37">
      <c r="A98" s="35">
        <v>96</v>
      </c>
      <c r="AH98" s="62" t="s">
        <v>3610</v>
      </c>
      <c r="AK98" s="62" t="s">
        <v>3700</v>
      </c>
    </row>
    <row r="99" spans="1:37">
      <c r="A99" s="35">
        <v>97</v>
      </c>
      <c r="AH99" s="62" t="s">
        <v>3616</v>
      </c>
      <c r="AK99" s="62" t="s">
        <v>3702</v>
      </c>
    </row>
    <row r="100" spans="1:37">
      <c r="A100" s="35">
        <v>98</v>
      </c>
      <c r="AH100" s="62" t="s">
        <v>3621</v>
      </c>
      <c r="AK100" s="62" t="s">
        <v>3704</v>
      </c>
    </row>
    <row r="101" spans="1:37">
      <c r="A101" s="35">
        <v>99</v>
      </c>
      <c r="AH101" s="62" t="s">
        <v>3626</v>
      </c>
      <c r="AK101" s="62" t="s">
        <v>3705</v>
      </c>
    </row>
    <row r="102" spans="1:37">
      <c r="A102" s="35">
        <v>100</v>
      </c>
      <c r="AH102" s="62" t="s">
        <v>3631</v>
      </c>
      <c r="AK102" s="62" t="s">
        <v>3707</v>
      </c>
    </row>
    <row r="103" spans="1:37">
      <c r="A103" s="35">
        <v>101</v>
      </c>
      <c r="AH103" s="62" t="s">
        <v>3637</v>
      </c>
      <c r="AK103" s="62" t="s">
        <v>3709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A64" sqref="A64"/>
    </sheetView>
  </sheetViews>
  <sheetFormatPr defaultColWidth="17.33203125" defaultRowHeight="15" customHeight="1"/>
  <cols>
    <col min="1" max="1" width="15.5546875" customWidth="1"/>
    <col min="2" max="2" width="8.6640625" customWidth="1"/>
    <col min="3" max="3" width="12.33203125" customWidth="1"/>
    <col min="4" max="4" width="12.88671875" customWidth="1"/>
    <col min="5" max="5" width="16" customWidth="1"/>
    <col min="6" max="6" width="16.33203125" customWidth="1"/>
    <col min="7" max="7" width="14" customWidth="1"/>
    <col min="8" max="8" width="16.44140625" customWidth="1"/>
    <col min="9" max="9" width="15.109375" customWidth="1"/>
    <col min="10" max="10" width="15.5546875" customWidth="1"/>
    <col min="11" max="12" width="16.44140625" customWidth="1"/>
    <col min="13" max="26" width="8.6640625" customWidth="1"/>
  </cols>
  <sheetData>
    <row r="1" spans="1:12">
      <c r="A1" s="9" t="s">
        <v>2338</v>
      </c>
      <c r="B1" s="9" t="s">
        <v>2339</v>
      </c>
      <c r="C1" s="9" t="s">
        <v>2340</v>
      </c>
      <c r="D1" s="9" t="s">
        <v>2341</v>
      </c>
      <c r="E1" s="9" t="s">
        <v>2342</v>
      </c>
      <c r="F1" s="9" t="s">
        <v>2343</v>
      </c>
      <c r="G1" s="9" t="s">
        <v>2344</v>
      </c>
      <c r="H1" s="9" t="s">
        <v>2345</v>
      </c>
      <c r="I1" s="9" t="s">
        <v>2346</v>
      </c>
      <c r="J1" s="9" t="s">
        <v>2347</v>
      </c>
      <c r="K1" s="9" t="s">
        <v>2348</v>
      </c>
      <c r="L1" s="9" t="s">
        <v>2349</v>
      </c>
    </row>
    <row r="2" spans="1:12">
      <c r="A2" s="9" t="s">
        <v>2350</v>
      </c>
      <c r="B2" s="9" t="s">
        <v>2351</v>
      </c>
      <c r="C2" s="9" t="s">
        <v>2352</v>
      </c>
      <c r="D2" s="9" t="s">
        <v>1</v>
      </c>
      <c r="E2" s="9" t="s">
        <v>2353</v>
      </c>
      <c r="F2" s="9" t="s">
        <v>2354</v>
      </c>
      <c r="G2" s="9" t="s">
        <v>2355</v>
      </c>
      <c r="H2" s="79" t="s">
        <v>2356</v>
      </c>
      <c r="I2" s="79" t="s">
        <v>2357</v>
      </c>
      <c r="J2" s="79" t="s">
        <v>2358</v>
      </c>
      <c r="K2" s="79" t="s">
        <v>2359</v>
      </c>
      <c r="L2" s="79" t="s">
        <v>2360</v>
      </c>
    </row>
    <row r="3" spans="1:12">
      <c r="A3" s="9" t="s">
        <v>2361</v>
      </c>
      <c r="B3" s="79" t="s">
        <v>2362</v>
      </c>
      <c r="C3" s="79" t="s">
        <v>2363</v>
      </c>
      <c r="D3" s="79" t="s">
        <v>2364</v>
      </c>
      <c r="E3" s="9" t="s">
        <v>2365</v>
      </c>
      <c r="F3" s="9" t="s">
        <v>2366</v>
      </c>
      <c r="G3" s="79" t="s">
        <v>2367</v>
      </c>
      <c r="H3" s="79" t="s">
        <v>2368</v>
      </c>
      <c r="I3" s="79" t="s">
        <v>2369</v>
      </c>
      <c r="J3" s="9" t="s">
        <v>2370</v>
      </c>
      <c r="K3" s="9" t="s">
        <v>2371</v>
      </c>
      <c r="L3" s="79" t="s">
        <v>2372</v>
      </c>
    </row>
    <row r="4" spans="1:12">
      <c r="A4" s="79" t="s">
        <v>2373</v>
      </c>
      <c r="B4" s="9" t="s">
        <v>2374</v>
      </c>
      <c r="C4" s="9" t="s">
        <v>2375</v>
      </c>
      <c r="D4" s="9" t="s">
        <v>2376</v>
      </c>
      <c r="E4" s="9" t="s">
        <v>2377</v>
      </c>
      <c r="F4" s="9" t="s">
        <v>2378</v>
      </c>
      <c r="G4" s="79" t="s">
        <v>2379</v>
      </c>
      <c r="H4" s="9" t="s">
        <v>2380</v>
      </c>
      <c r="I4" s="9" t="s">
        <v>2381</v>
      </c>
      <c r="J4" s="9" t="s">
        <v>2382</v>
      </c>
      <c r="K4" s="79" t="s">
        <v>2383</v>
      </c>
      <c r="L4" s="79" t="s">
        <v>2384</v>
      </c>
    </row>
    <row r="5" spans="1:12">
      <c r="A5" s="9" t="s">
        <v>2385</v>
      </c>
      <c r="B5" s="79" t="s">
        <v>2386</v>
      </c>
      <c r="C5" s="79" t="s">
        <v>2387</v>
      </c>
      <c r="D5" s="9" t="s">
        <v>2388</v>
      </c>
      <c r="E5" s="79" t="s">
        <v>2389</v>
      </c>
      <c r="F5" s="9" t="s">
        <v>2390</v>
      </c>
      <c r="G5" s="79" t="s">
        <v>2391</v>
      </c>
      <c r="H5" s="79" t="s">
        <v>982</v>
      </c>
      <c r="I5" s="79" t="s">
        <v>2392</v>
      </c>
      <c r="J5" s="9" t="s">
        <v>2393</v>
      </c>
      <c r="K5" s="79" t="s">
        <v>2014</v>
      </c>
      <c r="L5" s="79" t="s">
        <v>2394</v>
      </c>
    </row>
    <row r="6" spans="1:12">
      <c r="A6" s="9" t="s">
        <v>2395</v>
      </c>
      <c r="B6" s="9" t="s">
        <v>2396</v>
      </c>
      <c r="C6" s="9" t="s">
        <v>2397</v>
      </c>
      <c r="D6" s="9" t="s">
        <v>2398</v>
      </c>
      <c r="E6" s="9" t="s">
        <v>2399</v>
      </c>
      <c r="F6" s="79" t="s">
        <v>2400</v>
      </c>
      <c r="G6" s="9" t="s">
        <v>2401</v>
      </c>
      <c r="H6" s="79" t="s">
        <v>2402</v>
      </c>
      <c r="I6" s="9" t="str">
        <f ca="1">'Town Sheet'!B$14 &amp; "'s"</f>
        <v>Cecie's</v>
      </c>
      <c r="J6" s="80" t="s">
        <v>2403</v>
      </c>
      <c r="K6" s="81" t="str">
        <f ca="1">'Town Sheet'!B$15 &amp; "'s"</f>
        <v>Irdathin's</v>
      </c>
      <c r="L6" s="80" t="s">
        <v>2404</v>
      </c>
    </row>
    <row r="7" spans="1:12">
      <c r="A7" s="9" t="s">
        <v>2405</v>
      </c>
      <c r="B7" s="9" t="s">
        <v>2406</v>
      </c>
      <c r="C7" s="9" t="s">
        <v>2407</v>
      </c>
      <c r="D7" s="9" t="s">
        <v>2408</v>
      </c>
      <c r="E7" s="9" t="s">
        <v>2409</v>
      </c>
      <c r="F7" s="79" t="s">
        <v>2410</v>
      </c>
      <c r="G7" s="79" t="s">
        <v>2411</v>
      </c>
      <c r="H7" s="79" t="s">
        <v>2412</v>
      </c>
      <c r="I7" s="81" t="str">
        <f ca="1">'Town Sheet'!B$14 &amp; "'s"</f>
        <v>Cecie's</v>
      </c>
      <c r="J7" s="80" t="s">
        <v>2413</v>
      </c>
      <c r="K7" s="81" t="str">
        <f ca="1">'Town Sheet'!B$15 &amp; "'s"</f>
        <v>Irdathin's</v>
      </c>
      <c r="L7" s="80" t="s">
        <v>2414</v>
      </c>
    </row>
    <row r="8" spans="1:12">
      <c r="A8" s="9" t="s">
        <v>2415</v>
      </c>
      <c r="B8" s="9" t="s">
        <v>2416</v>
      </c>
      <c r="C8" s="9" t="s">
        <v>2401</v>
      </c>
      <c r="D8" s="9" t="s">
        <v>2417</v>
      </c>
      <c r="E8" s="9" t="str">
        <f ca="1">'Town Sheet'!B$12 &amp; "'s"</f>
        <v>Cirdire's</v>
      </c>
      <c r="F8" s="79" t="s">
        <v>2418</v>
      </c>
      <c r="G8" s="9" t="str">
        <f ca="1">'Town Sheet'!B$13 &amp; "'s"</f>
        <v>Glinarv's</v>
      </c>
      <c r="H8" s="79" t="s">
        <v>2419</v>
      </c>
      <c r="I8" s="81" t="str">
        <f ca="1">'Town Sheet'!B$14 &amp; "'s"</f>
        <v>Cecie's</v>
      </c>
      <c r="J8" s="80" t="s">
        <v>2420</v>
      </c>
      <c r="K8" s="81" t="str">
        <f ca="1">'Town Sheet'!B$15 &amp; "'s"</f>
        <v>Irdathin's</v>
      </c>
      <c r="L8" s="80" t="s">
        <v>2421</v>
      </c>
    </row>
    <row r="9" spans="1:12">
      <c r="A9" s="9" t="s">
        <v>2422</v>
      </c>
      <c r="B9" s="9" t="s">
        <v>2423</v>
      </c>
      <c r="C9" s="9" t="s">
        <v>2424</v>
      </c>
      <c r="D9" s="80" t="s">
        <v>2425</v>
      </c>
      <c r="E9" s="9" t="str">
        <f ca="1">'Town Sheet'!B$12 &amp; "'s"</f>
        <v>Cirdire's</v>
      </c>
      <c r="F9" s="9" t="s">
        <v>2426</v>
      </c>
      <c r="G9" s="9" t="str">
        <f ca="1">'Town Sheet'!B$13 &amp; "'s"</f>
        <v>Glinarv's</v>
      </c>
      <c r="H9" s="79" t="s">
        <v>951</v>
      </c>
      <c r="I9" s="81" t="str">
        <f ca="1">'Town Sheet'!B$14 &amp; "'s"</f>
        <v>Cecie's</v>
      </c>
      <c r="J9" s="80" t="s">
        <v>2427</v>
      </c>
      <c r="K9" s="81" t="str">
        <f ca="1">'Town Sheet'!B$15 &amp; "'s"</f>
        <v>Irdathin's</v>
      </c>
      <c r="L9" s="80" t="s">
        <v>2428</v>
      </c>
    </row>
    <row r="10" spans="1:12">
      <c r="A10" s="9" t="s">
        <v>2429</v>
      </c>
      <c r="B10" s="79" t="s">
        <v>2430</v>
      </c>
      <c r="C10" s="9" t="str">
        <f ca="1">'Town Sheet'!B$11 &amp; "'s"</f>
        <v>Amel's</v>
      </c>
      <c r="D10" s="80" t="s">
        <v>2431</v>
      </c>
      <c r="E10" s="9" t="str">
        <f ca="1">'Town Sheet'!B$12 &amp; "'s"</f>
        <v>Cirdire's</v>
      </c>
      <c r="F10" s="80" t="s">
        <v>931</v>
      </c>
      <c r="G10" s="9" t="str">
        <f ca="1">'Town Sheet'!B$13 &amp; "'s"</f>
        <v>Glinarv's</v>
      </c>
      <c r="H10" s="79" t="s">
        <v>2432</v>
      </c>
      <c r="I10" s="81" t="str">
        <f ca="1">'Town Sheet'!B$14 &amp; "'s"</f>
        <v>Cecie's</v>
      </c>
      <c r="J10" s="80" t="s">
        <v>2433</v>
      </c>
      <c r="K10" s="81" t="str">
        <f ca="1">'Town Sheet'!B$15 &amp; "'s"</f>
        <v>Irdathin's</v>
      </c>
      <c r="L10" s="80" t="s">
        <v>2434</v>
      </c>
    </row>
    <row r="11" spans="1:12">
      <c r="A11" s="9" t="s">
        <v>2435</v>
      </c>
      <c r="B11" s="9" t="s">
        <v>2436</v>
      </c>
      <c r="C11" s="9" t="str">
        <f ca="1">'Town Sheet'!B$11 &amp; "'s"</f>
        <v>Amel's</v>
      </c>
      <c r="D11" s="80" t="s">
        <v>2437</v>
      </c>
      <c r="E11" s="9" t="str">
        <f ca="1">'Town Sheet'!B$12 &amp; "'s"</f>
        <v>Cirdire's</v>
      </c>
      <c r="F11" s="80" t="s">
        <v>2438</v>
      </c>
      <c r="G11" s="9" t="str">
        <f ca="1">'Town Sheet'!B$13 &amp; "'s"</f>
        <v>Glinarv's</v>
      </c>
      <c r="H11" s="80" t="s">
        <v>2439</v>
      </c>
      <c r="I11" s="81" t="str">
        <f ca="1">'Town Sheet'!B$14 &amp; "'s"</f>
        <v>Cecie's</v>
      </c>
      <c r="J11" s="80" t="s">
        <v>2440</v>
      </c>
      <c r="K11" s="81" t="str">
        <f ca="1">'Town Sheet'!B$15 &amp; "'s"</f>
        <v>Irdathin's</v>
      </c>
      <c r="L11" s="80" t="s">
        <v>2441</v>
      </c>
    </row>
    <row r="12" spans="1:12">
      <c r="A12" s="9" t="s">
        <v>2442</v>
      </c>
      <c r="B12" s="9" t="s">
        <v>2443</v>
      </c>
      <c r="C12" s="9" t="str">
        <f ca="1">'Town Sheet'!B$11 &amp; "'s"</f>
        <v>Amel's</v>
      </c>
      <c r="D12" s="80" t="s">
        <v>2444</v>
      </c>
      <c r="E12" s="9" t="str">
        <f ca="1">'Town Sheet'!B$12 &amp; "'s"</f>
        <v>Cirdire's</v>
      </c>
      <c r="F12" s="80" t="s">
        <v>2445</v>
      </c>
      <c r="G12" s="9" t="str">
        <f ca="1">'Town Sheet'!B$13 &amp; "'s"</f>
        <v>Glinarv's</v>
      </c>
      <c r="H12" s="80" t="s">
        <v>2446</v>
      </c>
      <c r="I12" s="81" t="str">
        <f ca="1">'Town Sheet'!C$14 &amp; "'s"</f>
        <v>Snakesoar's</v>
      </c>
      <c r="J12" s="80" t="s">
        <v>2447</v>
      </c>
      <c r="K12" s="81" t="str">
        <f ca="1">'Town Sheet'!C$15 &amp; "'s"</f>
        <v>Alpenward's</v>
      </c>
      <c r="L12" s="80" t="s">
        <v>2448</v>
      </c>
    </row>
    <row r="13" spans="1:12">
      <c r="A13" s="9" t="s">
        <v>2449</v>
      </c>
      <c r="B13" s="80" t="s">
        <v>2450</v>
      </c>
      <c r="C13" s="9" t="str">
        <f ca="1">'Town Sheet'!B$11 &amp; "'s"</f>
        <v>Amel's</v>
      </c>
      <c r="D13" s="80" t="s">
        <v>2451</v>
      </c>
      <c r="E13" s="9" t="str">
        <f ca="1">'Town Sheet'!B$12 &amp; "'s"</f>
        <v>Cirdire's</v>
      </c>
      <c r="F13" s="80" t="s">
        <v>2452</v>
      </c>
      <c r="G13" s="9" t="str">
        <f ca="1">'Town Sheet'!B$13 &amp; "'s"</f>
        <v>Glinarv's</v>
      </c>
      <c r="H13" s="80" t="s">
        <v>2453</v>
      </c>
      <c r="I13" s="81" t="str">
        <f ca="1">'Town Sheet'!C$14 &amp; "'s"</f>
        <v>Snakesoar's</v>
      </c>
      <c r="J13" s="80" t="s">
        <v>2454</v>
      </c>
      <c r="K13" s="81" t="str">
        <f ca="1">'Town Sheet'!C$15 &amp; "'s"</f>
        <v>Alpenward's</v>
      </c>
      <c r="L13" s="80" t="s">
        <v>2455</v>
      </c>
    </row>
    <row r="14" spans="1:12">
      <c r="A14" s="9" t="s">
        <v>2456</v>
      </c>
      <c r="B14" s="80" t="s">
        <v>2457</v>
      </c>
      <c r="C14" s="9" t="str">
        <f ca="1">'Town Sheet'!B$11 &amp; "'s"</f>
        <v>Amel's</v>
      </c>
      <c r="D14" s="80" t="s">
        <v>2458</v>
      </c>
      <c r="E14" s="9" t="str">
        <f ca="1">'Town Sheet'!C$12 &amp; "'s"</f>
        <v>Val'haren's</v>
      </c>
      <c r="F14" s="80" t="s">
        <v>2459</v>
      </c>
      <c r="G14" s="9" t="str">
        <f ca="1">'Town Sheet'!C$13 &amp; "'s"</f>
        <v>Eaglemore's</v>
      </c>
      <c r="H14" s="80" t="s">
        <v>994</v>
      </c>
      <c r="I14" s="81" t="str">
        <f ca="1">'Town Sheet'!C$14 &amp; "'s"</f>
        <v>Snakesoar's</v>
      </c>
      <c r="J14" s="80" t="s">
        <v>2460</v>
      </c>
      <c r="K14" s="81" t="str">
        <f ca="1">'Town Sheet'!C$15 &amp; "'s"</f>
        <v>Alpenward's</v>
      </c>
      <c r="L14" s="80" t="s">
        <v>2461</v>
      </c>
    </row>
    <row r="15" spans="1:12">
      <c r="A15" s="9" t="s">
        <v>2462</v>
      </c>
      <c r="B15" s="80" t="s">
        <v>2463</v>
      </c>
      <c r="C15" s="9" t="str">
        <f ca="1">'Town Sheet'!C$11 &amp; "'s"</f>
        <v>Morningsinger's</v>
      </c>
      <c r="D15" s="80" t="s">
        <v>2464</v>
      </c>
      <c r="E15" s="9" t="str">
        <f ca="1">'Town Sheet'!C$12 &amp; "'s"</f>
        <v>Val'haren's</v>
      </c>
      <c r="F15" s="80" t="s">
        <v>2465</v>
      </c>
      <c r="G15" s="9" t="str">
        <f ca="1">'Town Sheet'!C$13 &amp; "'s"</f>
        <v>Eaglemore's</v>
      </c>
      <c r="H15" s="80" t="s">
        <v>2466</v>
      </c>
      <c r="I15" s="81" t="str">
        <f ca="1">'Town Sheet'!C$14 &amp; "'s"</f>
        <v>Snakesoar's</v>
      </c>
      <c r="J15" s="80" t="s">
        <v>2404</v>
      </c>
      <c r="K15" s="81" t="str">
        <f ca="1">'Town Sheet'!C$15 &amp; "'s"</f>
        <v>Alpenward's</v>
      </c>
      <c r="L15" s="80" t="s">
        <v>2467</v>
      </c>
    </row>
    <row r="16" spans="1:12">
      <c r="A16" s="9" t="str">
        <f ca="1">'Town Sheet'!B$10 &amp; "'s"</f>
        <v>Kada's</v>
      </c>
      <c r="B16" s="80" t="s">
        <v>2468</v>
      </c>
      <c r="C16" s="9" t="str">
        <f ca="1">'Town Sheet'!C$11 &amp; "'s"</f>
        <v>Morningsinger's</v>
      </c>
      <c r="D16" s="80" t="s">
        <v>2469</v>
      </c>
      <c r="E16" s="9" t="str">
        <f ca="1">'Town Sheet'!C$12 &amp; "'s"</f>
        <v>Val'haren's</v>
      </c>
      <c r="F16" s="80" t="s">
        <v>948</v>
      </c>
      <c r="G16" s="9" t="str">
        <f ca="1">'Town Sheet'!C$13 &amp; "'s"</f>
        <v>Eaglemore's</v>
      </c>
      <c r="H16" s="80" t="s">
        <v>2470</v>
      </c>
      <c r="I16" s="81" t="str">
        <f ca="1">'Town Sheet'!C$14 &amp; "'s"</f>
        <v>Snakesoar's</v>
      </c>
      <c r="J16" s="80" t="s">
        <v>2471</v>
      </c>
      <c r="K16" s="81" t="str">
        <f ca="1">'Town Sheet'!C$15 &amp; "'s"</f>
        <v>Alpenward's</v>
      </c>
      <c r="L16" s="80" t="s">
        <v>2472</v>
      </c>
    </row>
    <row r="17" spans="1:12">
      <c r="A17" s="9" t="str">
        <f ca="1">'Town Sheet'!B$10 &amp; "'s"</f>
        <v>Kada's</v>
      </c>
      <c r="B17" s="80" t="s">
        <v>2473</v>
      </c>
      <c r="C17" s="9" t="str">
        <f ca="1">'Town Sheet'!C$11 &amp; "'s"</f>
        <v>Morningsinger's</v>
      </c>
      <c r="D17" s="80" t="s">
        <v>2474</v>
      </c>
      <c r="E17" s="9" t="str">
        <f ca="1">'Town Sheet'!C$12 &amp; "'s"</f>
        <v>Val'haren's</v>
      </c>
      <c r="F17" s="80" t="s">
        <v>2475</v>
      </c>
      <c r="G17" s="9" t="str">
        <f ca="1">'Town Sheet'!C$13 &amp; "'s"</f>
        <v>Eaglemore's</v>
      </c>
      <c r="H17" s="80" t="s">
        <v>2476</v>
      </c>
      <c r="I17" s="80" t="s">
        <v>2477</v>
      </c>
      <c r="J17" s="80" t="s">
        <v>2478</v>
      </c>
      <c r="K17" s="19"/>
      <c r="L17" s="19"/>
    </row>
    <row r="18" spans="1:12">
      <c r="A18" s="9" t="str">
        <f ca="1">'Town Sheet'!B$10 &amp; "'s"</f>
        <v>Kada's</v>
      </c>
      <c r="B18" s="80" t="s">
        <v>2479</v>
      </c>
      <c r="C18" s="9" t="str">
        <f ca="1">'Town Sheet'!C$11 &amp; "'s"</f>
        <v>Morningsinger's</v>
      </c>
      <c r="D18" s="80" t="s">
        <v>2480</v>
      </c>
      <c r="E18" s="9" t="str">
        <f ca="1">'Town Sheet'!C$12 &amp; "'s"</f>
        <v>Val'haren's</v>
      </c>
      <c r="F18" s="80" t="s">
        <v>2481</v>
      </c>
      <c r="G18" s="9" t="str">
        <f ca="1">'Town Sheet'!C$13 &amp; "'s"</f>
        <v>Eaglemore's</v>
      </c>
      <c r="H18" s="80" t="s">
        <v>2482</v>
      </c>
      <c r="I18" s="19"/>
      <c r="J18" s="19"/>
      <c r="K18" s="19"/>
      <c r="L18" s="19"/>
    </row>
    <row r="19" spans="1:12">
      <c r="A19" s="9" t="str">
        <f ca="1">'Town Sheet'!B$10 &amp; "'s"</f>
        <v>Kada's</v>
      </c>
      <c r="B19" s="80" t="s">
        <v>2483</v>
      </c>
      <c r="C19" s="9" t="str">
        <f ca="1">'Town Sheet'!C$11 &amp; "'s"</f>
        <v>Morningsinger's</v>
      </c>
      <c r="D19" s="80" t="s">
        <v>2484</v>
      </c>
      <c r="E19" s="80" t="s">
        <v>2435</v>
      </c>
      <c r="F19" s="80" t="s">
        <v>2485</v>
      </c>
      <c r="G19" s="80" t="s">
        <v>2486</v>
      </c>
      <c r="H19" s="80" t="s">
        <v>2487</v>
      </c>
      <c r="I19" s="19"/>
      <c r="J19" s="19"/>
      <c r="K19" s="19"/>
      <c r="L19" s="19"/>
    </row>
    <row r="20" spans="1:12">
      <c r="A20" s="9" t="str">
        <f ca="1">'Town Sheet'!B$10 &amp; "'s"</f>
        <v>Kada's</v>
      </c>
      <c r="B20" s="80" t="s">
        <v>2488</v>
      </c>
      <c r="C20" s="19"/>
      <c r="D20" s="19"/>
      <c r="E20" s="19"/>
      <c r="F20" s="80" t="s">
        <v>2489</v>
      </c>
      <c r="G20" s="19"/>
      <c r="H20" s="19"/>
      <c r="I20" s="19"/>
      <c r="J20" s="19"/>
      <c r="K20" s="19"/>
      <c r="L20" s="19"/>
    </row>
    <row r="21" spans="1:12">
      <c r="A21" s="9" t="str">
        <f ca="1">'Town Sheet'!C$10 &amp; "'s"</f>
        <v>Dirgereaper's</v>
      </c>
      <c r="B21" s="80" t="s">
        <v>2490</v>
      </c>
      <c r="C21" s="19"/>
      <c r="D21" s="19"/>
      <c r="E21" s="19"/>
      <c r="F21" s="19"/>
      <c r="G21" s="19"/>
      <c r="H21" s="19"/>
      <c r="I21" s="19"/>
      <c r="J21" s="19"/>
      <c r="K21" s="19"/>
      <c r="L21" s="19"/>
    </row>
    <row r="22" spans="1:12">
      <c r="A22" s="9" t="str">
        <f ca="1">'Town Sheet'!C$10 &amp; "'s"</f>
        <v>Dirgereaper's</v>
      </c>
      <c r="B22" s="80" t="s">
        <v>2491</v>
      </c>
      <c r="C22" s="19"/>
      <c r="D22" s="19"/>
      <c r="E22" s="19"/>
      <c r="F22" s="19"/>
      <c r="G22" s="19"/>
      <c r="H22" s="19"/>
      <c r="I22" s="19"/>
      <c r="J22" s="19"/>
      <c r="K22" s="19"/>
      <c r="L22" s="19"/>
    </row>
    <row r="23" spans="1:12">
      <c r="A23" s="9" t="str">
        <f ca="1">'Town Sheet'!C$10 &amp; "'s"</f>
        <v>Dirgereaper's</v>
      </c>
      <c r="B23" s="80" t="s">
        <v>2492</v>
      </c>
      <c r="C23" s="19"/>
      <c r="D23" s="19"/>
      <c r="E23" s="19"/>
      <c r="F23" s="19"/>
      <c r="G23" s="19"/>
      <c r="H23" s="19"/>
      <c r="I23" s="19"/>
      <c r="J23" s="19"/>
      <c r="K23" s="19"/>
      <c r="L23" s="19"/>
    </row>
    <row r="24" spans="1:12">
      <c r="A24" s="9" t="str">
        <f ca="1">'Town Sheet'!C$10 &amp; "'s"</f>
        <v>Dirgereaper's</v>
      </c>
      <c r="B24" s="80" t="s">
        <v>2493</v>
      </c>
      <c r="C24" s="19"/>
      <c r="D24" s="19"/>
      <c r="E24" s="19"/>
      <c r="F24" s="19"/>
      <c r="G24" s="19"/>
      <c r="H24" s="19"/>
      <c r="I24" s="19"/>
      <c r="J24" s="19"/>
      <c r="K24" s="19"/>
      <c r="L24" s="19"/>
    </row>
    <row r="25" spans="1:12">
      <c r="A25" s="9" t="str">
        <f ca="1">'Town Sheet'!C$10 &amp; "'s"</f>
        <v>Dirgereaper's</v>
      </c>
      <c r="B25" s="80" t="s">
        <v>2386</v>
      </c>
      <c r="C25" s="19"/>
      <c r="D25" s="19"/>
      <c r="E25" s="19"/>
      <c r="F25" s="19"/>
      <c r="G25" s="19"/>
      <c r="H25" s="19"/>
      <c r="I25" s="19"/>
      <c r="J25" s="19"/>
      <c r="K25" s="19"/>
      <c r="L25" s="19"/>
    </row>
    <row r="26" spans="1:12">
      <c r="A26" s="35" t="s">
        <v>2494</v>
      </c>
      <c r="B26" s="35" t="s">
        <v>2495</v>
      </c>
      <c r="C26" s="6"/>
      <c r="D26" s="6"/>
      <c r="E26" s="6"/>
      <c r="F26" s="6"/>
      <c r="G26" s="6"/>
      <c r="H26" s="6"/>
      <c r="I26" s="6"/>
      <c r="J26" s="6"/>
      <c r="K26" s="6"/>
      <c r="L26" s="6"/>
    </row>
    <row r="27" spans="1:12">
      <c r="A27" s="35" t="s">
        <v>2496</v>
      </c>
      <c r="B27" s="35" t="s">
        <v>2497</v>
      </c>
      <c r="C27" s="6"/>
      <c r="D27" s="6"/>
      <c r="E27" s="6"/>
      <c r="F27" s="6"/>
      <c r="G27" s="6"/>
      <c r="H27" s="6"/>
      <c r="I27" s="6"/>
      <c r="J27" s="6"/>
      <c r="K27" s="6"/>
      <c r="L27" s="6"/>
    </row>
    <row r="28" spans="1:12">
      <c r="A28" s="35" t="s">
        <v>2498</v>
      </c>
      <c r="B28" s="35" t="s">
        <v>2499</v>
      </c>
      <c r="C28" s="6"/>
      <c r="D28" s="6"/>
      <c r="E28" s="6"/>
      <c r="F28" s="6"/>
      <c r="G28" s="6"/>
      <c r="H28" s="6"/>
      <c r="I28" s="6"/>
      <c r="J28" s="6"/>
      <c r="K28" s="6"/>
      <c r="L28" s="6"/>
    </row>
    <row r="29" spans="1:12">
      <c r="A29" s="35" t="s">
        <v>2500</v>
      </c>
      <c r="B29" s="35" t="s">
        <v>2501</v>
      </c>
      <c r="C29" s="6"/>
      <c r="D29" s="6"/>
      <c r="E29" s="6"/>
      <c r="F29" s="6"/>
      <c r="G29" s="6"/>
      <c r="H29" s="6"/>
      <c r="I29" s="6"/>
      <c r="J29" s="6"/>
      <c r="K29" s="6"/>
      <c r="L29" s="6"/>
    </row>
    <row r="30" spans="1:12">
      <c r="A30" s="35" t="s">
        <v>2502</v>
      </c>
      <c r="B30" s="35" t="s">
        <v>2503</v>
      </c>
      <c r="C30" s="6"/>
      <c r="D30" s="6"/>
      <c r="E30" s="6"/>
      <c r="F30" s="6"/>
      <c r="G30" s="6"/>
      <c r="H30" s="6"/>
      <c r="I30" s="6"/>
      <c r="J30" s="6"/>
      <c r="K30" s="6"/>
      <c r="L30" s="6"/>
    </row>
    <row r="31" spans="1:12">
      <c r="A31" s="35" t="s">
        <v>2504</v>
      </c>
      <c r="B31" s="35" t="s">
        <v>525</v>
      </c>
      <c r="C31" s="6"/>
      <c r="D31" s="6"/>
      <c r="E31" s="6"/>
      <c r="F31" s="6"/>
      <c r="G31" s="6"/>
      <c r="H31" s="6"/>
      <c r="I31" s="6"/>
      <c r="J31" s="6"/>
      <c r="K31" s="6"/>
      <c r="L31" s="6"/>
    </row>
    <row r="32" spans="1:12">
      <c r="A32" s="35" t="s">
        <v>2505</v>
      </c>
      <c r="B32" s="35" t="s">
        <v>980</v>
      </c>
      <c r="C32" s="6"/>
      <c r="D32" s="6"/>
      <c r="E32" s="6"/>
      <c r="F32" s="6"/>
      <c r="G32" s="6"/>
      <c r="H32" s="6"/>
      <c r="I32" s="6"/>
      <c r="J32" s="6"/>
      <c r="K32" s="6"/>
      <c r="L32" s="6"/>
    </row>
    <row r="33" spans="1:12">
      <c r="A33" s="35" t="s">
        <v>2506</v>
      </c>
      <c r="B33" s="35" t="s">
        <v>2507</v>
      </c>
      <c r="C33" s="6"/>
      <c r="D33" s="6"/>
      <c r="E33" s="6"/>
      <c r="F33" s="6"/>
      <c r="G33" s="6"/>
      <c r="H33" s="6"/>
      <c r="I33" s="6"/>
      <c r="J33" s="6"/>
      <c r="K33" s="6"/>
      <c r="L33" s="6"/>
    </row>
    <row r="34" spans="1:12">
      <c r="A34" s="35" t="s">
        <v>2508</v>
      </c>
      <c r="B34" s="35" t="s">
        <v>169</v>
      </c>
      <c r="C34" s="6"/>
      <c r="D34" s="6"/>
      <c r="E34" s="6"/>
      <c r="F34" s="6"/>
      <c r="G34" s="6"/>
      <c r="H34" s="6"/>
      <c r="I34" s="6"/>
      <c r="J34" s="6"/>
      <c r="K34" s="6"/>
      <c r="L34" s="6"/>
    </row>
    <row r="35" spans="1:12">
      <c r="A35" s="35" t="s">
        <v>2509</v>
      </c>
      <c r="B35" s="35" t="s">
        <v>2510</v>
      </c>
      <c r="C35" s="6"/>
      <c r="D35" s="6"/>
      <c r="E35" s="6"/>
      <c r="F35" s="6"/>
      <c r="G35" s="6"/>
      <c r="H35" s="6"/>
      <c r="I35" s="6"/>
      <c r="J35" s="6"/>
      <c r="K35" s="6"/>
      <c r="L35" s="6"/>
    </row>
    <row r="36" spans="1:12">
      <c r="A36" s="35" t="s">
        <v>2511</v>
      </c>
      <c r="B36" s="35" t="s">
        <v>2430</v>
      </c>
      <c r="C36" s="6"/>
      <c r="D36" s="6"/>
      <c r="E36" s="6"/>
      <c r="F36" s="6"/>
      <c r="G36" s="6"/>
      <c r="H36" s="6"/>
      <c r="I36" s="6"/>
      <c r="J36" s="6"/>
      <c r="K36" s="6"/>
      <c r="L36" s="6"/>
    </row>
    <row r="37" spans="1:12">
      <c r="A37" s="35" t="s">
        <v>2512</v>
      </c>
      <c r="B37" s="35" t="s">
        <v>2513</v>
      </c>
      <c r="C37" s="6"/>
      <c r="D37" s="6"/>
      <c r="E37" s="6"/>
      <c r="F37" s="6"/>
      <c r="G37" s="6"/>
      <c r="H37" s="6"/>
      <c r="I37" s="6"/>
      <c r="J37" s="6"/>
      <c r="K37" s="6"/>
      <c r="L37" s="6"/>
    </row>
    <row r="38" spans="1:12">
      <c r="A38" s="35" t="s">
        <v>2514</v>
      </c>
      <c r="B38" s="35" t="s">
        <v>2515</v>
      </c>
      <c r="C38" s="6"/>
      <c r="D38" s="6"/>
      <c r="E38" s="6"/>
      <c r="F38" s="6"/>
      <c r="G38" s="6"/>
      <c r="H38" s="6"/>
      <c r="I38" s="6"/>
      <c r="J38" s="6"/>
      <c r="K38" s="6"/>
      <c r="L38" s="6"/>
    </row>
    <row r="39" spans="1:12">
      <c r="A39" s="35" t="s">
        <v>2516</v>
      </c>
      <c r="B39" s="35" t="s">
        <v>2517</v>
      </c>
      <c r="C39" s="6"/>
      <c r="D39" s="6"/>
      <c r="E39" s="6"/>
      <c r="F39" s="6"/>
      <c r="G39" s="6"/>
      <c r="H39" s="6"/>
      <c r="I39" s="6"/>
      <c r="J39" s="6"/>
      <c r="K39" s="6"/>
      <c r="L39" s="6"/>
    </row>
    <row r="40" spans="1:12">
      <c r="A40" s="35" t="s">
        <v>2518</v>
      </c>
      <c r="B40" s="35" t="s">
        <v>2519</v>
      </c>
      <c r="C40" s="6"/>
      <c r="D40" s="6"/>
      <c r="E40" s="6"/>
      <c r="F40" s="6"/>
      <c r="G40" s="6"/>
      <c r="H40" s="6"/>
      <c r="I40" s="6"/>
      <c r="J40" s="6"/>
      <c r="K40" s="6"/>
      <c r="L40" s="6"/>
    </row>
    <row r="41" spans="1:12">
      <c r="A41" s="35" t="s">
        <v>2520</v>
      </c>
      <c r="B41" s="35" t="s">
        <v>2521</v>
      </c>
      <c r="C41" s="6"/>
      <c r="D41" s="6"/>
      <c r="E41" s="6"/>
      <c r="F41" s="6"/>
      <c r="G41" s="6"/>
      <c r="H41" s="6"/>
      <c r="I41" s="6"/>
      <c r="J41" s="6"/>
      <c r="K41" s="6"/>
      <c r="L41" s="6"/>
    </row>
    <row r="42" spans="1:12">
      <c r="A42" s="35" t="s">
        <v>2522</v>
      </c>
      <c r="B42" s="35" t="s">
        <v>2523</v>
      </c>
      <c r="C42" s="6"/>
      <c r="D42" s="6"/>
      <c r="E42" s="6"/>
      <c r="F42" s="6"/>
      <c r="G42" s="6"/>
      <c r="H42" s="6"/>
      <c r="I42" s="6"/>
      <c r="J42" s="6"/>
      <c r="K42" s="6"/>
      <c r="L42" s="6"/>
    </row>
    <row r="43" spans="1:12">
      <c r="A43" s="35" t="s">
        <v>2524</v>
      </c>
      <c r="B43" s="35" t="s">
        <v>2525</v>
      </c>
      <c r="C43" s="6"/>
      <c r="D43" s="6"/>
      <c r="E43" s="6"/>
      <c r="F43" s="6"/>
      <c r="G43" s="6"/>
      <c r="H43" s="6"/>
      <c r="I43" s="6"/>
      <c r="J43" s="6"/>
      <c r="K43" s="6"/>
      <c r="L43" s="6"/>
    </row>
    <row r="44" spans="1:12">
      <c r="A44" s="35" t="s">
        <v>2526</v>
      </c>
      <c r="B44" s="35" t="s">
        <v>2443</v>
      </c>
      <c r="C44" s="6"/>
      <c r="D44" s="6"/>
      <c r="E44" s="6"/>
      <c r="F44" s="6"/>
      <c r="G44" s="6"/>
      <c r="H44" s="6"/>
      <c r="I44" s="6"/>
      <c r="J44" s="6"/>
      <c r="K44" s="6"/>
      <c r="L44" s="6"/>
    </row>
    <row r="45" spans="1:12">
      <c r="A45" s="35" t="s">
        <v>2527</v>
      </c>
      <c r="B45" s="35" t="s">
        <v>2528</v>
      </c>
      <c r="C45" s="6"/>
      <c r="D45" s="6"/>
      <c r="E45" s="6"/>
      <c r="F45" s="6"/>
      <c r="G45" s="6"/>
      <c r="H45" s="6"/>
      <c r="I45" s="6"/>
      <c r="J45" s="6"/>
      <c r="K45" s="6"/>
      <c r="L45" s="6"/>
    </row>
    <row r="46" spans="1:12">
      <c r="A46" s="35" t="s">
        <v>2529</v>
      </c>
      <c r="B46" s="35" t="s">
        <v>2530</v>
      </c>
      <c r="C46" s="6"/>
      <c r="D46" s="6"/>
      <c r="E46" s="6"/>
      <c r="F46" s="6"/>
      <c r="G46" s="6"/>
      <c r="H46" s="6"/>
      <c r="I46" s="6"/>
      <c r="J46" s="6"/>
      <c r="K46" s="6"/>
      <c r="L46" s="6"/>
    </row>
    <row r="47" spans="1:12">
      <c r="A47" s="35" t="s">
        <v>2531</v>
      </c>
      <c r="B47" s="35" t="s">
        <v>2532</v>
      </c>
      <c r="C47" s="6"/>
      <c r="D47" s="6"/>
      <c r="E47" s="6"/>
      <c r="F47" s="6"/>
      <c r="G47" s="6"/>
      <c r="H47" s="6"/>
      <c r="I47" s="6"/>
      <c r="J47" s="6"/>
      <c r="K47" s="6"/>
      <c r="L47" s="6"/>
    </row>
    <row r="48" spans="1:12">
      <c r="A48" s="35" t="s">
        <v>2533</v>
      </c>
      <c r="B48" s="35" t="s">
        <v>2534</v>
      </c>
      <c r="C48" s="6"/>
      <c r="D48" s="6"/>
      <c r="E48" s="6"/>
      <c r="F48" s="6"/>
      <c r="G48" s="6"/>
      <c r="H48" s="6"/>
      <c r="I48" s="6"/>
      <c r="J48" s="6"/>
      <c r="K48" s="6"/>
      <c r="L48" s="6"/>
    </row>
    <row r="49" spans="1:12">
      <c r="A49" s="35" t="s">
        <v>2535</v>
      </c>
      <c r="B49" s="35" t="s">
        <v>2536</v>
      </c>
      <c r="C49" s="6"/>
      <c r="D49" s="6"/>
      <c r="E49" s="6"/>
      <c r="F49" s="6"/>
      <c r="G49" s="6"/>
      <c r="H49" s="6"/>
      <c r="I49" s="6"/>
      <c r="J49" s="6"/>
      <c r="K49" s="6"/>
      <c r="L49" s="6"/>
    </row>
    <row r="50" spans="1:12">
      <c r="A50" s="35" t="s">
        <v>2537</v>
      </c>
      <c r="B50" s="35" t="s">
        <v>2538</v>
      </c>
      <c r="C50" s="6"/>
      <c r="D50" s="6"/>
      <c r="E50" s="6"/>
      <c r="F50" s="6"/>
      <c r="G50" s="6"/>
      <c r="H50" s="6"/>
      <c r="I50" s="6"/>
      <c r="J50" s="6"/>
      <c r="K50" s="6"/>
      <c r="L50" s="6"/>
    </row>
    <row r="51" spans="1:12">
      <c r="A51" s="35" t="s">
        <v>2539</v>
      </c>
      <c r="B51" s="35" t="s">
        <v>2540</v>
      </c>
      <c r="C51" s="6"/>
      <c r="D51" s="6"/>
      <c r="E51" s="6"/>
      <c r="F51" s="6"/>
      <c r="G51" s="6"/>
      <c r="H51" s="6"/>
      <c r="I51" s="6"/>
      <c r="J51" s="6"/>
      <c r="K51" s="6"/>
      <c r="L51" s="6"/>
    </row>
    <row r="52" spans="1:12">
      <c r="A52" s="35" t="s">
        <v>2541</v>
      </c>
      <c r="B52" s="35" t="s">
        <v>2542</v>
      </c>
      <c r="C52" s="6"/>
      <c r="D52" s="6"/>
      <c r="E52" s="6"/>
      <c r="F52" s="6"/>
      <c r="G52" s="6"/>
      <c r="H52" s="6"/>
      <c r="I52" s="6"/>
      <c r="J52" s="6"/>
      <c r="K52" s="6"/>
      <c r="L52" s="6"/>
    </row>
    <row r="53" spans="1:12">
      <c r="A53" s="35" t="s">
        <v>2543</v>
      </c>
      <c r="B53" s="35" t="s">
        <v>42</v>
      </c>
      <c r="C53" s="6"/>
      <c r="D53" s="6"/>
      <c r="E53" s="6"/>
      <c r="F53" s="6"/>
      <c r="G53" s="6"/>
      <c r="H53" s="6"/>
      <c r="I53" s="6"/>
      <c r="J53" s="6"/>
      <c r="K53" s="6"/>
      <c r="L53" s="6"/>
    </row>
    <row r="54" spans="1:12">
      <c r="A54" s="35" t="s">
        <v>2544</v>
      </c>
      <c r="B54" s="35" t="s">
        <v>2545</v>
      </c>
      <c r="C54" s="6"/>
      <c r="D54" s="6"/>
      <c r="E54" s="6"/>
      <c r="F54" s="6"/>
      <c r="G54" s="6"/>
      <c r="H54" s="6"/>
      <c r="I54" s="6"/>
      <c r="J54" s="6"/>
      <c r="K54" s="6"/>
      <c r="L54" s="6"/>
    </row>
    <row r="55" spans="1:12">
      <c r="A55" s="35" t="s">
        <v>2546</v>
      </c>
      <c r="B55" s="35" t="s">
        <v>2547</v>
      </c>
      <c r="C55" s="6"/>
      <c r="D55" s="6"/>
      <c r="E55" s="6"/>
      <c r="F55" s="6"/>
      <c r="G55" s="6"/>
      <c r="H55" s="6"/>
      <c r="I55" s="6"/>
      <c r="J55" s="6"/>
      <c r="K55" s="6"/>
      <c r="L55" s="6"/>
    </row>
    <row r="56" spans="1:12">
      <c r="A56" s="35" t="s">
        <v>2435</v>
      </c>
      <c r="B56" s="35" t="s">
        <v>2548</v>
      </c>
      <c r="C56" s="6"/>
      <c r="D56" s="6"/>
      <c r="E56" s="6"/>
      <c r="F56" s="6"/>
      <c r="G56" s="6"/>
      <c r="H56" s="6"/>
      <c r="I56" s="6"/>
      <c r="J56" s="6"/>
      <c r="K56" s="6"/>
      <c r="L56" s="6"/>
    </row>
    <row r="57" spans="1:12">
      <c r="A57" s="35" t="s">
        <v>2429</v>
      </c>
      <c r="B57" s="35" t="s">
        <v>2549</v>
      </c>
      <c r="C57" s="6"/>
      <c r="D57" s="6"/>
      <c r="E57" s="6"/>
      <c r="F57" s="6"/>
      <c r="G57" s="6"/>
      <c r="H57" s="6"/>
      <c r="I57" s="6"/>
      <c r="J57" s="6"/>
      <c r="K57" s="6"/>
      <c r="L57" s="6"/>
    </row>
    <row r="58" spans="1:12">
      <c r="A58" s="35" t="s">
        <v>2550</v>
      </c>
      <c r="B58" s="35" t="s">
        <v>223</v>
      </c>
      <c r="C58" s="6"/>
      <c r="D58" s="6"/>
      <c r="E58" s="6"/>
      <c r="F58" s="6"/>
      <c r="G58" s="6"/>
      <c r="H58" s="6"/>
      <c r="I58" s="6"/>
      <c r="J58" s="6"/>
      <c r="K58" s="6"/>
      <c r="L58" s="6"/>
    </row>
    <row r="59" spans="1:12">
      <c r="A59" s="35" t="s">
        <v>2551</v>
      </c>
      <c r="B59" s="35" t="s">
        <v>2552</v>
      </c>
      <c r="C59" s="6"/>
      <c r="D59" s="6"/>
      <c r="E59" s="6"/>
      <c r="F59" s="6"/>
      <c r="G59" s="6"/>
      <c r="H59" s="6"/>
      <c r="I59" s="6"/>
      <c r="J59" s="6"/>
      <c r="K59" s="6"/>
      <c r="L59" s="6"/>
    </row>
    <row r="60" spans="1:12">
      <c r="A60" s="35" t="s">
        <v>2395</v>
      </c>
      <c r="B60" s="35" t="s">
        <v>2553</v>
      </c>
      <c r="C60" s="6"/>
      <c r="D60" s="6"/>
      <c r="E60" s="6"/>
      <c r="F60" s="6"/>
      <c r="G60" s="6"/>
      <c r="H60" s="6"/>
      <c r="I60" s="6"/>
      <c r="J60" s="6"/>
      <c r="K60" s="6"/>
      <c r="L60" s="6"/>
    </row>
    <row r="61" spans="1:12">
      <c r="C61" s="6"/>
      <c r="D61" s="6"/>
      <c r="E61" s="6"/>
      <c r="F61" s="6"/>
      <c r="G61" s="6"/>
      <c r="H61" s="6"/>
      <c r="I61" s="6"/>
      <c r="J61" s="6"/>
      <c r="K61" s="6"/>
      <c r="L61" s="6"/>
    </row>
    <row r="62" spans="1:12">
      <c r="C62" s="6"/>
      <c r="D62" s="6"/>
      <c r="E62" s="6"/>
      <c r="F62" s="6"/>
      <c r="G62" s="6"/>
      <c r="H62" s="6"/>
      <c r="I62" s="6"/>
      <c r="J62" s="6"/>
      <c r="K62" s="6"/>
      <c r="L62" s="6"/>
    </row>
    <row r="63" spans="1:12">
      <c r="C63" s="6"/>
      <c r="D63" s="6"/>
      <c r="E63" s="6"/>
      <c r="F63" s="6"/>
      <c r="G63" s="6"/>
      <c r="H63" s="6"/>
      <c r="I63" s="6"/>
      <c r="J63" s="6"/>
      <c r="K63" s="6"/>
      <c r="L63" s="6"/>
    </row>
    <row r="64" spans="1:12">
      <c r="C64" s="6"/>
      <c r="D64" s="6"/>
      <c r="E64" s="6"/>
      <c r="F64" s="6"/>
      <c r="G64" s="6"/>
      <c r="H64" s="6"/>
      <c r="I64" s="6"/>
      <c r="J64" s="6"/>
      <c r="K64" s="6"/>
      <c r="L64" s="6"/>
    </row>
    <row r="65" spans="3:12">
      <c r="C65" s="6"/>
      <c r="D65" s="6"/>
      <c r="E65" s="6"/>
      <c r="F65" s="6"/>
      <c r="G65" s="6"/>
      <c r="H65" s="6"/>
      <c r="I65" s="6"/>
      <c r="J65" s="6"/>
      <c r="K65" s="6"/>
      <c r="L65" s="6"/>
    </row>
    <row r="66" spans="3:12">
      <c r="C66" s="6"/>
      <c r="D66" s="6"/>
      <c r="E66" s="6"/>
      <c r="F66" s="6"/>
      <c r="G66" s="6"/>
      <c r="H66" s="6"/>
      <c r="I66" s="6"/>
      <c r="J66" s="6"/>
      <c r="K66" s="6"/>
      <c r="L66" s="6"/>
    </row>
    <row r="67" spans="3:12">
      <c r="C67" s="6"/>
      <c r="D67" s="6"/>
      <c r="E67" s="6"/>
      <c r="F67" s="6"/>
      <c r="G67" s="6"/>
      <c r="H67" s="6"/>
      <c r="I67" s="6"/>
      <c r="J67" s="6"/>
      <c r="K67" s="6"/>
      <c r="L67" s="6"/>
    </row>
    <row r="68" spans="3:12">
      <c r="C68" s="6"/>
      <c r="D68" s="6"/>
      <c r="E68" s="6"/>
      <c r="F68" s="6"/>
      <c r="G68" s="6"/>
      <c r="H68" s="6"/>
      <c r="I68" s="6"/>
      <c r="J68" s="6"/>
      <c r="K68" s="6"/>
      <c r="L68" s="6"/>
    </row>
    <row r="69" spans="3:12">
      <c r="C69" s="6"/>
      <c r="D69" s="6"/>
      <c r="E69" s="6"/>
      <c r="F69" s="6"/>
      <c r="G69" s="6"/>
      <c r="H69" s="6"/>
      <c r="I69" s="6"/>
      <c r="J69" s="6"/>
      <c r="K69" s="6"/>
      <c r="L69" s="6"/>
    </row>
    <row r="70" spans="3:12">
      <c r="C70" s="6"/>
      <c r="D70" s="6"/>
      <c r="E70" s="6"/>
      <c r="F70" s="6"/>
      <c r="G70" s="6"/>
      <c r="H70" s="6"/>
      <c r="I70" s="6"/>
      <c r="J70" s="6"/>
      <c r="K70" s="6"/>
      <c r="L70" s="6"/>
    </row>
    <row r="71" spans="3:12">
      <c r="C71" s="6"/>
      <c r="D71" s="6"/>
      <c r="E71" s="6"/>
      <c r="F71" s="6"/>
      <c r="G71" s="6"/>
      <c r="H71" s="6"/>
      <c r="I71" s="6"/>
      <c r="J71" s="6"/>
      <c r="K71" s="6"/>
      <c r="L71" s="6"/>
    </row>
    <row r="72" spans="3:12">
      <c r="C72" s="6"/>
      <c r="D72" s="6"/>
      <c r="E72" s="6"/>
      <c r="F72" s="6"/>
      <c r="G72" s="6"/>
      <c r="H72" s="6"/>
      <c r="I72" s="6"/>
      <c r="J72" s="6"/>
      <c r="K72" s="6"/>
      <c r="L72" s="6"/>
    </row>
    <row r="73" spans="3:12">
      <c r="C73" s="6"/>
      <c r="D73" s="6"/>
      <c r="E73" s="6"/>
      <c r="F73" s="6"/>
      <c r="G73" s="6"/>
      <c r="H73" s="6"/>
      <c r="I73" s="6"/>
      <c r="J73" s="6"/>
      <c r="K73" s="6"/>
      <c r="L73" s="6"/>
    </row>
    <row r="74" spans="3:12">
      <c r="C74" s="6"/>
      <c r="D74" s="6"/>
      <c r="E74" s="6"/>
      <c r="F74" s="6"/>
      <c r="G74" s="6"/>
      <c r="H74" s="6"/>
      <c r="I74" s="6"/>
      <c r="J74" s="6"/>
      <c r="K74" s="6"/>
      <c r="L74" s="6"/>
    </row>
    <row r="75" spans="3:12">
      <c r="C75" s="6"/>
      <c r="D75" s="6"/>
      <c r="E75" s="6"/>
      <c r="F75" s="6"/>
      <c r="G75" s="6"/>
      <c r="H75" s="6"/>
      <c r="I75" s="6"/>
      <c r="J75" s="6"/>
      <c r="K75" s="6"/>
      <c r="L75" s="6"/>
    </row>
    <row r="76" spans="3:12">
      <c r="C76" s="6"/>
      <c r="D76" s="6"/>
      <c r="E76" s="6"/>
      <c r="F76" s="6"/>
      <c r="G76" s="6"/>
      <c r="H76" s="6"/>
      <c r="I76" s="6"/>
      <c r="J76" s="6"/>
      <c r="K76" s="6"/>
      <c r="L76" s="6"/>
    </row>
    <row r="77" spans="3:12">
      <c r="C77" s="6"/>
      <c r="D77" s="6"/>
      <c r="E77" s="6"/>
      <c r="F77" s="6"/>
      <c r="G77" s="6"/>
      <c r="H77" s="6"/>
      <c r="I77" s="6"/>
      <c r="J77" s="6"/>
      <c r="K77" s="6"/>
      <c r="L77" s="6"/>
    </row>
    <row r="78" spans="3:12">
      <c r="C78" s="6"/>
      <c r="D78" s="6"/>
      <c r="E78" s="6"/>
      <c r="F78" s="6"/>
      <c r="G78" s="6"/>
      <c r="H78" s="6"/>
      <c r="I78" s="6"/>
      <c r="J78" s="6"/>
      <c r="K78" s="6"/>
      <c r="L78" s="6"/>
    </row>
    <row r="79" spans="3:12">
      <c r="C79" s="6"/>
      <c r="D79" s="6"/>
      <c r="E79" s="6"/>
      <c r="F79" s="6"/>
      <c r="G79" s="6"/>
      <c r="H79" s="6"/>
      <c r="I79" s="6"/>
      <c r="J79" s="6"/>
      <c r="K79" s="6"/>
      <c r="L79" s="6"/>
    </row>
    <row r="80" spans="3:12">
      <c r="C80" s="6"/>
      <c r="D80" s="6"/>
      <c r="E80" s="6"/>
      <c r="F80" s="6"/>
      <c r="G80" s="6"/>
      <c r="H80" s="6"/>
      <c r="I80" s="6"/>
      <c r="J80" s="6"/>
      <c r="K80" s="6"/>
      <c r="L80" s="6"/>
    </row>
    <row r="81" spans="3:12">
      <c r="C81" s="6"/>
      <c r="D81" s="6"/>
      <c r="E81" s="6"/>
      <c r="F81" s="6"/>
      <c r="G81" s="6"/>
      <c r="H81" s="6"/>
      <c r="I81" s="6"/>
      <c r="J81" s="6"/>
      <c r="K81" s="6"/>
      <c r="L81" s="6"/>
    </row>
    <row r="82" spans="3:12">
      <c r="C82" s="6"/>
      <c r="D82" s="6"/>
      <c r="E82" s="6"/>
      <c r="F82" s="6"/>
      <c r="G82" s="6"/>
      <c r="H82" s="6"/>
      <c r="I82" s="6"/>
      <c r="J82" s="6"/>
      <c r="K82" s="6"/>
      <c r="L82" s="6"/>
    </row>
    <row r="83" spans="3:12">
      <c r="C83" s="6"/>
      <c r="D83" s="6"/>
      <c r="E83" s="6"/>
      <c r="F83" s="6"/>
      <c r="G83" s="6"/>
      <c r="H83" s="6"/>
      <c r="I83" s="6"/>
      <c r="J83" s="6"/>
      <c r="K83" s="6"/>
      <c r="L83" s="6"/>
    </row>
    <row r="84" spans="3:12">
      <c r="C84" s="6"/>
      <c r="D84" s="6"/>
      <c r="E84" s="6"/>
      <c r="F84" s="6"/>
      <c r="G84" s="6"/>
      <c r="H84" s="6"/>
      <c r="I84" s="6"/>
      <c r="J84" s="6"/>
      <c r="K84" s="6"/>
      <c r="L84" s="6"/>
    </row>
    <row r="85" spans="3:12">
      <c r="C85" s="6"/>
      <c r="D85" s="6"/>
      <c r="E85" s="6"/>
      <c r="F85" s="6"/>
      <c r="G85" s="6"/>
      <c r="H85" s="6"/>
      <c r="I85" s="6"/>
      <c r="J85" s="6"/>
      <c r="K85" s="6"/>
      <c r="L85" s="6"/>
    </row>
    <row r="86" spans="3:12">
      <c r="C86" s="6"/>
      <c r="D86" s="6"/>
      <c r="E86" s="6"/>
      <c r="F86" s="6"/>
      <c r="G86" s="6"/>
      <c r="H86" s="6"/>
      <c r="I86" s="6"/>
      <c r="J86" s="6"/>
      <c r="K86" s="6"/>
      <c r="L86" s="6"/>
    </row>
    <row r="87" spans="3:12">
      <c r="C87" s="6"/>
      <c r="D87" s="6"/>
      <c r="E87" s="6"/>
      <c r="F87" s="6"/>
      <c r="G87" s="6"/>
      <c r="H87" s="6"/>
      <c r="I87" s="6"/>
      <c r="J87" s="6"/>
      <c r="K87" s="6"/>
      <c r="L87" s="6"/>
    </row>
    <row r="88" spans="3:12">
      <c r="C88" s="6"/>
      <c r="D88" s="6"/>
      <c r="E88" s="6"/>
      <c r="F88" s="6"/>
      <c r="G88" s="6"/>
      <c r="H88" s="6"/>
      <c r="I88" s="6"/>
      <c r="J88" s="6"/>
      <c r="K88" s="6"/>
      <c r="L88" s="6"/>
    </row>
    <row r="89" spans="3:12">
      <c r="C89" s="6"/>
      <c r="D89" s="6"/>
      <c r="E89" s="6"/>
      <c r="F89" s="6"/>
      <c r="G89" s="6"/>
      <c r="H89" s="6"/>
      <c r="I89" s="6"/>
      <c r="J89" s="6"/>
      <c r="K89" s="6"/>
      <c r="L89" s="6"/>
    </row>
    <row r="90" spans="3:12">
      <c r="C90" s="6"/>
      <c r="D90" s="6"/>
      <c r="E90" s="6"/>
      <c r="F90" s="6"/>
      <c r="G90" s="6"/>
      <c r="H90" s="6"/>
      <c r="I90" s="6"/>
      <c r="J90" s="6"/>
      <c r="K90" s="6"/>
      <c r="L90" s="6"/>
    </row>
    <row r="91" spans="3:12">
      <c r="C91" s="6"/>
      <c r="D91" s="6"/>
      <c r="E91" s="6"/>
      <c r="F91" s="6"/>
      <c r="G91" s="6"/>
      <c r="H91" s="6"/>
      <c r="I91" s="6"/>
      <c r="J91" s="6"/>
      <c r="K91" s="6"/>
      <c r="L91" s="6"/>
    </row>
    <row r="92" spans="3:12">
      <c r="C92" s="6"/>
      <c r="D92" s="6"/>
      <c r="E92" s="6"/>
      <c r="F92" s="6"/>
      <c r="G92" s="6"/>
      <c r="H92" s="6"/>
      <c r="I92" s="6"/>
      <c r="J92" s="6"/>
      <c r="K92" s="6"/>
      <c r="L92" s="6"/>
    </row>
    <row r="93" spans="3:12">
      <c r="C93" s="6"/>
      <c r="D93" s="6"/>
      <c r="E93" s="6"/>
      <c r="F93" s="6"/>
      <c r="G93" s="6"/>
      <c r="H93" s="6"/>
      <c r="I93" s="6"/>
      <c r="J93" s="6"/>
      <c r="K93" s="6"/>
      <c r="L93" s="6"/>
    </row>
    <row r="94" spans="3:12">
      <c r="C94" s="6"/>
      <c r="D94" s="6"/>
      <c r="E94" s="6"/>
      <c r="F94" s="6"/>
      <c r="G94" s="6"/>
      <c r="H94" s="6"/>
      <c r="I94" s="6"/>
      <c r="J94" s="6"/>
      <c r="K94" s="6"/>
      <c r="L94" s="6"/>
    </row>
    <row r="95" spans="3:12">
      <c r="C95" s="6"/>
      <c r="D95" s="6"/>
      <c r="E95" s="6"/>
      <c r="F95" s="6"/>
      <c r="G95" s="6"/>
      <c r="H95" s="6"/>
      <c r="I95" s="6"/>
      <c r="J95" s="6"/>
      <c r="K95" s="6"/>
      <c r="L95" s="6"/>
    </row>
    <row r="96" spans="3:12">
      <c r="C96" s="6"/>
      <c r="D96" s="6"/>
      <c r="E96" s="6"/>
      <c r="F96" s="6"/>
      <c r="G96" s="6"/>
      <c r="H96" s="6"/>
      <c r="I96" s="6"/>
      <c r="J96" s="6"/>
      <c r="K96" s="6"/>
      <c r="L96" s="6"/>
    </row>
    <row r="97" spans="3:12">
      <c r="C97" s="6"/>
      <c r="D97" s="6"/>
      <c r="E97" s="6"/>
      <c r="F97" s="6"/>
      <c r="G97" s="6"/>
      <c r="H97" s="6"/>
      <c r="I97" s="6"/>
      <c r="J97" s="6"/>
      <c r="K97" s="6"/>
      <c r="L97" s="6"/>
    </row>
    <row r="98" spans="3:12">
      <c r="C98" s="6"/>
      <c r="D98" s="6"/>
      <c r="E98" s="6"/>
      <c r="F98" s="6"/>
      <c r="G98" s="6"/>
      <c r="H98" s="6"/>
      <c r="I98" s="6"/>
      <c r="J98" s="6"/>
      <c r="K98" s="6"/>
      <c r="L98" s="6"/>
    </row>
    <row r="99" spans="3:12">
      <c r="C99" s="6"/>
      <c r="D99" s="6"/>
      <c r="E99" s="6"/>
      <c r="F99" s="6"/>
      <c r="G99" s="6"/>
      <c r="H99" s="6"/>
      <c r="I99" s="6"/>
      <c r="J99" s="6"/>
      <c r="K99" s="6"/>
      <c r="L99" s="6"/>
    </row>
    <row r="100" spans="3:12">
      <c r="C100" s="6"/>
      <c r="D100" s="6"/>
      <c r="E100" s="6"/>
      <c r="F100" s="6"/>
      <c r="G100" s="6"/>
      <c r="H100" s="6"/>
      <c r="I100" s="6"/>
      <c r="J100" s="6"/>
      <c r="K100" s="6"/>
      <c r="L100" s="6"/>
    </row>
    <row r="101" spans="3:12">
      <c r="C101" s="6"/>
      <c r="D101" s="6"/>
      <c r="E101" s="6"/>
      <c r="F101" s="6"/>
      <c r="G101" s="6"/>
      <c r="H101" s="6"/>
      <c r="I101" s="6"/>
      <c r="J101" s="6"/>
      <c r="K101" s="6"/>
      <c r="L101" s="6"/>
    </row>
    <row r="102" spans="3:12">
      <c r="C102" s="6"/>
      <c r="D102" s="6"/>
      <c r="E102" s="6"/>
      <c r="F102" s="6"/>
      <c r="G102" s="6"/>
      <c r="H102" s="6"/>
      <c r="I102" s="6"/>
      <c r="J102" s="6"/>
      <c r="K102" s="6"/>
      <c r="L102" s="6"/>
    </row>
    <row r="103" spans="3:12">
      <c r="C103" s="6"/>
      <c r="D103" s="6"/>
      <c r="E103" s="6"/>
      <c r="F103" s="6"/>
      <c r="G103" s="6"/>
      <c r="H103" s="6"/>
      <c r="I103" s="6"/>
      <c r="J103" s="6"/>
      <c r="K103" s="6"/>
      <c r="L103" s="6"/>
    </row>
    <row r="104" spans="3:12">
      <c r="C104" s="6"/>
      <c r="D104" s="6"/>
      <c r="E104" s="6"/>
      <c r="F104" s="6"/>
      <c r="G104" s="6"/>
      <c r="H104" s="6"/>
      <c r="I104" s="6"/>
      <c r="J104" s="6"/>
      <c r="K104" s="6"/>
      <c r="L104" s="6"/>
    </row>
    <row r="105" spans="3:12">
      <c r="C105" s="6"/>
      <c r="D105" s="6"/>
      <c r="E105" s="6"/>
      <c r="F105" s="6"/>
      <c r="G105" s="6"/>
      <c r="H105" s="6"/>
      <c r="I105" s="6"/>
      <c r="J105" s="6"/>
      <c r="K105" s="6"/>
      <c r="L105" s="6"/>
    </row>
    <row r="106" spans="3:12">
      <c r="C106" s="6"/>
      <c r="D106" s="6"/>
      <c r="E106" s="6"/>
      <c r="F106" s="6"/>
      <c r="G106" s="6"/>
      <c r="H106" s="6"/>
      <c r="I106" s="6"/>
      <c r="J106" s="6"/>
      <c r="K106" s="6"/>
      <c r="L106" s="6"/>
    </row>
    <row r="107" spans="3:12">
      <c r="C107" s="6"/>
      <c r="D107" s="6"/>
      <c r="E107" s="6"/>
      <c r="F107" s="6"/>
      <c r="G107" s="6"/>
      <c r="H107" s="6"/>
      <c r="I107" s="6"/>
      <c r="J107" s="6"/>
      <c r="K107" s="6"/>
      <c r="L107" s="6"/>
    </row>
    <row r="108" spans="3:12">
      <c r="C108" s="6"/>
      <c r="D108" s="6"/>
      <c r="E108" s="6"/>
      <c r="F108" s="6"/>
      <c r="G108" s="6"/>
      <c r="H108" s="6"/>
      <c r="I108" s="6"/>
      <c r="J108" s="6"/>
      <c r="K108" s="6"/>
      <c r="L108" s="6"/>
    </row>
    <row r="109" spans="3:12">
      <c r="C109" s="6"/>
      <c r="D109" s="6"/>
      <c r="E109" s="6"/>
      <c r="F109" s="6"/>
      <c r="G109" s="6"/>
      <c r="H109" s="6"/>
      <c r="I109" s="6"/>
      <c r="J109" s="6"/>
      <c r="K109" s="6"/>
      <c r="L109" s="6"/>
    </row>
    <row r="110" spans="3:12">
      <c r="C110" s="6"/>
      <c r="D110" s="6"/>
      <c r="E110" s="6"/>
      <c r="F110" s="6"/>
      <c r="G110" s="6"/>
      <c r="H110" s="6"/>
      <c r="I110" s="6"/>
      <c r="J110" s="6"/>
      <c r="K110" s="6"/>
      <c r="L110" s="6"/>
    </row>
    <row r="111" spans="3:12">
      <c r="C111" s="6"/>
      <c r="D111" s="6"/>
      <c r="E111" s="6"/>
      <c r="F111" s="6"/>
      <c r="G111" s="6"/>
      <c r="H111" s="6"/>
      <c r="I111" s="6"/>
      <c r="J111" s="6"/>
      <c r="K111" s="6"/>
      <c r="L111" s="6"/>
    </row>
    <row r="112" spans="3:12">
      <c r="C112" s="6"/>
      <c r="D112" s="6"/>
      <c r="E112" s="6"/>
      <c r="F112" s="6"/>
      <c r="G112" s="6"/>
      <c r="H112" s="6"/>
      <c r="I112" s="6"/>
      <c r="J112" s="6"/>
      <c r="K112" s="6"/>
      <c r="L112" s="6"/>
    </row>
    <row r="113" spans="3:12">
      <c r="C113" s="6"/>
      <c r="D113" s="6"/>
      <c r="E113" s="6"/>
      <c r="F113" s="6"/>
      <c r="G113" s="6"/>
      <c r="H113" s="6"/>
      <c r="I113" s="6"/>
      <c r="J113" s="6"/>
      <c r="K113" s="6"/>
      <c r="L113" s="6"/>
    </row>
    <row r="114" spans="3:12">
      <c r="C114" s="6"/>
      <c r="D114" s="6"/>
      <c r="E114" s="6"/>
      <c r="F114" s="6"/>
      <c r="G114" s="6"/>
      <c r="H114" s="6"/>
      <c r="I114" s="6"/>
      <c r="J114" s="6"/>
      <c r="K114" s="6"/>
      <c r="L114" s="6"/>
    </row>
    <row r="115" spans="3:12">
      <c r="C115" s="6"/>
      <c r="D115" s="6"/>
      <c r="E115" s="6"/>
      <c r="F115" s="6"/>
      <c r="G115" s="6"/>
      <c r="H115" s="6"/>
      <c r="I115" s="6"/>
      <c r="J115" s="6"/>
      <c r="K115" s="6"/>
      <c r="L115" s="6"/>
    </row>
    <row r="116" spans="3:12">
      <c r="C116" s="6"/>
      <c r="D116" s="6"/>
      <c r="E116" s="6"/>
      <c r="F116" s="6"/>
      <c r="G116" s="6"/>
      <c r="H116" s="6"/>
      <c r="I116" s="6"/>
      <c r="J116" s="6"/>
      <c r="K116" s="6"/>
      <c r="L116" s="6"/>
    </row>
    <row r="117" spans="3:12">
      <c r="C117" s="6"/>
      <c r="D117" s="6"/>
      <c r="E117" s="6"/>
      <c r="F117" s="6"/>
      <c r="G117" s="6"/>
      <c r="H117" s="6"/>
      <c r="I117" s="6"/>
      <c r="J117" s="6"/>
      <c r="K117" s="6"/>
      <c r="L117" s="6"/>
    </row>
    <row r="118" spans="3:12">
      <c r="C118" s="6"/>
      <c r="D118" s="6"/>
      <c r="E118" s="6"/>
      <c r="F118" s="6"/>
      <c r="G118" s="6"/>
      <c r="H118" s="6"/>
      <c r="I118" s="6"/>
      <c r="J118" s="6"/>
      <c r="K118" s="6"/>
      <c r="L118" s="6"/>
    </row>
    <row r="119" spans="3:12">
      <c r="C119" s="6"/>
      <c r="D119" s="6"/>
      <c r="E119" s="6"/>
      <c r="F119" s="6"/>
      <c r="G119" s="6"/>
      <c r="H119" s="6"/>
      <c r="I119" s="6"/>
      <c r="J119" s="6"/>
      <c r="K119" s="6"/>
      <c r="L119" s="6"/>
    </row>
    <row r="120" spans="3:12">
      <c r="C120" s="6"/>
      <c r="D120" s="6"/>
      <c r="E120" s="6"/>
      <c r="F120" s="6"/>
      <c r="G120" s="6"/>
      <c r="H120" s="6"/>
      <c r="I120" s="6"/>
      <c r="J120" s="6"/>
      <c r="K120" s="6"/>
      <c r="L120" s="6"/>
    </row>
    <row r="121" spans="3:12">
      <c r="C121" s="6"/>
      <c r="D121" s="6"/>
      <c r="E121" s="6"/>
      <c r="F121" s="6"/>
      <c r="G121" s="6"/>
      <c r="H121" s="6"/>
      <c r="I121" s="6"/>
      <c r="J121" s="6"/>
      <c r="K121" s="6"/>
      <c r="L121" s="6"/>
    </row>
    <row r="122" spans="3:12">
      <c r="C122" s="6"/>
      <c r="D122" s="6"/>
      <c r="E122" s="6"/>
      <c r="F122" s="6"/>
      <c r="G122" s="6"/>
      <c r="H122" s="6"/>
      <c r="I122" s="6"/>
      <c r="J122" s="6"/>
      <c r="K122" s="6"/>
      <c r="L122" s="6"/>
    </row>
    <row r="123" spans="3:12">
      <c r="C123" s="6"/>
      <c r="D123" s="6"/>
      <c r="E123" s="6"/>
      <c r="F123" s="6"/>
      <c r="G123" s="6"/>
      <c r="H123" s="6"/>
      <c r="I123" s="6"/>
      <c r="J123" s="6"/>
      <c r="K123" s="6"/>
      <c r="L123" s="6"/>
    </row>
    <row r="124" spans="3:12">
      <c r="C124" s="6"/>
      <c r="D124" s="6"/>
      <c r="E124" s="6"/>
      <c r="F124" s="6"/>
      <c r="G124" s="6"/>
      <c r="H124" s="6"/>
      <c r="I124" s="6"/>
      <c r="J124" s="6"/>
      <c r="K124" s="6"/>
      <c r="L124" s="6"/>
    </row>
    <row r="125" spans="3:12">
      <c r="C125" s="6"/>
      <c r="D125" s="6"/>
      <c r="E125" s="6"/>
      <c r="F125" s="6"/>
      <c r="G125" s="6"/>
      <c r="H125" s="6"/>
      <c r="I125" s="6"/>
      <c r="J125" s="6"/>
      <c r="K125" s="6"/>
      <c r="L125" s="6"/>
    </row>
    <row r="126" spans="3:12">
      <c r="C126" s="6"/>
      <c r="D126" s="6"/>
      <c r="E126" s="6"/>
      <c r="F126" s="6"/>
      <c r="G126" s="6"/>
      <c r="H126" s="6"/>
      <c r="I126" s="6"/>
      <c r="J126" s="6"/>
      <c r="K126" s="6"/>
      <c r="L126" s="6"/>
    </row>
    <row r="127" spans="3:12">
      <c r="C127" s="6"/>
      <c r="D127" s="6"/>
      <c r="E127" s="6"/>
      <c r="F127" s="6"/>
      <c r="G127" s="6"/>
      <c r="H127" s="6"/>
      <c r="I127" s="6"/>
      <c r="J127" s="6"/>
      <c r="K127" s="6"/>
      <c r="L127" s="6"/>
    </row>
    <row r="128" spans="3:12">
      <c r="C128" s="6"/>
      <c r="D128" s="6"/>
      <c r="E128" s="6"/>
      <c r="F128" s="6"/>
      <c r="G128" s="6"/>
      <c r="H128" s="6"/>
      <c r="I128" s="6"/>
      <c r="J128" s="6"/>
      <c r="K128" s="6"/>
      <c r="L128" s="6"/>
    </row>
    <row r="129" spans="3:12">
      <c r="C129" s="6"/>
      <c r="D129" s="6"/>
      <c r="E129" s="6"/>
      <c r="F129" s="6"/>
      <c r="G129" s="6"/>
      <c r="H129" s="6"/>
      <c r="I129" s="6"/>
      <c r="J129" s="6"/>
      <c r="K129" s="6"/>
      <c r="L129" s="6"/>
    </row>
    <row r="130" spans="3:12">
      <c r="C130" s="6"/>
      <c r="D130" s="6"/>
      <c r="E130" s="6"/>
      <c r="F130" s="6"/>
      <c r="G130" s="6"/>
      <c r="H130" s="6"/>
      <c r="I130" s="6"/>
      <c r="J130" s="6"/>
      <c r="K130" s="6"/>
      <c r="L130" s="6"/>
    </row>
    <row r="131" spans="3:12">
      <c r="C131" s="6"/>
      <c r="D131" s="6"/>
      <c r="E131" s="6"/>
      <c r="F131" s="6"/>
      <c r="G131" s="6"/>
      <c r="H131" s="6"/>
      <c r="I131" s="6"/>
      <c r="J131" s="6"/>
      <c r="K131" s="6"/>
      <c r="L131" s="6"/>
    </row>
    <row r="132" spans="3:12">
      <c r="C132" s="6"/>
      <c r="D132" s="6"/>
      <c r="E132" s="6"/>
      <c r="F132" s="6"/>
      <c r="G132" s="6"/>
      <c r="H132" s="6"/>
      <c r="I132" s="6"/>
      <c r="J132" s="6"/>
      <c r="K132" s="6"/>
      <c r="L132" s="6"/>
    </row>
    <row r="133" spans="3:12">
      <c r="C133" s="6"/>
      <c r="D133" s="6"/>
      <c r="E133" s="6"/>
      <c r="F133" s="6"/>
      <c r="G133" s="6"/>
      <c r="H133" s="6"/>
      <c r="I133" s="6"/>
      <c r="J133" s="6"/>
      <c r="K133" s="6"/>
      <c r="L133" s="6"/>
    </row>
    <row r="134" spans="3:12">
      <c r="C134" s="6"/>
      <c r="D134" s="6"/>
      <c r="E134" s="6"/>
      <c r="F134" s="6"/>
      <c r="G134" s="6"/>
      <c r="H134" s="6"/>
      <c r="I134" s="6"/>
      <c r="J134" s="6"/>
      <c r="K134" s="6"/>
      <c r="L134" s="6"/>
    </row>
    <row r="135" spans="3:12">
      <c r="C135" s="6"/>
      <c r="D135" s="6"/>
      <c r="E135" s="6"/>
      <c r="F135" s="6"/>
      <c r="G135" s="6"/>
      <c r="H135" s="6"/>
      <c r="I135" s="6"/>
      <c r="J135" s="6"/>
      <c r="K135" s="6"/>
      <c r="L135" s="6"/>
    </row>
    <row r="136" spans="3:12">
      <c r="C136" s="6"/>
      <c r="D136" s="6"/>
      <c r="E136" s="6"/>
      <c r="F136" s="6"/>
      <c r="G136" s="6"/>
      <c r="H136" s="6"/>
      <c r="I136" s="6"/>
      <c r="J136" s="6"/>
      <c r="K136" s="6"/>
      <c r="L136" s="6"/>
    </row>
    <row r="137" spans="3:12">
      <c r="C137" s="6"/>
      <c r="D137" s="6"/>
      <c r="E137" s="6"/>
      <c r="F137" s="6"/>
      <c r="G137" s="6"/>
      <c r="H137" s="6"/>
      <c r="I137" s="6"/>
      <c r="J137" s="6"/>
      <c r="K137" s="6"/>
      <c r="L137" s="6"/>
    </row>
    <row r="138" spans="3:12">
      <c r="C138" s="6"/>
      <c r="D138" s="6"/>
      <c r="E138" s="6"/>
      <c r="F138" s="6"/>
      <c r="G138" s="6"/>
      <c r="H138" s="6"/>
      <c r="I138" s="6"/>
      <c r="J138" s="6"/>
      <c r="K138" s="6"/>
      <c r="L138" s="6"/>
    </row>
    <row r="139" spans="3:12">
      <c r="C139" s="6"/>
      <c r="D139" s="6"/>
      <c r="E139" s="6"/>
      <c r="F139" s="6"/>
      <c r="G139" s="6"/>
      <c r="H139" s="6"/>
      <c r="I139" s="6"/>
      <c r="J139" s="6"/>
      <c r="K139" s="6"/>
      <c r="L139" s="6"/>
    </row>
    <row r="140" spans="3:12">
      <c r="C140" s="6"/>
      <c r="D140" s="6"/>
      <c r="E140" s="6"/>
      <c r="F140" s="6"/>
      <c r="G140" s="6"/>
      <c r="H140" s="6"/>
      <c r="I140" s="6"/>
      <c r="J140" s="6"/>
      <c r="K140" s="6"/>
      <c r="L140" s="6"/>
    </row>
    <row r="141" spans="3:12">
      <c r="C141" s="6"/>
      <c r="D141" s="6"/>
      <c r="E141" s="6"/>
      <c r="F141" s="6"/>
      <c r="G141" s="6"/>
      <c r="H141" s="6"/>
      <c r="I141" s="6"/>
      <c r="J141" s="6"/>
      <c r="K141" s="6"/>
      <c r="L141" s="6"/>
    </row>
    <row r="142" spans="3:12">
      <c r="C142" s="6"/>
      <c r="D142" s="6"/>
      <c r="E142" s="6"/>
      <c r="F142" s="6"/>
      <c r="G142" s="6"/>
      <c r="H142" s="6"/>
      <c r="I142" s="6"/>
      <c r="J142" s="6"/>
      <c r="K142" s="6"/>
      <c r="L142" s="6"/>
    </row>
    <row r="143" spans="3:12">
      <c r="C143" s="6"/>
      <c r="D143" s="6"/>
      <c r="E143" s="6"/>
      <c r="F143" s="6"/>
      <c r="G143" s="6"/>
      <c r="H143" s="6"/>
      <c r="I143" s="6"/>
      <c r="J143" s="6"/>
      <c r="K143" s="6"/>
      <c r="L143" s="6"/>
    </row>
    <row r="144" spans="3:12">
      <c r="C144" s="6"/>
      <c r="D144" s="6"/>
      <c r="E144" s="6"/>
      <c r="F144" s="6"/>
      <c r="G144" s="6"/>
      <c r="H144" s="6"/>
      <c r="I144" s="6"/>
      <c r="J144" s="6"/>
      <c r="K144" s="6"/>
      <c r="L144" s="6"/>
    </row>
    <row r="145" spans="3:12">
      <c r="C145" s="6"/>
      <c r="D145" s="6"/>
      <c r="E145" s="6"/>
      <c r="F145" s="6"/>
      <c r="G145" s="6"/>
      <c r="H145" s="6"/>
      <c r="I145" s="6"/>
      <c r="J145" s="6"/>
      <c r="K145" s="6"/>
      <c r="L145" s="6"/>
    </row>
    <row r="146" spans="3:12">
      <c r="C146" s="6"/>
      <c r="D146" s="6"/>
      <c r="E146" s="6"/>
      <c r="F146" s="6"/>
      <c r="G146" s="6"/>
      <c r="H146" s="6"/>
      <c r="I146" s="6"/>
      <c r="J146" s="6"/>
      <c r="K146" s="6"/>
      <c r="L146" s="6"/>
    </row>
    <row r="147" spans="3:12">
      <c r="C147" s="6"/>
      <c r="D147" s="6"/>
      <c r="E147" s="6"/>
      <c r="F147" s="6"/>
      <c r="G147" s="6"/>
      <c r="H147" s="6"/>
      <c r="I147" s="6"/>
      <c r="J147" s="6"/>
      <c r="K147" s="6"/>
      <c r="L147" s="6"/>
    </row>
    <row r="148" spans="3:12">
      <c r="C148" s="6"/>
      <c r="D148" s="6"/>
      <c r="E148" s="6"/>
      <c r="F148" s="6"/>
      <c r="G148" s="6"/>
      <c r="H148" s="6"/>
      <c r="I148" s="6"/>
      <c r="J148" s="6"/>
      <c r="K148" s="6"/>
      <c r="L148" s="6"/>
    </row>
    <row r="149" spans="3:12">
      <c r="C149" s="6"/>
      <c r="D149" s="6"/>
      <c r="E149" s="6"/>
      <c r="F149" s="6"/>
      <c r="G149" s="6"/>
      <c r="H149" s="6"/>
      <c r="I149" s="6"/>
      <c r="J149" s="6"/>
      <c r="K149" s="6"/>
      <c r="L149" s="6"/>
    </row>
    <row r="150" spans="3:12">
      <c r="C150" s="6"/>
      <c r="D150" s="6"/>
      <c r="E150" s="6"/>
      <c r="F150" s="6"/>
      <c r="G150" s="6"/>
      <c r="H150" s="6"/>
      <c r="I150" s="6"/>
      <c r="J150" s="6"/>
      <c r="K150" s="6"/>
      <c r="L150" s="6"/>
    </row>
    <row r="151" spans="3:12">
      <c r="C151" s="6"/>
      <c r="D151" s="6"/>
      <c r="E151" s="6"/>
      <c r="F151" s="6"/>
      <c r="G151" s="6"/>
      <c r="H151" s="6"/>
      <c r="I151" s="6"/>
      <c r="J151" s="6"/>
      <c r="K151" s="6"/>
      <c r="L151" s="6"/>
    </row>
    <row r="152" spans="3:12">
      <c r="C152" s="6"/>
      <c r="D152" s="6"/>
      <c r="E152" s="6"/>
      <c r="F152" s="6"/>
      <c r="G152" s="6"/>
      <c r="H152" s="6"/>
      <c r="I152" s="6"/>
      <c r="J152" s="6"/>
      <c r="K152" s="6"/>
      <c r="L152" s="6"/>
    </row>
    <row r="153" spans="3:12">
      <c r="C153" s="6"/>
      <c r="D153" s="6"/>
      <c r="E153" s="6"/>
      <c r="F153" s="6"/>
      <c r="G153" s="6"/>
      <c r="H153" s="6"/>
      <c r="I153" s="6"/>
      <c r="J153" s="6"/>
      <c r="K153" s="6"/>
      <c r="L153" s="6"/>
    </row>
    <row r="154" spans="3:12">
      <c r="C154" s="6"/>
      <c r="D154" s="6"/>
      <c r="E154" s="6"/>
      <c r="F154" s="6"/>
      <c r="G154" s="6"/>
      <c r="H154" s="6"/>
      <c r="I154" s="6"/>
      <c r="J154" s="6"/>
      <c r="K154" s="6"/>
      <c r="L154" s="6"/>
    </row>
    <row r="155" spans="3:12">
      <c r="C155" s="6"/>
      <c r="D155" s="6"/>
      <c r="E155" s="6"/>
      <c r="F155" s="6"/>
      <c r="G155" s="6"/>
      <c r="H155" s="6"/>
      <c r="I155" s="6"/>
      <c r="J155" s="6"/>
      <c r="K155" s="6"/>
      <c r="L155" s="6"/>
    </row>
    <row r="156" spans="3:12">
      <c r="C156" s="6"/>
      <c r="D156" s="6"/>
      <c r="E156" s="6"/>
      <c r="F156" s="6"/>
      <c r="G156" s="6"/>
      <c r="H156" s="6"/>
      <c r="I156" s="6"/>
      <c r="J156" s="6"/>
      <c r="K156" s="6"/>
      <c r="L156" s="6"/>
    </row>
    <row r="157" spans="3:12">
      <c r="C157" s="6"/>
      <c r="D157" s="6"/>
      <c r="E157" s="6"/>
      <c r="F157" s="6"/>
      <c r="G157" s="6"/>
      <c r="H157" s="6"/>
      <c r="I157" s="6"/>
      <c r="J157" s="6"/>
      <c r="K157" s="6"/>
      <c r="L157" s="6"/>
    </row>
    <row r="158" spans="3:12">
      <c r="C158" s="6"/>
      <c r="D158" s="6"/>
      <c r="E158" s="6"/>
      <c r="F158" s="6"/>
      <c r="G158" s="6"/>
      <c r="H158" s="6"/>
      <c r="I158" s="6"/>
      <c r="J158" s="6"/>
      <c r="K158" s="6"/>
      <c r="L158" s="6"/>
    </row>
    <row r="159" spans="3:12">
      <c r="C159" s="6"/>
      <c r="D159" s="6"/>
      <c r="E159" s="6"/>
      <c r="F159" s="6"/>
      <c r="G159" s="6"/>
      <c r="H159" s="6"/>
      <c r="I159" s="6"/>
      <c r="J159" s="6"/>
      <c r="K159" s="6"/>
      <c r="L159" s="6"/>
    </row>
    <row r="160" spans="3:12">
      <c r="C160" s="6"/>
      <c r="D160" s="6"/>
      <c r="E160" s="6"/>
      <c r="F160" s="6"/>
      <c r="G160" s="6"/>
      <c r="H160" s="6"/>
      <c r="I160" s="6"/>
      <c r="J160" s="6"/>
      <c r="K160" s="6"/>
      <c r="L160" s="6"/>
    </row>
    <row r="161" spans="3:12">
      <c r="C161" s="6"/>
      <c r="D161" s="6"/>
      <c r="E161" s="6"/>
      <c r="F161" s="6"/>
      <c r="G161" s="6"/>
      <c r="H161" s="6"/>
      <c r="I161" s="6"/>
      <c r="J161" s="6"/>
      <c r="K161" s="6"/>
      <c r="L161" s="6"/>
    </row>
    <row r="162" spans="3:12">
      <c r="C162" s="6"/>
      <c r="D162" s="6"/>
      <c r="E162" s="6"/>
      <c r="F162" s="6"/>
      <c r="G162" s="6"/>
      <c r="H162" s="6"/>
      <c r="I162" s="6"/>
      <c r="J162" s="6"/>
      <c r="K162" s="6"/>
      <c r="L162" s="6"/>
    </row>
    <row r="163" spans="3:12">
      <c r="C163" s="6"/>
      <c r="D163" s="6"/>
      <c r="E163" s="6"/>
      <c r="F163" s="6"/>
      <c r="G163" s="6"/>
      <c r="H163" s="6"/>
      <c r="I163" s="6"/>
      <c r="J163" s="6"/>
      <c r="K163" s="6"/>
      <c r="L163" s="6"/>
    </row>
    <row r="164" spans="3:12">
      <c r="C164" s="6"/>
      <c r="D164" s="6"/>
      <c r="E164" s="6"/>
      <c r="F164" s="6"/>
      <c r="G164" s="6"/>
      <c r="H164" s="6"/>
      <c r="I164" s="6"/>
      <c r="J164" s="6"/>
      <c r="K164" s="6"/>
      <c r="L164" s="6"/>
    </row>
    <row r="165" spans="3:12">
      <c r="C165" s="6"/>
      <c r="D165" s="6"/>
      <c r="E165" s="6"/>
      <c r="F165" s="6"/>
      <c r="G165" s="6"/>
      <c r="H165" s="6"/>
      <c r="I165" s="6"/>
      <c r="J165" s="6"/>
      <c r="K165" s="6"/>
      <c r="L165" s="6"/>
    </row>
    <row r="166" spans="3:12">
      <c r="C166" s="6"/>
      <c r="D166" s="6"/>
      <c r="E166" s="6"/>
      <c r="F166" s="6"/>
      <c r="G166" s="6"/>
      <c r="H166" s="6"/>
      <c r="I166" s="6"/>
      <c r="J166" s="6"/>
      <c r="K166" s="6"/>
      <c r="L166" s="6"/>
    </row>
    <row r="167" spans="3:12">
      <c r="C167" s="6"/>
      <c r="D167" s="6"/>
      <c r="E167" s="6"/>
      <c r="F167" s="6"/>
      <c r="G167" s="6"/>
      <c r="H167" s="6"/>
      <c r="I167" s="6"/>
      <c r="J167" s="6"/>
      <c r="K167" s="6"/>
      <c r="L167" s="6"/>
    </row>
    <row r="168" spans="3:12">
      <c r="C168" s="6"/>
      <c r="D168" s="6"/>
      <c r="E168" s="6"/>
      <c r="F168" s="6"/>
      <c r="G168" s="6"/>
      <c r="H168" s="6"/>
      <c r="I168" s="6"/>
      <c r="J168" s="6"/>
      <c r="K168" s="6"/>
      <c r="L168" s="6"/>
    </row>
    <row r="169" spans="3:12">
      <c r="C169" s="6"/>
      <c r="D169" s="6"/>
      <c r="E169" s="6"/>
      <c r="F169" s="6"/>
      <c r="G169" s="6"/>
      <c r="H169" s="6"/>
      <c r="I169" s="6"/>
      <c r="J169" s="6"/>
      <c r="K169" s="6"/>
      <c r="L169" s="6"/>
    </row>
    <row r="170" spans="3:12">
      <c r="C170" s="6"/>
      <c r="D170" s="6"/>
      <c r="E170" s="6"/>
      <c r="F170" s="6"/>
      <c r="G170" s="6"/>
      <c r="H170" s="6"/>
      <c r="I170" s="6"/>
      <c r="J170" s="6"/>
      <c r="K170" s="6"/>
      <c r="L170" s="6"/>
    </row>
    <row r="171" spans="3:12">
      <c r="C171" s="6"/>
      <c r="D171" s="6"/>
      <c r="E171" s="6"/>
      <c r="F171" s="6"/>
      <c r="G171" s="6"/>
      <c r="H171" s="6"/>
      <c r="I171" s="6"/>
      <c r="J171" s="6"/>
      <c r="K171" s="6"/>
      <c r="L171" s="6"/>
    </row>
    <row r="172" spans="3:12">
      <c r="C172" s="6"/>
      <c r="D172" s="6"/>
      <c r="E172" s="6"/>
      <c r="F172" s="6"/>
      <c r="G172" s="6"/>
      <c r="H172" s="6"/>
      <c r="I172" s="6"/>
      <c r="J172" s="6"/>
      <c r="K172" s="6"/>
      <c r="L172" s="6"/>
    </row>
    <row r="173" spans="3:12">
      <c r="C173" s="6"/>
      <c r="D173" s="6"/>
      <c r="E173" s="6"/>
      <c r="F173" s="6"/>
      <c r="G173" s="6"/>
      <c r="H173" s="6"/>
      <c r="I173" s="6"/>
      <c r="J173" s="6"/>
      <c r="K173" s="6"/>
      <c r="L173" s="6"/>
    </row>
    <row r="174" spans="3:12">
      <c r="C174" s="6"/>
      <c r="D174" s="6"/>
      <c r="E174" s="6"/>
      <c r="F174" s="6"/>
      <c r="G174" s="6"/>
      <c r="H174" s="6"/>
      <c r="I174" s="6"/>
      <c r="J174" s="6"/>
      <c r="K174" s="6"/>
      <c r="L174" s="6"/>
    </row>
    <row r="175" spans="3:12">
      <c r="C175" s="6"/>
      <c r="D175" s="6"/>
      <c r="E175" s="6"/>
      <c r="F175" s="6"/>
      <c r="G175" s="6"/>
      <c r="H175" s="6"/>
      <c r="I175" s="6"/>
      <c r="J175" s="6"/>
      <c r="K175" s="6"/>
      <c r="L175" s="6"/>
    </row>
    <row r="176" spans="3:12">
      <c r="C176" s="6"/>
      <c r="D176" s="6"/>
      <c r="E176" s="6"/>
      <c r="F176" s="6"/>
      <c r="G176" s="6"/>
      <c r="H176" s="6"/>
      <c r="I176" s="6"/>
      <c r="J176" s="6"/>
      <c r="K176" s="6"/>
      <c r="L176" s="6"/>
    </row>
    <row r="177" spans="3:12">
      <c r="C177" s="6"/>
      <c r="D177" s="6"/>
      <c r="E177" s="6"/>
      <c r="F177" s="6"/>
      <c r="G177" s="6"/>
      <c r="H177" s="6"/>
      <c r="I177" s="6"/>
      <c r="J177" s="6"/>
      <c r="K177" s="6"/>
      <c r="L177" s="6"/>
    </row>
    <row r="178" spans="3:12">
      <c r="C178" s="6"/>
      <c r="D178" s="6"/>
      <c r="E178" s="6"/>
      <c r="F178" s="6"/>
      <c r="G178" s="6"/>
      <c r="H178" s="6"/>
      <c r="I178" s="6"/>
      <c r="J178" s="6"/>
      <c r="K178" s="6"/>
      <c r="L178" s="6"/>
    </row>
    <row r="179" spans="3:12">
      <c r="C179" s="6"/>
      <c r="D179" s="6"/>
      <c r="E179" s="6"/>
      <c r="F179" s="6"/>
      <c r="G179" s="6"/>
      <c r="H179" s="6"/>
      <c r="I179" s="6"/>
      <c r="J179" s="6"/>
      <c r="K179" s="6"/>
      <c r="L179" s="6"/>
    </row>
    <row r="180" spans="3:12">
      <c r="C180" s="6"/>
      <c r="D180" s="6"/>
      <c r="E180" s="6"/>
      <c r="F180" s="6"/>
      <c r="G180" s="6"/>
      <c r="H180" s="6"/>
      <c r="I180" s="6"/>
      <c r="J180" s="6"/>
      <c r="K180" s="6"/>
      <c r="L180" s="6"/>
    </row>
    <row r="181" spans="3:12">
      <c r="C181" s="6"/>
      <c r="D181" s="6"/>
      <c r="E181" s="6"/>
      <c r="F181" s="6"/>
      <c r="G181" s="6"/>
      <c r="H181" s="6"/>
      <c r="I181" s="6"/>
      <c r="J181" s="6"/>
      <c r="K181" s="6"/>
      <c r="L181" s="6"/>
    </row>
    <row r="182" spans="3:12">
      <c r="C182" s="6"/>
      <c r="D182" s="6"/>
      <c r="E182" s="6"/>
      <c r="F182" s="6"/>
      <c r="G182" s="6"/>
      <c r="H182" s="6"/>
      <c r="I182" s="6"/>
      <c r="J182" s="6"/>
      <c r="K182" s="6"/>
      <c r="L182" s="6"/>
    </row>
    <row r="183" spans="3:12">
      <c r="C183" s="6"/>
      <c r="D183" s="6"/>
      <c r="E183" s="6"/>
      <c r="F183" s="6"/>
      <c r="G183" s="6"/>
      <c r="H183" s="6"/>
      <c r="I183" s="6"/>
      <c r="J183" s="6"/>
      <c r="K183" s="6"/>
      <c r="L183" s="6"/>
    </row>
    <row r="184" spans="3:12">
      <c r="C184" s="6"/>
      <c r="D184" s="6"/>
      <c r="E184" s="6"/>
      <c r="F184" s="6"/>
      <c r="G184" s="6"/>
      <c r="H184" s="6"/>
      <c r="I184" s="6"/>
      <c r="J184" s="6"/>
      <c r="K184" s="6"/>
      <c r="L184" s="6"/>
    </row>
    <row r="185" spans="3:12">
      <c r="C185" s="6"/>
      <c r="D185" s="6"/>
      <c r="E185" s="6"/>
      <c r="F185" s="6"/>
      <c r="G185" s="6"/>
      <c r="H185" s="6"/>
      <c r="I185" s="6"/>
      <c r="J185" s="6"/>
      <c r="K185" s="6"/>
      <c r="L185" s="6"/>
    </row>
    <row r="186" spans="3:12">
      <c r="C186" s="6"/>
      <c r="D186" s="6"/>
      <c r="E186" s="6"/>
      <c r="F186" s="6"/>
      <c r="G186" s="6"/>
      <c r="H186" s="6"/>
      <c r="I186" s="6"/>
      <c r="J186" s="6"/>
      <c r="K186" s="6"/>
      <c r="L186" s="6"/>
    </row>
    <row r="187" spans="3:12">
      <c r="C187" s="6"/>
      <c r="D187" s="6"/>
      <c r="E187" s="6"/>
      <c r="F187" s="6"/>
      <c r="G187" s="6"/>
      <c r="H187" s="6"/>
      <c r="I187" s="6"/>
      <c r="J187" s="6"/>
      <c r="K187" s="6"/>
      <c r="L187" s="6"/>
    </row>
    <row r="188" spans="3:12">
      <c r="C188" s="6"/>
      <c r="D188" s="6"/>
      <c r="E188" s="6"/>
      <c r="F188" s="6"/>
      <c r="G188" s="6"/>
      <c r="H188" s="6"/>
      <c r="I188" s="6"/>
      <c r="J188" s="6"/>
      <c r="K188" s="6"/>
      <c r="L188" s="6"/>
    </row>
    <row r="189" spans="3:12">
      <c r="C189" s="6"/>
      <c r="D189" s="6"/>
      <c r="E189" s="6"/>
      <c r="F189" s="6"/>
      <c r="G189" s="6"/>
      <c r="H189" s="6"/>
      <c r="I189" s="6"/>
      <c r="J189" s="6"/>
      <c r="K189" s="6"/>
      <c r="L189" s="6"/>
    </row>
    <row r="190" spans="3:12">
      <c r="C190" s="6"/>
      <c r="D190" s="6"/>
      <c r="E190" s="6"/>
      <c r="F190" s="6"/>
      <c r="G190" s="6"/>
      <c r="H190" s="6"/>
      <c r="I190" s="6"/>
      <c r="J190" s="6"/>
      <c r="K190" s="6"/>
      <c r="L190" s="6"/>
    </row>
    <row r="191" spans="3:12">
      <c r="C191" s="6"/>
      <c r="D191" s="6"/>
      <c r="E191" s="6"/>
      <c r="F191" s="6"/>
      <c r="G191" s="6"/>
      <c r="H191" s="6"/>
      <c r="I191" s="6"/>
      <c r="J191" s="6"/>
      <c r="K191" s="6"/>
      <c r="L191" s="6"/>
    </row>
    <row r="192" spans="3:12">
      <c r="C192" s="6"/>
      <c r="D192" s="6"/>
      <c r="E192" s="6"/>
      <c r="F192" s="6"/>
      <c r="G192" s="6"/>
      <c r="H192" s="6"/>
      <c r="I192" s="6"/>
      <c r="J192" s="6"/>
      <c r="K192" s="6"/>
      <c r="L192" s="6"/>
    </row>
    <row r="193" spans="3:12">
      <c r="C193" s="6"/>
      <c r="D193" s="6"/>
      <c r="E193" s="6"/>
      <c r="F193" s="6"/>
      <c r="G193" s="6"/>
      <c r="H193" s="6"/>
      <c r="I193" s="6"/>
      <c r="J193" s="6"/>
      <c r="K193" s="6"/>
      <c r="L193" s="6"/>
    </row>
    <row r="194" spans="3:12">
      <c r="C194" s="6"/>
      <c r="D194" s="6"/>
      <c r="E194" s="6"/>
      <c r="F194" s="6"/>
      <c r="G194" s="6"/>
      <c r="H194" s="6"/>
      <c r="I194" s="6"/>
      <c r="J194" s="6"/>
      <c r="K194" s="6"/>
      <c r="L194" s="6"/>
    </row>
    <row r="195" spans="3:12">
      <c r="C195" s="6"/>
      <c r="D195" s="6"/>
      <c r="E195" s="6"/>
      <c r="F195" s="6"/>
      <c r="G195" s="6"/>
      <c r="H195" s="6"/>
      <c r="I195" s="6"/>
      <c r="J195" s="6"/>
      <c r="K195" s="6"/>
      <c r="L195" s="6"/>
    </row>
    <row r="196" spans="3:12">
      <c r="C196" s="6"/>
      <c r="D196" s="6"/>
      <c r="E196" s="6"/>
      <c r="F196" s="6"/>
      <c r="G196" s="6"/>
      <c r="H196" s="6"/>
      <c r="I196" s="6"/>
      <c r="J196" s="6"/>
      <c r="K196" s="6"/>
      <c r="L196" s="6"/>
    </row>
    <row r="197" spans="3:12">
      <c r="C197" s="6"/>
      <c r="D197" s="6"/>
      <c r="E197" s="6"/>
      <c r="F197" s="6"/>
      <c r="G197" s="6"/>
      <c r="H197" s="6"/>
      <c r="I197" s="6"/>
      <c r="J197" s="6"/>
      <c r="K197" s="6"/>
      <c r="L197" s="6"/>
    </row>
    <row r="198" spans="3:12">
      <c r="C198" s="6"/>
      <c r="D198" s="6"/>
      <c r="E198" s="6"/>
      <c r="F198" s="6"/>
      <c r="G198" s="6"/>
      <c r="H198" s="6"/>
      <c r="I198" s="6"/>
      <c r="J198" s="6"/>
      <c r="K198" s="6"/>
      <c r="L198" s="6"/>
    </row>
    <row r="199" spans="3:12">
      <c r="C199" s="6"/>
      <c r="D199" s="6"/>
      <c r="E199" s="6"/>
      <c r="F199" s="6"/>
      <c r="G199" s="6"/>
      <c r="H199" s="6"/>
      <c r="I199" s="6"/>
      <c r="J199" s="6"/>
      <c r="K199" s="6"/>
      <c r="L199" s="6"/>
    </row>
    <row r="200" spans="3:12">
      <c r="C200" s="6"/>
      <c r="D200" s="6"/>
      <c r="E200" s="6"/>
      <c r="F200" s="6"/>
      <c r="G200" s="6"/>
      <c r="H200" s="6"/>
      <c r="I200" s="6"/>
      <c r="J200" s="6"/>
      <c r="K200" s="6"/>
      <c r="L200" s="6"/>
    </row>
    <row r="201" spans="3:12">
      <c r="C201" s="6"/>
      <c r="D201" s="6"/>
      <c r="E201" s="6"/>
      <c r="F201" s="6"/>
      <c r="G201" s="6"/>
      <c r="H201" s="6"/>
      <c r="I201" s="6"/>
      <c r="J201" s="6"/>
      <c r="K201" s="6"/>
      <c r="L201" s="6"/>
    </row>
    <row r="202" spans="3:12">
      <c r="C202" s="6"/>
      <c r="D202" s="6"/>
      <c r="E202" s="6"/>
      <c r="F202" s="6"/>
      <c r="G202" s="6"/>
      <c r="H202" s="6"/>
      <c r="I202" s="6"/>
      <c r="J202" s="6"/>
      <c r="K202" s="6"/>
      <c r="L202" s="6"/>
    </row>
    <row r="203" spans="3:12">
      <c r="C203" s="6"/>
      <c r="D203" s="6"/>
      <c r="E203" s="6"/>
      <c r="F203" s="6"/>
      <c r="G203" s="6"/>
      <c r="H203" s="6"/>
      <c r="I203" s="6"/>
      <c r="J203" s="6"/>
      <c r="K203" s="6"/>
      <c r="L203" s="6"/>
    </row>
    <row r="204" spans="3:12">
      <c r="C204" s="6"/>
      <c r="D204" s="6"/>
      <c r="E204" s="6"/>
      <c r="F204" s="6"/>
      <c r="G204" s="6"/>
      <c r="H204" s="6"/>
      <c r="I204" s="6"/>
      <c r="J204" s="6"/>
      <c r="K204" s="6"/>
      <c r="L204" s="6"/>
    </row>
    <row r="205" spans="3:12">
      <c r="C205" s="6"/>
      <c r="D205" s="6"/>
      <c r="E205" s="6"/>
      <c r="F205" s="6"/>
      <c r="G205" s="6"/>
      <c r="H205" s="6"/>
      <c r="I205" s="6"/>
      <c r="J205" s="6"/>
      <c r="K205" s="6"/>
      <c r="L205" s="6"/>
    </row>
    <row r="206" spans="3:12">
      <c r="C206" s="6"/>
      <c r="D206" s="6"/>
      <c r="E206" s="6"/>
      <c r="F206" s="6"/>
      <c r="G206" s="6"/>
      <c r="H206" s="6"/>
      <c r="I206" s="6"/>
      <c r="J206" s="6"/>
      <c r="K206" s="6"/>
      <c r="L206" s="6"/>
    </row>
    <row r="207" spans="3:12">
      <c r="C207" s="6"/>
      <c r="D207" s="6"/>
      <c r="E207" s="6"/>
      <c r="F207" s="6"/>
      <c r="G207" s="6"/>
      <c r="H207" s="6"/>
      <c r="I207" s="6"/>
      <c r="J207" s="6"/>
      <c r="K207" s="6"/>
      <c r="L207" s="6"/>
    </row>
    <row r="208" spans="3:12">
      <c r="C208" s="6"/>
      <c r="D208" s="6"/>
      <c r="E208" s="6"/>
      <c r="F208" s="6"/>
      <c r="G208" s="6"/>
      <c r="H208" s="6"/>
      <c r="I208" s="6"/>
      <c r="J208" s="6"/>
      <c r="K208" s="6"/>
      <c r="L208" s="6"/>
    </row>
    <row r="209" spans="3:12">
      <c r="C209" s="6"/>
      <c r="D209" s="6"/>
      <c r="E209" s="6"/>
      <c r="F209" s="6"/>
      <c r="G209" s="6"/>
      <c r="H209" s="6"/>
      <c r="I209" s="6"/>
      <c r="J209" s="6"/>
      <c r="K209" s="6"/>
      <c r="L209" s="6"/>
    </row>
    <row r="210" spans="3:12">
      <c r="C210" s="6"/>
      <c r="D210" s="6"/>
      <c r="E210" s="6"/>
      <c r="F210" s="6"/>
      <c r="G210" s="6"/>
      <c r="H210" s="6"/>
      <c r="I210" s="6"/>
      <c r="J210" s="6"/>
      <c r="K210" s="6"/>
      <c r="L210" s="6"/>
    </row>
    <row r="211" spans="3:12">
      <c r="C211" s="6"/>
      <c r="D211" s="6"/>
      <c r="E211" s="6"/>
      <c r="F211" s="6"/>
      <c r="G211" s="6"/>
      <c r="H211" s="6"/>
      <c r="I211" s="6"/>
      <c r="J211" s="6"/>
      <c r="K211" s="6"/>
      <c r="L211" s="6"/>
    </row>
    <row r="212" spans="3:12">
      <c r="C212" s="6"/>
      <c r="D212" s="6"/>
      <c r="E212" s="6"/>
      <c r="F212" s="6"/>
      <c r="G212" s="6"/>
      <c r="H212" s="6"/>
      <c r="I212" s="6"/>
      <c r="J212" s="6"/>
      <c r="K212" s="6"/>
      <c r="L212" s="6"/>
    </row>
    <row r="213" spans="3:12">
      <c r="C213" s="6"/>
      <c r="D213" s="6"/>
      <c r="E213" s="6"/>
      <c r="F213" s="6"/>
      <c r="G213" s="6"/>
      <c r="H213" s="6"/>
      <c r="I213" s="6"/>
      <c r="J213" s="6"/>
      <c r="K213" s="6"/>
      <c r="L213" s="6"/>
    </row>
    <row r="214" spans="3:12">
      <c r="C214" s="6"/>
      <c r="D214" s="6"/>
      <c r="E214" s="6"/>
      <c r="F214" s="6"/>
      <c r="G214" s="6"/>
      <c r="H214" s="6"/>
      <c r="I214" s="6"/>
      <c r="J214" s="6"/>
      <c r="K214" s="6"/>
      <c r="L214" s="6"/>
    </row>
    <row r="215" spans="3:12">
      <c r="C215" s="6"/>
      <c r="D215" s="6"/>
      <c r="E215" s="6"/>
      <c r="F215" s="6"/>
      <c r="G215" s="6"/>
      <c r="H215" s="6"/>
      <c r="I215" s="6"/>
      <c r="J215" s="6"/>
      <c r="K215" s="6"/>
      <c r="L215" s="6"/>
    </row>
    <row r="216" spans="3:12">
      <c r="C216" s="6"/>
      <c r="D216" s="6"/>
      <c r="E216" s="6"/>
      <c r="F216" s="6"/>
      <c r="G216" s="6"/>
      <c r="H216" s="6"/>
      <c r="I216" s="6"/>
      <c r="J216" s="6"/>
      <c r="K216" s="6"/>
      <c r="L216" s="6"/>
    </row>
    <row r="217" spans="3:12">
      <c r="C217" s="6"/>
      <c r="D217" s="6"/>
      <c r="E217" s="6"/>
      <c r="F217" s="6"/>
      <c r="G217" s="6"/>
      <c r="H217" s="6"/>
      <c r="I217" s="6"/>
      <c r="J217" s="6"/>
      <c r="K217" s="6"/>
      <c r="L217" s="6"/>
    </row>
    <row r="218" spans="3:12">
      <c r="C218" s="6"/>
      <c r="D218" s="6"/>
      <c r="E218" s="6"/>
      <c r="F218" s="6"/>
      <c r="G218" s="6"/>
      <c r="H218" s="6"/>
      <c r="I218" s="6"/>
      <c r="J218" s="6"/>
      <c r="K218" s="6"/>
      <c r="L218" s="6"/>
    </row>
    <row r="219" spans="3:12">
      <c r="C219" s="6"/>
      <c r="D219" s="6"/>
      <c r="E219" s="6"/>
      <c r="F219" s="6"/>
      <c r="G219" s="6"/>
      <c r="H219" s="6"/>
      <c r="I219" s="6"/>
      <c r="J219" s="6"/>
      <c r="K219" s="6"/>
      <c r="L219" s="6"/>
    </row>
    <row r="220" spans="3:12">
      <c r="C220" s="6"/>
      <c r="D220" s="6"/>
      <c r="E220" s="6"/>
      <c r="F220" s="6"/>
      <c r="G220" s="6"/>
      <c r="H220" s="6"/>
      <c r="I220" s="6"/>
      <c r="J220" s="6"/>
      <c r="K220" s="6"/>
      <c r="L220" s="6"/>
    </row>
    <row r="221" spans="3:12">
      <c r="C221" s="6"/>
      <c r="D221" s="6"/>
      <c r="E221" s="6"/>
      <c r="F221" s="6"/>
      <c r="G221" s="6"/>
      <c r="H221" s="6"/>
      <c r="I221" s="6"/>
      <c r="J221" s="6"/>
      <c r="K221" s="6"/>
      <c r="L221" s="6"/>
    </row>
    <row r="222" spans="3:12">
      <c r="C222" s="6"/>
      <c r="D222" s="6"/>
      <c r="E222" s="6"/>
      <c r="F222" s="6"/>
      <c r="G222" s="6"/>
      <c r="H222" s="6"/>
      <c r="I222" s="6"/>
      <c r="J222" s="6"/>
      <c r="K222" s="6"/>
      <c r="L222" s="6"/>
    </row>
    <row r="223" spans="3:12">
      <c r="C223" s="6"/>
      <c r="D223" s="6"/>
      <c r="E223" s="6"/>
      <c r="F223" s="6"/>
      <c r="G223" s="6"/>
      <c r="H223" s="6"/>
      <c r="I223" s="6"/>
      <c r="J223" s="6"/>
      <c r="K223" s="6"/>
      <c r="L223" s="6"/>
    </row>
    <row r="224" spans="3:12">
      <c r="C224" s="6"/>
      <c r="D224" s="6"/>
      <c r="E224" s="6"/>
      <c r="F224" s="6"/>
      <c r="G224" s="6"/>
      <c r="H224" s="6"/>
      <c r="I224" s="6"/>
      <c r="J224" s="6"/>
      <c r="K224" s="6"/>
      <c r="L224" s="6"/>
    </row>
    <row r="225" spans="3:12">
      <c r="C225" s="6"/>
      <c r="D225" s="6"/>
      <c r="E225" s="6"/>
      <c r="F225" s="6"/>
      <c r="G225" s="6"/>
      <c r="H225" s="6"/>
      <c r="I225" s="6"/>
      <c r="J225" s="6"/>
      <c r="K225" s="6"/>
      <c r="L225" s="6"/>
    </row>
    <row r="226" spans="3:12">
      <c r="C226" s="6"/>
      <c r="D226" s="6"/>
      <c r="E226" s="6"/>
      <c r="F226" s="6"/>
      <c r="G226" s="6"/>
      <c r="H226" s="6"/>
      <c r="I226" s="6"/>
      <c r="J226" s="6"/>
      <c r="K226" s="6"/>
      <c r="L226" s="6"/>
    </row>
    <row r="227" spans="3:12">
      <c r="C227" s="6"/>
      <c r="D227" s="6"/>
      <c r="E227" s="6"/>
      <c r="F227" s="6"/>
      <c r="G227" s="6"/>
      <c r="H227" s="6"/>
      <c r="I227" s="6"/>
      <c r="J227" s="6"/>
      <c r="K227" s="6"/>
      <c r="L227" s="6"/>
    </row>
    <row r="228" spans="3:12">
      <c r="C228" s="6"/>
      <c r="D228" s="6"/>
      <c r="E228" s="6"/>
      <c r="F228" s="6"/>
      <c r="G228" s="6"/>
      <c r="H228" s="6"/>
      <c r="I228" s="6"/>
      <c r="J228" s="6"/>
      <c r="K228" s="6"/>
      <c r="L228" s="6"/>
    </row>
    <row r="229" spans="3:12">
      <c r="C229" s="6"/>
      <c r="D229" s="6"/>
      <c r="E229" s="6"/>
      <c r="F229" s="6"/>
      <c r="G229" s="6"/>
      <c r="H229" s="6"/>
      <c r="I229" s="6"/>
      <c r="J229" s="6"/>
      <c r="K229" s="6"/>
      <c r="L229" s="6"/>
    </row>
    <row r="230" spans="3:12">
      <c r="C230" s="6"/>
      <c r="D230" s="6"/>
      <c r="E230" s="6"/>
      <c r="F230" s="6"/>
      <c r="G230" s="6"/>
      <c r="H230" s="6"/>
      <c r="I230" s="6"/>
      <c r="J230" s="6"/>
      <c r="K230" s="6"/>
      <c r="L230" s="6"/>
    </row>
    <row r="231" spans="3:12">
      <c r="C231" s="6"/>
      <c r="D231" s="6"/>
      <c r="E231" s="6"/>
      <c r="F231" s="6"/>
      <c r="G231" s="6"/>
      <c r="H231" s="6"/>
      <c r="I231" s="6"/>
      <c r="J231" s="6"/>
      <c r="K231" s="6"/>
      <c r="L231" s="6"/>
    </row>
    <row r="232" spans="3:12">
      <c r="C232" s="6"/>
      <c r="D232" s="6"/>
      <c r="E232" s="6"/>
      <c r="F232" s="6"/>
      <c r="G232" s="6"/>
      <c r="H232" s="6"/>
      <c r="I232" s="6"/>
      <c r="J232" s="6"/>
      <c r="K232" s="6"/>
      <c r="L232" s="6"/>
    </row>
    <row r="233" spans="3:12">
      <c r="C233" s="6"/>
      <c r="D233" s="6"/>
      <c r="E233" s="6"/>
      <c r="F233" s="6"/>
      <c r="G233" s="6"/>
      <c r="H233" s="6"/>
      <c r="I233" s="6"/>
      <c r="J233" s="6"/>
      <c r="K233" s="6"/>
      <c r="L233" s="6"/>
    </row>
    <row r="234" spans="3:12">
      <c r="C234" s="6"/>
      <c r="D234" s="6"/>
      <c r="E234" s="6"/>
      <c r="F234" s="6"/>
      <c r="G234" s="6"/>
      <c r="H234" s="6"/>
      <c r="I234" s="6"/>
      <c r="J234" s="6"/>
      <c r="K234" s="6"/>
      <c r="L234" s="6"/>
    </row>
    <row r="235" spans="3:12">
      <c r="C235" s="6"/>
      <c r="D235" s="6"/>
      <c r="E235" s="6"/>
      <c r="F235" s="6"/>
      <c r="G235" s="6"/>
      <c r="H235" s="6"/>
      <c r="I235" s="6"/>
      <c r="J235" s="6"/>
      <c r="K235" s="6"/>
      <c r="L235" s="6"/>
    </row>
    <row r="236" spans="3:12">
      <c r="C236" s="6"/>
      <c r="D236" s="6"/>
      <c r="E236" s="6"/>
      <c r="F236" s="6"/>
      <c r="G236" s="6"/>
      <c r="H236" s="6"/>
      <c r="I236" s="6"/>
      <c r="J236" s="6"/>
      <c r="K236" s="6"/>
      <c r="L236" s="6"/>
    </row>
    <row r="237" spans="3:12">
      <c r="C237" s="6"/>
      <c r="D237" s="6"/>
      <c r="E237" s="6"/>
      <c r="F237" s="6"/>
      <c r="G237" s="6"/>
      <c r="H237" s="6"/>
      <c r="I237" s="6"/>
      <c r="J237" s="6"/>
      <c r="K237" s="6"/>
      <c r="L237" s="6"/>
    </row>
    <row r="238" spans="3:12">
      <c r="C238" s="6"/>
      <c r="D238" s="6"/>
      <c r="E238" s="6"/>
      <c r="F238" s="6"/>
      <c r="G238" s="6"/>
      <c r="H238" s="6"/>
      <c r="I238" s="6"/>
      <c r="J238" s="6"/>
      <c r="K238" s="6"/>
      <c r="L238" s="6"/>
    </row>
    <row r="239" spans="3:12">
      <c r="C239" s="6"/>
      <c r="D239" s="6"/>
      <c r="E239" s="6"/>
      <c r="F239" s="6"/>
      <c r="G239" s="6"/>
      <c r="H239" s="6"/>
      <c r="I239" s="6"/>
      <c r="J239" s="6"/>
      <c r="K239" s="6"/>
      <c r="L239" s="6"/>
    </row>
    <row r="240" spans="3:12">
      <c r="C240" s="6"/>
      <c r="D240" s="6"/>
      <c r="E240" s="6"/>
      <c r="F240" s="6"/>
      <c r="G240" s="6"/>
      <c r="H240" s="6"/>
      <c r="I240" s="6"/>
      <c r="J240" s="6"/>
      <c r="K240" s="6"/>
      <c r="L240" s="6"/>
    </row>
    <row r="241" spans="3:12">
      <c r="C241" s="6"/>
      <c r="D241" s="6"/>
      <c r="E241" s="6"/>
      <c r="F241" s="6"/>
      <c r="G241" s="6"/>
      <c r="H241" s="6"/>
      <c r="I241" s="6"/>
      <c r="J241" s="6"/>
      <c r="K241" s="6"/>
      <c r="L241" s="6"/>
    </row>
    <row r="242" spans="3:12">
      <c r="C242" s="6"/>
      <c r="D242" s="6"/>
      <c r="E242" s="6"/>
      <c r="F242" s="6"/>
      <c r="G242" s="6"/>
      <c r="H242" s="6"/>
      <c r="I242" s="6"/>
      <c r="J242" s="6"/>
      <c r="K242" s="6"/>
      <c r="L242" s="6"/>
    </row>
    <row r="243" spans="3:12">
      <c r="C243" s="6"/>
      <c r="D243" s="6"/>
      <c r="E243" s="6"/>
      <c r="F243" s="6"/>
      <c r="G243" s="6"/>
      <c r="H243" s="6"/>
      <c r="I243" s="6"/>
      <c r="J243" s="6"/>
      <c r="K243" s="6"/>
      <c r="L243" s="6"/>
    </row>
    <row r="244" spans="3:12">
      <c r="C244" s="6"/>
      <c r="D244" s="6"/>
      <c r="E244" s="6"/>
      <c r="F244" s="6"/>
      <c r="G244" s="6"/>
      <c r="H244" s="6"/>
      <c r="I244" s="6"/>
      <c r="J244" s="6"/>
      <c r="K244" s="6"/>
      <c r="L244" s="6"/>
    </row>
    <row r="245" spans="3:12">
      <c r="C245" s="6"/>
      <c r="D245" s="6"/>
      <c r="E245" s="6"/>
      <c r="F245" s="6"/>
      <c r="G245" s="6"/>
      <c r="H245" s="6"/>
      <c r="I245" s="6"/>
      <c r="J245" s="6"/>
      <c r="K245" s="6"/>
      <c r="L245" s="6"/>
    </row>
    <row r="246" spans="3:12">
      <c r="C246" s="6"/>
      <c r="D246" s="6"/>
      <c r="E246" s="6"/>
      <c r="F246" s="6"/>
      <c r="G246" s="6"/>
      <c r="H246" s="6"/>
      <c r="I246" s="6"/>
      <c r="J246" s="6"/>
      <c r="K246" s="6"/>
      <c r="L246" s="6"/>
    </row>
    <row r="247" spans="3:12">
      <c r="C247" s="6"/>
      <c r="D247" s="6"/>
      <c r="E247" s="6"/>
      <c r="F247" s="6"/>
      <c r="G247" s="6"/>
      <c r="H247" s="6"/>
      <c r="I247" s="6"/>
      <c r="J247" s="6"/>
      <c r="K247" s="6"/>
      <c r="L247" s="6"/>
    </row>
    <row r="248" spans="3:12">
      <c r="C248" s="6"/>
      <c r="D248" s="6"/>
      <c r="E248" s="6"/>
      <c r="F248" s="6"/>
      <c r="G248" s="6"/>
      <c r="H248" s="6"/>
      <c r="I248" s="6"/>
      <c r="J248" s="6"/>
      <c r="K248" s="6"/>
      <c r="L248" s="6"/>
    </row>
    <row r="249" spans="3:12">
      <c r="C249" s="6"/>
      <c r="D249" s="6"/>
      <c r="E249" s="6"/>
      <c r="F249" s="6"/>
      <c r="G249" s="6"/>
      <c r="H249" s="6"/>
      <c r="I249" s="6"/>
      <c r="J249" s="6"/>
      <c r="K249" s="6"/>
      <c r="L249" s="6"/>
    </row>
    <row r="250" spans="3:12">
      <c r="C250" s="6"/>
      <c r="D250" s="6"/>
      <c r="E250" s="6"/>
      <c r="F250" s="6"/>
      <c r="G250" s="6"/>
      <c r="H250" s="6"/>
      <c r="I250" s="6"/>
      <c r="J250" s="6"/>
      <c r="K250" s="6"/>
      <c r="L250" s="6"/>
    </row>
    <row r="251" spans="3:12">
      <c r="C251" s="6"/>
      <c r="D251" s="6"/>
      <c r="E251" s="6"/>
      <c r="F251" s="6"/>
      <c r="G251" s="6"/>
      <c r="H251" s="6"/>
      <c r="I251" s="6"/>
      <c r="J251" s="6"/>
      <c r="K251" s="6"/>
      <c r="L251" s="6"/>
    </row>
    <row r="252" spans="3:12">
      <c r="C252" s="6"/>
      <c r="D252" s="6"/>
      <c r="E252" s="6"/>
      <c r="F252" s="6"/>
      <c r="G252" s="6"/>
      <c r="H252" s="6"/>
      <c r="I252" s="6"/>
      <c r="J252" s="6"/>
      <c r="K252" s="6"/>
      <c r="L252" s="6"/>
    </row>
    <row r="253" spans="3:12">
      <c r="C253" s="6"/>
      <c r="D253" s="6"/>
      <c r="E253" s="6"/>
      <c r="F253" s="6"/>
      <c r="G253" s="6"/>
      <c r="H253" s="6"/>
      <c r="I253" s="6"/>
      <c r="J253" s="6"/>
      <c r="K253" s="6"/>
      <c r="L253" s="6"/>
    </row>
    <row r="254" spans="3:12">
      <c r="C254" s="6"/>
      <c r="D254" s="6"/>
      <c r="E254" s="6"/>
      <c r="F254" s="6"/>
      <c r="G254" s="6"/>
      <c r="H254" s="6"/>
      <c r="I254" s="6"/>
      <c r="J254" s="6"/>
      <c r="K254" s="6"/>
      <c r="L254" s="6"/>
    </row>
    <row r="255" spans="3:12">
      <c r="C255" s="6"/>
      <c r="D255" s="6"/>
      <c r="E255" s="6"/>
      <c r="F255" s="6"/>
      <c r="G255" s="6"/>
      <c r="H255" s="6"/>
      <c r="I255" s="6"/>
      <c r="J255" s="6"/>
      <c r="K255" s="6"/>
      <c r="L255" s="6"/>
    </row>
    <row r="256" spans="3:12">
      <c r="C256" s="6"/>
      <c r="D256" s="6"/>
      <c r="E256" s="6"/>
      <c r="F256" s="6"/>
      <c r="G256" s="6"/>
      <c r="H256" s="6"/>
      <c r="I256" s="6"/>
      <c r="J256" s="6"/>
      <c r="K256" s="6"/>
      <c r="L256" s="6"/>
    </row>
    <row r="257" spans="3:12">
      <c r="C257" s="6"/>
      <c r="D257" s="6"/>
      <c r="E257" s="6"/>
      <c r="F257" s="6"/>
      <c r="G257" s="6"/>
      <c r="H257" s="6"/>
      <c r="I257" s="6"/>
      <c r="J257" s="6"/>
      <c r="K257" s="6"/>
      <c r="L257" s="6"/>
    </row>
    <row r="258" spans="3:12">
      <c r="C258" s="6"/>
      <c r="D258" s="6"/>
      <c r="E258" s="6"/>
      <c r="F258" s="6"/>
      <c r="G258" s="6"/>
      <c r="H258" s="6"/>
      <c r="I258" s="6"/>
      <c r="J258" s="6"/>
      <c r="K258" s="6"/>
      <c r="L258" s="6"/>
    </row>
    <row r="259" spans="3:12">
      <c r="C259" s="6"/>
      <c r="D259" s="6"/>
      <c r="E259" s="6"/>
      <c r="F259" s="6"/>
      <c r="G259" s="6"/>
      <c r="H259" s="6"/>
      <c r="I259" s="6"/>
      <c r="J259" s="6"/>
      <c r="K259" s="6"/>
      <c r="L259" s="6"/>
    </row>
    <row r="260" spans="3:12">
      <c r="C260" s="6"/>
      <c r="D260" s="6"/>
      <c r="E260" s="6"/>
      <c r="F260" s="6"/>
      <c r="G260" s="6"/>
      <c r="H260" s="6"/>
      <c r="I260" s="6"/>
      <c r="J260" s="6"/>
      <c r="K260" s="6"/>
      <c r="L260" s="6"/>
    </row>
    <row r="261" spans="3:12">
      <c r="C261" s="6"/>
      <c r="D261" s="6"/>
      <c r="E261" s="6"/>
      <c r="F261" s="6"/>
      <c r="G261" s="6"/>
      <c r="H261" s="6"/>
      <c r="I261" s="6"/>
      <c r="J261" s="6"/>
      <c r="K261" s="6"/>
      <c r="L261" s="6"/>
    </row>
    <row r="262" spans="3:12">
      <c r="C262" s="6"/>
      <c r="D262" s="6"/>
      <c r="E262" s="6"/>
      <c r="F262" s="6"/>
      <c r="G262" s="6"/>
      <c r="H262" s="6"/>
      <c r="I262" s="6"/>
      <c r="J262" s="6"/>
      <c r="K262" s="6"/>
      <c r="L262" s="6"/>
    </row>
    <row r="263" spans="3:12">
      <c r="C263" s="6"/>
      <c r="D263" s="6"/>
      <c r="E263" s="6"/>
      <c r="F263" s="6"/>
      <c r="G263" s="6"/>
      <c r="H263" s="6"/>
      <c r="I263" s="6"/>
      <c r="J263" s="6"/>
      <c r="K263" s="6"/>
      <c r="L263" s="6"/>
    </row>
    <row r="264" spans="3:12">
      <c r="C264" s="6"/>
      <c r="D264" s="6"/>
      <c r="E264" s="6"/>
      <c r="F264" s="6"/>
      <c r="G264" s="6"/>
      <c r="H264" s="6"/>
      <c r="I264" s="6"/>
      <c r="J264" s="6"/>
      <c r="K264" s="6"/>
      <c r="L264" s="6"/>
    </row>
    <row r="265" spans="3:12">
      <c r="C265" s="6"/>
      <c r="D265" s="6"/>
      <c r="E265" s="6"/>
      <c r="F265" s="6"/>
      <c r="G265" s="6"/>
      <c r="H265" s="6"/>
      <c r="I265" s="6"/>
      <c r="J265" s="6"/>
      <c r="K265" s="6"/>
      <c r="L265" s="6"/>
    </row>
    <row r="266" spans="3:12">
      <c r="C266" s="6"/>
      <c r="D266" s="6"/>
      <c r="E266" s="6"/>
      <c r="F266" s="6"/>
      <c r="G266" s="6"/>
      <c r="H266" s="6"/>
      <c r="I266" s="6"/>
      <c r="J266" s="6"/>
      <c r="K266" s="6"/>
      <c r="L266" s="6"/>
    </row>
    <row r="267" spans="3:12">
      <c r="C267" s="6"/>
      <c r="D267" s="6"/>
      <c r="E267" s="6"/>
      <c r="F267" s="6"/>
      <c r="G267" s="6"/>
      <c r="H267" s="6"/>
      <c r="I267" s="6"/>
      <c r="J267" s="6"/>
      <c r="K267" s="6"/>
      <c r="L267" s="6"/>
    </row>
    <row r="268" spans="3:12">
      <c r="C268" s="6"/>
      <c r="D268" s="6"/>
      <c r="E268" s="6"/>
      <c r="F268" s="6"/>
      <c r="G268" s="6"/>
      <c r="H268" s="6"/>
      <c r="I268" s="6"/>
      <c r="J268" s="6"/>
      <c r="K268" s="6"/>
      <c r="L268" s="6"/>
    </row>
    <row r="269" spans="3:12">
      <c r="C269" s="6"/>
      <c r="D269" s="6"/>
      <c r="E269" s="6"/>
      <c r="F269" s="6"/>
      <c r="G269" s="6"/>
      <c r="H269" s="6"/>
      <c r="I269" s="6"/>
      <c r="J269" s="6"/>
      <c r="K269" s="6"/>
      <c r="L269" s="6"/>
    </row>
    <row r="270" spans="3:12">
      <c r="C270" s="6"/>
      <c r="D270" s="6"/>
      <c r="E270" s="6"/>
      <c r="F270" s="6"/>
      <c r="G270" s="6"/>
      <c r="H270" s="6"/>
      <c r="I270" s="6"/>
      <c r="J270" s="6"/>
      <c r="K270" s="6"/>
      <c r="L270" s="6"/>
    </row>
    <row r="271" spans="3:12">
      <c r="C271" s="6"/>
      <c r="D271" s="6"/>
      <c r="E271" s="6"/>
      <c r="F271" s="6"/>
      <c r="G271" s="6"/>
      <c r="H271" s="6"/>
      <c r="I271" s="6"/>
      <c r="J271" s="6"/>
      <c r="K271" s="6"/>
      <c r="L271" s="6"/>
    </row>
    <row r="272" spans="3:12">
      <c r="C272" s="6"/>
      <c r="D272" s="6"/>
      <c r="E272" s="6"/>
      <c r="F272" s="6"/>
      <c r="G272" s="6"/>
      <c r="H272" s="6"/>
      <c r="I272" s="6"/>
      <c r="J272" s="6"/>
      <c r="K272" s="6"/>
      <c r="L272" s="6"/>
    </row>
    <row r="273" spans="3:12">
      <c r="C273" s="6"/>
      <c r="D273" s="6"/>
      <c r="E273" s="6"/>
      <c r="F273" s="6"/>
      <c r="G273" s="6"/>
      <c r="H273" s="6"/>
      <c r="I273" s="6"/>
      <c r="J273" s="6"/>
      <c r="K273" s="6"/>
      <c r="L273" s="6"/>
    </row>
    <row r="274" spans="3:12">
      <c r="C274" s="6"/>
      <c r="D274" s="6"/>
      <c r="E274" s="6"/>
      <c r="F274" s="6"/>
      <c r="G274" s="6"/>
      <c r="H274" s="6"/>
      <c r="I274" s="6"/>
      <c r="J274" s="6"/>
      <c r="K274" s="6"/>
      <c r="L274" s="6"/>
    </row>
    <row r="275" spans="3:12">
      <c r="C275" s="6"/>
      <c r="D275" s="6"/>
      <c r="E275" s="6"/>
      <c r="F275" s="6"/>
      <c r="G275" s="6"/>
      <c r="H275" s="6"/>
      <c r="I275" s="6"/>
      <c r="J275" s="6"/>
      <c r="K275" s="6"/>
      <c r="L275" s="6"/>
    </row>
    <row r="276" spans="3:12">
      <c r="C276" s="6"/>
      <c r="D276" s="6"/>
      <c r="E276" s="6"/>
      <c r="F276" s="6"/>
      <c r="G276" s="6"/>
      <c r="H276" s="6"/>
      <c r="I276" s="6"/>
      <c r="J276" s="6"/>
      <c r="K276" s="6"/>
      <c r="L276" s="6"/>
    </row>
    <row r="277" spans="3:12">
      <c r="C277" s="6"/>
      <c r="D277" s="6"/>
      <c r="E277" s="6"/>
      <c r="F277" s="6"/>
      <c r="G277" s="6"/>
      <c r="H277" s="6"/>
      <c r="I277" s="6"/>
      <c r="J277" s="6"/>
      <c r="K277" s="6"/>
      <c r="L277" s="6"/>
    </row>
    <row r="278" spans="3:12">
      <c r="C278" s="6"/>
      <c r="D278" s="6"/>
      <c r="E278" s="6"/>
      <c r="F278" s="6"/>
      <c r="G278" s="6"/>
      <c r="H278" s="6"/>
      <c r="I278" s="6"/>
      <c r="J278" s="6"/>
      <c r="K278" s="6"/>
      <c r="L278" s="6"/>
    </row>
    <row r="279" spans="3:12">
      <c r="C279" s="6"/>
      <c r="D279" s="6"/>
      <c r="E279" s="6"/>
      <c r="F279" s="6"/>
      <c r="G279" s="6"/>
      <c r="H279" s="6"/>
      <c r="I279" s="6"/>
      <c r="J279" s="6"/>
      <c r="K279" s="6"/>
      <c r="L279" s="6"/>
    </row>
    <row r="280" spans="3:12">
      <c r="C280" s="6"/>
      <c r="D280" s="6"/>
      <c r="E280" s="6"/>
      <c r="F280" s="6"/>
      <c r="G280" s="6"/>
      <c r="H280" s="6"/>
      <c r="I280" s="6"/>
      <c r="J280" s="6"/>
      <c r="K280" s="6"/>
      <c r="L280" s="6"/>
    </row>
    <row r="281" spans="3:12">
      <c r="C281" s="6"/>
      <c r="D281" s="6"/>
      <c r="E281" s="6"/>
      <c r="F281" s="6"/>
      <c r="G281" s="6"/>
      <c r="H281" s="6"/>
      <c r="I281" s="6"/>
      <c r="J281" s="6"/>
      <c r="K281" s="6"/>
      <c r="L281" s="6"/>
    </row>
    <row r="282" spans="3:12">
      <c r="C282" s="6"/>
      <c r="D282" s="6"/>
      <c r="E282" s="6"/>
      <c r="F282" s="6"/>
      <c r="G282" s="6"/>
      <c r="H282" s="6"/>
      <c r="I282" s="6"/>
      <c r="J282" s="6"/>
      <c r="K282" s="6"/>
      <c r="L282" s="6"/>
    </row>
    <row r="283" spans="3:12">
      <c r="C283" s="6"/>
      <c r="D283" s="6"/>
      <c r="E283" s="6"/>
      <c r="F283" s="6"/>
      <c r="G283" s="6"/>
      <c r="H283" s="6"/>
      <c r="I283" s="6"/>
      <c r="J283" s="6"/>
      <c r="K283" s="6"/>
      <c r="L283" s="6"/>
    </row>
    <row r="284" spans="3:12">
      <c r="C284" s="6"/>
      <c r="D284" s="6"/>
      <c r="E284" s="6"/>
      <c r="F284" s="6"/>
      <c r="G284" s="6"/>
      <c r="H284" s="6"/>
      <c r="I284" s="6"/>
      <c r="J284" s="6"/>
      <c r="K284" s="6"/>
      <c r="L284" s="6"/>
    </row>
    <row r="285" spans="3:12">
      <c r="C285" s="6"/>
      <c r="D285" s="6"/>
      <c r="E285" s="6"/>
      <c r="F285" s="6"/>
      <c r="G285" s="6"/>
      <c r="H285" s="6"/>
      <c r="I285" s="6"/>
      <c r="J285" s="6"/>
      <c r="K285" s="6"/>
      <c r="L285" s="6"/>
    </row>
    <row r="286" spans="3:12">
      <c r="C286" s="6"/>
      <c r="D286" s="6"/>
      <c r="E286" s="6"/>
      <c r="F286" s="6"/>
      <c r="G286" s="6"/>
      <c r="H286" s="6"/>
      <c r="I286" s="6"/>
      <c r="J286" s="6"/>
      <c r="K286" s="6"/>
      <c r="L286" s="6"/>
    </row>
    <row r="287" spans="3:12">
      <c r="C287" s="6"/>
      <c r="D287" s="6"/>
      <c r="E287" s="6"/>
      <c r="F287" s="6"/>
      <c r="G287" s="6"/>
      <c r="H287" s="6"/>
      <c r="I287" s="6"/>
      <c r="J287" s="6"/>
      <c r="K287" s="6"/>
      <c r="L287" s="6"/>
    </row>
    <row r="288" spans="3:12">
      <c r="C288" s="6"/>
      <c r="D288" s="6"/>
      <c r="E288" s="6"/>
      <c r="F288" s="6"/>
      <c r="G288" s="6"/>
      <c r="H288" s="6"/>
      <c r="I288" s="6"/>
      <c r="J288" s="6"/>
      <c r="K288" s="6"/>
      <c r="L288" s="6"/>
    </row>
    <row r="289" spans="3:12">
      <c r="C289" s="6"/>
      <c r="D289" s="6"/>
      <c r="E289" s="6"/>
      <c r="F289" s="6"/>
      <c r="G289" s="6"/>
      <c r="H289" s="6"/>
      <c r="I289" s="6"/>
      <c r="J289" s="6"/>
      <c r="K289" s="6"/>
      <c r="L289" s="6"/>
    </row>
    <row r="290" spans="3:12">
      <c r="C290" s="6"/>
      <c r="D290" s="6"/>
      <c r="E290" s="6"/>
      <c r="F290" s="6"/>
      <c r="G290" s="6"/>
      <c r="H290" s="6"/>
      <c r="I290" s="6"/>
      <c r="J290" s="6"/>
      <c r="K290" s="6"/>
      <c r="L290" s="6"/>
    </row>
    <row r="291" spans="3:12">
      <c r="C291" s="6"/>
      <c r="D291" s="6"/>
      <c r="E291" s="6"/>
      <c r="F291" s="6"/>
      <c r="G291" s="6"/>
      <c r="H291" s="6"/>
      <c r="I291" s="6"/>
      <c r="J291" s="6"/>
      <c r="K291" s="6"/>
      <c r="L291" s="6"/>
    </row>
    <row r="292" spans="3:12">
      <c r="C292" s="6"/>
      <c r="D292" s="6"/>
      <c r="E292" s="6"/>
      <c r="F292" s="6"/>
      <c r="G292" s="6"/>
      <c r="H292" s="6"/>
      <c r="I292" s="6"/>
      <c r="J292" s="6"/>
      <c r="K292" s="6"/>
      <c r="L292" s="6"/>
    </row>
    <row r="293" spans="3:12">
      <c r="C293" s="6"/>
      <c r="D293" s="6"/>
      <c r="E293" s="6"/>
      <c r="F293" s="6"/>
      <c r="G293" s="6"/>
      <c r="H293" s="6"/>
      <c r="I293" s="6"/>
      <c r="J293" s="6"/>
      <c r="K293" s="6"/>
      <c r="L293" s="6"/>
    </row>
    <row r="294" spans="3:12">
      <c r="C294" s="6"/>
      <c r="D294" s="6"/>
      <c r="E294" s="6"/>
      <c r="F294" s="6"/>
      <c r="G294" s="6"/>
      <c r="H294" s="6"/>
      <c r="I294" s="6"/>
      <c r="J294" s="6"/>
      <c r="K294" s="6"/>
      <c r="L294" s="6"/>
    </row>
    <row r="295" spans="3:12">
      <c r="C295" s="6"/>
      <c r="D295" s="6"/>
      <c r="E295" s="6"/>
      <c r="F295" s="6"/>
      <c r="G295" s="6"/>
      <c r="H295" s="6"/>
      <c r="I295" s="6"/>
      <c r="J295" s="6"/>
      <c r="K295" s="6"/>
      <c r="L295" s="6"/>
    </row>
    <row r="296" spans="3:12">
      <c r="C296" s="6"/>
      <c r="D296" s="6"/>
      <c r="E296" s="6"/>
      <c r="F296" s="6"/>
      <c r="G296" s="6"/>
      <c r="H296" s="6"/>
      <c r="I296" s="6"/>
      <c r="J296" s="6"/>
      <c r="K296" s="6"/>
      <c r="L296" s="6"/>
    </row>
    <row r="297" spans="3:12">
      <c r="C297" s="6"/>
      <c r="D297" s="6"/>
      <c r="E297" s="6"/>
      <c r="F297" s="6"/>
      <c r="G297" s="6"/>
      <c r="H297" s="6"/>
      <c r="I297" s="6"/>
      <c r="J297" s="6"/>
      <c r="K297" s="6"/>
      <c r="L297" s="6"/>
    </row>
    <row r="298" spans="3:12">
      <c r="C298" s="6"/>
      <c r="D298" s="6"/>
      <c r="E298" s="6"/>
      <c r="F298" s="6"/>
      <c r="G298" s="6"/>
      <c r="H298" s="6"/>
      <c r="I298" s="6"/>
      <c r="J298" s="6"/>
      <c r="K298" s="6"/>
      <c r="L298" s="6"/>
    </row>
    <row r="299" spans="3:12">
      <c r="C299" s="6"/>
      <c r="D299" s="6"/>
      <c r="E299" s="6"/>
      <c r="F299" s="6"/>
      <c r="G299" s="6"/>
      <c r="H299" s="6"/>
      <c r="I299" s="6"/>
      <c r="J299" s="6"/>
      <c r="K299" s="6"/>
      <c r="L299" s="6"/>
    </row>
    <row r="300" spans="3:12">
      <c r="C300" s="6"/>
      <c r="D300" s="6"/>
      <c r="E300" s="6"/>
      <c r="F300" s="6"/>
      <c r="G300" s="6"/>
      <c r="H300" s="6"/>
      <c r="I300" s="6"/>
      <c r="J300" s="6"/>
      <c r="K300" s="6"/>
      <c r="L300" s="6"/>
    </row>
    <row r="301" spans="3:12">
      <c r="C301" s="6"/>
      <c r="D301" s="6"/>
      <c r="E301" s="6"/>
      <c r="F301" s="6"/>
      <c r="G301" s="6"/>
      <c r="H301" s="6"/>
      <c r="I301" s="6"/>
      <c r="J301" s="6"/>
      <c r="K301" s="6"/>
      <c r="L301" s="6"/>
    </row>
    <row r="302" spans="3:12">
      <c r="C302" s="6"/>
      <c r="D302" s="6"/>
      <c r="E302" s="6"/>
      <c r="F302" s="6"/>
      <c r="G302" s="6"/>
      <c r="H302" s="6"/>
      <c r="I302" s="6"/>
      <c r="J302" s="6"/>
      <c r="K302" s="6"/>
      <c r="L302" s="6"/>
    </row>
    <row r="303" spans="3:12">
      <c r="C303" s="6"/>
      <c r="D303" s="6"/>
      <c r="E303" s="6"/>
      <c r="F303" s="6"/>
      <c r="G303" s="6"/>
      <c r="H303" s="6"/>
      <c r="I303" s="6"/>
      <c r="J303" s="6"/>
      <c r="K303" s="6"/>
      <c r="L303" s="6"/>
    </row>
    <row r="304" spans="3:12">
      <c r="C304" s="6"/>
      <c r="D304" s="6"/>
      <c r="E304" s="6"/>
      <c r="F304" s="6"/>
      <c r="G304" s="6"/>
      <c r="H304" s="6"/>
      <c r="I304" s="6"/>
      <c r="J304" s="6"/>
      <c r="K304" s="6"/>
      <c r="L304" s="6"/>
    </row>
    <row r="305" spans="3:12">
      <c r="C305" s="6"/>
      <c r="D305" s="6"/>
      <c r="E305" s="6"/>
      <c r="F305" s="6"/>
      <c r="G305" s="6"/>
      <c r="H305" s="6"/>
      <c r="I305" s="6"/>
      <c r="J305" s="6"/>
      <c r="K305" s="6"/>
      <c r="L305" s="6"/>
    </row>
    <row r="306" spans="3:12">
      <c r="C306" s="6"/>
      <c r="D306" s="6"/>
      <c r="E306" s="6"/>
      <c r="F306" s="6"/>
      <c r="G306" s="6"/>
      <c r="H306" s="6"/>
      <c r="I306" s="6"/>
      <c r="J306" s="6"/>
      <c r="K306" s="6"/>
      <c r="L306" s="6"/>
    </row>
    <row r="307" spans="3:12">
      <c r="C307" s="6"/>
      <c r="D307" s="6"/>
      <c r="E307" s="6"/>
      <c r="F307" s="6"/>
      <c r="G307" s="6"/>
      <c r="H307" s="6"/>
      <c r="I307" s="6"/>
      <c r="J307" s="6"/>
      <c r="K307" s="6"/>
      <c r="L307" s="6"/>
    </row>
    <row r="308" spans="3:12">
      <c r="C308" s="6"/>
      <c r="D308" s="6"/>
      <c r="E308" s="6"/>
      <c r="F308" s="6"/>
      <c r="G308" s="6"/>
      <c r="H308" s="6"/>
      <c r="I308" s="6"/>
      <c r="J308" s="6"/>
      <c r="K308" s="6"/>
      <c r="L308" s="6"/>
    </row>
    <row r="309" spans="3:12">
      <c r="C309" s="6"/>
      <c r="D309" s="6"/>
      <c r="E309" s="6"/>
      <c r="F309" s="6"/>
      <c r="G309" s="6"/>
      <c r="H309" s="6"/>
      <c r="I309" s="6"/>
      <c r="J309" s="6"/>
      <c r="K309" s="6"/>
      <c r="L309" s="6"/>
    </row>
    <row r="310" spans="3:12">
      <c r="C310" s="6"/>
      <c r="D310" s="6"/>
      <c r="E310" s="6"/>
      <c r="F310" s="6"/>
      <c r="G310" s="6"/>
      <c r="H310" s="6"/>
      <c r="I310" s="6"/>
      <c r="J310" s="6"/>
      <c r="K310" s="6"/>
      <c r="L310" s="6"/>
    </row>
    <row r="311" spans="3:12">
      <c r="C311" s="6"/>
      <c r="D311" s="6"/>
      <c r="E311" s="6"/>
      <c r="F311" s="6"/>
      <c r="G311" s="6"/>
      <c r="H311" s="6"/>
      <c r="I311" s="6"/>
      <c r="J311" s="6"/>
      <c r="K311" s="6"/>
      <c r="L311" s="6"/>
    </row>
    <row r="312" spans="3:12">
      <c r="C312" s="6"/>
      <c r="D312" s="6"/>
      <c r="E312" s="6"/>
      <c r="F312" s="6"/>
      <c r="G312" s="6"/>
      <c r="H312" s="6"/>
      <c r="I312" s="6"/>
      <c r="J312" s="6"/>
      <c r="K312" s="6"/>
      <c r="L312" s="6"/>
    </row>
    <row r="313" spans="3:12">
      <c r="C313" s="6"/>
      <c r="D313" s="6"/>
      <c r="E313" s="6"/>
      <c r="F313" s="6"/>
      <c r="G313" s="6"/>
      <c r="H313" s="6"/>
      <c r="I313" s="6"/>
      <c r="J313" s="6"/>
      <c r="K313" s="6"/>
      <c r="L313" s="6"/>
    </row>
    <row r="314" spans="3:12">
      <c r="C314" s="6"/>
      <c r="D314" s="6"/>
      <c r="E314" s="6"/>
      <c r="F314" s="6"/>
      <c r="G314" s="6"/>
      <c r="H314" s="6"/>
      <c r="I314" s="6"/>
      <c r="J314" s="6"/>
      <c r="K314" s="6"/>
      <c r="L314" s="6"/>
    </row>
    <row r="315" spans="3:12">
      <c r="C315" s="6"/>
      <c r="D315" s="6"/>
      <c r="E315" s="6"/>
      <c r="F315" s="6"/>
      <c r="G315" s="6"/>
      <c r="H315" s="6"/>
      <c r="I315" s="6"/>
      <c r="J315" s="6"/>
      <c r="K315" s="6"/>
      <c r="L315" s="6"/>
    </row>
    <row r="316" spans="3:12">
      <c r="C316" s="6"/>
      <c r="D316" s="6"/>
      <c r="E316" s="6"/>
      <c r="F316" s="6"/>
      <c r="G316" s="6"/>
      <c r="H316" s="6"/>
      <c r="I316" s="6"/>
      <c r="J316" s="6"/>
      <c r="K316" s="6"/>
      <c r="L316" s="6"/>
    </row>
    <row r="317" spans="3:12">
      <c r="C317" s="6"/>
      <c r="D317" s="6"/>
      <c r="E317" s="6"/>
      <c r="F317" s="6"/>
      <c r="G317" s="6"/>
      <c r="H317" s="6"/>
      <c r="I317" s="6"/>
      <c r="J317" s="6"/>
      <c r="K317" s="6"/>
      <c r="L317" s="6"/>
    </row>
    <row r="318" spans="3:12">
      <c r="C318" s="6"/>
      <c r="D318" s="6"/>
      <c r="E318" s="6"/>
      <c r="F318" s="6"/>
      <c r="G318" s="6"/>
      <c r="H318" s="6"/>
      <c r="I318" s="6"/>
      <c r="J318" s="6"/>
      <c r="K318" s="6"/>
      <c r="L318" s="6"/>
    </row>
    <row r="319" spans="3:12">
      <c r="C319" s="6"/>
      <c r="D319" s="6"/>
      <c r="E319" s="6"/>
      <c r="F319" s="6"/>
      <c r="G319" s="6"/>
      <c r="H319" s="6"/>
      <c r="I319" s="6"/>
      <c r="J319" s="6"/>
      <c r="K319" s="6"/>
      <c r="L319" s="6"/>
    </row>
    <row r="320" spans="3:12">
      <c r="C320" s="6"/>
      <c r="D320" s="6"/>
      <c r="E320" s="6"/>
      <c r="F320" s="6"/>
      <c r="G320" s="6"/>
      <c r="H320" s="6"/>
      <c r="I320" s="6"/>
      <c r="J320" s="6"/>
      <c r="K320" s="6"/>
      <c r="L320" s="6"/>
    </row>
    <row r="321" spans="3:12">
      <c r="C321" s="6"/>
      <c r="D321" s="6"/>
      <c r="E321" s="6"/>
      <c r="F321" s="6"/>
      <c r="G321" s="6"/>
      <c r="H321" s="6"/>
      <c r="I321" s="6"/>
      <c r="J321" s="6"/>
      <c r="K321" s="6"/>
      <c r="L321" s="6"/>
    </row>
    <row r="322" spans="3:12">
      <c r="C322" s="6"/>
      <c r="D322" s="6"/>
      <c r="E322" s="6"/>
      <c r="F322" s="6"/>
      <c r="G322" s="6"/>
      <c r="H322" s="6"/>
      <c r="I322" s="6"/>
      <c r="J322" s="6"/>
      <c r="K322" s="6"/>
      <c r="L322" s="6"/>
    </row>
    <row r="323" spans="3:12">
      <c r="C323" s="6"/>
      <c r="D323" s="6"/>
      <c r="E323" s="6"/>
      <c r="F323" s="6"/>
      <c r="G323" s="6"/>
      <c r="H323" s="6"/>
      <c r="I323" s="6"/>
      <c r="J323" s="6"/>
      <c r="K323" s="6"/>
      <c r="L323" s="6"/>
    </row>
    <row r="324" spans="3:12">
      <c r="C324" s="6"/>
      <c r="D324" s="6"/>
      <c r="E324" s="6"/>
      <c r="F324" s="6"/>
      <c r="G324" s="6"/>
      <c r="H324" s="6"/>
      <c r="I324" s="6"/>
      <c r="J324" s="6"/>
      <c r="K324" s="6"/>
      <c r="L324" s="6"/>
    </row>
    <row r="325" spans="3:12">
      <c r="C325" s="6"/>
      <c r="D325" s="6"/>
      <c r="E325" s="6"/>
      <c r="F325" s="6"/>
      <c r="G325" s="6"/>
      <c r="H325" s="6"/>
      <c r="I325" s="6"/>
      <c r="J325" s="6"/>
      <c r="K325" s="6"/>
      <c r="L325" s="6"/>
    </row>
    <row r="326" spans="3:12">
      <c r="C326" s="6"/>
      <c r="D326" s="6"/>
      <c r="E326" s="6"/>
      <c r="F326" s="6"/>
      <c r="G326" s="6"/>
      <c r="H326" s="6"/>
      <c r="I326" s="6"/>
      <c r="J326" s="6"/>
      <c r="K326" s="6"/>
      <c r="L326" s="6"/>
    </row>
    <row r="327" spans="3:12">
      <c r="C327" s="6"/>
      <c r="D327" s="6"/>
      <c r="E327" s="6"/>
      <c r="F327" s="6"/>
      <c r="G327" s="6"/>
      <c r="H327" s="6"/>
      <c r="I327" s="6"/>
      <c r="J327" s="6"/>
      <c r="K327" s="6"/>
      <c r="L327" s="6"/>
    </row>
    <row r="328" spans="3:12">
      <c r="C328" s="6"/>
      <c r="D328" s="6"/>
      <c r="E328" s="6"/>
      <c r="F328" s="6"/>
      <c r="G328" s="6"/>
      <c r="H328" s="6"/>
      <c r="I328" s="6"/>
      <c r="J328" s="6"/>
      <c r="K328" s="6"/>
      <c r="L328" s="6"/>
    </row>
    <row r="329" spans="3:12">
      <c r="C329" s="6"/>
      <c r="D329" s="6"/>
      <c r="E329" s="6"/>
      <c r="F329" s="6"/>
      <c r="G329" s="6"/>
      <c r="H329" s="6"/>
      <c r="I329" s="6"/>
      <c r="J329" s="6"/>
      <c r="K329" s="6"/>
      <c r="L329" s="6"/>
    </row>
    <row r="330" spans="3:12">
      <c r="C330" s="6"/>
      <c r="D330" s="6"/>
      <c r="E330" s="6"/>
      <c r="F330" s="6"/>
      <c r="G330" s="6"/>
      <c r="H330" s="6"/>
      <c r="I330" s="6"/>
      <c r="J330" s="6"/>
      <c r="K330" s="6"/>
      <c r="L330" s="6"/>
    </row>
    <row r="331" spans="3:12">
      <c r="C331" s="6"/>
      <c r="D331" s="6"/>
      <c r="E331" s="6"/>
      <c r="F331" s="6"/>
      <c r="G331" s="6"/>
      <c r="H331" s="6"/>
      <c r="I331" s="6"/>
      <c r="J331" s="6"/>
      <c r="K331" s="6"/>
      <c r="L331" s="6"/>
    </row>
    <row r="332" spans="3:12">
      <c r="C332" s="6"/>
      <c r="D332" s="6"/>
      <c r="E332" s="6"/>
      <c r="F332" s="6"/>
      <c r="G332" s="6"/>
      <c r="H332" s="6"/>
      <c r="I332" s="6"/>
      <c r="J332" s="6"/>
      <c r="K332" s="6"/>
      <c r="L332" s="6"/>
    </row>
    <row r="333" spans="3:12">
      <c r="C333" s="6"/>
      <c r="D333" s="6"/>
      <c r="E333" s="6"/>
      <c r="F333" s="6"/>
      <c r="G333" s="6"/>
      <c r="H333" s="6"/>
      <c r="I333" s="6"/>
      <c r="J333" s="6"/>
      <c r="K333" s="6"/>
      <c r="L333" s="6"/>
    </row>
    <row r="334" spans="3:12">
      <c r="C334" s="6"/>
      <c r="D334" s="6"/>
      <c r="E334" s="6"/>
      <c r="F334" s="6"/>
      <c r="G334" s="6"/>
      <c r="H334" s="6"/>
      <c r="I334" s="6"/>
      <c r="J334" s="6"/>
      <c r="K334" s="6"/>
      <c r="L334" s="6"/>
    </row>
    <row r="335" spans="3:12">
      <c r="C335" s="6"/>
      <c r="D335" s="6"/>
      <c r="E335" s="6"/>
      <c r="F335" s="6"/>
      <c r="G335" s="6"/>
      <c r="H335" s="6"/>
      <c r="I335" s="6"/>
      <c r="J335" s="6"/>
      <c r="K335" s="6"/>
      <c r="L335" s="6"/>
    </row>
    <row r="336" spans="3:12">
      <c r="C336" s="6"/>
      <c r="D336" s="6"/>
      <c r="E336" s="6"/>
      <c r="F336" s="6"/>
      <c r="G336" s="6"/>
      <c r="H336" s="6"/>
      <c r="I336" s="6"/>
      <c r="J336" s="6"/>
      <c r="K336" s="6"/>
      <c r="L336" s="6"/>
    </row>
    <row r="337" spans="3:12">
      <c r="C337" s="6"/>
      <c r="D337" s="6"/>
      <c r="E337" s="6"/>
      <c r="F337" s="6"/>
      <c r="G337" s="6"/>
      <c r="H337" s="6"/>
      <c r="I337" s="6"/>
      <c r="J337" s="6"/>
      <c r="K337" s="6"/>
      <c r="L337" s="6"/>
    </row>
    <row r="338" spans="3:12">
      <c r="C338" s="6"/>
      <c r="D338" s="6"/>
      <c r="E338" s="6"/>
      <c r="F338" s="6"/>
      <c r="G338" s="6"/>
      <c r="H338" s="6"/>
      <c r="I338" s="6"/>
      <c r="J338" s="6"/>
      <c r="K338" s="6"/>
      <c r="L338" s="6"/>
    </row>
    <row r="339" spans="3:12">
      <c r="C339" s="6"/>
      <c r="D339" s="6"/>
      <c r="E339" s="6"/>
      <c r="F339" s="6"/>
      <c r="G339" s="6"/>
      <c r="H339" s="6"/>
      <c r="I339" s="6"/>
      <c r="J339" s="6"/>
      <c r="K339" s="6"/>
      <c r="L339" s="6"/>
    </row>
    <row r="340" spans="3:12">
      <c r="C340" s="6"/>
      <c r="D340" s="6"/>
      <c r="E340" s="6"/>
      <c r="F340" s="6"/>
      <c r="G340" s="6"/>
      <c r="H340" s="6"/>
      <c r="I340" s="6"/>
      <c r="J340" s="6"/>
      <c r="K340" s="6"/>
      <c r="L340" s="6"/>
    </row>
    <row r="341" spans="3:12">
      <c r="C341" s="6"/>
      <c r="D341" s="6"/>
      <c r="E341" s="6"/>
      <c r="F341" s="6"/>
      <c r="G341" s="6"/>
      <c r="H341" s="6"/>
      <c r="I341" s="6"/>
      <c r="J341" s="6"/>
      <c r="K341" s="6"/>
      <c r="L341" s="6"/>
    </row>
    <row r="342" spans="3:12">
      <c r="C342" s="6"/>
      <c r="D342" s="6"/>
      <c r="E342" s="6"/>
      <c r="F342" s="6"/>
      <c r="G342" s="6"/>
      <c r="H342" s="6"/>
      <c r="I342" s="6"/>
      <c r="J342" s="6"/>
      <c r="K342" s="6"/>
      <c r="L342" s="6"/>
    </row>
    <row r="343" spans="3:12">
      <c r="C343" s="6"/>
      <c r="D343" s="6"/>
      <c r="E343" s="6"/>
      <c r="F343" s="6"/>
      <c r="G343" s="6"/>
      <c r="H343" s="6"/>
      <c r="I343" s="6"/>
      <c r="J343" s="6"/>
      <c r="K343" s="6"/>
      <c r="L343" s="6"/>
    </row>
    <row r="344" spans="3:12">
      <c r="C344" s="6"/>
      <c r="D344" s="6"/>
      <c r="E344" s="6"/>
      <c r="F344" s="6"/>
      <c r="G344" s="6"/>
      <c r="H344" s="6"/>
      <c r="I344" s="6"/>
      <c r="J344" s="6"/>
      <c r="K344" s="6"/>
      <c r="L344" s="6"/>
    </row>
    <row r="345" spans="3:12">
      <c r="C345" s="6"/>
      <c r="D345" s="6"/>
      <c r="E345" s="6"/>
      <c r="F345" s="6"/>
      <c r="G345" s="6"/>
      <c r="H345" s="6"/>
      <c r="I345" s="6"/>
      <c r="J345" s="6"/>
      <c r="K345" s="6"/>
      <c r="L345" s="6"/>
    </row>
    <row r="346" spans="3:12">
      <c r="C346" s="6"/>
      <c r="D346" s="6"/>
      <c r="E346" s="6"/>
      <c r="F346" s="6"/>
      <c r="G346" s="6"/>
      <c r="H346" s="6"/>
      <c r="I346" s="6"/>
      <c r="J346" s="6"/>
      <c r="K346" s="6"/>
      <c r="L346" s="6"/>
    </row>
    <row r="347" spans="3:12">
      <c r="C347" s="6"/>
      <c r="D347" s="6"/>
      <c r="E347" s="6"/>
      <c r="F347" s="6"/>
      <c r="G347" s="6"/>
      <c r="H347" s="6"/>
      <c r="I347" s="6"/>
      <c r="J347" s="6"/>
      <c r="K347" s="6"/>
      <c r="L347" s="6"/>
    </row>
    <row r="348" spans="3:12">
      <c r="C348" s="6"/>
      <c r="D348" s="6"/>
      <c r="E348" s="6"/>
      <c r="F348" s="6"/>
      <c r="G348" s="6"/>
      <c r="H348" s="6"/>
      <c r="I348" s="6"/>
      <c r="J348" s="6"/>
      <c r="K348" s="6"/>
      <c r="L348" s="6"/>
    </row>
    <row r="349" spans="3:12">
      <c r="C349" s="6"/>
      <c r="D349" s="6"/>
      <c r="E349" s="6"/>
      <c r="F349" s="6"/>
      <c r="G349" s="6"/>
      <c r="H349" s="6"/>
      <c r="I349" s="6"/>
      <c r="J349" s="6"/>
      <c r="K349" s="6"/>
      <c r="L349" s="6"/>
    </row>
    <row r="350" spans="3:12">
      <c r="C350" s="6"/>
      <c r="D350" s="6"/>
      <c r="E350" s="6"/>
      <c r="F350" s="6"/>
      <c r="G350" s="6"/>
      <c r="H350" s="6"/>
      <c r="I350" s="6"/>
      <c r="J350" s="6"/>
      <c r="K350" s="6"/>
      <c r="L350" s="6"/>
    </row>
    <row r="351" spans="3:12">
      <c r="C351" s="6"/>
      <c r="D351" s="6"/>
      <c r="E351" s="6"/>
      <c r="F351" s="6"/>
      <c r="G351" s="6"/>
      <c r="H351" s="6"/>
      <c r="I351" s="6"/>
      <c r="J351" s="6"/>
      <c r="K351" s="6"/>
      <c r="L351" s="6"/>
    </row>
    <row r="352" spans="3:12">
      <c r="C352" s="6"/>
      <c r="D352" s="6"/>
      <c r="E352" s="6"/>
      <c r="F352" s="6"/>
      <c r="G352" s="6"/>
      <c r="H352" s="6"/>
      <c r="I352" s="6"/>
      <c r="J352" s="6"/>
      <c r="K352" s="6"/>
      <c r="L352" s="6"/>
    </row>
    <row r="353" spans="3:12">
      <c r="C353" s="6"/>
      <c r="D353" s="6"/>
      <c r="E353" s="6"/>
      <c r="F353" s="6"/>
      <c r="G353" s="6"/>
      <c r="H353" s="6"/>
      <c r="I353" s="6"/>
      <c r="J353" s="6"/>
      <c r="K353" s="6"/>
      <c r="L353" s="6"/>
    </row>
    <row r="354" spans="3:12">
      <c r="C354" s="6"/>
      <c r="D354" s="6"/>
      <c r="E354" s="6"/>
      <c r="F354" s="6"/>
      <c r="G354" s="6"/>
      <c r="H354" s="6"/>
      <c r="I354" s="6"/>
      <c r="J354" s="6"/>
      <c r="K354" s="6"/>
      <c r="L354" s="6"/>
    </row>
    <row r="355" spans="3:12">
      <c r="C355" s="6"/>
      <c r="D355" s="6"/>
      <c r="E355" s="6"/>
      <c r="F355" s="6"/>
      <c r="G355" s="6"/>
      <c r="H355" s="6"/>
      <c r="I355" s="6"/>
      <c r="J355" s="6"/>
      <c r="K355" s="6"/>
      <c r="L355" s="6"/>
    </row>
    <row r="356" spans="3:12">
      <c r="C356" s="6"/>
      <c r="D356" s="6"/>
      <c r="E356" s="6"/>
      <c r="F356" s="6"/>
      <c r="G356" s="6"/>
      <c r="H356" s="6"/>
      <c r="I356" s="6"/>
      <c r="J356" s="6"/>
      <c r="K356" s="6"/>
      <c r="L356" s="6"/>
    </row>
    <row r="357" spans="3:12">
      <c r="C357" s="6"/>
      <c r="D357" s="6"/>
      <c r="E357" s="6"/>
      <c r="F357" s="6"/>
      <c r="G357" s="6"/>
      <c r="H357" s="6"/>
      <c r="I357" s="6"/>
      <c r="J357" s="6"/>
      <c r="K357" s="6"/>
      <c r="L357" s="6"/>
    </row>
    <row r="358" spans="3:12">
      <c r="C358" s="6"/>
      <c r="D358" s="6"/>
      <c r="E358" s="6"/>
      <c r="F358" s="6"/>
      <c r="G358" s="6"/>
      <c r="H358" s="6"/>
      <c r="I358" s="6"/>
      <c r="J358" s="6"/>
      <c r="K358" s="6"/>
      <c r="L358" s="6"/>
    </row>
    <row r="359" spans="3:12">
      <c r="C359" s="6"/>
      <c r="D359" s="6"/>
      <c r="E359" s="6"/>
      <c r="F359" s="6"/>
      <c r="G359" s="6"/>
      <c r="H359" s="6"/>
      <c r="I359" s="6"/>
      <c r="J359" s="6"/>
      <c r="K359" s="6"/>
      <c r="L359" s="6"/>
    </row>
    <row r="360" spans="3:12">
      <c r="C360" s="6"/>
      <c r="D360" s="6"/>
      <c r="E360" s="6"/>
      <c r="F360" s="6"/>
      <c r="G360" s="6"/>
      <c r="H360" s="6"/>
      <c r="I360" s="6"/>
      <c r="J360" s="6"/>
      <c r="K360" s="6"/>
      <c r="L360" s="6"/>
    </row>
    <row r="361" spans="3:12">
      <c r="C361" s="6"/>
      <c r="D361" s="6"/>
      <c r="E361" s="6"/>
      <c r="F361" s="6"/>
      <c r="G361" s="6"/>
      <c r="H361" s="6"/>
      <c r="I361" s="6"/>
      <c r="J361" s="6"/>
      <c r="K361" s="6"/>
      <c r="L361" s="6"/>
    </row>
    <row r="362" spans="3:12">
      <c r="C362" s="6"/>
      <c r="D362" s="6"/>
      <c r="E362" s="6"/>
      <c r="F362" s="6"/>
      <c r="G362" s="6"/>
      <c r="H362" s="6"/>
      <c r="I362" s="6"/>
      <c r="J362" s="6"/>
      <c r="K362" s="6"/>
      <c r="L362" s="6"/>
    </row>
    <row r="363" spans="3:12">
      <c r="C363" s="6"/>
      <c r="D363" s="6"/>
      <c r="E363" s="6"/>
      <c r="F363" s="6"/>
      <c r="G363" s="6"/>
      <c r="H363" s="6"/>
      <c r="I363" s="6"/>
      <c r="J363" s="6"/>
      <c r="K363" s="6"/>
      <c r="L363" s="6"/>
    </row>
    <row r="364" spans="3:12">
      <c r="C364" s="6"/>
      <c r="D364" s="6"/>
      <c r="E364" s="6"/>
      <c r="F364" s="6"/>
      <c r="G364" s="6"/>
      <c r="H364" s="6"/>
      <c r="I364" s="6"/>
      <c r="J364" s="6"/>
      <c r="K364" s="6"/>
      <c r="L364" s="6"/>
    </row>
    <row r="365" spans="3:12">
      <c r="C365" s="6"/>
      <c r="D365" s="6"/>
      <c r="E365" s="6"/>
      <c r="F365" s="6"/>
      <c r="G365" s="6"/>
      <c r="H365" s="6"/>
      <c r="I365" s="6"/>
      <c r="J365" s="6"/>
      <c r="K365" s="6"/>
      <c r="L365" s="6"/>
    </row>
    <row r="366" spans="3:12">
      <c r="C366" s="6"/>
      <c r="D366" s="6"/>
      <c r="E366" s="6"/>
      <c r="F366" s="6"/>
      <c r="G366" s="6"/>
      <c r="H366" s="6"/>
      <c r="I366" s="6"/>
      <c r="J366" s="6"/>
      <c r="K366" s="6"/>
      <c r="L366" s="6"/>
    </row>
    <row r="367" spans="3:12">
      <c r="C367" s="6"/>
      <c r="D367" s="6"/>
      <c r="E367" s="6"/>
      <c r="F367" s="6"/>
      <c r="G367" s="6"/>
      <c r="H367" s="6"/>
      <c r="I367" s="6"/>
      <c r="J367" s="6"/>
      <c r="K367" s="6"/>
      <c r="L367" s="6"/>
    </row>
    <row r="368" spans="3:12">
      <c r="C368" s="6"/>
      <c r="D368" s="6"/>
      <c r="E368" s="6"/>
      <c r="F368" s="6"/>
      <c r="G368" s="6"/>
      <c r="H368" s="6"/>
      <c r="I368" s="6"/>
      <c r="J368" s="6"/>
      <c r="K368" s="6"/>
      <c r="L368" s="6"/>
    </row>
    <row r="369" spans="3:12">
      <c r="C369" s="6"/>
      <c r="D369" s="6"/>
      <c r="E369" s="6"/>
      <c r="F369" s="6"/>
      <c r="G369" s="6"/>
      <c r="H369" s="6"/>
      <c r="I369" s="6"/>
      <c r="J369" s="6"/>
      <c r="K369" s="6"/>
      <c r="L369" s="6"/>
    </row>
    <row r="370" spans="3:12">
      <c r="C370" s="6"/>
      <c r="D370" s="6"/>
      <c r="E370" s="6"/>
      <c r="F370" s="6"/>
      <c r="G370" s="6"/>
      <c r="H370" s="6"/>
      <c r="I370" s="6"/>
      <c r="J370" s="6"/>
      <c r="K370" s="6"/>
      <c r="L370" s="6"/>
    </row>
    <row r="371" spans="3:12">
      <c r="C371" s="6"/>
      <c r="D371" s="6"/>
      <c r="E371" s="6"/>
      <c r="F371" s="6"/>
      <c r="G371" s="6"/>
      <c r="H371" s="6"/>
      <c r="I371" s="6"/>
      <c r="J371" s="6"/>
      <c r="K371" s="6"/>
      <c r="L371" s="6"/>
    </row>
    <row r="372" spans="3:12">
      <c r="C372" s="6"/>
      <c r="D372" s="6"/>
      <c r="E372" s="6"/>
      <c r="F372" s="6"/>
      <c r="G372" s="6"/>
      <c r="H372" s="6"/>
      <c r="I372" s="6"/>
      <c r="J372" s="6"/>
      <c r="K372" s="6"/>
      <c r="L372" s="6"/>
    </row>
    <row r="373" spans="3:12">
      <c r="C373" s="6"/>
      <c r="D373" s="6"/>
      <c r="E373" s="6"/>
      <c r="F373" s="6"/>
      <c r="G373" s="6"/>
      <c r="H373" s="6"/>
      <c r="I373" s="6"/>
      <c r="J373" s="6"/>
      <c r="K373" s="6"/>
      <c r="L373" s="6"/>
    </row>
    <row r="374" spans="3:12">
      <c r="C374" s="6"/>
      <c r="D374" s="6"/>
      <c r="E374" s="6"/>
      <c r="F374" s="6"/>
      <c r="G374" s="6"/>
      <c r="H374" s="6"/>
      <c r="I374" s="6"/>
      <c r="J374" s="6"/>
      <c r="K374" s="6"/>
      <c r="L374" s="6"/>
    </row>
    <row r="375" spans="3:12">
      <c r="C375" s="6"/>
      <c r="D375" s="6"/>
      <c r="E375" s="6"/>
      <c r="F375" s="6"/>
      <c r="G375" s="6"/>
      <c r="H375" s="6"/>
      <c r="I375" s="6"/>
      <c r="J375" s="6"/>
      <c r="K375" s="6"/>
      <c r="L375" s="6"/>
    </row>
    <row r="376" spans="3:12">
      <c r="C376" s="6"/>
      <c r="D376" s="6"/>
      <c r="E376" s="6"/>
      <c r="F376" s="6"/>
      <c r="G376" s="6"/>
      <c r="H376" s="6"/>
      <c r="I376" s="6"/>
      <c r="J376" s="6"/>
      <c r="K376" s="6"/>
      <c r="L376" s="6"/>
    </row>
    <row r="377" spans="3:12">
      <c r="C377" s="6"/>
      <c r="D377" s="6"/>
      <c r="E377" s="6"/>
      <c r="F377" s="6"/>
      <c r="G377" s="6"/>
      <c r="H377" s="6"/>
      <c r="I377" s="6"/>
      <c r="J377" s="6"/>
      <c r="K377" s="6"/>
      <c r="L377" s="6"/>
    </row>
    <row r="378" spans="3:12">
      <c r="C378" s="6"/>
      <c r="D378" s="6"/>
      <c r="E378" s="6"/>
      <c r="F378" s="6"/>
      <c r="G378" s="6"/>
      <c r="H378" s="6"/>
      <c r="I378" s="6"/>
      <c r="J378" s="6"/>
      <c r="K378" s="6"/>
      <c r="L378" s="6"/>
    </row>
    <row r="379" spans="3:12">
      <c r="C379" s="6"/>
      <c r="D379" s="6"/>
      <c r="E379" s="6"/>
      <c r="F379" s="6"/>
      <c r="G379" s="6"/>
      <c r="H379" s="6"/>
      <c r="I379" s="6"/>
      <c r="J379" s="6"/>
      <c r="K379" s="6"/>
      <c r="L379" s="6"/>
    </row>
    <row r="380" spans="3:12">
      <c r="C380" s="6"/>
      <c r="D380" s="6"/>
      <c r="E380" s="6"/>
      <c r="F380" s="6"/>
      <c r="G380" s="6"/>
      <c r="H380" s="6"/>
      <c r="I380" s="6"/>
      <c r="J380" s="6"/>
      <c r="K380" s="6"/>
      <c r="L380" s="6"/>
    </row>
    <row r="381" spans="3:12">
      <c r="C381" s="6"/>
      <c r="D381" s="6"/>
      <c r="E381" s="6"/>
      <c r="F381" s="6"/>
      <c r="G381" s="6"/>
      <c r="H381" s="6"/>
      <c r="I381" s="6"/>
      <c r="J381" s="6"/>
      <c r="K381" s="6"/>
      <c r="L381" s="6"/>
    </row>
    <row r="382" spans="3:12">
      <c r="C382" s="6"/>
      <c r="D382" s="6"/>
      <c r="E382" s="6"/>
      <c r="F382" s="6"/>
      <c r="G382" s="6"/>
      <c r="H382" s="6"/>
      <c r="I382" s="6"/>
      <c r="J382" s="6"/>
      <c r="K382" s="6"/>
      <c r="L382" s="6"/>
    </row>
    <row r="383" spans="3:12">
      <c r="C383" s="6"/>
      <c r="D383" s="6"/>
      <c r="E383" s="6"/>
      <c r="F383" s="6"/>
      <c r="G383" s="6"/>
      <c r="H383" s="6"/>
      <c r="I383" s="6"/>
      <c r="J383" s="6"/>
      <c r="K383" s="6"/>
      <c r="L383" s="6"/>
    </row>
    <row r="384" spans="3:12">
      <c r="C384" s="6"/>
      <c r="D384" s="6"/>
      <c r="E384" s="6"/>
      <c r="F384" s="6"/>
      <c r="G384" s="6"/>
      <c r="H384" s="6"/>
      <c r="I384" s="6"/>
      <c r="J384" s="6"/>
      <c r="K384" s="6"/>
      <c r="L384" s="6"/>
    </row>
    <row r="385" spans="3:12">
      <c r="C385" s="6"/>
      <c r="D385" s="6"/>
      <c r="E385" s="6"/>
      <c r="F385" s="6"/>
      <c r="G385" s="6"/>
      <c r="H385" s="6"/>
      <c r="I385" s="6"/>
      <c r="J385" s="6"/>
      <c r="K385" s="6"/>
      <c r="L385" s="6"/>
    </row>
    <row r="386" spans="3:12">
      <c r="C386" s="6"/>
      <c r="D386" s="6"/>
      <c r="E386" s="6"/>
      <c r="F386" s="6"/>
      <c r="G386" s="6"/>
      <c r="H386" s="6"/>
      <c r="I386" s="6"/>
      <c r="J386" s="6"/>
      <c r="K386" s="6"/>
      <c r="L386" s="6"/>
    </row>
    <row r="387" spans="3:12">
      <c r="C387" s="6"/>
      <c r="D387" s="6"/>
      <c r="E387" s="6"/>
      <c r="F387" s="6"/>
      <c r="G387" s="6"/>
      <c r="H387" s="6"/>
      <c r="I387" s="6"/>
      <c r="J387" s="6"/>
      <c r="K387" s="6"/>
      <c r="L387" s="6"/>
    </row>
    <row r="388" spans="3:12">
      <c r="C388" s="6"/>
      <c r="D388" s="6"/>
      <c r="E388" s="6"/>
      <c r="F388" s="6"/>
      <c r="G388" s="6"/>
      <c r="H388" s="6"/>
      <c r="I388" s="6"/>
      <c r="J388" s="6"/>
      <c r="K388" s="6"/>
      <c r="L388" s="6"/>
    </row>
    <row r="389" spans="3:12">
      <c r="C389" s="6"/>
      <c r="D389" s="6"/>
      <c r="E389" s="6"/>
      <c r="F389" s="6"/>
      <c r="G389" s="6"/>
      <c r="H389" s="6"/>
      <c r="I389" s="6"/>
      <c r="J389" s="6"/>
      <c r="K389" s="6"/>
      <c r="L389" s="6"/>
    </row>
    <row r="390" spans="3:12">
      <c r="C390" s="6"/>
      <c r="D390" s="6"/>
      <c r="E390" s="6"/>
      <c r="F390" s="6"/>
      <c r="G390" s="6"/>
      <c r="H390" s="6"/>
      <c r="I390" s="6"/>
      <c r="J390" s="6"/>
      <c r="K390" s="6"/>
      <c r="L390" s="6"/>
    </row>
    <row r="391" spans="3:12">
      <c r="C391" s="6"/>
      <c r="D391" s="6"/>
      <c r="E391" s="6"/>
      <c r="F391" s="6"/>
      <c r="G391" s="6"/>
      <c r="H391" s="6"/>
      <c r="I391" s="6"/>
      <c r="J391" s="6"/>
      <c r="K391" s="6"/>
      <c r="L391" s="6"/>
    </row>
    <row r="392" spans="3:12">
      <c r="C392" s="6"/>
      <c r="D392" s="6"/>
      <c r="E392" s="6"/>
      <c r="F392" s="6"/>
      <c r="G392" s="6"/>
      <c r="H392" s="6"/>
      <c r="I392" s="6"/>
      <c r="J392" s="6"/>
      <c r="K392" s="6"/>
      <c r="L392" s="6"/>
    </row>
    <row r="393" spans="3:12">
      <c r="C393" s="6"/>
      <c r="D393" s="6"/>
      <c r="E393" s="6"/>
      <c r="F393" s="6"/>
      <c r="G393" s="6"/>
      <c r="H393" s="6"/>
      <c r="I393" s="6"/>
      <c r="J393" s="6"/>
      <c r="K393" s="6"/>
      <c r="L393" s="6"/>
    </row>
    <row r="394" spans="3:12">
      <c r="C394" s="6"/>
      <c r="D394" s="6"/>
      <c r="E394" s="6"/>
      <c r="F394" s="6"/>
      <c r="G394" s="6"/>
      <c r="H394" s="6"/>
      <c r="I394" s="6"/>
      <c r="J394" s="6"/>
      <c r="K394" s="6"/>
      <c r="L394" s="6"/>
    </row>
    <row r="395" spans="3:12">
      <c r="C395" s="6"/>
      <c r="D395" s="6"/>
      <c r="E395" s="6"/>
      <c r="F395" s="6"/>
      <c r="G395" s="6"/>
      <c r="H395" s="6"/>
      <c r="I395" s="6"/>
      <c r="J395" s="6"/>
      <c r="K395" s="6"/>
      <c r="L395" s="6"/>
    </row>
    <row r="396" spans="3:12">
      <c r="C396" s="6"/>
      <c r="D396" s="6"/>
      <c r="E396" s="6"/>
      <c r="F396" s="6"/>
      <c r="G396" s="6"/>
      <c r="H396" s="6"/>
      <c r="I396" s="6"/>
      <c r="J396" s="6"/>
      <c r="K396" s="6"/>
      <c r="L396" s="6"/>
    </row>
    <row r="397" spans="3:12">
      <c r="C397" s="6"/>
      <c r="D397" s="6"/>
      <c r="E397" s="6"/>
      <c r="F397" s="6"/>
      <c r="G397" s="6"/>
      <c r="H397" s="6"/>
      <c r="I397" s="6"/>
      <c r="J397" s="6"/>
      <c r="K397" s="6"/>
      <c r="L397" s="6"/>
    </row>
    <row r="398" spans="3:12">
      <c r="C398" s="6"/>
      <c r="D398" s="6"/>
      <c r="E398" s="6"/>
      <c r="F398" s="6"/>
      <c r="G398" s="6"/>
      <c r="H398" s="6"/>
      <c r="I398" s="6"/>
      <c r="J398" s="6"/>
      <c r="K398" s="6"/>
      <c r="L398" s="6"/>
    </row>
    <row r="399" spans="3:12">
      <c r="C399" s="6"/>
      <c r="D399" s="6"/>
      <c r="E399" s="6"/>
      <c r="F399" s="6"/>
      <c r="G399" s="6"/>
      <c r="H399" s="6"/>
      <c r="I399" s="6"/>
      <c r="J399" s="6"/>
      <c r="K399" s="6"/>
      <c r="L399" s="6"/>
    </row>
    <row r="400" spans="3:12">
      <c r="C400" s="6"/>
      <c r="D400" s="6"/>
      <c r="E400" s="6"/>
      <c r="F400" s="6"/>
      <c r="G400" s="6"/>
      <c r="H400" s="6"/>
      <c r="I400" s="6"/>
      <c r="J400" s="6"/>
      <c r="K400" s="6"/>
      <c r="L400" s="6"/>
    </row>
    <row r="401" spans="3:12">
      <c r="C401" s="6"/>
      <c r="D401" s="6"/>
      <c r="E401" s="6"/>
      <c r="F401" s="6"/>
      <c r="G401" s="6"/>
      <c r="H401" s="6"/>
      <c r="I401" s="6"/>
      <c r="J401" s="6"/>
      <c r="K401" s="6"/>
      <c r="L401" s="6"/>
    </row>
    <row r="402" spans="3:12">
      <c r="C402" s="6"/>
      <c r="D402" s="6"/>
      <c r="E402" s="6"/>
      <c r="F402" s="6"/>
      <c r="G402" s="6"/>
      <c r="H402" s="6"/>
      <c r="I402" s="6"/>
      <c r="J402" s="6"/>
      <c r="K402" s="6"/>
      <c r="L402" s="6"/>
    </row>
    <row r="403" spans="3:12">
      <c r="C403" s="6"/>
      <c r="D403" s="6"/>
      <c r="E403" s="6"/>
      <c r="F403" s="6"/>
      <c r="G403" s="6"/>
      <c r="H403" s="6"/>
      <c r="I403" s="6"/>
      <c r="J403" s="6"/>
      <c r="K403" s="6"/>
      <c r="L403" s="6"/>
    </row>
    <row r="404" spans="3:12">
      <c r="C404" s="6"/>
      <c r="D404" s="6"/>
      <c r="E404" s="6"/>
      <c r="F404" s="6"/>
      <c r="G404" s="6"/>
      <c r="H404" s="6"/>
      <c r="I404" s="6"/>
      <c r="J404" s="6"/>
      <c r="K404" s="6"/>
      <c r="L404" s="6"/>
    </row>
    <row r="405" spans="3:12">
      <c r="C405" s="6"/>
      <c r="D405" s="6"/>
      <c r="E405" s="6"/>
      <c r="F405" s="6"/>
      <c r="G405" s="6"/>
      <c r="H405" s="6"/>
      <c r="I405" s="6"/>
      <c r="J405" s="6"/>
      <c r="K405" s="6"/>
      <c r="L405" s="6"/>
    </row>
    <row r="406" spans="3:12">
      <c r="C406" s="6"/>
      <c r="D406" s="6"/>
      <c r="E406" s="6"/>
      <c r="F406" s="6"/>
      <c r="G406" s="6"/>
      <c r="H406" s="6"/>
      <c r="I406" s="6"/>
      <c r="J406" s="6"/>
      <c r="K406" s="6"/>
      <c r="L406" s="6"/>
    </row>
    <row r="407" spans="3:12">
      <c r="C407" s="6"/>
      <c r="D407" s="6"/>
      <c r="E407" s="6"/>
      <c r="F407" s="6"/>
      <c r="G407" s="6"/>
      <c r="H407" s="6"/>
      <c r="I407" s="6"/>
      <c r="J407" s="6"/>
      <c r="K407" s="6"/>
      <c r="L407" s="6"/>
    </row>
    <row r="408" spans="3:12">
      <c r="C408" s="6"/>
      <c r="D408" s="6"/>
      <c r="E408" s="6"/>
      <c r="F408" s="6"/>
      <c r="G408" s="6"/>
      <c r="H408" s="6"/>
      <c r="I408" s="6"/>
      <c r="J408" s="6"/>
      <c r="K408" s="6"/>
      <c r="L408" s="6"/>
    </row>
    <row r="409" spans="3:12">
      <c r="C409" s="6"/>
      <c r="D409" s="6"/>
      <c r="E409" s="6"/>
      <c r="F409" s="6"/>
      <c r="G409" s="6"/>
      <c r="H409" s="6"/>
      <c r="I409" s="6"/>
      <c r="J409" s="6"/>
      <c r="K409" s="6"/>
      <c r="L409" s="6"/>
    </row>
    <row r="410" spans="3:12">
      <c r="C410" s="6"/>
      <c r="D410" s="6"/>
      <c r="E410" s="6"/>
      <c r="F410" s="6"/>
      <c r="G410" s="6"/>
      <c r="H410" s="6"/>
      <c r="I410" s="6"/>
      <c r="J410" s="6"/>
      <c r="K410" s="6"/>
      <c r="L410" s="6"/>
    </row>
    <row r="411" spans="3:12">
      <c r="C411" s="6"/>
      <c r="D411" s="6"/>
      <c r="E411" s="6"/>
      <c r="F411" s="6"/>
      <c r="G411" s="6"/>
      <c r="H411" s="6"/>
      <c r="I411" s="6"/>
      <c r="J411" s="6"/>
      <c r="K411" s="6"/>
      <c r="L411" s="6"/>
    </row>
    <row r="412" spans="3:12">
      <c r="C412" s="6"/>
      <c r="D412" s="6"/>
      <c r="E412" s="6"/>
      <c r="F412" s="6"/>
      <c r="G412" s="6"/>
      <c r="H412" s="6"/>
      <c r="I412" s="6"/>
      <c r="J412" s="6"/>
      <c r="K412" s="6"/>
      <c r="L412" s="6"/>
    </row>
    <row r="413" spans="3:12">
      <c r="C413" s="6"/>
      <c r="D413" s="6"/>
      <c r="E413" s="6"/>
      <c r="F413" s="6"/>
      <c r="G413" s="6"/>
      <c r="H413" s="6"/>
      <c r="I413" s="6"/>
      <c r="J413" s="6"/>
      <c r="K413" s="6"/>
      <c r="L413" s="6"/>
    </row>
    <row r="414" spans="3:12">
      <c r="C414" s="6"/>
      <c r="D414" s="6"/>
      <c r="E414" s="6"/>
      <c r="F414" s="6"/>
      <c r="G414" s="6"/>
      <c r="H414" s="6"/>
      <c r="I414" s="6"/>
      <c r="J414" s="6"/>
      <c r="K414" s="6"/>
      <c r="L414" s="6"/>
    </row>
    <row r="415" spans="3:12">
      <c r="C415" s="6"/>
      <c r="D415" s="6"/>
      <c r="E415" s="6"/>
      <c r="F415" s="6"/>
      <c r="G415" s="6"/>
      <c r="H415" s="6"/>
      <c r="I415" s="6"/>
      <c r="J415" s="6"/>
      <c r="K415" s="6"/>
      <c r="L415" s="6"/>
    </row>
    <row r="416" spans="3:12">
      <c r="C416" s="6"/>
      <c r="D416" s="6"/>
      <c r="E416" s="6"/>
      <c r="F416" s="6"/>
      <c r="G416" s="6"/>
      <c r="H416" s="6"/>
      <c r="I416" s="6"/>
      <c r="J416" s="6"/>
      <c r="K416" s="6"/>
      <c r="L416" s="6"/>
    </row>
    <row r="417" spans="3:12">
      <c r="C417" s="6"/>
      <c r="D417" s="6"/>
      <c r="E417" s="6"/>
      <c r="F417" s="6"/>
      <c r="G417" s="6"/>
      <c r="H417" s="6"/>
      <c r="I417" s="6"/>
      <c r="J417" s="6"/>
      <c r="K417" s="6"/>
      <c r="L417" s="6"/>
    </row>
    <row r="418" spans="3:12">
      <c r="C418" s="6"/>
      <c r="D418" s="6"/>
      <c r="E418" s="6"/>
      <c r="F418" s="6"/>
      <c r="G418" s="6"/>
      <c r="H418" s="6"/>
      <c r="I418" s="6"/>
      <c r="J418" s="6"/>
      <c r="K418" s="6"/>
      <c r="L418" s="6"/>
    </row>
    <row r="419" spans="3:12">
      <c r="C419" s="6"/>
      <c r="D419" s="6"/>
      <c r="E419" s="6"/>
      <c r="F419" s="6"/>
      <c r="G419" s="6"/>
      <c r="H419" s="6"/>
      <c r="I419" s="6"/>
      <c r="J419" s="6"/>
      <c r="K419" s="6"/>
      <c r="L419" s="6"/>
    </row>
    <row r="420" spans="3:12">
      <c r="C420" s="6"/>
      <c r="D420" s="6"/>
      <c r="E420" s="6"/>
      <c r="F420" s="6"/>
      <c r="G420" s="6"/>
      <c r="H420" s="6"/>
      <c r="I420" s="6"/>
      <c r="J420" s="6"/>
      <c r="K420" s="6"/>
      <c r="L420" s="6"/>
    </row>
    <row r="421" spans="3:12">
      <c r="C421" s="6"/>
      <c r="D421" s="6"/>
      <c r="E421" s="6"/>
      <c r="F421" s="6"/>
      <c r="G421" s="6"/>
      <c r="H421" s="6"/>
      <c r="I421" s="6"/>
      <c r="J421" s="6"/>
      <c r="K421" s="6"/>
      <c r="L421" s="6"/>
    </row>
    <row r="422" spans="3:12">
      <c r="C422" s="6"/>
      <c r="D422" s="6"/>
      <c r="E422" s="6"/>
      <c r="F422" s="6"/>
      <c r="G422" s="6"/>
      <c r="H422" s="6"/>
      <c r="I422" s="6"/>
      <c r="J422" s="6"/>
      <c r="K422" s="6"/>
      <c r="L422" s="6"/>
    </row>
    <row r="423" spans="3:12">
      <c r="C423" s="6"/>
      <c r="D423" s="6"/>
      <c r="E423" s="6"/>
      <c r="F423" s="6"/>
      <c r="G423" s="6"/>
      <c r="H423" s="6"/>
      <c r="I423" s="6"/>
      <c r="J423" s="6"/>
      <c r="K423" s="6"/>
      <c r="L423" s="6"/>
    </row>
    <row r="424" spans="3:12">
      <c r="C424" s="6"/>
      <c r="D424" s="6"/>
      <c r="E424" s="6"/>
      <c r="F424" s="6"/>
      <c r="G424" s="6"/>
      <c r="H424" s="6"/>
      <c r="I424" s="6"/>
      <c r="J424" s="6"/>
      <c r="K424" s="6"/>
      <c r="L424" s="6"/>
    </row>
    <row r="425" spans="3:12">
      <c r="C425" s="6"/>
      <c r="D425" s="6"/>
      <c r="E425" s="6"/>
      <c r="F425" s="6"/>
      <c r="G425" s="6"/>
      <c r="H425" s="6"/>
      <c r="I425" s="6"/>
      <c r="J425" s="6"/>
      <c r="K425" s="6"/>
      <c r="L425" s="6"/>
    </row>
    <row r="426" spans="3:12">
      <c r="C426" s="6"/>
      <c r="D426" s="6"/>
      <c r="E426" s="6"/>
      <c r="F426" s="6"/>
      <c r="G426" s="6"/>
      <c r="H426" s="6"/>
      <c r="I426" s="6"/>
      <c r="J426" s="6"/>
      <c r="K426" s="6"/>
      <c r="L426" s="6"/>
    </row>
    <row r="427" spans="3:12">
      <c r="C427" s="6"/>
      <c r="D427" s="6"/>
      <c r="E427" s="6"/>
      <c r="F427" s="6"/>
      <c r="G427" s="6"/>
      <c r="H427" s="6"/>
      <c r="I427" s="6"/>
      <c r="J427" s="6"/>
      <c r="K427" s="6"/>
      <c r="L427" s="6"/>
    </row>
    <row r="428" spans="3:12">
      <c r="C428" s="6"/>
      <c r="D428" s="6"/>
      <c r="E428" s="6"/>
      <c r="F428" s="6"/>
      <c r="G428" s="6"/>
      <c r="H428" s="6"/>
      <c r="I428" s="6"/>
      <c r="J428" s="6"/>
      <c r="K428" s="6"/>
      <c r="L428" s="6"/>
    </row>
    <row r="429" spans="3:12">
      <c r="C429" s="6"/>
      <c r="D429" s="6"/>
      <c r="E429" s="6"/>
      <c r="F429" s="6"/>
      <c r="G429" s="6"/>
      <c r="H429" s="6"/>
      <c r="I429" s="6"/>
      <c r="J429" s="6"/>
      <c r="K429" s="6"/>
      <c r="L429" s="6"/>
    </row>
    <row r="430" spans="3:12">
      <c r="C430" s="6"/>
      <c r="D430" s="6"/>
      <c r="E430" s="6"/>
      <c r="F430" s="6"/>
      <c r="G430" s="6"/>
      <c r="H430" s="6"/>
      <c r="I430" s="6"/>
      <c r="J430" s="6"/>
      <c r="K430" s="6"/>
      <c r="L430" s="6"/>
    </row>
    <row r="431" spans="3:12">
      <c r="C431" s="6"/>
      <c r="D431" s="6"/>
      <c r="E431" s="6"/>
      <c r="F431" s="6"/>
      <c r="G431" s="6"/>
      <c r="H431" s="6"/>
      <c r="I431" s="6"/>
      <c r="J431" s="6"/>
      <c r="K431" s="6"/>
      <c r="L431" s="6"/>
    </row>
    <row r="432" spans="3:12">
      <c r="C432" s="6"/>
      <c r="D432" s="6"/>
      <c r="E432" s="6"/>
      <c r="F432" s="6"/>
      <c r="G432" s="6"/>
      <c r="H432" s="6"/>
      <c r="I432" s="6"/>
      <c r="J432" s="6"/>
      <c r="K432" s="6"/>
      <c r="L432" s="6"/>
    </row>
    <row r="433" spans="3:12">
      <c r="C433" s="6"/>
      <c r="D433" s="6"/>
      <c r="E433" s="6"/>
      <c r="F433" s="6"/>
      <c r="G433" s="6"/>
      <c r="H433" s="6"/>
      <c r="I433" s="6"/>
      <c r="J433" s="6"/>
      <c r="K433" s="6"/>
      <c r="L433" s="6"/>
    </row>
    <row r="434" spans="3:12">
      <c r="C434" s="6"/>
      <c r="D434" s="6"/>
      <c r="E434" s="6"/>
      <c r="F434" s="6"/>
      <c r="G434" s="6"/>
      <c r="H434" s="6"/>
      <c r="I434" s="6"/>
      <c r="J434" s="6"/>
      <c r="K434" s="6"/>
      <c r="L434" s="6"/>
    </row>
    <row r="435" spans="3:12">
      <c r="C435" s="6"/>
      <c r="D435" s="6"/>
      <c r="E435" s="6"/>
      <c r="F435" s="6"/>
      <c r="G435" s="6"/>
      <c r="H435" s="6"/>
      <c r="I435" s="6"/>
      <c r="J435" s="6"/>
      <c r="K435" s="6"/>
      <c r="L435" s="6"/>
    </row>
    <row r="436" spans="3:12">
      <c r="C436" s="6"/>
      <c r="D436" s="6"/>
      <c r="E436" s="6"/>
      <c r="F436" s="6"/>
      <c r="G436" s="6"/>
      <c r="H436" s="6"/>
      <c r="I436" s="6"/>
      <c r="J436" s="6"/>
      <c r="K436" s="6"/>
      <c r="L436" s="6"/>
    </row>
    <row r="437" spans="3:12">
      <c r="C437" s="6"/>
      <c r="D437" s="6"/>
      <c r="E437" s="6"/>
      <c r="F437" s="6"/>
      <c r="G437" s="6"/>
      <c r="H437" s="6"/>
      <c r="I437" s="6"/>
      <c r="J437" s="6"/>
      <c r="K437" s="6"/>
      <c r="L437" s="6"/>
    </row>
    <row r="438" spans="3:12">
      <c r="C438" s="6"/>
      <c r="D438" s="6"/>
      <c r="E438" s="6"/>
      <c r="F438" s="6"/>
      <c r="G438" s="6"/>
      <c r="H438" s="6"/>
      <c r="I438" s="6"/>
      <c r="J438" s="6"/>
      <c r="K438" s="6"/>
      <c r="L438" s="6"/>
    </row>
    <row r="439" spans="3:12">
      <c r="C439" s="6"/>
      <c r="D439" s="6"/>
      <c r="E439" s="6"/>
      <c r="F439" s="6"/>
      <c r="G439" s="6"/>
      <c r="H439" s="6"/>
      <c r="I439" s="6"/>
      <c r="J439" s="6"/>
      <c r="K439" s="6"/>
      <c r="L439" s="6"/>
    </row>
    <row r="440" spans="3:12">
      <c r="C440" s="6"/>
      <c r="D440" s="6"/>
      <c r="E440" s="6"/>
      <c r="F440" s="6"/>
      <c r="G440" s="6"/>
      <c r="H440" s="6"/>
      <c r="I440" s="6"/>
      <c r="J440" s="6"/>
      <c r="K440" s="6"/>
      <c r="L440" s="6"/>
    </row>
    <row r="441" spans="3:12">
      <c r="C441" s="6"/>
      <c r="D441" s="6"/>
      <c r="E441" s="6"/>
      <c r="F441" s="6"/>
      <c r="G441" s="6"/>
      <c r="H441" s="6"/>
      <c r="I441" s="6"/>
      <c r="J441" s="6"/>
      <c r="K441" s="6"/>
      <c r="L441" s="6"/>
    </row>
    <row r="442" spans="3:12">
      <c r="C442" s="6"/>
      <c r="D442" s="6"/>
      <c r="E442" s="6"/>
      <c r="F442" s="6"/>
      <c r="G442" s="6"/>
      <c r="H442" s="6"/>
      <c r="I442" s="6"/>
      <c r="J442" s="6"/>
      <c r="K442" s="6"/>
      <c r="L442" s="6"/>
    </row>
    <row r="443" spans="3:12">
      <c r="C443" s="6"/>
      <c r="D443" s="6"/>
      <c r="E443" s="6"/>
      <c r="F443" s="6"/>
      <c r="G443" s="6"/>
      <c r="H443" s="6"/>
      <c r="I443" s="6"/>
      <c r="J443" s="6"/>
      <c r="K443" s="6"/>
      <c r="L443" s="6"/>
    </row>
    <row r="444" spans="3:12">
      <c r="C444" s="6"/>
      <c r="D444" s="6"/>
      <c r="E444" s="6"/>
      <c r="F444" s="6"/>
      <c r="G444" s="6"/>
      <c r="H444" s="6"/>
      <c r="I444" s="6"/>
      <c r="J444" s="6"/>
      <c r="K444" s="6"/>
      <c r="L444" s="6"/>
    </row>
    <row r="445" spans="3:12">
      <c r="C445" s="6"/>
      <c r="D445" s="6"/>
      <c r="E445" s="6"/>
      <c r="F445" s="6"/>
      <c r="G445" s="6"/>
      <c r="H445" s="6"/>
      <c r="I445" s="6"/>
      <c r="J445" s="6"/>
      <c r="K445" s="6"/>
      <c r="L445" s="6"/>
    </row>
    <row r="446" spans="3:12">
      <c r="C446" s="6"/>
      <c r="D446" s="6"/>
      <c r="E446" s="6"/>
      <c r="F446" s="6"/>
      <c r="G446" s="6"/>
      <c r="H446" s="6"/>
      <c r="I446" s="6"/>
      <c r="J446" s="6"/>
      <c r="K446" s="6"/>
      <c r="L446" s="6"/>
    </row>
    <row r="447" spans="3:12">
      <c r="C447" s="6"/>
      <c r="D447" s="6"/>
      <c r="E447" s="6"/>
      <c r="F447" s="6"/>
      <c r="G447" s="6"/>
      <c r="H447" s="6"/>
      <c r="I447" s="6"/>
      <c r="J447" s="6"/>
      <c r="K447" s="6"/>
      <c r="L447" s="6"/>
    </row>
    <row r="448" spans="3:12">
      <c r="C448" s="6"/>
      <c r="D448" s="6"/>
      <c r="E448" s="6"/>
      <c r="F448" s="6"/>
      <c r="G448" s="6"/>
      <c r="H448" s="6"/>
      <c r="I448" s="6"/>
      <c r="J448" s="6"/>
      <c r="K448" s="6"/>
      <c r="L448" s="6"/>
    </row>
    <row r="449" spans="3:12">
      <c r="C449" s="6"/>
      <c r="D449" s="6"/>
      <c r="E449" s="6"/>
      <c r="F449" s="6"/>
      <c r="G449" s="6"/>
      <c r="H449" s="6"/>
      <c r="I449" s="6"/>
      <c r="J449" s="6"/>
      <c r="K449" s="6"/>
      <c r="L449" s="6"/>
    </row>
    <row r="450" spans="3:12">
      <c r="C450" s="6"/>
      <c r="D450" s="6"/>
      <c r="E450" s="6"/>
      <c r="F450" s="6"/>
      <c r="G450" s="6"/>
      <c r="H450" s="6"/>
      <c r="I450" s="6"/>
      <c r="J450" s="6"/>
      <c r="K450" s="6"/>
      <c r="L450" s="6"/>
    </row>
    <row r="451" spans="3:12">
      <c r="C451" s="6"/>
      <c r="D451" s="6"/>
      <c r="E451" s="6"/>
      <c r="F451" s="6"/>
      <c r="G451" s="6"/>
      <c r="H451" s="6"/>
      <c r="I451" s="6"/>
      <c r="J451" s="6"/>
      <c r="K451" s="6"/>
      <c r="L451" s="6"/>
    </row>
    <row r="452" spans="3:12">
      <c r="C452" s="6"/>
      <c r="D452" s="6"/>
      <c r="E452" s="6"/>
      <c r="F452" s="6"/>
      <c r="G452" s="6"/>
      <c r="H452" s="6"/>
      <c r="I452" s="6"/>
      <c r="J452" s="6"/>
      <c r="K452" s="6"/>
      <c r="L452" s="6"/>
    </row>
    <row r="453" spans="3:12">
      <c r="C453" s="6"/>
      <c r="D453" s="6"/>
      <c r="E453" s="6"/>
      <c r="F453" s="6"/>
      <c r="G453" s="6"/>
      <c r="H453" s="6"/>
      <c r="I453" s="6"/>
      <c r="J453" s="6"/>
      <c r="K453" s="6"/>
      <c r="L453" s="6"/>
    </row>
    <row r="454" spans="3:12">
      <c r="C454" s="6"/>
      <c r="D454" s="6"/>
      <c r="E454" s="6"/>
      <c r="F454" s="6"/>
      <c r="G454" s="6"/>
      <c r="H454" s="6"/>
      <c r="I454" s="6"/>
      <c r="J454" s="6"/>
      <c r="K454" s="6"/>
      <c r="L454" s="6"/>
    </row>
    <row r="455" spans="3:12">
      <c r="C455" s="6"/>
      <c r="D455" s="6"/>
      <c r="E455" s="6"/>
      <c r="F455" s="6"/>
      <c r="G455" s="6"/>
      <c r="H455" s="6"/>
      <c r="I455" s="6"/>
      <c r="J455" s="6"/>
      <c r="K455" s="6"/>
      <c r="L455" s="6"/>
    </row>
    <row r="456" spans="3:12">
      <c r="C456" s="6"/>
      <c r="D456" s="6"/>
      <c r="E456" s="6"/>
      <c r="F456" s="6"/>
      <c r="G456" s="6"/>
      <c r="H456" s="6"/>
      <c r="I456" s="6"/>
      <c r="J456" s="6"/>
      <c r="K456" s="6"/>
      <c r="L456" s="6"/>
    </row>
    <row r="457" spans="3:12">
      <c r="C457" s="6"/>
      <c r="D457" s="6"/>
      <c r="E457" s="6"/>
      <c r="F457" s="6"/>
      <c r="G457" s="6"/>
      <c r="H457" s="6"/>
      <c r="I457" s="6"/>
      <c r="J457" s="6"/>
      <c r="K457" s="6"/>
      <c r="L457" s="6"/>
    </row>
    <row r="458" spans="3:12">
      <c r="C458" s="6"/>
      <c r="D458" s="6"/>
      <c r="E458" s="6"/>
      <c r="F458" s="6"/>
      <c r="G458" s="6"/>
      <c r="H458" s="6"/>
      <c r="I458" s="6"/>
      <c r="J458" s="6"/>
      <c r="K458" s="6"/>
      <c r="L458" s="6"/>
    </row>
    <row r="459" spans="3:12">
      <c r="C459" s="6"/>
      <c r="D459" s="6"/>
      <c r="E459" s="6"/>
      <c r="F459" s="6"/>
      <c r="G459" s="6"/>
      <c r="H459" s="6"/>
      <c r="I459" s="6"/>
      <c r="J459" s="6"/>
      <c r="K459" s="6"/>
      <c r="L459" s="6"/>
    </row>
    <row r="460" spans="3:12">
      <c r="C460" s="6"/>
      <c r="D460" s="6"/>
      <c r="E460" s="6"/>
      <c r="F460" s="6"/>
      <c r="G460" s="6"/>
      <c r="H460" s="6"/>
      <c r="I460" s="6"/>
      <c r="J460" s="6"/>
      <c r="K460" s="6"/>
      <c r="L460" s="6"/>
    </row>
    <row r="461" spans="3:12">
      <c r="C461" s="6"/>
      <c r="D461" s="6"/>
      <c r="E461" s="6"/>
      <c r="F461" s="6"/>
      <c r="G461" s="6"/>
      <c r="H461" s="6"/>
      <c r="I461" s="6"/>
      <c r="J461" s="6"/>
      <c r="K461" s="6"/>
      <c r="L461" s="6"/>
    </row>
    <row r="462" spans="3:12">
      <c r="C462" s="6"/>
      <c r="D462" s="6"/>
      <c r="E462" s="6"/>
      <c r="F462" s="6"/>
      <c r="G462" s="6"/>
      <c r="H462" s="6"/>
      <c r="I462" s="6"/>
      <c r="J462" s="6"/>
      <c r="K462" s="6"/>
      <c r="L462" s="6"/>
    </row>
    <row r="463" spans="3:12">
      <c r="C463" s="6"/>
      <c r="D463" s="6"/>
      <c r="E463" s="6"/>
      <c r="F463" s="6"/>
      <c r="G463" s="6"/>
      <c r="H463" s="6"/>
      <c r="I463" s="6"/>
      <c r="J463" s="6"/>
      <c r="K463" s="6"/>
      <c r="L463" s="6"/>
    </row>
    <row r="464" spans="3:12">
      <c r="C464" s="6"/>
      <c r="D464" s="6"/>
      <c r="E464" s="6"/>
      <c r="F464" s="6"/>
      <c r="G464" s="6"/>
      <c r="H464" s="6"/>
      <c r="I464" s="6"/>
      <c r="J464" s="6"/>
      <c r="K464" s="6"/>
      <c r="L464" s="6"/>
    </row>
    <row r="465" spans="3:12">
      <c r="C465" s="6"/>
      <c r="D465" s="6"/>
      <c r="E465" s="6"/>
      <c r="F465" s="6"/>
      <c r="G465" s="6"/>
      <c r="H465" s="6"/>
      <c r="I465" s="6"/>
      <c r="J465" s="6"/>
      <c r="K465" s="6"/>
      <c r="L465" s="6"/>
    </row>
    <row r="466" spans="3:12">
      <c r="C466" s="6"/>
      <c r="D466" s="6"/>
      <c r="E466" s="6"/>
      <c r="F466" s="6"/>
      <c r="G466" s="6"/>
      <c r="H466" s="6"/>
      <c r="I466" s="6"/>
      <c r="J466" s="6"/>
      <c r="K466" s="6"/>
      <c r="L466" s="6"/>
    </row>
    <row r="467" spans="3:12">
      <c r="C467" s="6"/>
      <c r="D467" s="6"/>
      <c r="E467" s="6"/>
      <c r="F467" s="6"/>
      <c r="G467" s="6"/>
      <c r="H467" s="6"/>
      <c r="I467" s="6"/>
      <c r="J467" s="6"/>
      <c r="K467" s="6"/>
      <c r="L467" s="6"/>
    </row>
    <row r="468" spans="3:12">
      <c r="C468" s="6"/>
      <c r="D468" s="6"/>
      <c r="E468" s="6"/>
      <c r="F468" s="6"/>
      <c r="G468" s="6"/>
      <c r="H468" s="6"/>
      <c r="I468" s="6"/>
      <c r="J468" s="6"/>
      <c r="K468" s="6"/>
      <c r="L468" s="6"/>
    </row>
    <row r="469" spans="3:12">
      <c r="C469" s="6"/>
      <c r="D469" s="6"/>
      <c r="E469" s="6"/>
      <c r="F469" s="6"/>
      <c r="G469" s="6"/>
      <c r="H469" s="6"/>
      <c r="I469" s="6"/>
      <c r="J469" s="6"/>
      <c r="K469" s="6"/>
      <c r="L469" s="6"/>
    </row>
    <row r="470" spans="3:12">
      <c r="C470" s="6"/>
      <c r="D470" s="6"/>
      <c r="E470" s="6"/>
      <c r="F470" s="6"/>
      <c r="G470" s="6"/>
      <c r="H470" s="6"/>
      <c r="I470" s="6"/>
      <c r="J470" s="6"/>
      <c r="K470" s="6"/>
      <c r="L470" s="6"/>
    </row>
    <row r="471" spans="3:12">
      <c r="C471" s="6"/>
      <c r="D471" s="6"/>
      <c r="E471" s="6"/>
      <c r="F471" s="6"/>
      <c r="G471" s="6"/>
      <c r="H471" s="6"/>
      <c r="I471" s="6"/>
      <c r="J471" s="6"/>
      <c r="K471" s="6"/>
      <c r="L471" s="6"/>
    </row>
    <row r="472" spans="3:12">
      <c r="C472" s="6"/>
      <c r="D472" s="6"/>
      <c r="E472" s="6"/>
      <c r="F472" s="6"/>
      <c r="G472" s="6"/>
      <c r="H472" s="6"/>
      <c r="I472" s="6"/>
      <c r="J472" s="6"/>
      <c r="K472" s="6"/>
      <c r="L472" s="6"/>
    </row>
    <row r="473" spans="3:12">
      <c r="C473" s="6"/>
      <c r="D473" s="6"/>
      <c r="E473" s="6"/>
      <c r="F473" s="6"/>
      <c r="G473" s="6"/>
      <c r="H473" s="6"/>
      <c r="I473" s="6"/>
      <c r="J473" s="6"/>
      <c r="K473" s="6"/>
      <c r="L473" s="6"/>
    </row>
    <row r="474" spans="3:12">
      <c r="C474" s="6"/>
      <c r="D474" s="6"/>
      <c r="E474" s="6"/>
      <c r="F474" s="6"/>
      <c r="G474" s="6"/>
      <c r="H474" s="6"/>
      <c r="I474" s="6"/>
      <c r="J474" s="6"/>
      <c r="K474" s="6"/>
      <c r="L474" s="6"/>
    </row>
    <row r="475" spans="3:12">
      <c r="C475" s="6"/>
      <c r="D475" s="6"/>
      <c r="E475" s="6"/>
      <c r="F475" s="6"/>
      <c r="G475" s="6"/>
      <c r="H475" s="6"/>
      <c r="I475" s="6"/>
      <c r="J475" s="6"/>
      <c r="K475" s="6"/>
      <c r="L475" s="6"/>
    </row>
    <row r="476" spans="3:12">
      <c r="C476" s="6"/>
      <c r="D476" s="6"/>
      <c r="E476" s="6"/>
      <c r="F476" s="6"/>
      <c r="G476" s="6"/>
      <c r="H476" s="6"/>
      <c r="I476" s="6"/>
      <c r="J476" s="6"/>
      <c r="K476" s="6"/>
      <c r="L476" s="6"/>
    </row>
    <row r="477" spans="3:12">
      <c r="C477" s="6"/>
      <c r="D477" s="6"/>
      <c r="E477" s="6"/>
      <c r="F477" s="6"/>
      <c r="G477" s="6"/>
      <c r="H477" s="6"/>
      <c r="I477" s="6"/>
      <c r="J477" s="6"/>
      <c r="K477" s="6"/>
      <c r="L477" s="6"/>
    </row>
    <row r="478" spans="3:12">
      <c r="C478" s="6"/>
      <c r="D478" s="6"/>
      <c r="E478" s="6"/>
      <c r="F478" s="6"/>
      <c r="G478" s="6"/>
      <c r="H478" s="6"/>
      <c r="I478" s="6"/>
      <c r="J478" s="6"/>
      <c r="K478" s="6"/>
      <c r="L478" s="6"/>
    </row>
    <row r="479" spans="3:12">
      <c r="C479" s="6"/>
      <c r="D479" s="6"/>
      <c r="E479" s="6"/>
      <c r="F479" s="6"/>
      <c r="G479" s="6"/>
      <c r="H479" s="6"/>
      <c r="I479" s="6"/>
      <c r="J479" s="6"/>
      <c r="K479" s="6"/>
      <c r="L479" s="6"/>
    </row>
    <row r="480" spans="3:12">
      <c r="C480" s="6"/>
      <c r="D480" s="6"/>
      <c r="E480" s="6"/>
      <c r="F480" s="6"/>
      <c r="G480" s="6"/>
      <c r="H480" s="6"/>
      <c r="I480" s="6"/>
      <c r="J480" s="6"/>
      <c r="K480" s="6"/>
      <c r="L480" s="6"/>
    </row>
    <row r="481" spans="3:12">
      <c r="C481" s="6"/>
      <c r="D481" s="6"/>
      <c r="E481" s="6"/>
      <c r="F481" s="6"/>
      <c r="G481" s="6"/>
      <c r="H481" s="6"/>
      <c r="I481" s="6"/>
      <c r="J481" s="6"/>
      <c r="K481" s="6"/>
      <c r="L481" s="6"/>
    </row>
    <row r="482" spans="3:12">
      <c r="C482" s="6"/>
      <c r="D482" s="6"/>
      <c r="E482" s="6"/>
      <c r="F482" s="6"/>
      <c r="G482" s="6"/>
      <c r="H482" s="6"/>
      <c r="I482" s="6"/>
      <c r="J482" s="6"/>
      <c r="K482" s="6"/>
      <c r="L482" s="6"/>
    </row>
    <row r="483" spans="3:12">
      <c r="C483" s="6"/>
      <c r="D483" s="6"/>
      <c r="E483" s="6"/>
      <c r="F483" s="6"/>
      <c r="G483" s="6"/>
      <c r="H483" s="6"/>
      <c r="I483" s="6"/>
      <c r="J483" s="6"/>
      <c r="K483" s="6"/>
      <c r="L483" s="6"/>
    </row>
    <row r="484" spans="3:12">
      <c r="C484" s="6"/>
      <c r="D484" s="6"/>
      <c r="E484" s="6"/>
      <c r="F484" s="6"/>
      <c r="G484" s="6"/>
      <c r="H484" s="6"/>
      <c r="I484" s="6"/>
      <c r="J484" s="6"/>
      <c r="K484" s="6"/>
      <c r="L484" s="6"/>
    </row>
    <row r="485" spans="3:12">
      <c r="C485" s="6"/>
      <c r="D485" s="6"/>
      <c r="E485" s="6"/>
      <c r="F485" s="6"/>
      <c r="G485" s="6"/>
      <c r="H485" s="6"/>
      <c r="I485" s="6"/>
      <c r="J485" s="6"/>
      <c r="K485" s="6"/>
      <c r="L485" s="6"/>
    </row>
    <row r="486" spans="3:12">
      <c r="C486" s="6"/>
      <c r="D486" s="6"/>
      <c r="E486" s="6"/>
      <c r="F486" s="6"/>
      <c r="G486" s="6"/>
      <c r="H486" s="6"/>
      <c r="I486" s="6"/>
      <c r="J486" s="6"/>
      <c r="K486" s="6"/>
      <c r="L486" s="6"/>
    </row>
    <row r="487" spans="3:12">
      <c r="C487" s="6"/>
      <c r="D487" s="6"/>
      <c r="E487" s="6"/>
      <c r="F487" s="6"/>
      <c r="G487" s="6"/>
      <c r="H487" s="6"/>
      <c r="I487" s="6"/>
      <c r="J487" s="6"/>
      <c r="K487" s="6"/>
      <c r="L487" s="6"/>
    </row>
    <row r="488" spans="3:12">
      <c r="C488" s="6"/>
      <c r="D488" s="6"/>
      <c r="E488" s="6"/>
      <c r="F488" s="6"/>
      <c r="G488" s="6"/>
      <c r="H488" s="6"/>
      <c r="I488" s="6"/>
      <c r="J488" s="6"/>
      <c r="K488" s="6"/>
      <c r="L488" s="6"/>
    </row>
    <row r="489" spans="3:12">
      <c r="C489" s="6"/>
      <c r="D489" s="6"/>
      <c r="E489" s="6"/>
      <c r="F489" s="6"/>
      <c r="G489" s="6"/>
      <c r="H489" s="6"/>
      <c r="I489" s="6"/>
      <c r="J489" s="6"/>
      <c r="K489" s="6"/>
      <c r="L489" s="6"/>
    </row>
    <row r="490" spans="3:12">
      <c r="C490" s="6"/>
      <c r="D490" s="6"/>
      <c r="E490" s="6"/>
      <c r="F490" s="6"/>
      <c r="G490" s="6"/>
      <c r="H490" s="6"/>
      <c r="I490" s="6"/>
      <c r="J490" s="6"/>
      <c r="K490" s="6"/>
      <c r="L490" s="6"/>
    </row>
    <row r="491" spans="3:12">
      <c r="C491" s="6"/>
      <c r="D491" s="6"/>
      <c r="E491" s="6"/>
      <c r="F491" s="6"/>
      <c r="G491" s="6"/>
      <c r="H491" s="6"/>
      <c r="I491" s="6"/>
      <c r="J491" s="6"/>
      <c r="K491" s="6"/>
      <c r="L491" s="6"/>
    </row>
    <row r="492" spans="3:12">
      <c r="C492" s="6"/>
      <c r="D492" s="6"/>
      <c r="E492" s="6"/>
      <c r="F492" s="6"/>
      <c r="G492" s="6"/>
      <c r="H492" s="6"/>
      <c r="I492" s="6"/>
      <c r="J492" s="6"/>
      <c r="K492" s="6"/>
      <c r="L492" s="6"/>
    </row>
    <row r="493" spans="3:12">
      <c r="C493" s="6"/>
      <c r="D493" s="6"/>
      <c r="E493" s="6"/>
      <c r="F493" s="6"/>
      <c r="G493" s="6"/>
      <c r="H493" s="6"/>
      <c r="I493" s="6"/>
      <c r="J493" s="6"/>
      <c r="K493" s="6"/>
      <c r="L493" s="6"/>
    </row>
    <row r="494" spans="3:12">
      <c r="C494" s="6"/>
      <c r="D494" s="6"/>
      <c r="E494" s="6"/>
      <c r="F494" s="6"/>
      <c r="G494" s="6"/>
      <c r="H494" s="6"/>
      <c r="I494" s="6"/>
      <c r="J494" s="6"/>
      <c r="K494" s="6"/>
      <c r="L494" s="6"/>
    </row>
    <row r="495" spans="3:12">
      <c r="C495" s="6"/>
      <c r="D495" s="6"/>
      <c r="E495" s="6"/>
      <c r="F495" s="6"/>
      <c r="G495" s="6"/>
      <c r="H495" s="6"/>
      <c r="I495" s="6"/>
      <c r="J495" s="6"/>
      <c r="K495" s="6"/>
      <c r="L495" s="6"/>
    </row>
    <row r="496" spans="3:12">
      <c r="C496" s="6"/>
      <c r="D496" s="6"/>
      <c r="E496" s="6"/>
      <c r="F496" s="6"/>
      <c r="G496" s="6"/>
      <c r="H496" s="6"/>
      <c r="I496" s="6"/>
      <c r="J496" s="6"/>
      <c r="K496" s="6"/>
      <c r="L496" s="6"/>
    </row>
    <row r="497" spans="3:12">
      <c r="C497" s="6"/>
      <c r="D497" s="6"/>
      <c r="E497" s="6"/>
      <c r="F497" s="6"/>
      <c r="G497" s="6"/>
      <c r="H497" s="6"/>
      <c r="I497" s="6"/>
      <c r="J497" s="6"/>
      <c r="K497" s="6"/>
      <c r="L497" s="6"/>
    </row>
    <row r="498" spans="3:12">
      <c r="C498" s="6"/>
      <c r="D498" s="6"/>
      <c r="E498" s="6"/>
      <c r="F498" s="6"/>
      <c r="G498" s="6"/>
      <c r="H498" s="6"/>
      <c r="I498" s="6"/>
      <c r="J498" s="6"/>
      <c r="K498" s="6"/>
      <c r="L498" s="6"/>
    </row>
    <row r="499" spans="3:12">
      <c r="C499" s="6"/>
      <c r="D499" s="6"/>
      <c r="E499" s="6"/>
      <c r="F499" s="6"/>
      <c r="G499" s="6"/>
      <c r="H499" s="6"/>
      <c r="I499" s="6"/>
      <c r="J499" s="6"/>
      <c r="K499" s="6"/>
      <c r="L499" s="6"/>
    </row>
    <row r="500" spans="3:12">
      <c r="C500" s="6"/>
      <c r="D500" s="6"/>
      <c r="E500" s="6"/>
      <c r="F500" s="6"/>
      <c r="G500" s="6"/>
      <c r="H500" s="6"/>
      <c r="I500" s="6"/>
      <c r="J500" s="6"/>
      <c r="K500" s="6"/>
      <c r="L500" s="6"/>
    </row>
    <row r="501" spans="3:12">
      <c r="C501" s="6"/>
      <c r="D501" s="6"/>
      <c r="E501" s="6"/>
      <c r="F501" s="6"/>
      <c r="G501" s="6"/>
      <c r="H501" s="6"/>
      <c r="I501" s="6"/>
      <c r="J501" s="6"/>
      <c r="K501" s="6"/>
      <c r="L501" s="6"/>
    </row>
    <row r="502" spans="3:12">
      <c r="C502" s="6"/>
      <c r="D502" s="6"/>
      <c r="E502" s="6"/>
      <c r="F502" s="6"/>
      <c r="G502" s="6"/>
      <c r="H502" s="6"/>
      <c r="I502" s="6"/>
      <c r="J502" s="6"/>
      <c r="K502" s="6"/>
      <c r="L502" s="6"/>
    </row>
    <row r="503" spans="3:12">
      <c r="C503" s="6"/>
      <c r="D503" s="6"/>
      <c r="E503" s="6"/>
      <c r="F503" s="6"/>
      <c r="G503" s="6"/>
      <c r="H503" s="6"/>
      <c r="I503" s="6"/>
      <c r="J503" s="6"/>
      <c r="K503" s="6"/>
      <c r="L503" s="6"/>
    </row>
    <row r="504" spans="3:12">
      <c r="C504" s="6"/>
      <c r="D504" s="6"/>
      <c r="E504" s="6"/>
      <c r="F504" s="6"/>
      <c r="G504" s="6"/>
      <c r="H504" s="6"/>
      <c r="I504" s="6"/>
      <c r="J504" s="6"/>
      <c r="K504" s="6"/>
      <c r="L504" s="6"/>
    </row>
    <row r="505" spans="3:12">
      <c r="C505" s="6"/>
      <c r="D505" s="6"/>
      <c r="E505" s="6"/>
      <c r="F505" s="6"/>
      <c r="G505" s="6"/>
      <c r="H505" s="6"/>
      <c r="I505" s="6"/>
      <c r="J505" s="6"/>
      <c r="K505" s="6"/>
      <c r="L505" s="6"/>
    </row>
    <row r="506" spans="3:12">
      <c r="C506" s="6"/>
      <c r="D506" s="6"/>
      <c r="E506" s="6"/>
      <c r="F506" s="6"/>
      <c r="G506" s="6"/>
      <c r="H506" s="6"/>
      <c r="I506" s="6"/>
      <c r="J506" s="6"/>
      <c r="K506" s="6"/>
      <c r="L506" s="6"/>
    </row>
    <row r="507" spans="3:12">
      <c r="C507" s="6"/>
      <c r="D507" s="6"/>
      <c r="E507" s="6"/>
      <c r="F507" s="6"/>
      <c r="G507" s="6"/>
      <c r="H507" s="6"/>
      <c r="I507" s="6"/>
      <c r="J507" s="6"/>
      <c r="K507" s="6"/>
      <c r="L507" s="6"/>
    </row>
    <row r="508" spans="3:12">
      <c r="C508" s="6"/>
      <c r="D508" s="6"/>
      <c r="E508" s="6"/>
      <c r="F508" s="6"/>
      <c r="G508" s="6"/>
      <c r="H508" s="6"/>
      <c r="I508" s="6"/>
      <c r="J508" s="6"/>
      <c r="K508" s="6"/>
      <c r="L508" s="6"/>
    </row>
    <row r="509" spans="3:12">
      <c r="C509" s="6"/>
      <c r="D509" s="6"/>
      <c r="E509" s="6"/>
      <c r="F509" s="6"/>
      <c r="G509" s="6"/>
      <c r="H509" s="6"/>
      <c r="I509" s="6"/>
      <c r="J509" s="6"/>
      <c r="K509" s="6"/>
      <c r="L509" s="6"/>
    </row>
    <row r="510" spans="3:12">
      <c r="C510" s="6"/>
      <c r="D510" s="6"/>
      <c r="E510" s="6"/>
      <c r="F510" s="6"/>
      <c r="G510" s="6"/>
      <c r="H510" s="6"/>
      <c r="I510" s="6"/>
      <c r="J510" s="6"/>
      <c r="K510" s="6"/>
      <c r="L510" s="6"/>
    </row>
    <row r="511" spans="3:12">
      <c r="C511" s="6"/>
      <c r="D511" s="6"/>
      <c r="E511" s="6"/>
      <c r="F511" s="6"/>
      <c r="G511" s="6"/>
      <c r="H511" s="6"/>
      <c r="I511" s="6"/>
      <c r="J511" s="6"/>
      <c r="K511" s="6"/>
      <c r="L511" s="6"/>
    </row>
    <row r="512" spans="3:12">
      <c r="C512" s="6"/>
      <c r="D512" s="6"/>
      <c r="E512" s="6"/>
      <c r="F512" s="6"/>
      <c r="G512" s="6"/>
      <c r="H512" s="6"/>
      <c r="I512" s="6"/>
      <c r="J512" s="6"/>
      <c r="K512" s="6"/>
      <c r="L512" s="6"/>
    </row>
    <row r="513" spans="3:12">
      <c r="C513" s="6"/>
      <c r="D513" s="6"/>
      <c r="E513" s="6"/>
      <c r="F513" s="6"/>
      <c r="G513" s="6"/>
      <c r="H513" s="6"/>
      <c r="I513" s="6"/>
      <c r="J513" s="6"/>
      <c r="K513" s="6"/>
      <c r="L513" s="6"/>
    </row>
    <row r="514" spans="3:12">
      <c r="C514" s="6"/>
      <c r="D514" s="6"/>
      <c r="E514" s="6"/>
      <c r="F514" s="6"/>
      <c r="G514" s="6"/>
      <c r="H514" s="6"/>
      <c r="I514" s="6"/>
      <c r="J514" s="6"/>
      <c r="K514" s="6"/>
      <c r="L514" s="6"/>
    </row>
    <row r="515" spans="3:12">
      <c r="C515" s="6"/>
      <c r="D515" s="6"/>
      <c r="E515" s="6"/>
      <c r="F515" s="6"/>
      <c r="G515" s="6"/>
      <c r="H515" s="6"/>
      <c r="I515" s="6"/>
      <c r="J515" s="6"/>
      <c r="K515" s="6"/>
      <c r="L515" s="6"/>
    </row>
    <row r="516" spans="3:12">
      <c r="C516" s="6"/>
      <c r="D516" s="6"/>
      <c r="E516" s="6"/>
      <c r="F516" s="6"/>
      <c r="G516" s="6"/>
      <c r="H516" s="6"/>
      <c r="I516" s="6"/>
      <c r="J516" s="6"/>
      <c r="K516" s="6"/>
      <c r="L516" s="6"/>
    </row>
    <row r="517" spans="3:12">
      <c r="C517" s="6"/>
      <c r="D517" s="6"/>
      <c r="E517" s="6"/>
      <c r="F517" s="6"/>
      <c r="G517" s="6"/>
      <c r="H517" s="6"/>
      <c r="I517" s="6"/>
      <c r="J517" s="6"/>
      <c r="K517" s="6"/>
      <c r="L517" s="6"/>
    </row>
    <row r="518" spans="3:12">
      <c r="C518" s="6"/>
      <c r="D518" s="6"/>
      <c r="E518" s="6"/>
      <c r="F518" s="6"/>
      <c r="G518" s="6"/>
      <c r="H518" s="6"/>
      <c r="I518" s="6"/>
      <c r="J518" s="6"/>
      <c r="K518" s="6"/>
      <c r="L518" s="6"/>
    </row>
    <row r="519" spans="3:12">
      <c r="C519" s="6"/>
      <c r="D519" s="6"/>
      <c r="E519" s="6"/>
      <c r="F519" s="6"/>
      <c r="G519" s="6"/>
      <c r="H519" s="6"/>
      <c r="I519" s="6"/>
      <c r="J519" s="6"/>
      <c r="K519" s="6"/>
      <c r="L519" s="6"/>
    </row>
    <row r="520" spans="3:12">
      <c r="C520" s="6"/>
      <c r="D520" s="6"/>
      <c r="E520" s="6"/>
      <c r="F520" s="6"/>
      <c r="G520" s="6"/>
      <c r="H520" s="6"/>
      <c r="I520" s="6"/>
      <c r="J520" s="6"/>
      <c r="K520" s="6"/>
      <c r="L520" s="6"/>
    </row>
    <row r="521" spans="3:12">
      <c r="C521" s="6"/>
      <c r="D521" s="6"/>
      <c r="E521" s="6"/>
      <c r="F521" s="6"/>
      <c r="G521" s="6"/>
      <c r="H521" s="6"/>
      <c r="I521" s="6"/>
      <c r="J521" s="6"/>
      <c r="K521" s="6"/>
      <c r="L521" s="6"/>
    </row>
    <row r="522" spans="3:12">
      <c r="C522" s="6"/>
      <c r="D522" s="6"/>
      <c r="E522" s="6"/>
      <c r="F522" s="6"/>
      <c r="G522" s="6"/>
      <c r="H522" s="6"/>
      <c r="I522" s="6"/>
      <c r="J522" s="6"/>
      <c r="K522" s="6"/>
      <c r="L522" s="6"/>
    </row>
    <row r="523" spans="3:12">
      <c r="C523" s="6"/>
      <c r="D523" s="6"/>
      <c r="E523" s="6"/>
      <c r="F523" s="6"/>
      <c r="G523" s="6"/>
      <c r="H523" s="6"/>
      <c r="I523" s="6"/>
      <c r="J523" s="6"/>
      <c r="K523" s="6"/>
      <c r="L523" s="6"/>
    </row>
    <row r="524" spans="3:12">
      <c r="C524" s="6"/>
      <c r="D524" s="6"/>
      <c r="E524" s="6"/>
      <c r="F524" s="6"/>
      <c r="G524" s="6"/>
      <c r="H524" s="6"/>
      <c r="I524" s="6"/>
      <c r="J524" s="6"/>
      <c r="K524" s="6"/>
      <c r="L524" s="6"/>
    </row>
    <row r="525" spans="3:12">
      <c r="C525" s="6"/>
      <c r="D525" s="6"/>
      <c r="E525" s="6"/>
      <c r="F525" s="6"/>
      <c r="G525" s="6"/>
      <c r="H525" s="6"/>
      <c r="I525" s="6"/>
      <c r="J525" s="6"/>
      <c r="K525" s="6"/>
      <c r="L525" s="6"/>
    </row>
    <row r="526" spans="3:12">
      <c r="C526" s="6"/>
      <c r="D526" s="6"/>
      <c r="E526" s="6"/>
      <c r="F526" s="6"/>
      <c r="G526" s="6"/>
      <c r="H526" s="6"/>
      <c r="I526" s="6"/>
      <c r="J526" s="6"/>
      <c r="K526" s="6"/>
      <c r="L526" s="6"/>
    </row>
    <row r="527" spans="3:12">
      <c r="C527" s="6"/>
      <c r="D527" s="6"/>
      <c r="E527" s="6"/>
      <c r="F527" s="6"/>
      <c r="G527" s="6"/>
      <c r="H527" s="6"/>
      <c r="I527" s="6"/>
      <c r="J527" s="6"/>
      <c r="K527" s="6"/>
      <c r="L527" s="6"/>
    </row>
    <row r="528" spans="3:12">
      <c r="C528" s="6"/>
      <c r="D528" s="6"/>
      <c r="E528" s="6"/>
      <c r="F528" s="6"/>
      <c r="G528" s="6"/>
      <c r="H528" s="6"/>
      <c r="I528" s="6"/>
      <c r="J528" s="6"/>
      <c r="K528" s="6"/>
      <c r="L528" s="6"/>
    </row>
    <row r="529" spans="3:12">
      <c r="C529" s="6"/>
      <c r="D529" s="6"/>
      <c r="E529" s="6"/>
      <c r="F529" s="6"/>
      <c r="G529" s="6"/>
      <c r="H529" s="6"/>
      <c r="I529" s="6"/>
      <c r="J529" s="6"/>
      <c r="K529" s="6"/>
      <c r="L529" s="6"/>
    </row>
    <row r="530" spans="3:12">
      <c r="C530" s="6"/>
      <c r="D530" s="6"/>
      <c r="E530" s="6"/>
      <c r="F530" s="6"/>
      <c r="G530" s="6"/>
      <c r="H530" s="6"/>
      <c r="I530" s="6"/>
      <c r="J530" s="6"/>
      <c r="K530" s="6"/>
      <c r="L530" s="6"/>
    </row>
    <row r="531" spans="3:12">
      <c r="C531" s="6"/>
      <c r="D531" s="6"/>
      <c r="E531" s="6"/>
      <c r="F531" s="6"/>
      <c r="G531" s="6"/>
      <c r="H531" s="6"/>
      <c r="I531" s="6"/>
      <c r="J531" s="6"/>
      <c r="K531" s="6"/>
      <c r="L531" s="6"/>
    </row>
    <row r="532" spans="3:12">
      <c r="C532" s="6"/>
      <c r="D532" s="6"/>
      <c r="E532" s="6"/>
      <c r="F532" s="6"/>
      <c r="G532" s="6"/>
      <c r="H532" s="6"/>
      <c r="I532" s="6"/>
      <c r="J532" s="6"/>
      <c r="K532" s="6"/>
      <c r="L532" s="6"/>
    </row>
    <row r="533" spans="3:12">
      <c r="C533" s="6"/>
      <c r="D533" s="6"/>
      <c r="E533" s="6"/>
      <c r="F533" s="6"/>
      <c r="G533" s="6"/>
      <c r="H533" s="6"/>
      <c r="I533" s="6"/>
      <c r="J533" s="6"/>
      <c r="K533" s="6"/>
      <c r="L533" s="6"/>
    </row>
    <row r="534" spans="3:12">
      <c r="C534" s="6"/>
      <c r="D534" s="6"/>
      <c r="E534" s="6"/>
      <c r="F534" s="6"/>
      <c r="G534" s="6"/>
      <c r="H534" s="6"/>
      <c r="I534" s="6"/>
      <c r="J534" s="6"/>
      <c r="K534" s="6"/>
      <c r="L534" s="6"/>
    </row>
    <row r="535" spans="3:12">
      <c r="C535" s="6"/>
      <c r="D535" s="6"/>
      <c r="E535" s="6"/>
      <c r="F535" s="6"/>
      <c r="G535" s="6"/>
      <c r="H535" s="6"/>
      <c r="I535" s="6"/>
      <c r="J535" s="6"/>
      <c r="K535" s="6"/>
      <c r="L535" s="6"/>
    </row>
    <row r="536" spans="3:12">
      <c r="C536" s="6"/>
      <c r="D536" s="6"/>
      <c r="E536" s="6"/>
      <c r="F536" s="6"/>
      <c r="G536" s="6"/>
      <c r="H536" s="6"/>
      <c r="I536" s="6"/>
      <c r="J536" s="6"/>
      <c r="K536" s="6"/>
      <c r="L536" s="6"/>
    </row>
    <row r="537" spans="3:12">
      <c r="C537" s="6"/>
      <c r="D537" s="6"/>
      <c r="E537" s="6"/>
      <c r="F537" s="6"/>
      <c r="G537" s="6"/>
      <c r="H537" s="6"/>
      <c r="I537" s="6"/>
      <c r="J537" s="6"/>
      <c r="K537" s="6"/>
      <c r="L537" s="6"/>
    </row>
    <row r="538" spans="3:12">
      <c r="C538" s="6"/>
      <c r="D538" s="6"/>
      <c r="E538" s="6"/>
      <c r="F538" s="6"/>
      <c r="G538" s="6"/>
      <c r="H538" s="6"/>
      <c r="I538" s="6"/>
      <c r="J538" s="6"/>
      <c r="K538" s="6"/>
      <c r="L538" s="6"/>
    </row>
    <row r="539" spans="3:12">
      <c r="C539" s="6"/>
      <c r="D539" s="6"/>
      <c r="E539" s="6"/>
      <c r="F539" s="6"/>
      <c r="G539" s="6"/>
      <c r="H539" s="6"/>
      <c r="I539" s="6"/>
      <c r="J539" s="6"/>
      <c r="K539" s="6"/>
      <c r="L539" s="6"/>
    </row>
    <row r="540" spans="3:12">
      <c r="C540" s="6"/>
      <c r="D540" s="6"/>
      <c r="E540" s="6"/>
      <c r="F540" s="6"/>
      <c r="G540" s="6"/>
      <c r="H540" s="6"/>
      <c r="I540" s="6"/>
      <c r="J540" s="6"/>
      <c r="K540" s="6"/>
      <c r="L540" s="6"/>
    </row>
    <row r="541" spans="3:12">
      <c r="C541" s="6"/>
      <c r="D541" s="6"/>
      <c r="E541" s="6"/>
      <c r="F541" s="6"/>
      <c r="G541" s="6"/>
      <c r="H541" s="6"/>
      <c r="I541" s="6"/>
      <c r="J541" s="6"/>
      <c r="K541" s="6"/>
      <c r="L541" s="6"/>
    </row>
    <row r="542" spans="3:12">
      <c r="C542" s="6"/>
      <c r="D542" s="6"/>
      <c r="E542" s="6"/>
      <c r="F542" s="6"/>
      <c r="G542" s="6"/>
      <c r="H542" s="6"/>
      <c r="I542" s="6"/>
      <c r="J542" s="6"/>
      <c r="K542" s="6"/>
      <c r="L542" s="6"/>
    </row>
    <row r="543" spans="3:12">
      <c r="C543" s="6"/>
      <c r="D543" s="6"/>
      <c r="E543" s="6"/>
      <c r="F543" s="6"/>
      <c r="G543" s="6"/>
      <c r="H543" s="6"/>
      <c r="I543" s="6"/>
      <c r="J543" s="6"/>
      <c r="K543" s="6"/>
      <c r="L543" s="6"/>
    </row>
    <row r="544" spans="3:12">
      <c r="C544" s="6"/>
      <c r="D544" s="6"/>
      <c r="E544" s="6"/>
      <c r="F544" s="6"/>
      <c r="G544" s="6"/>
      <c r="H544" s="6"/>
      <c r="I544" s="6"/>
      <c r="J544" s="6"/>
      <c r="K544" s="6"/>
      <c r="L544" s="6"/>
    </row>
    <row r="545" spans="3:12">
      <c r="C545" s="6"/>
      <c r="D545" s="6"/>
      <c r="E545" s="6"/>
      <c r="F545" s="6"/>
      <c r="G545" s="6"/>
      <c r="H545" s="6"/>
      <c r="I545" s="6"/>
      <c r="J545" s="6"/>
      <c r="K545" s="6"/>
      <c r="L545" s="6"/>
    </row>
    <row r="546" spans="3:12">
      <c r="C546" s="6"/>
      <c r="D546" s="6"/>
      <c r="E546" s="6"/>
      <c r="F546" s="6"/>
      <c r="G546" s="6"/>
      <c r="H546" s="6"/>
      <c r="I546" s="6"/>
      <c r="J546" s="6"/>
      <c r="K546" s="6"/>
      <c r="L546" s="6"/>
    </row>
    <row r="547" spans="3:12">
      <c r="C547" s="6"/>
      <c r="D547" s="6"/>
      <c r="E547" s="6"/>
      <c r="F547" s="6"/>
      <c r="G547" s="6"/>
      <c r="H547" s="6"/>
      <c r="I547" s="6"/>
      <c r="J547" s="6"/>
      <c r="K547" s="6"/>
      <c r="L547" s="6"/>
    </row>
    <row r="548" spans="3:12">
      <c r="C548" s="6"/>
      <c r="D548" s="6"/>
      <c r="E548" s="6"/>
      <c r="F548" s="6"/>
      <c r="G548" s="6"/>
      <c r="H548" s="6"/>
      <c r="I548" s="6"/>
      <c r="J548" s="6"/>
      <c r="K548" s="6"/>
      <c r="L548" s="6"/>
    </row>
    <row r="549" spans="3:12">
      <c r="C549" s="6"/>
      <c r="D549" s="6"/>
      <c r="E549" s="6"/>
      <c r="F549" s="6"/>
      <c r="G549" s="6"/>
      <c r="H549" s="6"/>
      <c r="I549" s="6"/>
      <c r="J549" s="6"/>
      <c r="K549" s="6"/>
      <c r="L549" s="6"/>
    </row>
    <row r="550" spans="3:12">
      <c r="C550" s="6"/>
      <c r="D550" s="6"/>
      <c r="E550" s="6"/>
      <c r="F550" s="6"/>
      <c r="G550" s="6"/>
      <c r="H550" s="6"/>
      <c r="I550" s="6"/>
      <c r="J550" s="6"/>
      <c r="K550" s="6"/>
      <c r="L550" s="6"/>
    </row>
    <row r="551" spans="3:12">
      <c r="C551" s="6"/>
      <c r="D551" s="6"/>
      <c r="E551" s="6"/>
      <c r="F551" s="6"/>
      <c r="G551" s="6"/>
      <c r="H551" s="6"/>
      <c r="I551" s="6"/>
      <c r="J551" s="6"/>
      <c r="K551" s="6"/>
      <c r="L551" s="6"/>
    </row>
    <row r="552" spans="3:12">
      <c r="C552" s="6"/>
      <c r="D552" s="6"/>
      <c r="E552" s="6"/>
      <c r="F552" s="6"/>
      <c r="G552" s="6"/>
      <c r="H552" s="6"/>
      <c r="I552" s="6"/>
      <c r="J552" s="6"/>
      <c r="K552" s="6"/>
      <c r="L552" s="6"/>
    </row>
    <row r="553" spans="3:12">
      <c r="C553" s="6"/>
      <c r="D553" s="6"/>
      <c r="E553" s="6"/>
      <c r="F553" s="6"/>
      <c r="G553" s="6"/>
      <c r="H553" s="6"/>
      <c r="I553" s="6"/>
      <c r="J553" s="6"/>
      <c r="K553" s="6"/>
      <c r="L553" s="6"/>
    </row>
    <row r="554" spans="3:12">
      <c r="C554" s="6"/>
      <c r="D554" s="6"/>
      <c r="E554" s="6"/>
      <c r="F554" s="6"/>
      <c r="G554" s="6"/>
      <c r="H554" s="6"/>
      <c r="I554" s="6"/>
      <c r="J554" s="6"/>
      <c r="K554" s="6"/>
      <c r="L554" s="6"/>
    </row>
    <row r="555" spans="3:12">
      <c r="C555" s="6"/>
      <c r="D555" s="6"/>
      <c r="E555" s="6"/>
      <c r="F555" s="6"/>
      <c r="G555" s="6"/>
      <c r="H555" s="6"/>
      <c r="I555" s="6"/>
      <c r="J555" s="6"/>
      <c r="K555" s="6"/>
      <c r="L555" s="6"/>
    </row>
    <row r="556" spans="3:12">
      <c r="C556" s="6"/>
      <c r="D556" s="6"/>
      <c r="E556" s="6"/>
      <c r="F556" s="6"/>
      <c r="G556" s="6"/>
      <c r="H556" s="6"/>
      <c r="I556" s="6"/>
      <c r="J556" s="6"/>
      <c r="K556" s="6"/>
      <c r="L556" s="6"/>
    </row>
    <row r="557" spans="3:12">
      <c r="C557" s="6"/>
      <c r="D557" s="6"/>
      <c r="E557" s="6"/>
      <c r="F557" s="6"/>
      <c r="G557" s="6"/>
      <c r="H557" s="6"/>
      <c r="I557" s="6"/>
      <c r="J557" s="6"/>
      <c r="K557" s="6"/>
      <c r="L557" s="6"/>
    </row>
    <row r="558" spans="3:12">
      <c r="C558" s="6"/>
      <c r="D558" s="6"/>
      <c r="E558" s="6"/>
      <c r="F558" s="6"/>
      <c r="G558" s="6"/>
      <c r="H558" s="6"/>
      <c r="I558" s="6"/>
      <c r="J558" s="6"/>
      <c r="K558" s="6"/>
      <c r="L558" s="6"/>
    </row>
    <row r="559" spans="3:12">
      <c r="C559" s="6"/>
      <c r="D559" s="6"/>
      <c r="E559" s="6"/>
      <c r="F559" s="6"/>
      <c r="G559" s="6"/>
      <c r="H559" s="6"/>
      <c r="I559" s="6"/>
      <c r="J559" s="6"/>
      <c r="K559" s="6"/>
      <c r="L559" s="6"/>
    </row>
    <row r="560" spans="3:12">
      <c r="C560" s="6"/>
      <c r="D560" s="6"/>
      <c r="E560" s="6"/>
      <c r="F560" s="6"/>
      <c r="G560" s="6"/>
      <c r="H560" s="6"/>
      <c r="I560" s="6"/>
      <c r="J560" s="6"/>
      <c r="K560" s="6"/>
      <c r="L560" s="6"/>
    </row>
    <row r="561" spans="3:12">
      <c r="C561" s="6"/>
      <c r="D561" s="6"/>
      <c r="E561" s="6"/>
      <c r="F561" s="6"/>
      <c r="G561" s="6"/>
      <c r="H561" s="6"/>
      <c r="I561" s="6"/>
      <c r="J561" s="6"/>
      <c r="K561" s="6"/>
      <c r="L561" s="6"/>
    </row>
    <row r="562" spans="3:12">
      <c r="C562" s="6"/>
      <c r="D562" s="6"/>
      <c r="E562" s="6"/>
      <c r="F562" s="6"/>
      <c r="G562" s="6"/>
      <c r="H562" s="6"/>
      <c r="I562" s="6"/>
      <c r="J562" s="6"/>
      <c r="K562" s="6"/>
      <c r="L562" s="6"/>
    </row>
    <row r="563" spans="3:12">
      <c r="C563" s="6"/>
      <c r="D563" s="6"/>
      <c r="E563" s="6"/>
      <c r="F563" s="6"/>
      <c r="G563" s="6"/>
      <c r="H563" s="6"/>
      <c r="I563" s="6"/>
      <c r="J563" s="6"/>
      <c r="K563" s="6"/>
      <c r="L563" s="6"/>
    </row>
    <row r="564" spans="3:12">
      <c r="C564" s="6"/>
      <c r="D564" s="6"/>
      <c r="E564" s="6"/>
      <c r="F564" s="6"/>
      <c r="G564" s="6"/>
      <c r="H564" s="6"/>
      <c r="I564" s="6"/>
      <c r="J564" s="6"/>
      <c r="K564" s="6"/>
      <c r="L564" s="6"/>
    </row>
    <row r="565" spans="3:12">
      <c r="C565" s="6"/>
      <c r="D565" s="6"/>
      <c r="E565" s="6"/>
      <c r="F565" s="6"/>
      <c r="G565" s="6"/>
      <c r="H565" s="6"/>
      <c r="I565" s="6"/>
      <c r="J565" s="6"/>
      <c r="K565" s="6"/>
      <c r="L565" s="6"/>
    </row>
    <row r="566" spans="3:12">
      <c r="C566" s="6"/>
      <c r="D566" s="6"/>
      <c r="E566" s="6"/>
      <c r="F566" s="6"/>
      <c r="G566" s="6"/>
      <c r="H566" s="6"/>
      <c r="I566" s="6"/>
      <c r="J566" s="6"/>
      <c r="K566" s="6"/>
      <c r="L566" s="6"/>
    </row>
    <row r="567" spans="3:12">
      <c r="C567" s="6"/>
      <c r="D567" s="6"/>
      <c r="E567" s="6"/>
      <c r="F567" s="6"/>
      <c r="G567" s="6"/>
      <c r="H567" s="6"/>
      <c r="I567" s="6"/>
      <c r="J567" s="6"/>
      <c r="K567" s="6"/>
      <c r="L567" s="6"/>
    </row>
    <row r="568" spans="3:12">
      <c r="C568" s="6"/>
      <c r="D568" s="6"/>
      <c r="E568" s="6"/>
      <c r="F568" s="6"/>
      <c r="G568" s="6"/>
      <c r="H568" s="6"/>
      <c r="I568" s="6"/>
      <c r="J568" s="6"/>
      <c r="K568" s="6"/>
      <c r="L568" s="6"/>
    </row>
    <row r="569" spans="3:12">
      <c r="C569" s="6"/>
      <c r="D569" s="6"/>
      <c r="E569" s="6"/>
      <c r="F569" s="6"/>
      <c r="G569" s="6"/>
      <c r="H569" s="6"/>
      <c r="I569" s="6"/>
      <c r="J569" s="6"/>
      <c r="K569" s="6"/>
      <c r="L569" s="6"/>
    </row>
    <row r="570" spans="3:12">
      <c r="C570" s="6"/>
      <c r="D570" s="6"/>
      <c r="E570" s="6"/>
      <c r="F570" s="6"/>
      <c r="G570" s="6"/>
      <c r="H570" s="6"/>
      <c r="I570" s="6"/>
      <c r="J570" s="6"/>
      <c r="K570" s="6"/>
      <c r="L570" s="6"/>
    </row>
    <row r="571" spans="3:12">
      <c r="C571" s="6"/>
      <c r="D571" s="6"/>
      <c r="E571" s="6"/>
      <c r="F571" s="6"/>
      <c r="G571" s="6"/>
      <c r="H571" s="6"/>
      <c r="I571" s="6"/>
      <c r="J571" s="6"/>
      <c r="K571" s="6"/>
      <c r="L571" s="6"/>
    </row>
    <row r="572" spans="3:12">
      <c r="C572" s="6"/>
      <c r="D572" s="6"/>
      <c r="E572" s="6"/>
      <c r="F572" s="6"/>
      <c r="G572" s="6"/>
      <c r="H572" s="6"/>
      <c r="I572" s="6"/>
      <c r="J572" s="6"/>
      <c r="K572" s="6"/>
      <c r="L572" s="6"/>
    </row>
    <row r="573" spans="3:12">
      <c r="C573" s="6"/>
      <c r="D573" s="6"/>
      <c r="E573" s="6"/>
      <c r="F573" s="6"/>
      <c r="G573" s="6"/>
      <c r="H573" s="6"/>
      <c r="I573" s="6"/>
      <c r="J573" s="6"/>
      <c r="K573" s="6"/>
      <c r="L573" s="6"/>
    </row>
    <row r="574" spans="3:12">
      <c r="C574" s="6"/>
      <c r="D574" s="6"/>
      <c r="E574" s="6"/>
      <c r="F574" s="6"/>
      <c r="G574" s="6"/>
      <c r="H574" s="6"/>
      <c r="I574" s="6"/>
      <c r="J574" s="6"/>
      <c r="K574" s="6"/>
      <c r="L574" s="6"/>
    </row>
    <row r="575" spans="3:12">
      <c r="C575" s="6"/>
      <c r="D575" s="6"/>
      <c r="E575" s="6"/>
      <c r="F575" s="6"/>
      <c r="G575" s="6"/>
      <c r="H575" s="6"/>
      <c r="I575" s="6"/>
      <c r="J575" s="6"/>
      <c r="K575" s="6"/>
      <c r="L575" s="6"/>
    </row>
    <row r="576" spans="3:12">
      <c r="C576" s="6"/>
      <c r="D576" s="6"/>
      <c r="E576" s="6"/>
      <c r="F576" s="6"/>
      <c r="G576" s="6"/>
      <c r="H576" s="6"/>
      <c r="I576" s="6"/>
      <c r="J576" s="6"/>
      <c r="K576" s="6"/>
      <c r="L576" s="6"/>
    </row>
    <row r="577" spans="3:12">
      <c r="C577" s="6"/>
      <c r="D577" s="6"/>
      <c r="E577" s="6"/>
      <c r="F577" s="6"/>
      <c r="G577" s="6"/>
      <c r="H577" s="6"/>
      <c r="I577" s="6"/>
      <c r="J577" s="6"/>
      <c r="K577" s="6"/>
      <c r="L577" s="6"/>
    </row>
    <row r="578" spans="3:12">
      <c r="C578" s="6"/>
      <c r="D578" s="6"/>
      <c r="E578" s="6"/>
      <c r="F578" s="6"/>
      <c r="G578" s="6"/>
      <c r="H578" s="6"/>
      <c r="I578" s="6"/>
      <c r="J578" s="6"/>
      <c r="K578" s="6"/>
      <c r="L578" s="6"/>
    </row>
    <row r="579" spans="3:12">
      <c r="C579" s="6"/>
      <c r="D579" s="6"/>
      <c r="E579" s="6"/>
      <c r="F579" s="6"/>
      <c r="G579" s="6"/>
      <c r="H579" s="6"/>
      <c r="I579" s="6"/>
      <c r="J579" s="6"/>
      <c r="K579" s="6"/>
      <c r="L579" s="6"/>
    </row>
    <row r="580" spans="3:12">
      <c r="C580" s="6"/>
      <c r="D580" s="6"/>
      <c r="E580" s="6"/>
      <c r="F580" s="6"/>
      <c r="G580" s="6"/>
      <c r="H580" s="6"/>
      <c r="I580" s="6"/>
      <c r="J580" s="6"/>
      <c r="K580" s="6"/>
      <c r="L580" s="6"/>
    </row>
    <row r="581" spans="3:12">
      <c r="C581" s="6"/>
      <c r="D581" s="6"/>
      <c r="E581" s="6"/>
      <c r="F581" s="6"/>
      <c r="G581" s="6"/>
      <c r="H581" s="6"/>
      <c r="I581" s="6"/>
      <c r="J581" s="6"/>
      <c r="K581" s="6"/>
      <c r="L581" s="6"/>
    </row>
    <row r="582" spans="3:12">
      <c r="C582" s="6"/>
      <c r="D582" s="6"/>
      <c r="E582" s="6"/>
      <c r="F582" s="6"/>
      <c r="G582" s="6"/>
      <c r="H582" s="6"/>
      <c r="I582" s="6"/>
      <c r="J582" s="6"/>
      <c r="K582" s="6"/>
      <c r="L582" s="6"/>
    </row>
    <row r="583" spans="3:12">
      <c r="C583" s="6"/>
      <c r="D583" s="6"/>
      <c r="E583" s="6"/>
      <c r="F583" s="6"/>
      <c r="G583" s="6"/>
      <c r="H583" s="6"/>
      <c r="I583" s="6"/>
      <c r="J583" s="6"/>
      <c r="K583" s="6"/>
      <c r="L583" s="6"/>
    </row>
    <row r="584" spans="3:12">
      <c r="C584" s="6"/>
      <c r="D584" s="6"/>
      <c r="E584" s="6"/>
      <c r="F584" s="6"/>
      <c r="G584" s="6"/>
      <c r="H584" s="6"/>
      <c r="I584" s="6"/>
      <c r="J584" s="6"/>
      <c r="K584" s="6"/>
      <c r="L584" s="6"/>
    </row>
    <row r="585" spans="3:12">
      <c r="C585" s="6"/>
      <c r="D585" s="6"/>
      <c r="E585" s="6"/>
      <c r="F585" s="6"/>
      <c r="G585" s="6"/>
      <c r="H585" s="6"/>
      <c r="I585" s="6"/>
      <c r="J585" s="6"/>
      <c r="K585" s="6"/>
      <c r="L585" s="6"/>
    </row>
    <row r="586" spans="3:12">
      <c r="C586" s="6"/>
      <c r="D586" s="6"/>
      <c r="E586" s="6"/>
      <c r="F586" s="6"/>
      <c r="G586" s="6"/>
      <c r="H586" s="6"/>
      <c r="I586" s="6"/>
      <c r="J586" s="6"/>
      <c r="K586" s="6"/>
      <c r="L586" s="6"/>
    </row>
    <row r="587" spans="3:12">
      <c r="C587" s="6"/>
      <c r="D587" s="6"/>
      <c r="E587" s="6"/>
      <c r="F587" s="6"/>
      <c r="G587" s="6"/>
      <c r="H587" s="6"/>
      <c r="I587" s="6"/>
      <c r="J587" s="6"/>
      <c r="K587" s="6"/>
      <c r="L587" s="6"/>
    </row>
    <row r="588" spans="3:12">
      <c r="C588" s="6"/>
      <c r="D588" s="6"/>
      <c r="E588" s="6"/>
      <c r="F588" s="6"/>
      <c r="G588" s="6"/>
      <c r="H588" s="6"/>
      <c r="I588" s="6"/>
      <c r="J588" s="6"/>
      <c r="K588" s="6"/>
      <c r="L588" s="6"/>
    </row>
    <row r="589" spans="3:12">
      <c r="C589" s="6"/>
      <c r="D589" s="6"/>
      <c r="E589" s="6"/>
      <c r="F589" s="6"/>
      <c r="G589" s="6"/>
      <c r="H589" s="6"/>
      <c r="I589" s="6"/>
      <c r="J589" s="6"/>
      <c r="K589" s="6"/>
      <c r="L589" s="6"/>
    </row>
    <row r="590" spans="3:12">
      <c r="C590" s="6"/>
      <c r="D590" s="6"/>
      <c r="E590" s="6"/>
      <c r="F590" s="6"/>
      <c r="G590" s="6"/>
      <c r="H590" s="6"/>
      <c r="I590" s="6"/>
      <c r="J590" s="6"/>
      <c r="K590" s="6"/>
      <c r="L590" s="6"/>
    </row>
    <row r="591" spans="3:12">
      <c r="C591" s="6"/>
      <c r="D591" s="6"/>
      <c r="E591" s="6"/>
      <c r="F591" s="6"/>
      <c r="G591" s="6"/>
      <c r="H591" s="6"/>
      <c r="I591" s="6"/>
      <c r="J591" s="6"/>
      <c r="K591" s="6"/>
      <c r="L591" s="6"/>
    </row>
    <row r="592" spans="3:12">
      <c r="C592" s="6"/>
      <c r="D592" s="6"/>
      <c r="E592" s="6"/>
      <c r="F592" s="6"/>
      <c r="G592" s="6"/>
      <c r="H592" s="6"/>
      <c r="I592" s="6"/>
      <c r="J592" s="6"/>
      <c r="K592" s="6"/>
      <c r="L592" s="6"/>
    </row>
    <row r="593" spans="3:12">
      <c r="C593" s="6"/>
      <c r="D593" s="6"/>
      <c r="E593" s="6"/>
      <c r="F593" s="6"/>
      <c r="G593" s="6"/>
      <c r="H593" s="6"/>
      <c r="I593" s="6"/>
      <c r="J593" s="6"/>
      <c r="K593" s="6"/>
      <c r="L593" s="6"/>
    </row>
    <row r="594" spans="3:12">
      <c r="C594" s="6"/>
      <c r="D594" s="6"/>
      <c r="E594" s="6"/>
      <c r="F594" s="6"/>
      <c r="G594" s="6"/>
      <c r="H594" s="6"/>
      <c r="I594" s="6"/>
      <c r="J594" s="6"/>
      <c r="K594" s="6"/>
      <c r="L594" s="6"/>
    </row>
    <row r="595" spans="3:12">
      <c r="C595" s="6"/>
      <c r="D595" s="6"/>
      <c r="E595" s="6"/>
      <c r="F595" s="6"/>
      <c r="G595" s="6"/>
      <c r="H595" s="6"/>
      <c r="I595" s="6"/>
      <c r="J595" s="6"/>
      <c r="K595" s="6"/>
      <c r="L595" s="6"/>
    </row>
    <row r="596" spans="3:12">
      <c r="C596" s="6"/>
      <c r="D596" s="6"/>
      <c r="E596" s="6"/>
      <c r="F596" s="6"/>
      <c r="G596" s="6"/>
      <c r="H596" s="6"/>
      <c r="I596" s="6"/>
      <c r="J596" s="6"/>
      <c r="K596" s="6"/>
      <c r="L596" s="6"/>
    </row>
    <row r="597" spans="3:12">
      <c r="C597" s="6"/>
      <c r="D597" s="6"/>
      <c r="E597" s="6"/>
      <c r="F597" s="6"/>
      <c r="G597" s="6"/>
      <c r="H597" s="6"/>
      <c r="I597" s="6"/>
      <c r="J597" s="6"/>
      <c r="K597" s="6"/>
      <c r="L597" s="6"/>
    </row>
    <row r="598" spans="3:12">
      <c r="C598" s="6"/>
      <c r="D598" s="6"/>
      <c r="E598" s="6"/>
      <c r="F598" s="6"/>
      <c r="G598" s="6"/>
      <c r="H598" s="6"/>
      <c r="I598" s="6"/>
      <c r="J598" s="6"/>
      <c r="K598" s="6"/>
      <c r="L598" s="6"/>
    </row>
    <row r="599" spans="3:12">
      <c r="C599" s="6"/>
      <c r="D599" s="6"/>
      <c r="E599" s="6"/>
      <c r="F599" s="6"/>
      <c r="G599" s="6"/>
      <c r="H599" s="6"/>
      <c r="I599" s="6"/>
      <c r="J599" s="6"/>
      <c r="K599" s="6"/>
      <c r="L599" s="6"/>
    </row>
    <row r="600" spans="3:12">
      <c r="C600" s="6"/>
      <c r="D600" s="6"/>
      <c r="E600" s="6"/>
      <c r="F600" s="6"/>
      <c r="G600" s="6"/>
      <c r="H600" s="6"/>
      <c r="I600" s="6"/>
      <c r="J600" s="6"/>
      <c r="K600" s="6"/>
      <c r="L600" s="6"/>
    </row>
    <row r="601" spans="3:12">
      <c r="C601" s="6"/>
      <c r="D601" s="6"/>
      <c r="E601" s="6"/>
      <c r="F601" s="6"/>
      <c r="G601" s="6"/>
      <c r="H601" s="6"/>
      <c r="I601" s="6"/>
      <c r="J601" s="6"/>
      <c r="K601" s="6"/>
      <c r="L601" s="6"/>
    </row>
    <row r="602" spans="3:12">
      <c r="C602" s="6"/>
      <c r="D602" s="6"/>
      <c r="E602" s="6"/>
      <c r="F602" s="6"/>
      <c r="G602" s="6"/>
      <c r="H602" s="6"/>
      <c r="I602" s="6"/>
      <c r="J602" s="6"/>
      <c r="K602" s="6"/>
      <c r="L602" s="6"/>
    </row>
    <row r="603" spans="3:12">
      <c r="C603" s="6"/>
      <c r="D603" s="6"/>
      <c r="E603" s="6"/>
      <c r="F603" s="6"/>
      <c r="G603" s="6"/>
      <c r="H603" s="6"/>
      <c r="I603" s="6"/>
      <c r="J603" s="6"/>
      <c r="K603" s="6"/>
      <c r="L603" s="6"/>
    </row>
    <row r="604" spans="3:12">
      <c r="C604" s="6"/>
      <c r="D604" s="6"/>
      <c r="E604" s="6"/>
      <c r="F604" s="6"/>
      <c r="G604" s="6"/>
      <c r="H604" s="6"/>
      <c r="I604" s="6"/>
      <c r="J604" s="6"/>
      <c r="K604" s="6"/>
      <c r="L604" s="6"/>
    </row>
    <row r="605" spans="3:12">
      <c r="C605" s="6"/>
      <c r="D605" s="6"/>
      <c r="E605" s="6"/>
      <c r="F605" s="6"/>
      <c r="G605" s="6"/>
      <c r="H605" s="6"/>
      <c r="I605" s="6"/>
      <c r="J605" s="6"/>
      <c r="K605" s="6"/>
      <c r="L605" s="6"/>
    </row>
    <row r="606" spans="3:12">
      <c r="C606" s="6"/>
      <c r="D606" s="6"/>
      <c r="E606" s="6"/>
      <c r="F606" s="6"/>
      <c r="G606" s="6"/>
      <c r="H606" s="6"/>
      <c r="I606" s="6"/>
      <c r="J606" s="6"/>
      <c r="K606" s="6"/>
      <c r="L606" s="6"/>
    </row>
    <row r="607" spans="3:12">
      <c r="C607" s="6"/>
      <c r="D607" s="6"/>
      <c r="E607" s="6"/>
      <c r="F607" s="6"/>
      <c r="G607" s="6"/>
      <c r="H607" s="6"/>
      <c r="I607" s="6"/>
      <c r="J607" s="6"/>
      <c r="K607" s="6"/>
      <c r="L607" s="6"/>
    </row>
    <row r="608" spans="3:12">
      <c r="C608" s="6"/>
      <c r="D608" s="6"/>
      <c r="E608" s="6"/>
      <c r="F608" s="6"/>
      <c r="G608" s="6"/>
      <c r="H608" s="6"/>
      <c r="I608" s="6"/>
      <c r="J608" s="6"/>
      <c r="K608" s="6"/>
      <c r="L608" s="6"/>
    </row>
    <row r="609" spans="3:12">
      <c r="C609" s="6"/>
      <c r="D609" s="6"/>
      <c r="E609" s="6"/>
      <c r="F609" s="6"/>
      <c r="G609" s="6"/>
      <c r="H609" s="6"/>
      <c r="I609" s="6"/>
      <c r="J609" s="6"/>
      <c r="K609" s="6"/>
      <c r="L609" s="6"/>
    </row>
    <row r="610" spans="3:12">
      <c r="C610" s="6"/>
      <c r="D610" s="6"/>
      <c r="E610" s="6"/>
      <c r="F610" s="6"/>
      <c r="G610" s="6"/>
      <c r="H610" s="6"/>
      <c r="I610" s="6"/>
      <c r="J610" s="6"/>
      <c r="K610" s="6"/>
      <c r="L610" s="6"/>
    </row>
    <row r="611" spans="3:12">
      <c r="C611" s="6"/>
      <c r="D611" s="6"/>
      <c r="E611" s="6"/>
      <c r="F611" s="6"/>
      <c r="G611" s="6"/>
      <c r="H611" s="6"/>
      <c r="I611" s="6"/>
      <c r="J611" s="6"/>
      <c r="K611" s="6"/>
      <c r="L611" s="6"/>
    </row>
    <row r="612" spans="3:12">
      <c r="C612" s="6"/>
      <c r="D612" s="6"/>
      <c r="E612" s="6"/>
      <c r="F612" s="6"/>
      <c r="G612" s="6"/>
      <c r="H612" s="6"/>
      <c r="I612" s="6"/>
      <c r="J612" s="6"/>
      <c r="K612" s="6"/>
      <c r="L612" s="6"/>
    </row>
    <row r="613" spans="3:12">
      <c r="C613" s="6"/>
      <c r="D613" s="6"/>
      <c r="E613" s="6"/>
      <c r="F613" s="6"/>
      <c r="G613" s="6"/>
      <c r="H613" s="6"/>
      <c r="I613" s="6"/>
      <c r="J613" s="6"/>
      <c r="K613" s="6"/>
      <c r="L613" s="6"/>
    </row>
    <row r="614" spans="3:12">
      <c r="C614" s="6"/>
      <c r="D614" s="6"/>
      <c r="E614" s="6"/>
      <c r="F614" s="6"/>
      <c r="G614" s="6"/>
      <c r="H614" s="6"/>
      <c r="I614" s="6"/>
      <c r="J614" s="6"/>
      <c r="K614" s="6"/>
      <c r="L614" s="6"/>
    </row>
    <row r="615" spans="3:12">
      <c r="C615" s="6"/>
      <c r="D615" s="6"/>
      <c r="E615" s="6"/>
      <c r="F615" s="6"/>
      <c r="G615" s="6"/>
      <c r="H615" s="6"/>
      <c r="I615" s="6"/>
      <c r="J615" s="6"/>
      <c r="K615" s="6"/>
      <c r="L615" s="6"/>
    </row>
    <row r="616" spans="3:12">
      <c r="C616" s="6"/>
      <c r="D616" s="6"/>
      <c r="E616" s="6"/>
      <c r="F616" s="6"/>
      <c r="G616" s="6"/>
      <c r="H616" s="6"/>
      <c r="I616" s="6"/>
      <c r="J616" s="6"/>
      <c r="K616" s="6"/>
      <c r="L616" s="6"/>
    </row>
    <row r="617" spans="3:12">
      <c r="C617" s="6"/>
      <c r="D617" s="6"/>
      <c r="E617" s="6"/>
      <c r="F617" s="6"/>
      <c r="G617" s="6"/>
      <c r="H617" s="6"/>
      <c r="I617" s="6"/>
      <c r="J617" s="6"/>
      <c r="K617" s="6"/>
      <c r="L617" s="6"/>
    </row>
    <row r="618" spans="3:12">
      <c r="C618" s="6"/>
      <c r="D618" s="6"/>
      <c r="E618" s="6"/>
      <c r="F618" s="6"/>
      <c r="G618" s="6"/>
      <c r="H618" s="6"/>
      <c r="I618" s="6"/>
      <c r="J618" s="6"/>
      <c r="K618" s="6"/>
      <c r="L618" s="6"/>
    </row>
    <row r="619" spans="3:12">
      <c r="C619" s="6"/>
      <c r="D619" s="6"/>
      <c r="E619" s="6"/>
      <c r="F619" s="6"/>
      <c r="G619" s="6"/>
      <c r="H619" s="6"/>
      <c r="I619" s="6"/>
      <c r="J619" s="6"/>
      <c r="K619" s="6"/>
      <c r="L619" s="6"/>
    </row>
    <row r="620" spans="3:12">
      <c r="C620" s="6"/>
      <c r="D620" s="6"/>
      <c r="E620" s="6"/>
      <c r="F620" s="6"/>
      <c r="G620" s="6"/>
      <c r="H620" s="6"/>
      <c r="I620" s="6"/>
      <c r="J620" s="6"/>
      <c r="K620" s="6"/>
      <c r="L620" s="6"/>
    </row>
    <row r="621" spans="3:12">
      <c r="C621" s="6"/>
      <c r="D621" s="6"/>
      <c r="E621" s="6"/>
      <c r="F621" s="6"/>
      <c r="G621" s="6"/>
      <c r="H621" s="6"/>
      <c r="I621" s="6"/>
      <c r="J621" s="6"/>
      <c r="K621" s="6"/>
      <c r="L621" s="6"/>
    </row>
    <row r="622" spans="3:12">
      <c r="C622" s="6"/>
      <c r="D622" s="6"/>
      <c r="E622" s="6"/>
      <c r="F622" s="6"/>
      <c r="G622" s="6"/>
      <c r="H622" s="6"/>
      <c r="I622" s="6"/>
      <c r="J622" s="6"/>
      <c r="K622" s="6"/>
      <c r="L622" s="6"/>
    </row>
    <row r="623" spans="3:12">
      <c r="C623" s="6"/>
      <c r="D623" s="6"/>
      <c r="E623" s="6"/>
      <c r="F623" s="6"/>
      <c r="G623" s="6"/>
      <c r="H623" s="6"/>
      <c r="I623" s="6"/>
      <c r="J623" s="6"/>
      <c r="K623" s="6"/>
      <c r="L623" s="6"/>
    </row>
    <row r="624" spans="3:12">
      <c r="C624" s="6"/>
      <c r="D624" s="6"/>
      <c r="E624" s="6"/>
      <c r="F624" s="6"/>
      <c r="G624" s="6"/>
      <c r="H624" s="6"/>
      <c r="I624" s="6"/>
      <c r="J624" s="6"/>
      <c r="K624" s="6"/>
      <c r="L624" s="6"/>
    </row>
    <row r="625" spans="3:12">
      <c r="C625" s="6"/>
      <c r="D625" s="6"/>
      <c r="E625" s="6"/>
      <c r="F625" s="6"/>
      <c r="G625" s="6"/>
      <c r="H625" s="6"/>
      <c r="I625" s="6"/>
      <c r="J625" s="6"/>
      <c r="K625" s="6"/>
      <c r="L625" s="6"/>
    </row>
    <row r="626" spans="3:12">
      <c r="C626" s="6"/>
      <c r="D626" s="6"/>
      <c r="E626" s="6"/>
      <c r="F626" s="6"/>
      <c r="G626" s="6"/>
      <c r="H626" s="6"/>
      <c r="I626" s="6"/>
      <c r="J626" s="6"/>
      <c r="K626" s="6"/>
      <c r="L626" s="6"/>
    </row>
    <row r="627" spans="3:12">
      <c r="C627" s="6"/>
      <c r="D627" s="6"/>
      <c r="E627" s="6"/>
      <c r="F627" s="6"/>
      <c r="G627" s="6"/>
      <c r="H627" s="6"/>
      <c r="I627" s="6"/>
      <c r="J627" s="6"/>
      <c r="K627" s="6"/>
      <c r="L627" s="6"/>
    </row>
    <row r="628" spans="3:12">
      <c r="C628" s="6"/>
      <c r="D628" s="6"/>
      <c r="E628" s="6"/>
      <c r="F628" s="6"/>
      <c r="G628" s="6"/>
      <c r="H628" s="6"/>
      <c r="I628" s="6"/>
      <c r="J628" s="6"/>
      <c r="K628" s="6"/>
      <c r="L628" s="6"/>
    </row>
    <row r="629" spans="3:12">
      <c r="C629" s="6"/>
      <c r="D629" s="6"/>
      <c r="E629" s="6"/>
      <c r="F629" s="6"/>
      <c r="G629" s="6"/>
      <c r="H629" s="6"/>
      <c r="I629" s="6"/>
      <c r="J629" s="6"/>
      <c r="K629" s="6"/>
      <c r="L629" s="6"/>
    </row>
    <row r="630" spans="3:12">
      <c r="C630" s="6"/>
      <c r="D630" s="6"/>
      <c r="E630" s="6"/>
      <c r="F630" s="6"/>
      <c r="G630" s="6"/>
      <c r="H630" s="6"/>
      <c r="I630" s="6"/>
      <c r="J630" s="6"/>
      <c r="K630" s="6"/>
      <c r="L630" s="6"/>
    </row>
    <row r="631" spans="3:12">
      <c r="C631" s="6"/>
      <c r="D631" s="6"/>
      <c r="E631" s="6"/>
      <c r="F631" s="6"/>
      <c r="G631" s="6"/>
      <c r="H631" s="6"/>
      <c r="I631" s="6"/>
      <c r="J631" s="6"/>
      <c r="K631" s="6"/>
      <c r="L631" s="6"/>
    </row>
    <row r="632" spans="3:12">
      <c r="C632" s="6"/>
      <c r="D632" s="6"/>
      <c r="E632" s="6"/>
      <c r="F632" s="6"/>
      <c r="G632" s="6"/>
      <c r="H632" s="6"/>
      <c r="I632" s="6"/>
      <c r="J632" s="6"/>
      <c r="K632" s="6"/>
      <c r="L632" s="6"/>
    </row>
    <row r="633" spans="3:12">
      <c r="C633" s="6"/>
      <c r="D633" s="6"/>
      <c r="E633" s="6"/>
      <c r="F633" s="6"/>
      <c r="G633" s="6"/>
      <c r="H633" s="6"/>
      <c r="I633" s="6"/>
      <c r="J633" s="6"/>
      <c r="K633" s="6"/>
      <c r="L633" s="6"/>
    </row>
    <row r="634" spans="3:12">
      <c r="C634" s="6"/>
      <c r="D634" s="6"/>
      <c r="E634" s="6"/>
      <c r="F634" s="6"/>
      <c r="G634" s="6"/>
      <c r="H634" s="6"/>
      <c r="I634" s="6"/>
      <c r="J634" s="6"/>
      <c r="K634" s="6"/>
      <c r="L634" s="6"/>
    </row>
    <row r="635" spans="3:12">
      <c r="C635" s="6"/>
      <c r="D635" s="6"/>
      <c r="E635" s="6"/>
      <c r="F635" s="6"/>
      <c r="G635" s="6"/>
      <c r="H635" s="6"/>
      <c r="I635" s="6"/>
      <c r="J635" s="6"/>
      <c r="K635" s="6"/>
      <c r="L635" s="6"/>
    </row>
    <row r="636" spans="3:12">
      <c r="C636" s="6"/>
      <c r="D636" s="6"/>
      <c r="E636" s="6"/>
      <c r="F636" s="6"/>
      <c r="G636" s="6"/>
      <c r="H636" s="6"/>
      <c r="I636" s="6"/>
      <c r="J636" s="6"/>
      <c r="K636" s="6"/>
      <c r="L636" s="6"/>
    </row>
    <row r="637" spans="3:12">
      <c r="C637" s="6"/>
      <c r="D637" s="6"/>
      <c r="E637" s="6"/>
      <c r="F637" s="6"/>
      <c r="G637" s="6"/>
      <c r="H637" s="6"/>
      <c r="I637" s="6"/>
      <c r="J637" s="6"/>
      <c r="K637" s="6"/>
      <c r="L637" s="6"/>
    </row>
    <row r="638" spans="3:12">
      <c r="C638" s="6"/>
      <c r="D638" s="6"/>
      <c r="E638" s="6"/>
      <c r="F638" s="6"/>
      <c r="G638" s="6"/>
      <c r="H638" s="6"/>
      <c r="I638" s="6"/>
      <c r="J638" s="6"/>
      <c r="K638" s="6"/>
      <c r="L638" s="6"/>
    </row>
    <row r="639" spans="3:12">
      <c r="C639" s="6"/>
      <c r="D639" s="6"/>
      <c r="E639" s="6"/>
      <c r="F639" s="6"/>
      <c r="G639" s="6"/>
      <c r="H639" s="6"/>
      <c r="I639" s="6"/>
      <c r="J639" s="6"/>
      <c r="K639" s="6"/>
      <c r="L639" s="6"/>
    </row>
    <row r="640" spans="3:12">
      <c r="C640" s="6"/>
      <c r="D640" s="6"/>
      <c r="E640" s="6"/>
      <c r="F640" s="6"/>
      <c r="G640" s="6"/>
      <c r="H640" s="6"/>
      <c r="I640" s="6"/>
      <c r="J640" s="6"/>
      <c r="K640" s="6"/>
      <c r="L640" s="6"/>
    </row>
    <row r="641" spans="3:12">
      <c r="C641" s="6"/>
      <c r="D641" s="6"/>
      <c r="E641" s="6"/>
      <c r="F641" s="6"/>
      <c r="G641" s="6"/>
      <c r="H641" s="6"/>
      <c r="I641" s="6"/>
      <c r="J641" s="6"/>
      <c r="K641" s="6"/>
      <c r="L641" s="6"/>
    </row>
    <row r="642" spans="3:12">
      <c r="C642" s="6"/>
      <c r="D642" s="6"/>
      <c r="E642" s="6"/>
      <c r="F642" s="6"/>
      <c r="G642" s="6"/>
      <c r="H642" s="6"/>
      <c r="I642" s="6"/>
      <c r="J642" s="6"/>
      <c r="K642" s="6"/>
      <c r="L642" s="6"/>
    </row>
    <row r="643" spans="3:12">
      <c r="C643" s="6"/>
      <c r="D643" s="6"/>
      <c r="E643" s="6"/>
      <c r="F643" s="6"/>
      <c r="G643" s="6"/>
      <c r="H643" s="6"/>
      <c r="I643" s="6"/>
      <c r="J643" s="6"/>
      <c r="K643" s="6"/>
      <c r="L643" s="6"/>
    </row>
    <row r="644" spans="3:12">
      <c r="C644" s="6"/>
      <c r="D644" s="6"/>
      <c r="E644" s="6"/>
      <c r="F644" s="6"/>
      <c r="G644" s="6"/>
      <c r="H644" s="6"/>
      <c r="I644" s="6"/>
      <c r="J644" s="6"/>
      <c r="K644" s="6"/>
      <c r="L644" s="6"/>
    </row>
    <row r="645" spans="3:12">
      <c r="C645" s="6"/>
      <c r="D645" s="6"/>
      <c r="E645" s="6"/>
      <c r="F645" s="6"/>
      <c r="G645" s="6"/>
      <c r="H645" s="6"/>
      <c r="I645" s="6"/>
      <c r="J645" s="6"/>
      <c r="K645" s="6"/>
      <c r="L645" s="6"/>
    </row>
    <row r="646" spans="3:12">
      <c r="C646" s="6"/>
      <c r="D646" s="6"/>
      <c r="E646" s="6"/>
      <c r="F646" s="6"/>
      <c r="G646" s="6"/>
      <c r="H646" s="6"/>
      <c r="I646" s="6"/>
      <c r="J646" s="6"/>
      <c r="K646" s="6"/>
      <c r="L646" s="6"/>
    </row>
    <row r="647" spans="3:12">
      <c r="C647" s="6"/>
      <c r="D647" s="6"/>
      <c r="E647" s="6"/>
      <c r="F647" s="6"/>
      <c r="G647" s="6"/>
      <c r="H647" s="6"/>
      <c r="I647" s="6"/>
      <c r="J647" s="6"/>
      <c r="K647" s="6"/>
      <c r="L647" s="6"/>
    </row>
    <row r="648" spans="3:12">
      <c r="C648" s="6"/>
      <c r="D648" s="6"/>
      <c r="E648" s="6"/>
      <c r="F648" s="6"/>
      <c r="G648" s="6"/>
      <c r="H648" s="6"/>
      <c r="I648" s="6"/>
      <c r="J648" s="6"/>
      <c r="K648" s="6"/>
      <c r="L648" s="6"/>
    </row>
    <row r="649" spans="3:12">
      <c r="C649" s="6"/>
      <c r="D649" s="6"/>
      <c r="E649" s="6"/>
      <c r="F649" s="6"/>
      <c r="G649" s="6"/>
      <c r="H649" s="6"/>
      <c r="I649" s="6"/>
      <c r="J649" s="6"/>
      <c r="K649" s="6"/>
      <c r="L649" s="6"/>
    </row>
    <row r="650" spans="3:12">
      <c r="C650" s="6"/>
      <c r="D650" s="6"/>
      <c r="E650" s="6"/>
      <c r="F650" s="6"/>
      <c r="G650" s="6"/>
      <c r="H650" s="6"/>
      <c r="I650" s="6"/>
      <c r="J650" s="6"/>
      <c r="K650" s="6"/>
      <c r="L650" s="6"/>
    </row>
    <row r="651" spans="3:12">
      <c r="C651" s="6"/>
      <c r="D651" s="6"/>
      <c r="E651" s="6"/>
      <c r="F651" s="6"/>
      <c r="G651" s="6"/>
      <c r="H651" s="6"/>
      <c r="I651" s="6"/>
      <c r="J651" s="6"/>
      <c r="K651" s="6"/>
      <c r="L651" s="6"/>
    </row>
    <row r="652" spans="3:12">
      <c r="C652" s="6"/>
      <c r="D652" s="6"/>
      <c r="E652" s="6"/>
      <c r="F652" s="6"/>
      <c r="G652" s="6"/>
      <c r="H652" s="6"/>
      <c r="I652" s="6"/>
      <c r="J652" s="6"/>
      <c r="K652" s="6"/>
      <c r="L652" s="6"/>
    </row>
    <row r="653" spans="3:12">
      <c r="C653" s="6"/>
      <c r="D653" s="6"/>
      <c r="E653" s="6"/>
      <c r="F653" s="6"/>
      <c r="G653" s="6"/>
      <c r="H653" s="6"/>
      <c r="I653" s="6"/>
      <c r="J653" s="6"/>
      <c r="K653" s="6"/>
      <c r="L653" s="6"/>
    </row>
    <row r="654" spans="3:12">
      <c r="C654" s="6"/>
      <c r="D654" s="6"/>
      <c r="E654" s="6"/>
      <c r="F654" s="6"/>
      <c r="G654" s="6"/>
      <c r="H654" s="6"/>
      <c r="I654" s="6"/>
      <c r="J654" s="6"/>
      <c r="K654" s="6"/>
      <c r="L654" s="6"/>
    </row>
    <row r="655" spans="3:12">
      <c r="C655" s="6"/>
      <c r="D655" s="6"/>
      <c r="E655" s="6"/>
      <c r="F655" s="6"/>
      <c r="G655" s="6"/>
      <c r="H655" s="6"/>
      <c r="I655" s="6"/>
      <c r="J655" s="6"/>
      <c r="K655" s="6"/>
      <c r="L655" s="6"/>
    </row>
    <row r="656" spans="3:12">
      <c r="C656" s="6"/>
      <c r="D656" s="6"/>
      <c r="E656" s="6"/>
      <c r="F656" s="6"/>
      <c r="G656" s="6"/>
      <c r="H656" s="6"/>
      <c r="I656" s="6"/>
      <c r="J656" s="6"/>
      <c r="K656" s="6"/>
      <c r="L656" s="6"/>
    </row>
    <row r="657" spans="3:12">
      <c r="C657" s="6"/>
      <c r="D657" s="6"/>
      <c r="E657" s="6"/>
      <c r="F657" s="6"/>
      <c r="G657" s="6"/>
      <c r="H657" s="6"/>
      <c r="I657" s="6"/>
      <c r="J657" s="6"/>
      <c r="K657" s="6"/>
      <c r="L657" s="6"/>
    </row>
    <row r="658" spans="3:12">
      <c r="C658" s="6"/>
      <c r="D658" s="6"/>
      <c r="E658" s="6"/>
      <c r="F658" s="6"/>
      <c r="G658" s="6"/>
      <c r="H658" s="6"/>
      <c r="I658" s="6"/>
      <c r="J658" s="6"/>
      <c r="K658" s="6"/>
      <c r="L658" s="6"/>
    </row>
    <row r="659" spans="3:12">
      <c r="C659" s="6"/>
      <c r="D659" s="6"/>
      <c r="E659" s="6"/>
      <c r="F659" s="6"/>
      <c r="G659" s="6"/>
      <c r="H659" s="6"/>
      <c r="I659" s="6"/>
      <c r="J659" s="6"/>
      <c r="K659" s="6"/>
      <c r="L659" s="6"/>
    </row>
    <row r="660" spans="3:12">
      <c r="C660" s="6"/>
      <c r="D660" s="6"/>
      <c r="E660" s="6"/>
      <c r="F660" s="6"/>
      <c r="G660" s="6"/>
      <c r="H660" s="6"/>
      <c r="I660" s="6"/>
      <c r="J660" s="6"/>
      <c r="K660" s="6"/>
      <c r="L660" s="6"/>
    </row>
    <row r="661" spans="3:12">
      <c r="C661" s="6"/>
      <c r="D661" s="6"/>
      <c r="E661" s="6"/>
      <c r="F661" s="6"/>
      <c r="G661" s="6"/>
      <c r="H661" s="6"/>
      <c r="I661" s="6"/>
      <c r="J661" s="6"/>
      <c r="K661" s="6"/>
      <c r="L661" s="6"/>
    </row>
    <row r="662" spans="3:12">
      <c r="C662" s="6"/>
      <c r="D662" s="6"/>
      <c r="E662" s="6"/>
      <c r="F662" s="6"/>
      <c r="G662" s="6"/>
      <c r="H662" s="6"/>
      <c r="I662" s="6"/>
      <c r="J662" s="6"/>
      <c r="K662" s="6"/>
      <c r="L662" s="6"/>
    </row>
    <row r="663" spans="3:12">
      <c r="C663" s="6"/>
      <c r="D663" s="6"/>
      <c r="E663" s="6"/>
      <c r="F663" s="6"/>
      <c r="G663" s="6"/>
      <c r="H663" s="6"/>
      <c r="I663" s="6"/>
      <c r="J663" s="6"/>
      <c r="K663" s="6"/>
      <c r="L663" s="6"/>
    </row>
    <row r="664" spans="3:12">
      <c r="C664" s="6"/>
      <c r="D664" s="6"/>
      <c r="E664" s="6"/>
      <c r="F664" s="6"/>
      <c r="G664" s="6"/>
      <c r="H664" s="6"/>
      <c r="I664" s="6"/>
      <c r="J664" s="6"/>
      <c r="K664" s="6"/>
      <c r="L664" s="6"/>
    </row>
    <row r="665" spans="3:12">
      <c r="C665" s="6"/>
      <c r="D665" s="6"/>
      <c r="E665" s="6"/>
      <c r="F665" s="6"/>
      <c r="G665" s="6"/>
      <c r="H665" s="6"/>
      <c r="I665" s="6"/>
      <c r="J665" s="6"/>
      <c r="K665" s="6"/>
      <c r="L665" s="6"/>
    </row>
    <row r="666" spans="3:12">
      <c r="C666" s="6"/>
      <c r="D666" s="6"/>
      <c r="E666" s="6"/>
      <c r="F666" s="6"/>
      <c r="G666" s="6"/>
      <c r="H666" s="6"/>
      <c r="I666" s="6"/>
      <c r="J666" s="6"/>
      <c r="K666" s="6"/>
      <c r="L666" s="6"/>
    </row>
    <row r="667" spans="3:12">
      <c r="C667" s="6"/>
      <c r="D667" s="6"/>
      <c r="E667" s="6"/>
      <c r="F667" s="6"/>
      <c r="G667" s="6"/>
      <c r="H667" s="6"/>
      <c r="I667" s="6"/>
      <c r="J667" s="6"/>
      <c r="K667" s="6"/>
      <c r="L667" s="6"/>
    </row>
    <row r="668" spans="3:12">
      <c r="C668" s="6"/>
      <c r="D668" s="6"/>
      <c r="E668" s="6"/>
      <c r="F668" s="6"/>
      <c r="G668" s="6"/>
      <c r="H668" s="6"/>
      <c r="I668" s="6"/>
      <c r="J668" s="6"/>
      <c r="K668" s="6"/>
      <c r="L668" s="6"/>
    </row>
    <row r="669" spans="3:12">
      <c r="C669" s="6"/>
      <c r="D669" s="6"/>
      <c r="E669" s="6"/>
      <c r="F669" s="6"/>
      <c r="G669" s="6"/>
      <c r="H669" s="6"/>
      <c r="I669" s="6"/>
      <c r="J669" s="6"/>
      <c r="K669" s="6"/>
      <c r="L669" s="6"/>
    </row>
    <row r="670" spans="3:12">
      <c r="C670" s="6"/>
      <c r="D670" s="6"/>
      <c r="E670" s="6"/>
      <c r="F670" s="6"/>
      <c r="G670" s="6"/>
      <c r="H670" s="6"/>
      <c r="I670" s="6"/>
      <c r="J670" s="6"/>
      <c r="K670" s="6"/>
      <c r="L670" s="6"/>
    </row>
    <row r="671" spans="3:12">
      <c r="C671" s="6"/>
      <c r="D671" s="6"/>
      <c r="E671" s="6"/>
      <c r="F671" s="6"/>
      <c r="G671" s="6"/>
      <c r="H671" s="6"/>
      <c r="I671" s="6"/>
      <c r="J671" s="6"/>
      <c r="K671" s="6"/>
      <c r="L671" s="6"/>
    </row>
    <row r="672" spans="3:12">
      <c r="C672" s="6"/>
      <c r="D672" s="6"/>
      <c r="E672" s="6"/>
      <c r="F672" s="6"/>
      <c r="G672" s="6"/>
      <c r="H672" s="6"/>
      <c r="I672" s="6"/>
      <c r="J672" s="6"/>
      <c r="K672" s="6"/>
      <c r="L672" s="6"/>
    </row>
    <row r="673" spans="3:12">
      <c r="C673" s="6"/>
      <c r="D673" s="6"/>
      <c r="E673" s="6"/>
      <c r="F673" s="6"/>
      <c r="G673" s="6"/>
      <c r="H673" s="6"/>
      <c r="I673" s="6"/>
      <c r="J673" s="6"/>
      <c r="K673" s="6"/>
      <c r="L673" s="6"/>
    </row>
    <row r="674" spans="3:12">
      <c r="C674" s="6"/>
      <c r="D674" s="6"/>
      <c r="E674" s="6"/>
      <c r="F674" s="6"/>
      <c r="G674" s="6"/>
      <c r="H674" s="6"/>
      <c r="I674" s="6"/>
      <c r="J674" s="6"/>
      <c r="K674" s="6"/>
      <c r="L674" s="6"/>
    </row>
    <row r="675" spans="3:12">
      <c r="C675" s="6"/>
      <c r="D675" s="6"/>
      <c r="E675" s="6"/>
      <c r="F675" s="6"/>
      <c r="G675" s="6"/>
      <c r="H675" s="6"/>
      <c r="I675" s="6"/>
      <c r="J675" s="6"/>
      <c r="K675" s="6"/>
      <c r="L675" s="6"/>
    </row>
    <row r="676" spans="3:12">
      <c r="C676" s="6"/>
      <c r="D676" s="6"/>
      <c r="E676" s="6"/>
      <c r="F676" s="6"/>
      <c r="G676" s="6"/>
      <c r="H676" s="6"/>
      <c r="I676" s="6"/>
      <c r="J676" s="6"/>
      <c r="K676" s="6"/>
      <c r="L676" s="6"/>
    </row>
    <row r="677" spans="3:12">
      <c r="C677" s="6"/>
      <c r="D677" s="6"/>
      <c r="E677" s="6"/>
      <c r="F677" s="6"/>
      <c r="G677" s="6"/>
      <c r="H677" s="6"/>
      <c r="I677" s="6"/>
      <c r="J677" s="6"/>
      <c r="K677" s="6"/>
      <c r="L677" s="6"/>
    </row>
    <row r="678" spans="3:12">
      <c r="C678" s="6"/>
      <c r="D678" s="6"/>
      <c r="E678" s="6"/>
      <c r="F678" s="6"/>
      <c r="G678" s="6"/>
      <c r="H678" s="6"/>
      <c r="I678" s="6"/>
      <c r="J678" s="6"/>
      <c r="K678" s="6"/>
      <c r="L678" s="6"/>
    </row>
    <row r="679" spans="3:12">
      <c r="C679" s="6"/>
      <c r="D679" s="6"/>
      <c r="E679" s="6"/>
      <c r="F679" s="6"/>
      <c r="G679" s="6"/>
      <c r="H679" s="6"/>
      <c r="I679" s="6"/>
      <c r="J679" s="6"/>
      <c r="K679" s="6"/>
      <c r="L679" s="6"/>
    </row>
    <row r="680" spans="3:12">
      <c r="C680" s="6"/>
      <c r="D680" s="6"/>
      <c r="E680" s="6"/>
      <c r="F680" s="6"/>
      <c r="G680" s="6"/>
      <c r="H680" s="6"/>
      <c r="I680" s="6"/>
      <c r="J680" s="6"/>
      <c r="K680" s="6"/>
      <c r="L680" s="6"/>
    </row>
    <row r="681" spans="3:12">
      <c r="C681" s="6"/>
      <c r="D681" s="6"/>
      <c r="E681" s="6"/>
      <c r="F681" s="6"/>
      <c r="G681" s="6"/>
      <c r="H681" s="6"/>
      <c r="I681" s="6"/>
      <c r="J681" s="6"/>
      <c r="K681" s="6"/>
      <c r="L681" s="6"/>
    </row>
    <row r="682" spans="3:12">
      <c r="C682" s="6"/>
      <c r="D682" s="6"/>
      <c r="E682" s="6"/>
      <c r="F682" s="6"/>
      <c r="G682" s="6"/>
      <c r="H682" s="6"/>
      <c r="I682" s="6"/>
      <c r="J682" s="6"/>
      <c r="K682" s="6"/>
      <c r="L682" s="6"/>
    </row>
    <row r="683" spans="3:12">
      <c r="C683" s="6"/>
      <c r="D683" s="6"/>
      <c r="E683" s="6"/>
      <c r="F683" s="6"/>
      <c r="G683" s="6"/>
      <c r="H683" s="6"/>
      <c r="I683" s="6"/>
      <c r="J683" s="6"/>
      <c r="K683" s="6"/>
      <c r="L683" s="6"/>
    </row>
    <row r="684" spans="3:12">
      <c r="C684" s="6"/>
      <c r="D684" s="6"/>
      <c r="E684" s="6"/>
      <c r="F684" s="6"/>
      <c r="G684" s="6"/>
      <c r="H684" s="6"/>
      <c r="I684" s="6"/>
      <c r="J684" s="6"/>
      <c r="K684" s="6"/>
      <c r="L684" s="6"/>
    </row>
    <row r="685" spans="3:12">
      <c r="C685" s="6"/>
      <c r="D685" s="6"/>
      <c r="E685" s="6"/>
      <c r="F685" s="6"/>
      <c r="G685" s="6"/>
      <c r="H685" s="6"/>
      <c r="I685" s="6"/>
      <c r="J685" s="6"/>
      <c r="K685" s="6"/>
      <c r="L685" s="6"/>
    </row>
    <row r="686" spans="3:12">
      <c r="C686" s="6"/>
      <c r="D686" s="6"/>
      <c r="E686" s="6"/>
      <c r="F686" s="6"/>
      <c r="G686" s="6"/>
      <c r="H686" s="6"/>
      <c r="I686" s="6"/>
      <c r="J686" s="6"/>
      <c r="K686" s="6"/>
      <c r="L686" s="6"/>
    </row>
    <row r="687" spans="3:12">
      <c r="C687" s="6"/>
      <c r="D687" s="6"/>
      <c r="E687" s="6"/>
      <c r="F687" s="6"/>
      <c r="G687" s="6"/>
      <c r="H687" s="6"/>
      <c r="I687" s="6"/>
      <c r="J687" s="6"/>
      <c r="K687" s="6"/>
      <c r="L687" s="6"/>
    </row>
    <row r="688" spans="3:12">
      <c r="C688" s="6"/>
      <c r="D688" s="6"/>
      <c r="E688" s="6"/>
      <c r="F688" s="6"/>
      <c r="G688" s="6"/>
      <c r="H688" s="6"/>
      <c r="I688" s="6"/>
      <c r="J688" s="6"/>
      <c r="K688" s="6"/>
      <c r="L688" s="6"/>
    </row>
    <row r="689" spans="3:12">
      <c r="C689" s="6"/>
      <c r="D689" s="6"/>
      <c r="E689" s="6"/>
      <c r="F689" s="6"/>
      <c r="G689" s="6"/>
      <c r="H689" s="6"/>
      <c r="I689" s="6"/>
      <c r="J689" s="6"/>
      <c r="K689" s="6"/>
      <c r="L689" s="6"/>
    </row>
    <row r="690" spans="3:12">
      <c r="C690" s="6"/>
      <c r="D690" s="6"/>
      <c r="E690" s="6"/>
      <c r="F690" s="6"/>
      <c r="G690" s="6"/>
      <c r="H690" s="6"/>
      <c r="I690" s="6"/>
      <c r="J690" s="6"/>
      <c r="K690" s="6"/>
      <c r="L690" s="6"/>
    </row>
    <row r="691" spans="3:12">
      <c r="C691" s="6"/>
      <c r="D691" s="6"/>
      <c r="E691" s="6"/>
      <c r="F691" s="6"/>
      <c r="G691" s="6"/>
      <c r="H691" s="6"/>
      <c r="I691" s="6"/>
      <c r="J691" s="6"/>
      <c r="K691" s="6"/>
      <c r="L691" s="6"/>
    </row>
    <row r="692" spans="3:12">
      <c r="C692" s="6"/>
      <c r="D692" s="6"/>
      <c r="E692" s="6"/>
      <c r="F692" s="6"/>
      <c r="G692" s="6"/>
      <c r="H692" s="6"/>
      <c r="I692" s="6"/>
      <c r="J692" s="6"/>
      <c r="K692" s="6"/>
      <c r="L692" s="6"/>
    </row>
    <row r="693" spans="3:12">
      <c r="C693" s="6"/>
      <c r="D693" s="6"/>
      <c r="E693" s="6"/>
      <c r="F693" s="6"/>
      <c r="G693" s="6"/>
      <c r="H693" s="6"/>
      <c r="I693" s="6"/>
      <c r="J693" s="6"/>
      <c r="K693" s="6"/>
      <c r="L693" s="6"/>
    </row>
    <row r="694" spans="3:12">
      <c r="C694" s="6"/>
      <c r="D694" s="6"/>
      <c r="E694" s="6"/>
      <c r="F694" s="6"/>
      <c r="G694" s="6"/>
      <c r="H694" s="6"/>
      <c r="I694" s="6"/>
      <c r="J694" s="6"/>
      <c r="K694" s="6"/>
      <c r="L694" s="6"/>
    </row>
    <row r="695" spans="3:12">
      <c r="C695" s="6"/>
      <c r="D695" s="6"/>
      <c r="E695" s="6"/>
      <c r="F695" s="6"/>
      <c r="G695" s="6"/>
      <c r="H695" s="6"/>
      <c r="I695" s="6"/>
      <c r="J695" s="6"/>
      <c r="K695" s="6"/>
      <c r="L695" s="6"/>
    </row>
    <row r="696" spans="3:12">
      <c r="C696" s="6"/>
      <c r="D696" s="6"/>
      <c r="E696" s="6"/>
      <c r="F696" s="6"/>
      <c r="G696" s="6"/>
      <c r="H696" s="6"/>
      <c r="I696" s="6"/>
      <c r="J696" s="6"/>
      <c r="K696" s="6"/>
      <c r="L696" s="6"/>
    </row>
    <row r="697" spans="3:12">
      <c r="C697" s="6"/>
      <c r="D697" s="6"/>
      <c r="E697" s="6"/>
      <c r="F697" s="6"/>
      <c r="G697" s="6"/>
      <c r="H697" s="6"/>
      <c r="I697" s="6"/>
      <c r="J697" s="6"/>
      <c r="K697" s="6"/>
      <c r="L697" s="6"/>
    </row>
    <row r="698" spans="3:12">
      <c r="C698" s="6"/>
      <c r="D698" s="6"/>
      <c r="E698" s="6"/>
      <c r="F698" s="6"/>
      <c r="G698" s="6"/>
      <c r="H698" s="6"/>
      <c r="I698" s="6"/>
      <c r="J698" s="6"/>
      <c r="K698" s="6"/>
      <c r="L698" s="6"/>
    </row>
    <row r="699" spans="3:12">
      <c r="C699" s="6"/>
      <c r="D699" s="6"/>
      <c r="E699" s="6"/>
      <c r="F699" s="6"/>
      <c r="G699" s="6"/>
      <c r="H699" s="6"/>
      <c r="I699" s="6"/>
      <c r="J699" s="6"/>
      <c r="K699" s="6"/>
      <c r="L699" s="6"/>
    </row>
    <row r="700" spans="3:12">
      <c r="C700" s="6"/>
      <c r="D700" s="6"/>
      <c r="E700" s="6"/>
      <c r="F700" s="6"/>
      <c r="G700" s="6"/>
      <c r="H700" s="6"/>
      <c r="I700" s="6"/>
      <c r="J700" s="6"/>
      <c r="K700" s="6"/>
      <c r="L700" s="6"/>
    </row>
    <row r="701" spans="3:12">
      <c r="C701" s="6"/>
      <c r="D701" s="6"/>
      <c r="E701" s="6"/>
      <c r="F701" s="6"/>
      <c r="G701" s="6"/>
      <c r="H701" s="6"/>
      <c r="I701" s="6"/>
      <c r="J701" s="6"/>
      <c r="K701" s="6"/>
      <c r="L701" s="6"/>
    </row>
    <row r="702" spans="3:12">
      <c r="C702" s="6"/>
      <c r="D702" s="6"/>
      <c r="E702" s="6"/>
      <c r="F702" s="6"/>
      <c r="G702" s="6"/>
      <c r="H702" s="6"/>
      <c r="I702" s="6"/>
      <c r="J702" s="6"/>
      <c r="K702" s="6"/>
      <c r="L702" s="6"/>
    </row>
    <row r="703" spans="3:12">
      <c r="C703" s="6"/>
      <c r="D703" s="6"/>
      <c r="E703" s="6"/>
      <c r="F703" s="6"/>
      <c r="G703" s="6"/>
      <c r="H703" s="6"/>
      <c r="I703" s="6"/>
      <c r="J703" s="6"/>
      <c r="K703" s="6"/>
      <c r="L703" s="6"/>
    </row>
    <row r="704" spans="3:12">
      <c r="C704" s="6"/>
      <c r="D704" s="6"/>
      <c r="E704" s="6"/>
      <c r="F704" s="6"/>
      <c r="G704" s="6"/>
      <c r="H704" s="6"/>
      <c r="I704" s="6"/>
      <c r="J704" s="6"/>
      <c r="K704" s="6"/>
      <c r="L704" s="6"/>
    </row>
    <row r="705" spans="3:12">
      <c r="C705" s="6"/>
      <c r="D705" s="6"/>
      <c r="E705" s="6"/>
      <c r="F705" s="6"/>
      <c r="G705" s="6"/>
      <c r="H705" s="6"/>
      <c r="I705" s="6"/>
      <c r="J705" s="6"/>
      <c r="K705" s="6"/>
      <c r="L705" s="6"/>
    </row>
    <row r="706" spans="3:12">
      <c r="C706" s="6"/>
      <c r="D706" s="6"/>
      <c r="E706" s="6"/>
      <c r="F706" s="6"/>
      <c r="G706" s="6"/>
      <c r="H706" s="6"/>
      <c r="I706" s="6"/>
      <c r="J706" s="6"/>
      <c r="K706" s="6"/>
      <c r="L706" s="6"/>
    </row>
    <row r="707" spans="3:12">
      <c r="C707" s="6"/>
      <c r="D707" s="6"/>
      <c r="E707" s="6"/>
      <c r="F707" s="6"/>
      <c r="G707" s="6"/>
      <c r="H707" s="6"/>
      <c r="I707" s="6"/>
      <c r="J707" s="6"/>
      <c r="K707" s="6"/>
      <c r="L707" s="6"/>
    </row>
    <row r="708" spans="3:12">
      <c r="C708" s="6"/>
      <c r="D708" s="6"/>
      <c r="E708" s="6"/>
      <c r="F708" s="6"/>
      <c r="G708" s="6"/>
      <c r="H708" s="6"/>
      <c r="I708" s="6"/>
      <c r="J708" s="6"/>
      <c r="K708" s="6"/>
      <c r="L708" s="6"/>
    </row>
    <row r="709" spans="3:12">
      <c r="C709" s="6"/>
      <c r="D709" s="6"/>
      <c r="E709" s="6"/>
      <c r="F709" s="6"/>
      <c r="G709" s="6"/>
      <c r="H709" s="6"/>
      <c r="I709" s="6"/>
      <c r="J709" s="6"/>
      <c r="K709" s="6"/>
      <c r="L709" s="6"/>
    </row>
    <row r="710" spans="3:12">
      <c r="C710" s="6"/>
      <c r="D710" s="6"/>
      <c r="E710" s="6"/>
      <c r="F710" s="6"/>
      <c r="G710" s="6"/>
      <c r="H710" s="6"/>
      <c r="I710" s="6"/>
      <c r="J710" s="6"/>
      <c r="K710" s="6"/>
      <c r="L710" s="6"/>
    </row>
    <row r="711" spans="3:12">
      <c r="C711" s="6"/>
      <c r="D711" s="6"/>
      <c r="E711" s="6"/>
      <c r="F711" s="6"/>
      <c r="G711" s="6"/>
      <c r="H711" s="6"/>
      <c r="I711" s="6"/>
      <c r="J711" s="6"/>
      <c r="K711" s="6"/>
      <c r="L711" s="6"/>
    </row>
    <row r="712" spans="3:12">
      <c r="C712" s="6"/>
      <c r="D712" s="6"/>
      <c r="E712" s="6"/>
      <c r="F712" s="6"/>
      <c r="G712" s="6"/>
      <c r="H712" s="6"/>
      <c r="I712" s="6"/>
      <c r="J712" s="6"/>
      <c r="K712" s="6"/>
      <c r="L712" s="6"/>
    </row>
    <row r="713" spans="3:12">
      <c r="C713" s="6"/>
      <c r="D713" s="6"/>
      <c r="E713" s="6"/>
      <c r="F713" s="6"/>
      <c r="G713" s="6"/>
      <c r="H713" s="6"/>
      <c r="I713" s="6"/>
      <c r="J713" s="6"/>
      <c r="K713" s="6"/>
      <c r="L713" s="6"/>
    </row>
    <row r="714" spans="3:12">
      <c r="C714" s="6"/>
      <c r="D714" s="6"/>
      <c r="E714" s="6"/>
      <c r="F714" s="6"/>
      <c r="G714" s="6"/>
      <c r="H714" s="6"/>
      <c r="I714" s="6"/>
      <c r="J714" s="6"/>
      <c r="K714" s="6"/>
      <c r="L714" s="6"/>
    </row>
    <row r="715" spans="3:12">
      <c r="C715" s="6"/>
      <c r="D715" s="6"/>
      <c r="E715" s="6"/>
      <c r="F715" s="6"/>
      <c r="G715" s="6"/>
      <c r="H715" s="6"/>
      <c r="I715" s="6"/>
      <c r="J715" s="6"/>
      <c r="K715" s="6"/>
      <c r="L715" s="6"/>
    </row>
    <row r="716" spans="3:12">
      <c r="C716" s="6"/>
      <c r="D716" s="6"/>
      <c r="E716" s="6"/>
      <c r="F716" s="6"/>
      <c r="G716" s="6"/>
      <c r="H716" s="6"/>
      <c r="I716" s="6"/>
      <c r="J716" s="6"/>
      <c r="K716" s="6"/>
      <c r="L716" s="6"/>
    </row>
    <row r="717" spans="3:12">
      <c r="C717" s="6"/>
      <c r="D717" s="6"/>
      <c r="E717" s="6"/>
      <c r="F717" s="6"/>
      <c r="G717" s="6"/>
      <c r="H717" s="6"/>
      <c r="I717" s="6"/>
      <c r="J717" s="6"/>
      <c r="K717" s="6"/>
      <c r="L717" s="6"/>
    </row>
    <row r="718" spans="3:12">
      <c r="C718" s="6"/>
      <c r="D718" s="6"/>
      <c r="E718" s="6"/>
      <c r="F718" s="6"/>
      <c r="G718" s="6"/>
      <c r="H718" s="6"/>
      <c r="I718" s="6"/>
      <c r="J718" s="6"/>
      <c r="K718" s="6"/>
      <c r="L718" s="6"/>
    </row>
    <row r="719" spans="3:12">
      <c r="C719" s="6"/>
      <c r="D719" s="6"/>
      <c r="E719" s="6"/>
      <c r="F719" s="6"/>
      <c r="G719" s="6"/>
      <c r="H719" s="6"/>
      <c r="I719" s="6"/>
      <c r="J719" s="6"/>
      <c r="K719" s="6"/>
      <c r="L719" s="6"/>
    </row>
    <row r="720" spans="3:12">
      <c r="C720" s="6"/>
      <c r="D720" s="6"/>
      <c r="E720" s="6"/>
      <c r="F720" s="6"/>
      <c r="G720" s="6"/>
      <c r="H720" s="6"/>
      <c r="I720" s="6"/>
      <c r="J720" s="6"/>
      <c r="K720" s="6"/>
      <c r="L720" s="6"/>
    </row>
    <row r="721" spans="3:12">
      <c r="C721" s="6"/>
      <c r="D721" s="6"/>
      <c r="E721" s="6"/>
      <c r="F721" s="6"/>
      <c r="G721" s="6"/>
      <c r="H721" s="6"/>
      <c r="I721" s="6"/>
      <c r="J721" s="6"/>
      <c r="K721" s="6"/>
      <c r="L721" s="6"/>
    </row>
    <row r="722" spans="3:12">
      <c r="C722" s="6"/>
      <c r="D722" s="6"/>
      <c r="E722" s="6"/>
      <c r="F722" s="6"/>
      <c r="G722" s="6"/>
      <c r="H722" s="6"/>
      <c r="I722" s="6"/>
      <c r="J722" s="6"/>
      <c r="K722" s="6"/>
      <c r="L722" s="6"/>
    </row>
    <row r="723" spans="3:12">
      <c r="C723" s="6"/>
      <c r="D723" s="6"/>
      <c r="E723" s="6"/>
      <c r="F723" s="6"/>
      <c r="G723" s="6"/>
      <c r="H723" s="6"/>
      <c r="I723" s="6"/>
      <c r="J723" s="6"/>
      <c r="K723" s="6"/>
      <c r="L723" s="6"/>
    </row>
    <row r="724" spans="3:12">
      <c r="C724" s="6"/>
      <c r="D724" s="6"/>
      <c r="E724" s="6"/>
      <c r="F724" s="6"/>
      <c r="G724" s="6"/>
      <c r="H724" s="6"/>
      <c r="I724" s="6"/>
      <c r="J724" s="6"/>
      <c r="K724" s="6"/>
      <c r="L724" s="6"/>
    </row>
    <row r="725" spans="3:12">
      <c r="C725" s="6"/>
      <c r="D725" s="6"/>
      <c r="E725" s="6"/>
      <c r="F725" s="6"/>
      <c r="G725" s="6"/>
      <c r="H725" s="6"/>
      <c r="I725" s="6"/>
      <c r="J725" s="6"/>
      <c r="K725" s="6"/>
      <c r="L725" s="6"/>
    </row>
    <row r="726" spans="3:12">
      <c r="C726" s="6"/>
      <c r="D726" s="6"/>
      <c r="E726" s="6"/>
      <c r="F726" s="6"/>
      <c r="G726" s="6"/>
      <c r="H726" s="6"/>
      <c r="I726" s="6"/>
      <c r="J726" s="6"/>
      <c r="K726" s="6"/>
      <c r="L726" s="6"/>
    </row>
    <row r="727" spans="3:12">
      <c r="C727" s="6"/>
      <c r="D727" s="6"/>
      <c r="E727" s="6"/>
      <c r="F727" s="6"/>
      <c r="G727" s="6"/>
      <c r="H727" s="6"/>
      <c r="I727" s="6"/>
      <c r="J727" s="6"/>
      <c r="K727" s="6"/>
      <c r="L727" s="6"/>
    </row>
    <row r="728" spans="3:12">
      <c r="C728" s="6"/>
      <c r="D728" s="6"/>
      <c r="E728" s="6"/>
      <c r="F728" s="6"/>
      <c r="G728" s="6"/>
      <c r="H728" s="6"/>
      <c r="I728" s="6"/>
      <c r="J728" s="6"/>
      <c r="K728" s="6"/>
      <c r="L728" s="6"/>
    </row>
    <row r="729" spans="3:12">
      <c r="C729" s="6"/>
      <c r="D729" s="6"/>
      <c r="E729" s="6"/>
      <c r="F729" s="6"/>
      <c r="G729" s="6"/>
      <c r="H729" s="6"/>
      <c r="I729" s="6"/>
      <c r="J729" s="6"/>
      <c r="K729" s="6"/>
      <c r="L729" s="6"/>
    </row>
    <row r="730" spans="3:12">
      <c r="C730" s="6"/>
      <c r="D730" s="6"/>
      <c r="E730" s="6"/>
      <c r="F730" s="6"/>
      <c r="G730" s="6"/>
      <c r="H730" s="6"/>
      <c r="I730" s="6"/>
      <c r="J730" s="6"/>
      <c r="K730" s="6"/>
      <c r="L730" s="6"/>
    </row>
    <row r="731" spans="3:12">
      <c r="C731" s="6"/>
      <c r="D731" s="6"/>
      <c r="E731" s="6"/>
      <c r="F731" s="6"/>
      <c r="G731" s="6"/>
      <c r="H731" s="6"/>
      <c r="I731" s="6"/>
      <c r="J731" s="6"/>
      <c r="K731" s="6"/>
      <c r="L731" s="6"/>
    </row>
    <row r="732" spans="3:12">
      <c r="C732" s="6"/>
      <c r="D732" s="6"/>
      <c r="E732" s="6"/>
      <c r="F732" s="6"/>
      <c r="G732" s="6"/>
      <c r="H732" s="6"/>
      <c r="I732" s="6"/>
      <c r="J732" s="6"/>
      <c r="K732" s="6"/>
      <c r="L732" s="6"/>
    </row>
    <row r="733" spans="3:12">
      <c r="C733" s="6"/>
      <c r="D733" s="6"/>
      <c r="E733" s="6"/>
      <c r="F733" s="6"/>
      <c r="G733" s="6"/>
      <c r="H733" s="6"/>
      <c r="I733" s="6"/>
      <c r="J733" s="6"/>
      <c r="K733" s="6"/>
      <c r="L733" s="6"/>
    </row>
    <row r="734" spans="3:12">
      <c r="C734" s="6"/>
      <c r="D734" s="6"/>
      <c r="E734" s="6"/>
      <c r="F734" s="6"/>
      <c r="G734" s="6"/>
      <c r="H734" s="6"/>
      <c r="I734" s="6"/>
      <c r="J734" s="6"/>
      <c r="K734" s="6"/>
      <c r="L734" s="6"/>
    </row>
    <row r="735" spans="3:12">
      <c r="C735" s="6"/>
      <c r="D735" s="6"/>
      <c r="E735" s="6"/>
      <c r="F735" s="6"/>
      <c r="G735" s="6"/>
      <c r="H735" s="6"/>
      <c r="I735" s="6"/>
      <c r="J735" s="6"/>
      <c r="K735" s="6"/>
      <c r="L735" s="6"/>
    </row>
    <row r="736" spans="3:12">
      <c r="C736" s="6"/>
      <c r="D736" s="6"/>
      <c r="E736" s="6"/>
      <c r="F736" s="6"/>
      <c r="G736" s="6"/>
      <c r="H736" s="6"/>
      <c r="I736" s="6"/>
      <c r="J736" s="6"/>
      <c r="K736" s="6"/>
      <c r="L736" s="6"/>
    </row>
    <row r="737" spans="3:12">
      <c r="C737" s="6"/>
      <c r="D737" s="6"/>
      <c r="E737" s="6"/>
      <c r="F737" s="6"/>
      <c r="G737" s="6"/>
      <c r="H737" s="6"/>
      <c r="I737" s="6"/>
      <c r="J737" s="6"/>
      <c r="K737" s="6"/>
      <c r="L737" s="6"/>
    </row>
    <row r="738" spans="3:12">
      <c r="C738" s="6"/>
      <c r="D738" s="6"/>
      <c r="E738" s="6"/>
      <c r="F738" s="6"/>
      <c r="G738" s="6"/>
      <c r="H738" s="6"/>
      <c r="I738" s="6"/>
      <c r="J738" s="6"/>
      <c r="K738" s="6"/>
      <c r="L738" s="6"/>
    </row>
    <row r="739" spans="3:12">
      <c r="C739" s="6"/>
      <c r="D739" s="6"/>
      <c r="E739" s="6"/>
      <c r="F739" s="6"/>
      <c r="G739" s="6"/>
      <c r="H739" s="6"/>
      <c r="I739" s="6"/>
      <c r="J739" s="6"/>
      <c r="K739" s="6"/>
      <c r="L739" s="6"/>
    </row>
    <row r="740" spans="3:12">
      <c r="C740" s="6"/>
      <c r="D740" s="6"/>
      <c r="E740" s="6"/>
      <c r="F740" s="6"/>
      <c r="G740" s="6"/>
      <c r="H740" s="6"/>
      <c r="I740" s="6"/>
      <c r="J740" s="6"/>
      <c r="K740" s="6"/>
      <c r="L740" s="6"/>
    </row>
    <row r="741" spans="3:12">
      <c r="C741" s="6"/>
      <c r="D741" s="6"/>
      <c r="E741" s="6"/>
      <c r="F741" s="6"/>
      <c r="G741" s="6"/>
      <c r="H741" s="6"/>
      <c r="I741" s="6"/>
      <c r="J741" s="6"/>
      <c r="K741" s="6"/>
      <c r="L741" s="6"/>
    </row>
    <row r="742" spans="3:12">
      <c r="C742" s="6"/>
      <c r="D742" s="6"/>
      <c r="E742" s="6"/>
      <c r="F742" s="6"/>
      <c r="G742" s="6"/>
      <c r="H742" s="6"/>
      <c r="I742" s="6"/>
      <c r="J742" s="6"/>
      <c r="K742" s="6"/>
      <c r="L742" s="6"/>
    </row>
    <row r="743" spans="3:12">
      <c r="C743" s="6"/>
      <c r="D743" s="6"/>
      <c r="E743" s="6"/>
      <c r="F743" s="6"/>
      <c r="G743" s="6"/>
      <c r="H743" s="6"/>
      <c r="I743" s="6"/>
      <c r="J743" s="6"/>
      <c r="K743" s="6"/>
      <c r="L743" s="6"/>
    </row>
    <row r="744" spans="3:12">
      <c r="C744" s="6"/>
      <c r="D744" s="6"/>
      <c r="E744" s="6"/>
      <c r="F744" s="6"/>
      <c r="G744" s="6"/>
      <c r="H744" s="6"/>
      <c r="I744" s="6"/>
      <c r="J744" s="6"/>
      <c r="K744" s="6"/>
      <c r="L744" s="6"/>
    </row>
    <row r="745" spans="3:12">
      <c r="C745" s="6"/>
      <c r="D745" s="6"/>
      <c r="E745" s="6"/>
      <c r="F745" s="6"/>
      <c r="G745" s="6"/>
      <c r="H745" s="6"/>
      <c r="I745" s="6"/>
      <c r="J745" s="6"/>
      <c r="K745" s="6"/>
      <c r="L745" s="6"/>
    </row>
    <row r="746" spans="3:12">
      <c r="C746" s="6"/>
      <c r="D746" s="6"/>
      <c r="E746" s="6"/>
      <c r="F746" s="6"/>
      <c r="G746" s="6"/>
      <c r="H746" s="6"/>
      <c r="I746" s="6"/>
      <c r="J746" s="6"/>
      <c r="K746" s="6"/>
      <c r="L746" s="6"/>
    </row>
    <row r="747" spans="3:12">
      <c r="C747" s="6"/>
      <c r="D747" s="6"/>
      <c r="E747" s="6"/>
      <c r="F747" s="6"/>
      <c r="G747" s="6"/>
      <c r="H747" s="6"/>
      <c r="I747" s="6"/>
      <c r="J747" s="6"/>
      <c r="K747" s="6"/>
      <c r="L747" s="6"/>
    </row>
    <row r="748" spans="3:12">
      <c r="C748" s="6"/>
      <c r="D748" s="6"/>
      <c r="E748" s="6"/>
      <c r="F748" s="6"/>
      <c r="G748" s="6"/>
      <c r="H748" s="6"/>
      <c r="I748" s="6"/>
      <c r="J748" s="6"/>
      <c r="K748" s="6"/>
      <c r="L748" s="6"/>
    </row>
    <row r="749" spans="3:12">
      <c r="C749" s="6"/>
      <c r="D749" s="6"/>
      <c r="E749" s="6"/>
      <c r="F749" s="6"/>
      <c r="G749" s="6"/>
      <c r="H749" s="6"/>
      <c r="I749" s="6"/>
      <c r="J749" s="6"/>
      <c r="K749" s="6"/>
      <c r="L749" s="6"/>
    </row>
    <row r="750" spans="3:12">
      <c r="C750" s="6"/>
      <c r="D750" s="6"/>
      <c r="E750" s="6"/>
      <c r="F750" s="6"/>
      <c r="G750" s="6"/>
      <c r="H750" s="6"/>
      <c r="I750" s="6"/>
      <c r="J750" s="6"/>
      <c r="K750" s="6"/>
      <c r="L750" s="6"/>
    </row>
    <row r="751" spans="3:12">
      <c r="C751" s="6"/>
      <c r="D751" s="6"/>
      <c r="E751" s="6"/>
      <c r="F751" s="6"/>
      <c r="G751" s="6"/>
      <c r="H751" s="6"/>
      <c r="I751" s="6"/>
      <c r="J751" s="6"/>
      <c r="K751" s="6"/>
      <c r="L751" s="6"/>
    </row>
    <row r="752" spans="3:12">
      <c r="C752" s="6"/>
      <c r="D752" s="6"/>
      <c r="E752" s="6"/>
      <c r="F752" s="6"/>
      <c r="G752" s="6"/>
      <c r="H752" s="6"/>
      <c r="I752" s="6"/>
      <c r="J752" s="6"/>
      <c r="K752" s="6"/>
      <c r="L752" s="6"/>
    </row>
    <row r="753" spans="3:12">
      <c r="C753" s="6"/>
      <c r="D753" s="6"/>
      <c r="E753" s="6"/>
      <c r="F753" s="6"/>
      <c r="G753" s="6"/>
      <c r="H753" s="6"/>
      <c r="I753" s="6"/>
      <c r="J753" s="6"/>
      <c r="K753" s="6"/>
      <c r="L753" s="6"/>
    </row>
    <row r="754" spans="3:12">
      <c r="C754" s="6"/>
      <c r="D754" s="6"/>
      <c r="E754" s="6"/>
      <c r="F754" s="6"/>
      <c r="G754" s="6"/>
      <c r="H754" s="6"/>
      <c r="I754" s="6"/>
      <c r="J754" s="6"/>
      <c r="K754" s="6"/>
      <c r="L754" s="6"/>
    </row>
    <row r="755" spans="3:12">
      <c r="C755" s="6"/>
      <c r="D755" s="6"/>
      <c r="E755" s="6"/>
      <c r="F755" s="6"/>
      <c r="G755" s="6"/>
      <c r="H755" s="6"/>
      <c r="I755" s="6"/>
      <c r="J755" s="6"/>
      <c r="K755" s="6"/>
      <c r="L755" s="6"/>
    </row>
    <row r="756" spans="3:12">
      <c r="C756" s="6"/>
      <c r="D756" s="6"/>
      <c r="E756" s="6"/>
      <c r="F756" s="6"/>
      <c r="G756" s="6"/>
      <c r="H756" s="6"/>
      <c r="I756" s="6"/>
      <c r="J756" s="6"/>
      <c r="K756" s="6"/>
      <c r="L756" s="6"/>
    </row>
    <row r="757" spans="3:12">
      <c r="C757" s="6"/>
      <c r="D757" s="6"/>
      <c r="E757" s="6"/>
      <c r="F757" s="6"/>
      <c r="G757" s="6"/>
      <c r="H757" s="6"/>
      <c r="I757" s="6"/>
      <c r="J757" s="6"/>
      <c r="K757" s="6"/>
      <c r="L757" s="6"/>
    </row>
    <row r="758" spans="3:12">
      <c r="C758" s="6"/>
      <c r="D758" s="6"/>
      <c r="E758" s="6"/>
      <c r="F758" s="6"/>
      <c r="G758" s="6"/>
      <c r="H758" s="6"/>
      <c r="I758" s="6"/>
      <c r="J758" s="6"/>
      <c r="K758" s="6"/>
      <c r="L758" s="6"/>
    </row>
    <row r="759" spans="3:12">
      <c r="C759" s="6"/>
      <c r="D759" s="6"/>
      <c r="E759" s="6"/>
      <c r="F759" s="6"/>
      <c r="G759" s="6"/>
      <c r="H759" s="6"/>
      <c r="I759" s="6"/>
      <c r="J759" s="6"/>
      <c r="K759" s="6"/>
      <c r="L759" s="6"/>
    </row>
    <row r="760" spans="3:12">
      <c r="C760" s="6"/>
      <c r="D760" s="6"/>
      <c r="E760" s="6"/>
      <c r="F760" s="6"/>
      <c r="G760" s="6"/>
      <c r="H760" s="6"/>
      <c r="I760" s="6"/>
      <c r="J760" s="6"/>
      <c r="K760" s="6"/>
      <c r="L760" s="6"/>
    </row>
    <row r="761" spans="3:12">
      <c r="C761" s="6"/>
      <c r="D761" s="6"/>
      <c r="E761" s="6"/>
      <c r="F761" s="6"/>
      <c r="G761" s="6"/>
      <c r="H761" s="6"/>
      <c r="I761" s="6"/>
      <c r="J761" s="6"/>
      <c r="K761" s="6"/>
      <c r="L761" s="6"/>
    </row>
    <row r="762" spans="3:12">
      <c r="C762" s="6"/>
      <c r="D762" s="6"/>
      <c r="E762" s="6"/>
      <c r="F762" s="6"/>
      <c r="G762" s="6"/>
      <c r="H762" s="6"/>
      <c r="I762" s="6"/>
      <c r="J762" s="6"/>
      <c r="K762" s="6"/>
      <c r="L762" s="6"/>
    </row>
    <row r="763" spans="3:12">
      <c r="C763" s="6"/>
      <c r="D763" s="6"/>
      <c r="E763" s="6"/>
      <c r="F763" s="6"/>
      <c r="G763" s="6"/>
      <c r="H763" s="6"/>
      <c r="I763" s="6"/>
      <c r="J763" s="6"/>
      <c r="K763" s="6"/>
      <c r="L763" s="6"/>
    </row>
    <row r="764" spans="3:12">
      <c r="C764" s="6"/>
      <c r="D764" s="6"/>
      <c r="E764" s="6"/>
      <c r="F764" s="6"/>
      <c r="G764" s="6"/>
      <c r="H764" s="6"/>
      <c r="I764" s="6"/>
      <c r="J764" s="6"/>
      <c r="K764" s="6"/>
      <c r="L764" s="6"/>
    </row>
    <row r="765" spans="3:12">
      <c r="C765" s="6"/>
      <c r="D765" s="6"/>
      <c r="E765" s="6"/>
      <c r="F765" s="6"/>
      <c r="G765" s="6"/>
      <c r="H765" s="6"/>
      <c r="I765" s="6"/>
      <c r="J765" s="6"/>
      <c r="K765" s="6"/>
      <c r="L765" s="6"/>
    </row>
    <row r="766" spans="3:12">
      <c r="C766" s="6"/>
      <c r="D766" s="6"/>
      <c r="E766" s="6"/>
      <c r="F766" s="6"/>
      <c r="G766" s="6"/>
      <c r="H766" s="6"/>
      <c r="I766" s="6"/>
      <c r="J766" s="6"/>
      <c r="K766" s="6"/>
      <c r="L766" s="6"/>
    </row>
    <row r="767" spans="3:12">
      <c r="C767" s="6"/>
      <c r="D767" s="6"/>
      <c r="E767" s="6"/>
      <c r="F767" s="6"/>
      <c r="G767" s="6"/>
      <c r="H767" s="6"/>
      <c r="I767" s="6"/>
      <c r="J767" s="6"/>
      <c r="K767" s="6"/>
      <c r="L767" s="6"/>
    </row>
    <row r="768" spans="3:12">
      <c r="C768" s="6"/>
      <c r="D768" s="6"/>
      <c r="E768" s="6"/>
      <c r="F768" s="6"/>
      <c r="G768" s="6"/>
      <c r="H768" s="6"/>
      <c r="I768" s="6"/>
      <c r="J768" s="6"/>
      <c r="K768" s="6"/>
      <c r="L768" s="6"/>
    </row>
    <row r="769" spans="3:12">
      <c r="C769" s="6"/>
      <c r="D769" s="6"/>
      <c r="E769" s="6"/>
      <c r="F769" s="6"/>
      <c r="G769" s="6"/>
      <c r="H769" s="6"/>
      <c r="I769" s="6"/>
      <c r="J769" s="6"/>
      <c r="K769" s="6"/>
      <c r="L769" s="6"/>
    </row>
    <row r="770" spans="3:12">
      <c r="C770" s="6"/>
      <c r="D770" s="6"/>
      <c r="E770" s="6"/>
      <c r="F770" s="6"/>
      <c r="G770" s="6"/>
      <c r="H770" s="6"/>
      <c r="I770" s="6"/>
      <c r="J770" s="6"/>
      <c r="K770" s="6"/>
      <c r="L770" s="6"/>
    </row>
    <row r="771" spans="3:12">
      <c r="C771" s="6"/>
      <c r="D771" s="6"/>
      <c r="E771" s="6"/>
      <c r="F771" s="6"/>
      <c r="G771" s="6"/>
      <c r="H771" s="6"/>
      <c r="I771" s="6"/>
      <c r="J771" s="6"/>
      <c r="K771" s="6"/>
      <c r="L771" s="6"/>
    </row>
    <row r="772" spans="3:12">
      <c r="C772" s="6"/>
      <c r="D772" s="6"/>
      <c r="E772" s="6"/>
      <c r="F772" s="6"/>
      <c r="G772" s="6"/>
      <c r="H772" s="6"/>
      <c r="I772" s="6"/>
      <c r="J772" s="6"/>
      <c r="K772" s="6"/>
      <c r="L772" s="6"/>
    </row>
    <row r="773" spans="3:12">
      <c r="C773" s="6"/>
      <c r="D773" s="6"/>
      <c r="E773" s="6"/>
      <c r="F773" s="6"/>
      <c r="G773" s="6"/>
      <c r="H773" s="6"/>
      <c r="I773" s="6"/>
      <c r="J773" s="6"/>
      <c r="K773" s="6"/>
      <c r="L773" s="6"/>
    </row>
    <row r="774" spans="3:12">
      <c r="C774" s="6"/>
      <c r="D774" s="6"/>
      <c r="E774" s="6"/>
      <c r="F774" s="6"/>
      <c r="G774" s="6"/>
      <c r="H774" s="6"/>
      <c r="I774" s="6"/>
      <c r="J774" s="6"/>
      <c r="K774" s="6"/>
      <c r="L774" s="6"/>
    </row>
    <row r="775" spans="3:12">
      <c r="C775" s="6"/>
      <c r="D775" s="6"/>
      <c r="E775" s="6"/>
      <c r="F775" s="6"/>
      <c r="G775" s="6"/>
      <c r="H775" s="6"/>
      <c r="I775" s="6"/>
      <c r="J775" s="6"/>
      <c r="K775" s="6"/>
      <c r="L775" s="6"/>
    </row>
    <row r="776" spans="3:12">
      <c r="C776" s="6"/>
      <c r="D776" s="6"/>
      <c r="E776" s="6"/>
      <c r="F776" s="6"/>
      <c r="G776" s="6"/>
      <c r="H776" s="6"/>
      <c r="I776" s="6"/>
      <c r="J776" s="6"/>
      <c r="K776" s="6"/>
      <c r="L776" s="6"/>
    </row>
    <row r="777" spans="3:12">
      <c r="C777" s="6"/>
      <c r="D777" s="6"/>
      <c r="E777" s="6"/>
      <c r="F777" s="6"/>
      <c r="G777" s="6"/>
      <c r="H777" s="6"/>
      <c r="I777" s="6"/>
      <c r="J777" s="6"/>
      <c r="K777" s="6"/>
      <c r="L777" s="6"/>
    </row>
    <row r="778" spans="3:12">
      <c r="C778" s="6"/>
      <c r="D778" s="6"/>
      <c r="E778" s="6"/>
      <c r="F778" s="6"/>
      <c r="G778" s="6"/>
      <c r="H778" s="6"/>
      <c r="I778" s="6"/>
      <c r="J778" s="6"/>
      <c r="K778" s="6"/>
      <c r="L778" s="6"/>
    </row>
    <row r="779" spans="3:12">
      <c r="C779" s="6"/>
      <c r="D779" s="6"/>
      <c r="E779" s="6"/>
      <c r="F779" s="6"/>
      <c r="G779" s="6"/>
      <c r="H779" s="6"/>
      <c r="I779" s="6"/>
      <c r="J779" s="6"/>
      <c r="K779" s="6"/>
      <c r="L779" s="6"/>
    </row>
    <row r="780" spans="3:12">
      <c r="C780" s="6"/>
      <c r="D780" s="6"/>
      <c r="E780" s="6"/>
      <c r="F780" s="6"/>
      <c r="G780" s="6"/>
      <c r="H780" s="6"/>
      <c r="I780" s="6"/>
      <c r="J780" s="6"/>
      <c r="K780" s="6"/>
      <c r="L780" s="6"/>
    </row>
    <row r="781" spans="3:12">
      <c r="C781" s="6"/>
      <c r="D781" s="6"/>
      <c r="E781" s="6"/>
      <c r="F781" s="6"/>
      <c r="G781" s="6"/>
      <c r="H781" s="6"/>
      <c r="I781" s="6"/>
      <c r="J781" s="6"/>
      <c r="K781" s="6"/>
      <c r="L781" s="6"/>
    </row>
    <row r="782" spans="3:12">
      <c r="C782" s="6"/>
      <c r="D782" s="6"/>
      <c r="E782" s="6"/>
      <c r="F782" s="6"/>
      <c r="G782" s="6"/>
      <c r="H782" s="6"/>
      <c r="I782" s="6"/>
      <c r="J782" s="6"/>
      <c r="K782" s="6"/>
      <c r="L782" s="6"/>
    </row>
    <row r="783" spans="3:12">
      <c r="C783" s="6"/>
      <c r="D783" s="6"/>
      <c r="E783" s="6"/>
      <c r="F783" s="6"/>
      <c r="G783" s="6"/>
      <c r="H783" s="6"/>
      <c r="I783" s="6"/>
      <c r="J783" s="6"/>
      <c r="K783" s="6"/>
      <c r="L783" s="6"/>
    </row>
    <row r="784" spans="3:12">
      <c r="C784" s="6"/>
      <c r="D784" s="6"/>
      <c r="E784" s="6"/>
      <c r="F784" s="6"/>
      <c r="G784" s="6"/>
      <c r="H784" s="6"/>
      <c r="I784" s="6"/>
      <c r="J784" s="6"/>
      <c r="K784" s="6"/>
      <c r="L784" s="6"/>
    </row>
    <row r="785" spans="3:12">
      <c r="C785" s="6"/>
      <c r="D785" s="6"/>
      <c r="E785" s="6"/>
      <c r="F785" s="6"/>
      <c r="G785" s="6"/>
      <c r="H785" s="6"/>
      <c r="I785" s="6"/>
      <c r="J785" s="6"/>
      <c r="K785" s="6"/>
      <c r="L785" s="6"/>
    </row>
    <row r="786" spans="3:12">
      <c r="C786" s="6"/>
      <c r="D786" s="6"/>
      <c r="E786" s="6"/>
      <c r="F786" s="6"/>
      <c r="G786" s="6"/>
      <c r="H786" s="6"/>
      <c r="I786" s="6"/>
      <c r="J786" s="6"/>
      <c r="K786" s="6"/>
      <c r="L786" s="6"/>
    </row>
    <row r="787" spans="3:12">
      <c r="C787" s="6"/>
      <c r="D787" s="6"/>
      <c r="E787" s="6"/>
      <c r="F787" s="6"/>
      <c r="G787" s="6"/>
      <c r="H787" s="6"/>
      <c r="I787" s="6"/>
      <c r="J787" s="6"/>
      <c r="K787" s="6"/>
      <c r="L787" s="6"/>
    </row>
    <row r="788" spans="3:12">
      <c r="C788" s="6"/>
      <c r="D788" s="6"/>
      <c r="E788" s="6"/>
      <c r="F788" s="6"/>
      <c r="G788" s="6"/>
      <c r="H788" s="6"/>
      <c r="I788" s="6"/>
      <c r="J788" s="6"/>
      <c r="K788" s="6"/>
      <c r="L788" s="6"/>
    </row>
    <row r="789" spans="3:12">
      <c r="C789" s="6"/>
      <c r="D789" s="6"/>
      <c r="E789" s="6"/>
      <c r="F789" s="6"/>
      <c r="G789" s="6"/>
      <c r="H789" s="6"/>
      <c r="I789" s="6"/>
      <c r="J789" s="6"/>
      <c r="K789" s="6"/>
      <c r="L789" s="6"/>
    </row>
    <row r="790" spans="3:12">
      <c r="C790" s="6"/>
      <c r="D790" s="6"/>
      <c r="E790" s="6"/>
      <c r="F790" s="6"/>
      <c r="G790" s="6"/>
      <c r="H790" s="6"/>
      <c r="I790" s="6"/>
      <c r="J790" s="6"/>
      <c r="K790" s="6"/>
      <c r="L790" s="6"/>
    </row>
    <row r="791" spans="3:12">
      <c r="C791" s="6"/>
      <c r="D791" s="6"/>
      <c r="E791" s="6"/>
      <c r="F791" s="6"/>
      <c r="G791" s="6"/>
      <c r="H791" s="6"/>
      <c r="I791" s="6"/>
      <c r="J791" s="6"/>
      <c r="K791" s="6"/>
      <c r="L791" s="6"/>
    </row>
    <row r="792" spans="3:12">
      <c r="C792" s="6"/>
      <c r="D792" s="6"/>
      <c r="E792" s="6"/>
      <c r="F792" s="6"/>
      <c r="G792" s="6"/>
      <c r="H792" s="6"/>
      <c r="I792" s="6"/>
      <c r="J792" s="6"/>
      <c r="K792" s="6"/>
      <c r="L792" s="6"/>
    </row>
    <row r="793" spans="3:12">
      <c r="C793" s="6"/>
      <c r="D793" s="6"/>
      <c r="E793" s="6"/>
      <c r="F793" s="6"/>
      <c r="G793" s="6"/>
      <c r="H793" s="6"/>
      <c r="I793" s="6"/>
      <c r="J793" s="6"/>
      <c r="K793" s="6"/>
      <c r="L793" s="6"/>
    </row>
    <row r="794" spans="3:12">
      <c r="C794" s="6"/>
      <c r="D794" s="6"/>
      <c r="E794" s="6"/>
      <c r="F794" s="6"/>
      <c r="G794" s="6"/>
      <c r="H794" s="6"/>
      <c r="I794" s="6"/>
      <c r="J794" s="6"/>
      <c r="K794" s="6"/>
      <c r="L794" s="6"/>
    </row>
    <row r="795" spans="3:12">
      <c r="C795" s="6"/>
      <c r="D795" s="6"/>
      <c r="E795" s="6"/>
      <c r="F795" s="6"/>
      <c r="G795" s="6"/>
      <c r="H795" s="6"/>
      <c r="I795" s="6"/>
      <c r="J795" s="6"/>
      <c r="K795" s="6"/>
      <c r="L795" s="6"/>
    </row>
    <row r="796" spans="3:12">
      <c r="C796" s="6"/>
      <c r="D796" s="6"/>
      <c r="E796" s="6"/>
      <c r="F796" s="6"/>
      <c r="G796" s="6"/>
      <c r="H796" s="6"/>
      <c r="I796" s="6"/>
      <c r="J796" s="6"/>
      <c r="K796" s="6"/>
      <c r="L796" s="6"/>
    </row>
    <row r="797" spans="3:12">
      <c r="C797" s="6"/>
      <c r="D797" s="6"/>
      <c r="E797" s="6"/>
      <c r="F797" s="6"/>
      <c r="G797" s="6"/>
      <c r="H797" s="6"/>
      <c r="I797" s="6"/>
      <c r="J797" s="6"/>
      <c r="K797" s="6"/>
      <c r="L797" s="6"/>
    </row>
    <row r="798" spans="3:12">
      <c r="C798" s="6"/>
      <c r="D798" s="6"/>
      <c r="E798" s="6"/>
      <c r="F798" s="6"/>
      <c r="G798" s="6"/>
      <c r="H798" s="6"/>
      <c r="I798" s="6"/>
      <c r="J798" s="6"/>
      <c r="K798" s="6"/>
      <c r="L798" s="6"/>
    </row>
    <row r="799" spans="3:12">
      <c r="C799" s="6"/>
      <c r="D799" s="6"/>
      <c r="E799" s="6"/>
      <c r="F799" s="6"/>
      <c r="G799" s="6"/>
      <c r="H799" s="6"/>
      <c r="I799" s="6"/>
      <c r="J799" s="6"/>
      <c r="K799" s="6"/>
      <c r="L799" s="6"/>
    </row>
    <row r="800" spans="3:12">
      <c r="C800" s="6"/>
      <c r="D800" s="6"/>
      <c r="E800" s="6"/>
      <c r="F800" s="6"/>
      <c r="G800" s="6"/>
      <c r="H800" s="6"/>
      <c r="I800" s="6"/>
      <c r="J800" s="6"/>
      <c r="K800" s="6"/>
      <c r="L800" s="6"/>
    </row>
    <row r="801" spans="3:12">
      <c r="C801" s="6"/>
      <c r="D801" s="6"/>
      <c r="E801" s="6"/>
      <c r="F801" s="6"/>
      <c r="G801" s="6"/>
      <c r="H801" s="6"/>
      <c r="I801" s="6"/>
      <c r="J801" s="6"/>
      <c r="K801" s="6"/>
      <c r="L801" s="6"/>
    </row>
    <row r="802" spans="3:12">
      <c r="C802" s="6"/>
      <c r="D802" s="6"/>
      <c r="E802" s="6"/>
      <c r="F802" s="6"/>
      <c r="G802" s="6"/>
      <c r="H802" s="6"/>
      <c r="I802" s="6"/>
      <c r="J802" s="6"/>
      <c r="K802" s="6"/>
      <c r="L802" s="6"/>
    </row>
    <row r="803" spans="3:12">
      <c r="C803" s="6"/>
      <c r="D803" s="6"/>
      <c r="E803" s="6"/>
      <c r="F803" s="6"/>
      <c r="G803" s="6"/>
      <c r="H803" s="6"/>
      <c r="I803" s="6"/>
      <c r="J803" s="6"/>
      <c r="K803" s="6"/>
      <c r="L803" s="6"/>
    </row>
    <row r="804" spans="3:12">
      <c r="C804" s="6"/>
      <c r="D804" s="6"/>
      <c r="E804" s="6"/>
      <c r="F804" s="6"/>
      <c r="G804" s="6"/>
      <c r="H804" s="6"/>
      <c r="I804" s="6"/>
      <c r="J804" s="6"/>
      <c r="K804" s="6"/>
      <c r="L804" s="6"/>
    </row>
    <row r="805" spans="3:12">
      <c r="C805" s="6"/>
      <c r="D805" s="6"/>
      <c r="E805" s="6"/>
      <c r="F805" s="6"/>
      <c r="G805" s="6"/>
      <c r="H805" s="6"/>
      <c r="I805" s="6"/>
      <c r="J805" s="6"/>
      <c r="K805" s="6"/>
      <c r="L805" s="6"/>
    </row>
    <row r="806" spans="3:12">
      <c r="C806" s="6"/>
      <c r="D806" s="6"/>
      <c r="E806" s="6"/>
      <c r="F806" s="6"/>
      <c r="G806" s="6"/>
      <c r="H806" s="6"/>
      <c r="I806" s="6"/>
      <c r="J806" s="6"/>
      <c r="K806" s="6"/>
      <c r="L806" s="6"/>
    </row>
    <row r="807" spans="3:12">
      <c r="C807" s="6"/>
      <c r="D807" s="6"/>
      <c r="E807" s="6"/>
      <c r="F807" s="6"/>
      <c r="G807" s="6"/>
      <c r="H807" s="6"/>
      <c r="I807" s="6"/>
      <c r="J807" s="6"/>
      <c r="K807" s="6"/>
      <c r="L807" s="6"/>
    </row>
    <row r="808" spans="3:12">
      <c r="C808" s="6"/>
      <c r="D808" s="6"/>
      <c r="E808" s="6"/>
      <c r="F808" s="6"/>
      <c r="G808" s="6"/>
      <c r="H808" s="6"/>
      <c r="I808" s="6"/>
      <c r="J808" s="6"/>
      <c r="K808" s="6"/>
      <c r="L808" s="6"/>
    </row>
    <row r="809" spans="3:12">
      <c r="C809" s="6"/>
      <c r="D809" s="6"/>
      <c r="E809" s="6"/>
      <c r="F809" s="6"/>
      <c r="G809" s="6"/>
      <c r="H809" s="6"/>
      <c r="I809" s="6"/>
      <c r="J809" s="6"/>
      <c r="K809" s="6"/>
      <c r="L809" s="6"/>
    </row>
    <row r="810" spans="3:12">
      <c r="C810" s="6"/>
      <c r="D810" s="6"/>
      <c r="E810" s="6"/>
      <c r="F810" s="6"/>
      <c r="G810" s="6"/>
      <c r="H810" s="6"/>
      <c r="I810" s="6"/>
      <c r="J810" s="6"/>
      <c r="K810" s="6"/>
      <c r="L810" s="6"/>
    </row>
    <row r="811" spans="3:12">
      <c r="C811" s="6"/>
      <c r="D811" s="6"/>
      <c r="E811" s="6"/>
      <c r="F811" s="6"/>
      <c r="G811" s="6"/>
      <c r="H811" s="6"/>
      <c r="I811" s="6"/>
      <c r="J811" s="6"/>
      <c r="K811" s="6"/>
      <c r="L811" s="6"/>
    </row>
    <row r="812" spans="3:12">
      <c r="C812" s="6"/>
      <c r="D812" s="6"/>
      <c r="E812" s="6"/>
      <c r="F812" s="6"/>
      <c r="G812" s="6"/>
      <c r="H812" s="6"/>
      <c r="I812" s="6"/>
      <c r="J812" s="6"/>
      <c r="K812" s="6"/>
      <c r="L812" s="6"/>
    </row>
    <row r="813" spans="3:12">
      <c r="C813" s="6"/>
      <c r="D813" s="6"/>
      <c r="E813" s="6"/>
      <c r="F813" s="6"/>
      <c r="G813" s="6"/>
      <c r="H813" s="6"/>
      <c r="I813" s="6"/>
      <c r="J813" s="6"/>
      <c r="K813" s="6"/>
      <c r="L813" s="6"/>
    </row>
    <row r="814" spans="3:12">
      <c r="C814" s="6"/>
      <c r="D814" s="6"/>
      <c r="E814" s="6"/>
      <c r="F814" s="6"/>
      <c r="G814" s="6"/>
      <c r="H814" s="6"/>
      <c r="I814" s="6"/>
      <c r="J814" s="6"/>
      <c r="K814" s="6"/>
      <c r="L814" s="6"/>
    </row>
    <row r="815" spans="3:12">
      <c r="C815" s="6"/>
      <c r="D815" s="6"/>
      <c r="E815" s="6"/>
      <c r="F815" s="6"/>
      <c r="G815" s="6"/>
      <c r="H815" s="6"/>
      <c r="I815" s="6"/>
      <c r="J815" s="6"/>
      <c r="K815" s="6"/>
      <c r="L815" s="6"/>
    </row>
    <row r="816" spans="3:12">
      <c r="C816" s="6"/>
      <c r="D816" s="6"/>
      <c r="E816" s="6"/>
      <c r="F816" s="6"/>
      <c r="G816" s="6"/>
      <c r="H816" s="6"/>
      <c r="I816" s="6"/>
      <c r="J816" s="6"/>
      <c r="K816" s="6"/>
      <c r="L816" s="6"/>
    </row>
    <row r="817" spans="3:12">
      <c r="C817" s="6"/>
      <c r="D817" s="6"/>
      <c r="E817" s="6"/>
      <c r="F817" s="6"/>
      <c r="G817" s="6"/>
      <c r="H817" s="6"/>
      <c r="I817" s="6"/>
      <c r="J817" s="6"/>
      <c r="K817" s="6"/>
      <c r="L817" s="6"/>
    </row>
    <row r="818" spans="3:12">
      <c r="C818" s="6"/>
      <c r="D818" s="6"/>
      <c r="E818" s="6"/>
      <c r="F818" s="6"/>
      <c r="G818" s="6"/>
      <c r="H818" s="6"/>
      <c r="I818" s="6"/>
      <c r="J818" s="6"/>
      <c r="K818" s="6"/>
      <c r="L818" s="6"/>
    </row>
    <row r="819" spans="3:12">
      <c r="C819" s="6"/>
      <c r="D819" s="6"/>
      <c r="E819" s="6"/>
      <c r="F819" s="6"/>
      <c r="G819" s="6"/>
      <c r="H819" s="6"/>
      <c r="I819" s="6"/>
      <c r="J819" s="6"/>
      <c r="K819" s="6"/>
      <c r="L819" s="6"/>
    </row>
    <row r="820" spans="3:12">
      <c r="C820" s="6"/>
      <c r="D820" s="6"/>
      <c r="E820" s="6"/>
      <c r="F820" s="6"/>
      <c r="G820" s="6"/>
      <c r="H820" s="6"/>
      <c r="I820" s="6"/>
      <c r="J820" s="6"/>
      <c r="K820" s="6"/>
      <c r="L820" s="6"/>
    </row>
    <row r="821" spans="3:12">
      <c r="C821" s="6"/>
      <c r="D821" s="6"/>
      <c r="E821" s="6"/>
      <c r="F821" s="6"/>
      <c r="G821" s="6"/>
      <c r="H821" s="6"/>
      <c r="I821" s="6"/>
      <c r="J821" s="6"/>
      <c r="K821" s="6"/>
      <c r="L821" s="6"/>
    </row>
    <row r="822" spans="3:12">
      <c r="C822" s="6"/>
      <c r="D822" s="6"/>
      <c r="E822" s="6"/>
      <c r="F822" s="6"/>
      <c r="G822" s="6"/>
      <c r="H822" s="6"/>
      <c r="I822" s="6"/>
      <c r="J822" s="6"/>
      <c r="K822" s="6"/>
      <c r="L822" s="6"/>
    </row>
    <row r="823" spans="3:12">
      <c r="C823" s="6"/>
      <c r="D823" s="6"/>
      <c r="E823" s="6"/>
      <c r="F823" s="6"/>
      <c r="G823" s="6"/>
      <c r="H823" s="6"/>
      <c r="I823" s="6"/>
      <c r="J823" s="6"/>
      <c r="K823" s="6"/>
      <c r="L823" s="6"/>
    </row>
    <row r="824" spans="3:12">
      <c r="C824" s="6"/>
      <c r="D824" s="6"/>
      <c r="E824" s="6"/>
      <c r="F824" s="6"/>
      <c r="G824" s="6"/>
      <c r="H824" s="6"/>
      <c r="I824" s="6"/>
      <c r="J824" s="6"/>
      <c r="K824" s="6"/>
      <c r="L824" s="6"/>
    </row>
    <row r="825" spans="3:12">
      <c r="C825" s="6"/>
      <c r="D825" s="6"/>
      <c r="E825" s="6"/>
      <c r="F825" s="6"/>
      <c r="G825" s="6"/>
      <c r="H825" s="6"/>
      <c r="I825" s="6"/>
      <c r="J825" s="6"/>
      <c r="K825" s="6"/>
      <c r="L825" s="6"/>
    </row>
    <row r="826" spans="3:12">
      <c r="C826" s="6"/>
      <c r="D826" s="6"/>
      <c r="E826" s="6"/>
      <c r="F826" s="6"/>
      <c r="G826" s="6"/>
      <c r="H826" s="6"/>
      <c r="I826" s="6"/>
      <c r="J826" s="6"/>
      <c r="K826" s="6"/>
      <c r="L826" s="6"/>
    </row>
    <row r="827" spans="3:12">
      <c r="C827" s="6"/>
      <c r="D827" s="6"/>
      <c r="E827" s="6"/>
      <c r="F827" s="6"/>
      <c r="G827" s="6"/>
      <c r="H827" s="6"/>
      <c r="I827" s="6"/>
      <c r="J827" s="6"/>
      <c r="K827" s="6"/>
      <c r="L827" s="6"/>
    </row>
    <row r="828" spans="3:12">
      <c r="C828" s="6"/>
      <c r="D828" s="6"/>
      <c r="E828" s="6"/>
      <c r="F828" s="6"/>
      <c r="G828" s="6"/>
      <c r="H828" s="6"/>
      <c r="I828" s="6"/>
      <c r="J828" s="6"/>
      <c r="K828" s="6"/>
      <c r="L828" s="6"/>
    </row>
    <row r="829" spans="3:12">
      <c r="C829" s="6"/>
      <c r="D829" s="6"/>
      <c r="E829" s="6"/>
      <c r="F829" s="6"/>
      <c r="G829" s="6"/>
      <c r="H829" s="6"/>
      <c r="I829" s="6"/>
      <c r="J829" s="6"/>
      <c r="K829" s="6"/>
      <c r="L829" s="6"/>
    </row>
    <row r="830" spans="3:12">
      <c r="C830" s="6"/>
      <c r="D830" s="6"/>
      <c r="E830" s="6"/>
      <c r="F830" s="6"/>
      <c r="G830" s="6"/>
      <c r="H830" s="6"/>
      <c r="I830" s="6"/>
      <c r="J830" s="6"/>
      <c r="K830" s="6"/>
      <c r="L830" s="6"/>
    </row>
    <row r="831" spans="3:12">
      <c r="C831" s="6"/>
      <c r="D831" s="6"/>
      <c r="E831" s="6"/>
      <c r="F831" s="6"/>
      <c r="G831" s="6"/>
      <c r="H831" s="6"/>
      <c r="I831" s="6"/>
      <c r="J831" s="6"/>
      <c r="K831" s="6"/>
      <c r="L831" s="6"/>
    </row>
    <row r="832" spans="3:12">
      <c r="C832" s="6"/>
      <c r="D832" s="6"/>
      <c r="E832" s="6"/>
      <c r="F832" s="6"/>
      <c r="G832" s="6"/>
      <c r="H832" s="6"/>
      <c r="I832" s="6"/>
      <c r="J832" s="6"/>
      <c r="K832" s="6"/>
      <c r="L832" s="6"/>
    </row>
    <row r="833" spans="3:12">
      <c r="C833" s="6"/>
      <c r="D833" s="6"/>
      <c r="E833" s="6"/>
      <c r="F833" s="6"/>
      <c r="G833" s="6"/>
      <c r="H833" s="6"/>
      <c r="I833" s="6"/>
      <c r="J833" s="6"/>
      <c r="K833" s="6"/>
      <c r="L833" s="6"/>
    </row>
    <row r="834" spans="3:12">
      <c r="C834" s="6"/>
      <c r="D834" s="6"/>
      <c r="E834" s="6"/>
      <c r="F834" s="6"/>
      <c r="G834" s="6"/>
      <c r="H834" s="6"/>
      <c r="I834" s="6"/>
      <c r="J834" s="6"/>
      <c r="K834" s="6"/>
      <c r="L834" s="6"/>
    </row>
    <row r="835" spans="3:12">
      <c r="C835" s="6"/>
      <c r="D835" s="6"/>
      <c r="E835" s="6"/>
      <c r="F835" s="6"/>
      <c r="G835" s="6"/>
      <c r="H835" s="6"/>
      <c r="I835" s="6"/>
      <c r="J835" s="6"/>
      <c r="K835" s="6"/>
      <c r="L835" s="6"/>
    </row>
    <row r="836" spans="3:12">
      <c r="C836" s="6"/>
      <c r="D836" s="6"/>
      <c r="E836" s="6"/>
      <c r="F836" s="6"/>
      <c r="G836" s="6"/>
      <c r="H836" s="6"/>
      <c r="I836" s="6"/>
      <c r="J836" s="6"/>
      <c r="K836" s="6"/>
      <c r="L836" s="6"/>
    </row>
    <row r="837" spans="3:12">
      <c r="C837" s="6"/>
      <c r="D837" s="6"/>
      <c r="E837" s="6"/>
      <c r="F837" s="6"/>
      <c r="G837" s="6"/>
      <c r="H837" s="6"/>
      <c r="I837" s="6"/>
      <c r="J837" s="6"/>
      <c r="K837" s="6"/>
      <c r="L837" s="6"/>
    </row>
    <row r="838" spans="3:12">
      <c r="C838" s="6"/>
      <c r="D838" s="6"/>
      <c r="E838" s="6"/>
      <c r="F838" s="6"/>
      <c r="G838" s="6"/>
      <c r="H838" s="6"/>
      <c r="I838" s="6"/>
      <c r="J838" s="6"/>
      <c r="K838" s="6"/>
      <c r="L838" s="6"/>
    </row>
    <row r="839" spans="3:12">
      <c r="C839" s="6"/>
      <c r="D839" s="6"/>
      <c r="E839" s="6"/>
      <c r="F839" s="6"/>
      <c r="G839" s="6"/>
      <c r="H839" s="6"/>
      <c r="I839" s="6"/>
      <c r="J839" s="6"/>
      <c r="K839" s="6"/>
      <c r="L839" s="6"/>
    </row>
    <row r="840" spans="3:12">
      <c r="C840" s="6"/>
      <c r="D840" s="6"/>
      <c r="E840" s="6"/>
      <c r="F840" s="6"/>
      <c r="G840" s="6"/>
      <c r="H840" s="6"/>
      <c r="I840" s="6"/>
      <c r="J840" s="6"/>
      <c r="K840" s="6"/>
      <c r="L840" s="6"/>
    </row>
    <row r="841" spans="3:12">
      <c r="C841" s="6"/>
      <c r="D841" s="6"/>
      <c r="E841" s="6"/>
      <c r="F841" s="6"/>
      <c r="G841" s="6"/>
      <c r="H841" s="6"/>
      <c r="I841" s="6"/>
      <c r="J841" s="6"/>
      <c r="K841" s="6"/>
      <c r="L841" s="6"/>
    </row>
    <row r="842" spans="3:12">
      <c r="C842" s="6"/>
      <c r="D842" s="6"/>
      <c r="E842" s="6"/>
      <c r="F842" s="6"/>
      <c r="G842" s="6"/>
      <c r="H842" s="6"/>
      <c r="I842" s="6"/>
      <c r="J842" s="6"/>
      <c r="K842" s="6"/>
      <c r="L842" s="6"/>
    </row>
    <row r="843" spans="3:12">
      <c r="C843" s="6"/>
      <c r="D843" s="6"/>
      <c r="E843" s="6"/>
      <c r="F843" s="6"/>
      <c r="G843" s="6"/>
      <c r="H843" s="6"/>
      <c r="I843" s="6"/>
      <c r="J843" s="6"/>
      <c r="K843" s="6"/>
      <c r="L843" s="6"/>
    </row>
    <row r="844" spans="3:12">
      <c r="C844" s="6"/>
      <c r="D844" s="6"/>
      <c r="E844" s="6"/>
      <c r="F844" s="6"/>
      <c r="G844" s="6"/>
      <c r="H844" s="6"/>
      <c r="I844" s="6"/>
      <c r="J844" s="6"/>
      <c r="K844" s="6"/>
      <c r="L844" s="6"/>
    </row>
    <row r="845" spans="3:12">
      <c r="C845" s="6"/>
      <c r="D845" s="6"/>
      <c r="E845" s="6"/>
      <c r="F845" s="6"/>
      <c r="G845" s="6"/>
      <c r="H845" s="6"/>
      <c r="I845" s="6"/>
      <c r="J845" s="6"/>
      <c r="K845" s="6"/>
      <c r="L845" s="6"/>
    </row>
    <row r="846" spans="3:12">
      <c r="C846" s="6"/>
      <c r="D846" s="6"/>
      <c r="E846" s="6"/>
      <c r="F846" s="6"/>
      <c r="G846" s="6"/>
      <c r="H846" s="6"/>
      <c r="I846" s="6"/>
      <c r="J846" s="6"/>
      <c r="K846" s="6"/>
      <c r="L846" s="6"/>
    </row>
    <row r="847" spans="3:12">
      <c r="C847" s="6"/>
      <c r="D847" s="6"/>
      <c r="E847" s="6"/>
      <c r="F847" s="6"/>
      <c r="G847" s="6"/>
      <c r="H847" s="6"/>
      <c r="I847" s="6"/>
      <c r="J847" s="6"/>
      <c r="K847" s="6"/>
      <c r="L847" s="6"/>
    </row>
    <row r="848" spans="3:12">
      <c r="C848" s="6"/>
      <c r="D848" s="6"/>
      <c r="E848" s="6"/>
      <c r="F848" s="6"/>
      <c r="G848" s="6"/>
      <c r="H848" s="6"/>
      <c r="I848" s="6"/>
      <c r="J848" s="6"/>
      <c r="K848" s="6"/>
      <c r="L848" s="6"/>
    </row>
    <row r="849" spans="3:12">
      <c r="C849" s="6"/>
      <c r="D849" s="6"/>
      <c r="E849" s="6"/>
      <c r="F849" s="6"/>
      <c r="G849" s="6"/>
      <c r="H849" s="6"/>
      <c r="I849" s="6"/>
      <c r="J849" s="6"/>
      <c r="K849" s="6"/>
      <c r="L849" s="6"/>
    </row>
    <row r="850" spans="3:12">
      <c r="C850" s="6"/>
      <c r="D850" s="6"/>
      <c r="E850" s="6"/>
      <c r="F850" s="6"/>
      <c r="G850" s="6"/>
      <c r="H850" s="6"/>
      <c r="I850" s="6"/>
      <c r="J850" s="6"/>
      <c r="K850" s="6"/>
      <c r="L850" s="6"/>
    </row>
    <row r="851" spans="3:12">
      <c r="C851" s="6"/>
      <c r="D851" s="6"/>
      <c r="E851" s="6"/>
      <c r="F851" s="6"/>
      <c r="G851" s="6"/>
      <c r="H851" s="6"/>
      <c r="I851" s="6"/>
      <c r="J851" s="6"/>
      <c r="K851" s="6"/>
      <c r="L851" s="6"/>
    </row>
    <row r="852" spans="3:12">
      <c r="C852" s="6"/>
      <c r="D852" s="6"/>
      <c r="E852" s="6"/>
      <c r="F852" s="6"/>
      <c r="G852" s="6"/>
      <c r="H852" s="6"/>
      <c r="I852" s="6"/>
      <c r="J852" s="6"/>
      <c r="K852" s="6"/>
      <c r="L852" s="6"/>
    </row>
    <row r="853" spans="3:12">
      <c r="C853" s="6"/>
      <c r="D853" s="6"/>
      <c r="E853" s="6"/>
      <c r="F853" s="6"/>
      <c r="G853" s="6"/>
      <c r="H853" s="6"/>
      <c r="I853" s="6"/>
      <c r="J853" s="6"/>
      <c r="K853" s="6"/>
      <c r="L853" s="6"/>
    </row>
    <row r="854" spans="3:12">
      <c r="C854" s="6"/>
      <c r="D854" s="6"/>
      <c r="E854" s="6"/>
      <c r="F854" s="6"/>
      <c r="G854" s="6"/>
      <c r="H854" s="6"/>
      <c r="I854" s="6"/>
      <c r="J854" s="6"/>
      <c r="K854" s="6"/>
      <c r="L854" s="6"/>
    </row>
    <row r="855" spans="3:12">
      <c r="C855" s="6"/>
      <c r="D855" s="6"/>
      <c r="E855" s="6"/>
      <c r="F855" s="6"/>
      <c r="G855" s="6"/>
      <c r="H855" s="6"/>
      <c r="I855" s="6"/>
      <c r="J855" s="6"/>
      <c r="K855" s="6"/>
      <c r="L855" s="6"/>
    </row>
    <row r="856" spans="3:12">
      <c r="C856" s="6"/>
      <c r="D856" s="6"/>
      <c r="E856" s="6"/>
      <c r="F856" s="6"/>
      <c r="G856" s="6"/>
      <c r="H856" s="6"/>
      <c r="I856" s="6"/>
      <c r="J856" s="6"/>
      <c r="K856" s="6"/>
      <c r="L856" s="6"/>
    </row>
    <row r="857" spans="3:12">
      <c r="C857" s="6"/>
      <c r="D857" s="6"/>
      <c r="E857" s="6"/>
      <c r="F857" s="6"/>
      <c r="G857" s="6"/>
      <c r="H857" s="6"/>
      <c r="I857" s="6"/>
      <c r="J857" s="6"/>
      <c r="K857" s="6"/>
      <c r="L857" s="6"/>
    </row>
    <row r="858" spans="3:12">
      <c r="C858" s="6"/>
      <c r="D858" s="6"/>
      <c r="E858" s="6"/>
      <c r="F858" s="6"/>
      <c r="G858" s="6"/>
      <c r="H858" s="6"/>
      <c r="I858" s="6"/>
      <c r="J858" s="6"/>
      <c r="K858" s="6"/>
      <c r="L858" s="6"/>
    </row>
    <row r="859" spans="3:12">
      <c r="C859" s="6"/>
      <c r="D859" s="6"/>
      <c r="E859" s="6"/>
      <c r="F859" s="6"/>
      <c r="G859" s="6"/>
      <c r="H859" s="6"/>
      <c r="I859" s="6"/>
      <c r="J859" s="6"/>
      <c r="K859" s="6"/>
      <c r="L859" s="6"/>
    </row>
    <row r="860" spans="3:12">
      <c r="C860" s="6"/>
      <c r="D860" s="6"/>
      <c r="E860" s="6"/>
      <c r="F860" s="6"/>
      <c r="G860" s="6"/>
      <c r="H860" s="6"/>
      <c r="I860" s="6"/>
      <c r="J860" s="6"/>
      <c r="K860" s="6"/>
      <c r="L860" s="6"/>
    </row>
    <row r="861" spans="3:12">
      <c r="C861" s="6"/>
      <c r="D861" s="6"/>
      <c r="E861" s="6"/>
      <c r="F861" s="6"/>
      <c r="G861" s="6"/>
      <c r="H861" s="6"/>
      <c r="I861" s="6"/>
      <c r="J861" s="6"/>
      <c r="K861" s="6"/>
      <c r="L861" s="6"/>
    </row>
    <row r="862" spans="3:12">
      <c r="C862" s="6"/>
      <c r="D862" s="6"/>
      <c r="E862" s="6"/>
      <c r="F862" s="6"/>
      <c r="G862" s="6"/>
      <c r="H862" s="6"/>
      <c r="I862" s="6"/>
      <c r="J862" s="6"/>
      <c r="K862" s="6"/>
      <c r="L862" s="6"/>
    </row>
    <row r="863" spans="3:12">
      <c r="C863" s="6"/>
      <c r="D863" s="6"/>
      <c r="E863" s="6"/>
      <c r="F863" s="6"/>
      <c r="G863" s="6"/>
      <c r="H863" s="6"/>
      <c r="I863" s="6"/>
      <c r="J863" s="6"/>
      <c r="K863" s="6"/>
      <c r="L863" s="6"/>
    </row>
    <row r="864" spans="3:12">
      <c r="C864" s="6"/>
      <c r="D864" s="6"/>
      <c r="E864" s="6"/>
      <c r="F864" s="6"/>
      <c r="G864" s="6"/>
      <c r="H864" s="6"/>
      <c r="I864" s="6"/>
      <c r="J864" s="6"/>
      <c r="K864" s="6"/>
      <c r="L864" s="6"/>
    </row>
    <row r="865" spans="3:12">
      <c r="C865" s="6"/>
      <c r="D865" s="6"/>
      <c r="E865" s="6"/>
      <c r="F865" s="6"/>
      <c r="G865" s="6"/>
      <c r="H865" s="6"/>
      <c r="I865" s="6"/>
      <c r="J865" s="6"/>
      <c r="K865" s="6"/>
      <c r="L865" s="6"/>
    </row>
    <row r="866" spans="3:12">
      <c r="C866" s="6"/>
      <c r="D866" s="6"/>
      <c r="E866" s="6"/>
      <c r="F866" s="6"/>
      <c r="G866" s="6"/>
      <c r="H866" s="6"/>
      <c r="I866" s="6"/>
      <c r="J866" s="6"/>
      <c r="K866" s="6"/>
      <c r="L866" s="6"/>
    </row>
    <row r="867" spans="3:12">
      <c r="C867" s="6"/>
      <c r="D867" s="6"/>
      <c r="E867" s="6"/>
      <c r="F867" s="6"/>
      <c r="G867" s="6"/>
      <c r="H867" s="6"/>
      <c r="I867" s="6"/>
      <c r="J867" s="6"/>
      <c r="K867" s="6"/>
      <c r="L867" s="6"/>
    </row>
    <row r="868" spans="3:12">
      <c r="C868" s="6"/>
      <c r="D868" s="6"/>
      <c r="E868" s="6"/>
      <c r="F868" s="6"/>
      <c r="G868" s="6"/>
      <c r="H868" s="6"/>
      <c r="I868" s="6"/>
      <c r="J868" s="6"/>
      <c r="K868" s="6"/>
      <c r="L868" s="6"/>
    </row>
    <row r="869" spans="3:12">
      <c r="C869" s="6"/>
      <c r="D869" s="6"/>
      <c r="E869" s="6"/>
      <c r="F869" s="6"/>
      <c r="G869" s="6"/>
      <c r="H869" s="6"/>
      <c r="I869" s="6"/>
      <c r="J869" s="6"/>
      <c r="K869" s="6"/>
      <c r="L869" s="6"/>
    </row>
    <row r="870" spans="3:12">
      <c r="C870" s="6"/>
      <c r="D870" s="6"/>
      <c r="E870" s="6"/>
      <c r="F870" s="6"/>
      <c r="G870" s="6"/>
      <c r="H870" s="6"/>
      <c r="I870" s="6"/>
      <c r="J870" s="6"/>
      <c r="K870" s="6"/>
      <c r="L870" s="6"/>
    </row>
    <row r="871" spans="3:12">
      <c r="C871" s="6"/>
      <c r="D871" s="6"/>
      <c r="E871" s="6"/>
      <c r="F871" s="6"/>
      <c r="G871" s="6"/>
      <c r="H871" s="6"/>
      <c r="I871" s="6"/>
      <c r="J871" s="6"/>
      <c r="K871" s="6"/>
      <c r="L871" s="6"/>
    </row>
    <row r="872" spans="3:12">
      <c r="C872" s="6"/>
      <c r="D872" s="6"/>
      <c r="E872" s="6"/>
      <c r="F872" s="6"/>
      <c r="G872" s="6"/>
      <c r="H872" s="6"/>
      <c r="I872" s="6"/>
      <c r="J872" s="6"/>
      <c r="K872" s="6"/>
      <c r="L872" s="6"/>
    </row>
    <row r="873" spans="3:12">
      <c r="C873" s="6"/>
      <c r="D873" s="6"/>
      <c r="E873" s="6"/>
      <c r="F873" s="6"/>
      <c r="G873" s="6"/>
      <c r="H873" s="6"/>
      <c r="I873" s="6"/>
      <c r="J873" s="6"/>
      <c r="K873" s="6"/>
      <c r="L873" s="6"/>
    </row>
    <row r="874" spans="3:12">
      <c r="C874" s="6"/>
      <c r="D874" s="6"/>
      <c r="E874" s="6"/>
      <c r="F874" s="6"/>
      <c r="G874" s="6"/>
      <c r="H874" s="6"/>
      <c r="I874" s="6"/>
      <c r="J874" s="6"/>
      <c r="K874" s="6"/>
      <c r="L874" s="6"/>
    </row>
    <row r="875" spans="3:12">
      <c r="C875" s="6"/>
      <c r="D875" s="6"/>
      <c r="E875" s="6"/>
      <c r="F875" s="6"/>
      <c r="G875" s="6"/>
      <c r="H875" s="6"/>
      <c r="I875" s="6"/>
      <c r="J875" s="6"/>
      <c r="K875" s="6"/>
      <c r="L875" s="6"/>
    </row>
    <row r="876" spans="3:12">
      <c r="C876" s="6"/>
      <c r="D876" s="6"/>
      <c r="E876" s="6"/>
      <c r="F876" s="6"/>
      <c r="G876" s="6"/>
      <c r="H876" s="6"/>
      <c r="I876" s="6"/>
      <c r="J876" s="6"/>
      <c r="K876" s="6"/>
      <c r="L876" s="6"/>
    </row>
    <row r="877" spans="3:12">
      <c r="C877" s="6"/>
      <c r="D877" s="6"/>
      <c r="E877" s="6"/>
      <c r="F877" s="6"/>
      <c r="G877" s="6"/>
      <c r="H877" s="6"/>
      <c r="I877" s="6"/>
      <c r="J877" s="6"/>
      <c r="K877" s="6"/>
      <c r="L877" s="6"/>
    </row>
    <row r="878" spans="3:12">
      <c r="C878" s="6"/>
      <c r="D878" s="6"/>
      <c r="E878" s="6"/>
      <c r="F878" s="6"/>
      <c r="G878" s="6"/>
      <c r="H878" s="6"/>
      <c r="I878" s="6"/>
      <c r="J878" s="6"/>
      <c r="K878" s="6"/>
      <c r="L878" s="6"/>
    </row>
    <row r="879" spans="3:12">
      <c r="C879" s="6"/>
      <c r="D879" s="6"/>
      <c r="E879" s="6"/>
      <c r="F879" s="6"/>
      <c r="G879" s="6"/>
      <c r="H879" s="6"/>
      <c r="I879" s="6"/>
      <c r="J879" s="6"/>
      <c r="K879" s="6"/>
      <c r="L879" s="6"/>
    </row>
    <row r="880" spans="3:12">
      <c r="C880" s="6"/>
      <c r="D880" s="6"/>
      <c r="E880" s="6"/>
      <c r="F880" s="6"/>
      <c r="G880" s="6"/>
      <c r="H880" s="6"/>
      <c r="I880" s="6"/>
      <c r="J880" s="6"/>
      <c r="K880" s="6"/>
      <c r="L880" s="6"/>
    </row>
    <row r="881" spans="3:12">
      <c r="C881" s="6"/>
      <c r="D881" s="6"/>
      <c r="E881" s="6"/>
      <c r="F881" s="6"/>
      <c r="G881" s="6"/>
      <c r="H881" s="6"/>
      <c r="I881" s="6"/>
      <c r="J881" s="6"/>
      <c r="K881" s="6"/>
      <c r="L881" s="6"/>
    </row>
    <row r="882" spans="3:12">
      <c r="C882" s="6"/>
      <c r="D882" s="6"/>
      <c r="E882" s="6"/>
      <c r="F882" s="6"/>
      <c r="G882" s="6"/>
      <c r="H882" s="6"/>
      <c r="I882" s="6"/>
      <c r="J882" s="6"/>
      <c r="K882" s="6"/>
      <c r="L882" s="6"/>
    </row>
    <row r="883" spans="3:12">
      <c r="C883" s="6"/>
      <c r="D883" s="6"/>
      <c r="E883" s="6"/>
      <c r="F883" s="6"/>
      <c r="G883" s="6"/>
      <c r="H883" s="6"/>
      <c r="I883" s="6"/>
      <c r="J883" s="6"/>
      <c r="K883" s="6"/>
      <c r="L883" s="6"/>
    </row>
    <row r="884" spans="3:12">
      <c r="C884" s="6"/>
      <c r="D884" s="6"/>
      <c r="E884" s="6"/>
      <c r="F884" s="6"/>
      <c r="G884" s="6"/>
      <c r="H884" s="6"/>
      <c r="I884" s="6"/>
      <c r="J884" s="6"/>
      <c r="K884" s="6"/>
      <c r="L884" s="6"/>
    </row>
    <row r="885" spans="3:12">
      <c r="C885" s="6"/>
      <c r="D885" s="6"/>
      <c r="E885" s="6"/>
      <c r="F885" s="6"/>
      <c r="G885" s="6"/>
      <c r="H885" s="6"/>
      <c r="I885" s="6"/>
      <c r="J885" s="6"/>
      <c r="K885" s="6"/>
      <c r="L885" s="6"/>
    </row>
    <row r="886" spans="3:12">
      <c r="C886" s="6"/>
      <c r="D886" s="6"/>
      <c r="E886" s="6"/>
      <c r="F886" s="6"/>
      <c r="G886" s="6"/>
      <c r="H886" s="6"/>
      <c r="I886" s="6"/>
      <c r="J886" s="6"/>
      <c r="K886" s="6"/>
      <c r="L886" s="6"/>
    </row>
    <row r="887" spans="3:12">
      <c r="C887" s="6"/>
      <c r="D887" s="6"/>
      <c r="E887" s="6"/>
      <c r="F887" s="6"/>
      <c r="G887" s="6"/>
      <c r="H887" s="6"/>
      <c r="I887" s="6"/>
      <c r="J887" s="6"/>
      <c r="K887" s="6"/>
      <c r="L887" s="6"/>
    </row>
    <row r="888" spans="3:12">
      <c r="C888" s="6"/>
      <c r="D888" s="6"/>
      <c r="E888" s="6"/>
      <c r="F888" s="6"/>
      <c r="G888" s="6"/>
      <c r="H888" s="6"/>
      <c r="I888" s="6"/>
      <c r="J888" s="6"/>
      <c r="K888" s="6"/>
      <c r="L888" s="6"/>
    </row>
    <row r="889" spans="3:12">
      <c r="C889" s="6"/>
      <c r="D889" s="6"/>
      <c r="E889" s="6"/>
      <c r="F889" s="6"/>
      <c r="G889" s="6"/>
      <c r="H889" s="6"/>
      <c r="I889" s="6"/>
      <c r="J889" s="6"/>
      <c r="K889" s="6"/>
      <c r="L889" s="6"/>
    </row>
    <row r="890" spans="3:12">
      <c r="C890" s="6"/>
      <c r="D890" s="6"/>
      <c r="E890" s="6"/>
      <c r="F890" s="6"/>
      <c r="G890" s="6"/>
      <c r="H890" s="6"/>
      <c r="I890" s="6"/>
      <c r="J890" s="6"/>
      <c r="K890" s="6"/>
      <c r="L890" s="6"/>
    </row>
    <row r="891" spans="3:12">
      <c r="C891" s="6"/>
      <c r="D891" s="6"/>
      <c r="E891" s="6"/>
      <c r="F891" s="6"/>
      <c r="G891" s="6"/>
      <c r="H891" s="6"/>
      <c r="I891" s="6"/>
      <c r="J891" s="6"/>
      <c r="K891" s="6"/>
      <c r="L891" s="6"/>
    </row>
    <row r="892" spans="3:12">
      <c r="C892" s="6"/>
      <c r="D892" s="6"/>
      <c r="E892" s="6"/>
      <c r="F892" s="6"/>
      <c r="G892" s="6"/>
      <c r="H892" s="6"/>
      <c r="I892" s="6"/>
      <c r="J892" s="6"/>
      <c r="K892" s="6"/>
      <c r="L892" s="6"/>
    </row>
    <row r="893" spans="3:12">
      <c r="C893" s="6"/>
      <c r="D893" s="6"/>
      <c r="E893" s="6"/>
      <c r="F893" s="6"/>
      <c r="G893" s="6"/>
      <c r="H893" s="6"/>
      <c r="I893" s="6"/>
      <c r="J893" s="6"/>
      <c r="K893" s="6"/>
      <c r="L893" s="6"/>
    </row>
    <row r="894" spans="3:12">
      <c r="C894" s="6"/>
      <c r="D894" s="6"/>
      <c r="E894" s="6"/>
      <c r="F894" s="6"/>
      <c r="G894" s="6"/>
      <c r="H894" s="6"/>
      <c r="I894" s="6"/>
      <c r="J894" s="6"/>
      <c r="K894" s="6"/>
      <c r="L894" s="6"/>
    </row>
    <row r="895" spans="3:12">
      <c r="C895" s="6"/>
      <c r="D895" s="6"/>
      <c r="E895" s="6"/>
      <c r="F895" s="6"/>
      <c r="G895" s="6"/>
      <c r="H895" s="6"/>
      <c r="I895" s="6"/>
      <c r="J895" s="6"/>
      <c r="K895" s="6"/>
      <c r="L895" s="6"/>
    </row>
    <row r="896" spans="3:12">
      <c r="C896" s="6"/>
      <c r="D896" s="6"/>
      <c r="E896" s="6"/>
      <c r="F896" s="6"/>
      <c r="G896" s="6"/>
      <c r="H896" s="6"/>
      <c r="I896" s="6"/>
      <c r="J896" s="6"/>
      <c r="K896" s="6"/>
      <c r="L896" s="6"/>
    </row>
    <row r="897" spans="3:12">
      <c r="C897" s="6"/>
      <c r="D897" s="6"/>
      <c r="E897" s="6"/>
      <c r="F897" s="6"/>
      <c r="G897" s="6"/>
      <c r="H897" s="6"/>
      <c r="I897" s="6"/>
      <c r="J897" s="6"/>
      <c r="K897" s="6"/>
      <c r="L897" s="6"/>
    </row>
    <row r="898" spans="3:12">
      <c r="C898" s="6"/>
      <c r="D898" s="6"/>
      <c r="E898" s="6"/>
      <c r="F898" s="6"/>
      <c r="G898" s="6"/>
      <c r="H898" s="6"/>
      <c r="I898" s="6"/>
      <c r="J898" s="6"/>
      <c r="K898" s="6"/>
      <c r="L898" s="6"/>
    </row>
    <row r="899" spans="3:12">
      <c r="C899" s="6"/>
      <c r="D899" s="6"/>
      <c r="E899" s="6"/>
      <c r="F899" s="6"/>
      <c r="G899" s="6"/>
      <c r="H899" s="6"/>
      <c r="I899" s="6"/>
      <c r="J899" s="6"/>
      <c r="K899" s="6"/>
      <c r="L899" s="6"/>
    </row>
    <row r="900" spans="3:12">
      <c r="C900" s="6"/>
      <c r="D900" s="6"/>
      <c r="E900" s="6"/>
      <c r="F900" s="6"/>
      <c r="G900" s="6"/>
      <c r="H900" s="6"/>
      <c r="I900" s="6"/>
      <c r="J900" s="6"/>
      <c r="K900" s="6"/>
      <c r="L900" s="6"/>
    </row>
    <row r="901" spans="3:12">
      <c r="C901" s="6"/>
      <c r="D901" s="6"/>
      <c r="E901" s="6"/>
      <c r="F901" s="6"/>
      <c r="G901" s="6"/>
      <c r="H901" s="6"/>
      <c r="I901" s="6"/>
      <c r="J901" s="6"/>
      <c r="K901" s="6"/>
      <c r="L901" s="6"/>
    </row>
    <row r="902" spans="3:12">
      <c r="C902" s="6"/>
      <c r="D902" s="6"/>
      <c r="E902" s="6"/>
      <c r="F902" s="6"/>
      <c r="G902" s="6"/>
      <c r="H902" s="6"/>
      <c r="I902" s="6"/>
      <c r="J902" s="6"/>
      <c r="K902" s="6"/>
      <c r="L902" s="6"/>
    </row>
    <row r="903" spans="3:12">
      <c r="C903" s="6"/>
      <c r="D903" s="6"/>
      <c r="E903" s="6"/>
      <c r="F903" s="6"/>
      <c r="G903" s="6"/>
      <c r="H903" s="6"/>
      <c r="I903" s="6"/>
      <c r="J903" s="6"/>
      <c r="K903" s="6"/>
      <c r="L903" s="6"/>
    </row>
    <row r="904" spans="3:12">
      <c r="C904" s="6"/>
      <c r="D904" s="6"/>
      <c r="E904" s="6"/>
      <c r="F904" s="6"/>
      <c r="G904" s="6"/>
      <c r="H904" s="6"/>
      <c r="I904" s="6"/>
      <c r="J904" s="6"/>
      <c r="K904" s="6"/>
      <c r="L904" s="6"/>
    </row>
    <row r="905" spans="3:12">
      <c r="C905" s="6"/>
      <c r="D905" s="6"/>
      <c r="E905" s="6"/>
      <c r="F905" s="6"/>
      <c r="G905" s="6"/>
      <c r="H905" s="6"/>
      <c r="I905" s="6"/>
      <c r="J905" s="6"/>
      <c r="K905" s="6"/>
      <c r="L905" s="6"/>
    </row>
    <row r="906" spans="3:12">
      <c r="C906" s="6"/>
      <c r="D906" s="6"/>
      <c r="E906" s="6"/>
      <c r="F906" s="6"/>
      <c r="G906" s="6"/>
      <c r="H906" s="6"/>
      <c r="I906" s="6"/>
      <c r="J906" s="6"/>
      <c r="K906" s="6"/>
      <c r="L906" s="6"/>
    </row>
    <row r="907" spans="3:12">
      <c r="C907" s="6"/>
      <c r="D907" s="6"/>
      <c r="E907" s="6"/>
      <c r="F907" s="6"/>
      <c r="G907" s="6"/>
      <c r="H907" s="6"/>
      <c r="I907" s="6"/>
      <c r="J907" s="6"/>
      <c r="K907" s="6"/>
      <c r="L907" s="6"/>
    </row>
    <row r="908" spans="3:12">
      <c r="C908" s="6"/>
      <c r="D908" s="6"/>
      <c r="E908" s="6"/>
      <c r="F908" s="6"/>
      <c r="G908" s="6"/>
      <c r="H908" s="6"/>
      <c r="I908" s="6"/>
      <c r="J908" s="6"/>
      <c r="K908" s="6"/>
      <c r="L908" s="6"/>
    </row>
    <row r="909" spans="3:12">
      <c r="C909" s="6"/>
      <c r="D909" s="6"/>
      <c r="E909" s="6"/>
      <c r="F909" s="6"/>
      <c r="G909" s="6"/>
      <c r="H909" s="6"/>
      <c r="I909" s="6"/>
      <c r="J909" s="6"/>
      <c r="K909" s="6"/>
      <c r="L909" s="6"/>
    </row>
    <row r="910" spans="3:12">
      <c r="C910" s="6"/>
      <c r="D910" s="6"/>
      <c r="E910" s="6"/>
      <c r="F910" s="6"/>
      <c r="G910" s="6"/>
      <c r="H910" s="6"/>
      <c r="I910" s="6"/>
      <c r="J910" s="6"/>
      <c r="K910" s="6"/>
      <c r="L910" s="6"/>
    </row>
    <row r="911" spans="3:12">
      <c r="C911" s="6"/>
      <c r="D911" s="6"/>
      <c r="E911" s="6"/>
      <c r="F911" s="6"/>
      <c r="G911" s="6"/>
      <c r="H911" s="6"/>
      <c r="I911" s="6"/>
      <c r="J911" s="6"/>
      <c r="K911" s="6"/>
      <c r="L911" s="6"/>
    </row>
    <row r="912" spans="3:12">
      <c r="C912" s="6"/>
      <c r="D912" s="6"/>
      <c r="E912" s="6"/>
      <c r="F912" s="6"/>
      <c r="G912" s="6"/>
      <c r="H912" s="6"/>
      <c r="I912" s="6"/>
      <c r="J912" s="6"/>
      <c r="K912" s="6"/>
      <c r="L912" s="6"/>
    </row>
    <row r="913" spans="3:12">
      <c r="C913" s="6"/>
      <c r="D913" s="6"/>
      <c r="E913" s="6"/>
      <c r="F913" s="6"/>
      <c r="G913" s="6"/>
      <c r="H913" s="6"/>
      <c r="I913" s="6"/>
      <c r="J913" s="6"/>
      <c r="K913" s="6"/>
      <c r="L913" s="6"/>
    </row>
    <row r="914" spans="3:12">
      <c r="C914" s="6"/>
      <c r="D914" s="6"/>
      <c r="E914" s="6"/>
      <c r="F914" s="6"/>
      <c r="G914" s="6"/>
      <c r="H914" s="6"/>
      <c r="I914" s="6"/>
      <c r="J914" s="6"/>
      <c r="K914" s="6"/>
      <c r="L914" s="6"/>
    </row>
    <row r="915" spans="3:12">
      <c r="C915" s="6"/>
      <c r="D915" s="6"/>
      <c r="E915" s="6"/>
      <c r="F915" s="6"/>
      <c r="G915" s="6"/>
      <c r="H915" s="6"/>
      <c r="I915" s="6"/>
      <c r="J915" s="6"/>
      <c r="K915" s="6"/>
      <c r="L915" s="6"/>
    </row>
    <row r="916" spans="3:12">
      <c r="C916" s="6"/>
      <c r="D916" s="6"/>
      <c r="E916" s="6"/>
      <c r="F916" s="6"/>
      <c r="G916" s="6"/>
      <c r="H916" s="6"/>
      <c r="I916" s="6"/>
      <c r="J916" s="6"/>
      <c r="K916" s="6"/>
      <c r="L916" s="6"/>
    </row>
    <row r="917" spans="3:12">
      <c r="C917" s="6"/>
      <c r="D917" s="6"/>
      <c r="E917" s="6"/>
      <c r="F917" s="6"/>
      <c r="G917" s="6"/>
      <c r="H917" s="6"/>
      <c r="I917" s="6"/>
      <c r="J917" s="6"/>
      <c r="K917" s="6"/>
      <c r="L917" s="6"/>
    </row>
    <row r="918" spans="3:12">
      <c r="C918" s="6"/>
      <c r="D918" s="6"/>
      <c r="E918" s="6"/>
      <c r="F918" s="6"/>
      <c r="G918" s="6"/>
      <c r="H918" s="6"/>
      <c r="I918" s="6"/>
      <c r="J918" s="6"/>
      <c r="K918" s="6"/>
      <c r="L918" s="6"/>
    </row>
    <row r="919" spans="3:12">
      <c r="C919" s="6"/>
      <c r="D919" s="6"/>
      <c r="E919" s="6"/>
      <c r="F919" s="6"/>
      <c r="G919" s="6"/>
      <c r="H919" s="6"/>
      <c r="I919" s="6"/>
      <c r="J919" s="6"/>
      <c r="K919" s="6"/>
      <c r="L919" s="6"/>
    </row>
    <row r="920" spans="3:12">
      <c r="C920" s="6"/>
      <c r="D920" s="6"/>
      <c r="E920" s="6"/>
      <c r="F920" s="6"/>
      <c r="G920" s="6"/>
      <c r="H920" s="6"/>
      <c r="I920" s="6"/>
      <c r="J920" s="6"/>
      <c r="K920" s="6"/>
      <c r="L920" s="6"/>
    </row>
    <row r="921" spans="3:12">
      <c r="C921" s="6"/>
      <c r="D921" s="6"/>
      <c r="E921" s="6"/>
      <c r="F921" s="6"/>
      <c r="G921" s="6"/>
      <c r="H921" s="6"/>
      <c r="I921" s="6"/>
      <c r="J921" s="6"/>
      <c r="K921" s="6"/>
      <c r="L921" s="6"/>
    </row>
    <row r="922" spans="3:12">
      <c r="C922" s="6"/>
      <c r="D922" s="6"/>
      <c r="E922" s="6"/>
      <c r="F922" s="6"/>
      <c r="G922" s="6"/>
      <c r="H922" s="6"/>
      <c r="I922" s="6"/>
      <c r="J922" s="6"/>
      <c r="K922" s="6"/>
      <c r="L922" s="6"/>
    </row>
    <row r="923" spans="3:12">
      <c r="C923" s="6"/>
      <c r="D923" s="6"/>
      <c r="E923" s="6"/>
      <c r="F923" s="6"/>
      <c r="G923" s="6"/>
      <c r="H923" s="6"/>
      <c r="I923" s="6"/>
      <c r="J923" s="6"/>
      <c r="K923" s="6"/>
      <c r="L923" s="6"/>
    </row>
    <row r="924" spans="3:12">
      <c r="C924" s="6"/>
      <c r="D924" s="6"/>
      <c r="E924" s="6"/>
      <c r="F924" s="6"/>
      <c r="G924" s="6"/>
      <c r="H924" s="6"/>
      <c r="I924" s="6"/>
      <c r="J924" s="6"/>
      <c r="K924" s="6"/>
      <c r="L924" s="6"/>
    </row>
    <row r="925" spans="3:12">
      <c r="C925" s="6"/>
      <c r="D925" s="6"/>
      <c r="E925" s="6"/>
      <c r="F925" s="6"/>
      <c r="G925" s="6"/>
      <c r="H925" s="6"/>
      <c r="I925" s="6"/>
      <c r="J925" s="6"/>
      <c r="K925" s="6"/>
      <c r="L925" s="6"/>
    </row>
    <row r="926" spans="3:12">
      <c r="C926" s="6"/>
      <c r="D926" s="6"/>
      <c r="E926" s="6"/>
      <c r="F926" s="6"/>
      <c r="G926" s="6"/>
      <c r="H926" s="6"/>
      <c r="I926" s="6"/>
      <c r="J926" s="6"/>
      <c r="K926" s="6"/>
      <c r="L926" s="6"/>
    </row>
    <row r="927" spans="3:12">
      <c r="C927" s="6"/>
      <c r="D927" s="6"/>
      <c r="E927" s="6"/>
      <c r="F927" s="6"/>
      <c r="G927" s="6"/>
      <c r="H927" s="6"/>
      <c r="I927" s="6"/>
      <c r="J927" s="6"/>
      <c r="K927" s="6"/>
      <c r="L927" s="6"/>
    </row>
    <row r="928" spans="3:12">
      <c r="C928" s="6"/>
      <c r="D928" s="6"/>
      <c r="E928" s="6"/>
      <c r="F928" s="6"/>
      <c r="G928" s="6"/>
      <c r="H928" s="6"/>
      <c r="I928" s="6"/>
      <c r="J928" s="6"/>
      <c r="K928" s="6"/>
      <c r="L928" s="6"/>
    </row>
    <row r="929" spans="3:12">
      <c r="C929" s="6"/>
      <c r="D929" s="6"/>
      <c r="E929" s="6"/>
      <c r="F929" s="6"/>
      <c r="G929" s="6"/>
      <c r="H929" s="6"/>
      <c r="I929" s="6"/>
      <c r="J929" s="6"/>
      <c r="K929" s="6"/>
      <c r="L929" s="6"/>
    </row>
    <row r="930" spans="3:12">
      <c r="C930" s="6"/>
      <c r="D930" s="6"/>
      <c r="E930" s="6"/>
      <c r="F930" s="6"/>
      <c r="G930" s="6"/>
      <c r="H930" s="6"/>
      <c r="I930" s="6"/>
      <c r="J930" s="6"/>
      <c r="K930" s="6"/>
      <c r="L930" s="6"/>
    </row>
    <row r="931" spans="3:12">
      <c r="C931" s="6"/>
      <c r="D931" s="6"/>
      <c r="E931" s="6"/>
      <c r="F931" s="6"/>
      <c r="G931" s="6"/>
      <c r="H931" s="6"/>
      <c r="I931" s="6"/>
      <c r="J931" s="6"/>
      <c r="K931" s="6"/>
      <c r="L931" s="6"/>
    </row>
    <row r="932" spans="3:12">
      <c r="C932" s="6"/>
      <c r="D932" s="6"/>
      <c r="E932" s="6"/>
      <c r="F932" s="6"/>
      <c r="G932" s="6"/>
      <c r="H932" s="6"/>
      <c r="I932" s="6"/>
      <c r="J932" s="6"/>
      <c r="K932" s="6"/>
      <c r="L932" s="6"/>
    </row>
    <row r="933" spans="3:12">
      <c r="C933" s="6"/>
      <c r="D933" s="6"/>
      <c r="E933" s="6"/>
      <c r="F933" s="6"/>
      <c r="G933" s="6"/>
      <c r="H933" s="6"/>
      <c r="I933" s="6"/>
      <c r="J933" s="6"/>
      <c r="K933" s="6"/>
      <c r="L933" s="6"/>
    </row>
    <row r="934" spans="3:12">
      <c r="C934" s="6"/>
      <c r="D934" s="6"/>
      <c r="E934" s="6"/>
      <c r="F934" s="6"/>
      <c r="G934" s="6"/>
      <c r="H934" s="6"/>
      <c r="I934" s="6"/>
      <c r="J934" s="6"/>
      <c r="K934" s="6"/>
      <c r="L934" s="6"/>
    </row>
    <row r="935" spans="3:12">
      <c r="C935" s="6"/>
      <c r="D935" s="6"/>
      <c r="E935" s="6"/>
      <c r="F935" s="6"/>
      <c r="G935" s="6"/>
      <c r="H935" s="6"/>
      <c r="I935" s="6"/>
      <c r="J935" s="6"/>
      <c r="K935" s="6"/>
      <c r="L935" s="6"/>
    </row>
    <row r="936" spans="3:12">
      <c r="C936" s="6"/>
      <c r="D936" s="6"/>
      <c r="E936" s="6"/>
      <c r="F936" s="6"/>
      <c r="G936" s="6"/>
      <c r="H936" s="6"/>
      <c r="I936" s="6"/>
      <c r="J936" s="6"/>
      <c r="K936" s="6"/>
      <c r="L936" s="6"/>
    </row>
    <row r="937" spans="3:12">
      <c r="C937" s="6"/>
      <c r="D937" s="6"/>
      <c r="E937" s="6"/>
      <c r="F937" s="6"/>
      <c r="G937" s="6"/>
      <c r="H937" s="6"/>
      <c r="I937" s="6"/>
      <c r="J937" s="6"/>
      <c r="K937" s="6"/>
      <c r="L937" s="6"/>
    </row>
    <row r="938" spans="3:12">
      <c r="C938" s="6"/>
      <c r="D938" s="6"/>
      <c r="E938" s="6"/>
      <c r="F938" s="6"/>
      <c r="G938" s="6"/>
      <c r="H938" s="6"/>
      <c r="I938" s="6"/>
      <c r="J938" s="6"/>
      <c r="K938" s="6"/>
      <c r="L938" s="6"/>
    </row>
    <row r="939" spans="3:12">
      <c r="C939" s="6"/>
      <c r="D939" s="6"/>
      <c r="E939" s="6"/>
      <c r="F939" s="6"/>
      <c r="G939" s="6"/>
      <c r="H939" s="6"/>
      <c r="I939" s="6"/>
      <c r="J939" s="6"/>
      <c r="K939" s="6"/>
      <c r="L939" s="6"/>
    </row>
    <row r="940" spans="3:12">
      <c r="C940" s="6"/>
      <c r="D940" s="6"/>
      <c r="E940" s="6"/>
      <c r="F940" s="6"/>
      <c r="G940" s="6"/>
      <c r="H940" s="6"/>
      <c r="I940" s="6"/>
      <c r="J940" s="6"/>
      <c r="K940" s="6"/>
      <c r="L940" s="6"/>
    </row>
    <row r="941" spans="3:12">
      <c r="C941" s="6"/>
      <c r="D941" s="6"/>
      <c r="E941" s="6"/>
      <c r="F941" s="6"/>
      <c r="G941" s="6"/>
      <c r="H941" s="6"/>
      <c r="I941" s="6"/>
      <c r="J941" s="6"/>
      <c r="K941" s="6"/>
      <c r="L941" s="6"/>
    </row>
    <row r="942" spans="3:12">
      <c r="C942" s="6"/>
      <c r="D942" s="6"/>
      <c r="E942" s="6"/>
      <c r="F942" s="6"/>
      <c r="G942" s="6"/>
      <c r="H942" s="6"/>
      <c r="I942" s="6"/>
      <c r="J942" s="6"/>
      <c r="K942" s="6"/>
      <c r="L942" s="6"/>
    </row>
    <row r="943" spans="3:12">
      <c r="C943" s="6"/>
      <c r="D943" s="6"/>
      <c r="E943" s="6"/>
      <c r="F943" s="6"/>
      <c r="G943" s="6"/>
      <c r="H943" s="6"/>
      <c r="I943" s="6"/>
      <c r="J943" s="6"/>
      <c r="K943" s="6"/>
      <c r="L943" s="6"/>
    </row>
    <row r="944" spans="3:12">
      <c r="C944" s="6"/>
      <c r="D944" s="6"/>
      <c r="E944" s="6"/>
      <c r="F944" s="6"/>
      <c r="G944" s="6"/>
      <c r="H944" s="6"/>
      <c r="I944" s="6"/>
      <c r="J944" s="6"/>
      <c r="K944" s="6"/>
      <c r="L944" s="6"/>
    </row>
    <row r="945" spans="3:12">
      <c r="C945" s="6"/>
      <c r="D945" s="6"/>
      <c r="E945" s="6"/>
      <c r="F945" s="6"/>
      <c r="G945" s="6"/>
      <c r="H945" s="6"/>
      <c r="I945" s="6"/>
      <c r="J945" s="6"/>
      <c r="K945" s="6"/>
      <c r="L945" s="6"/>
    </row>
    <row r="946" spans="3:12">
      <c r="C946" s="6"/>
      <c r="D946" s="6"/>
      <c r="E946" s="6"/>
      <c r="F946" s="6"/>
      <c r="G946" s="6"/>
      <c r="H946" s="6"/>
      <c r="I946" s="6"/>
      <c r="J946" s="6"/>
      <c r="K946" s="6"/>
      <c r="L946" s="6"/>
    </row>
    <row r="947" spans="3:12">
      <c r="C947" s="6"/>
      <c r="D947" s="6"/>
      <c r="E947" s="6"/>
      <c r="F947" s="6"/>
      <c r="G947" s="6"/>
      <c r="H947" s="6"/>
      <c r="I947" s="6"/>
      <c r="J947" s="6"/>
      <c r="K947" s="6"/>
      <c r="L947" s="6"/>
    </row>
    <row r="948" spans="3:12">
      <c r="C948" s="6"/>
      <c r="D948" s="6"/>
      <c r="E948" s="6"/>
      <c r="F948" s="6"/>
      <c r="G948" s="6"/>
      <c r="H948" s="6"/>
      <c r="I948" s="6"/>
      <c r="J948" s="6"/>
      <c r="K948" s="6"/>
      <c r="L948" s="6"/>
    </row>
    <row r="949" spans="3:12">
      <c r="C949" s="6"/>
      <c r="D949" s="6"/>
      <c r="E949" s="6"/>
      <c r="F949" s="6"/>
      <c r="G949" s="6"/>
      <c r="H949" s="6"/>
      <c r="I949" s="6"/>
      <c r="J949" s="6"/>
      <c r="K949" s="6"/>
      <c r="L949" s="6"/>
    </row>
    <row r="950" spans="3:12">
      <c r="C950" s="6"/>
      <c r="D950" s="6"/>
      <c r="E950" s="6"/>
      <c r="F950" s="6"/>
      <c r="G950" s="6"/>
      <c r="H950" s="6"/>
      <c r="I950" s="6"/>
      <c r="J950" s="6"/>
      <c r="K950" s="6"/>
      <c r="L950" s="6"/>
    </row>
    <row r="951" spans="3:12">
      <c r="C951" s="6"/>
      <c r="D951" s="6"/>
      <c r="E951" s="6"/>
      <c r="F951" s="6"/>
      <c r="G951" s="6"/>
      <c r="H951" s="6"/>
      <c r="I951" s="6"/>
      <c r="J951" s="6"/>
      <c r="K951" s="6"/>
      <c r="L951" s="6"/>
    </row>
    <row r="952" spans="3:12">
      <c r="C952" s="6"/>
      <c r="D952" s="6"/>
      <c r="E952" s="6"/>
      <c r="F952" s="6"/>
      <c r="G952" s="6"/>
      <c r="H952" s="6"/>
      <c r="I952" s="6"/>
      <c r="J952" s="6"/>
      <c r="K952" s="6"/>
      <c r="L952" s="6"/>
    </row>
    <row r="953" spans="3:12">
      <c r="C953" s="6"/>
      <c r="D953" s="6"/>
      <c r="E953" s="6"/>
      <c r="F953" s="6"/>
      <c r="G953" s="6"/>
      <c r="H953" s="6"/>
      <c r="I953" s="6"/>
      <c r="J953" s="6"/>
      <c r="K953" s="6"/>
      <c r="L953" s="6"/>
    </row>
    <row r="954" spans="3:12">
      <c r="C954" s="6"/>
      <c r="D954" s="6"/>
      <c r="E954" s="6"/>
      <c r="F954" s="6"/>
      <c r="G954" s="6"/>
      <c r="H954" s="6"/>
      <c r="I954" s="6"/>
      <c r="J954" s="6"/>
      <c r="K954" s="6"/>
      <c r="L954" s="6"/>
    </row>
    <row r="955" spans="3:12">
      <c r="C955" s="6"/>
      <c r="D955" s="6"/>
      <c r="E955" s="6"/>
      <c r="F955" s="6"/>
      <c r="G955" s="6"/>
      <c r="H955" s="6"/>
      <c r="I955" s="6"/>
      <c r="J955" s="6"/>
      <c r="K955" s="6"/>
      <c r="L955" s="6"/>
    </row>
    <row r="956" spans="3:12">
      <c r="C956" s="6"/>
      <c r="D956" s="6"/>
      <c r="E956" s="6"/>
      <c r="F956" s="6"/>
      <c r="G956" s="6"/>
      <c r="H956" s="6"/>
      <c r="I956" s="6"/>
      <c r="J956" s="6"/>
      <c r="K956" s="6"/>
      <c r="L956" s="6"/>
    </row>
    <row r="957" spans="3:12">
      <c r="C957" s="6"/>
      <c r="D957" s="6"/>
      <c r="E957" s="6"/>
      <c r="F957" s="6"/>
      <c r="G957" s="6"/>
      <c r="H957" s="6"/>
      <c r="I957" s="6"/>
      <c r="J957" s="6"/>
      <c r="K957" s="6"/>
      <c r="L957" s="6"/>
    </row>
    <row r="958" spans="3:12">
      <c r="C958" s="6"/>
      <c r="D958" s="6"/>
      <c r="E958" s="6"/>
      <c r="F958" s="6"/>
      <c r="G958" s="6"/>
      <c r="H958" s="6"/>
      <c r="I958" s="6"/>
      <c r="J958" s="6"/>
      <c r="K958" s="6"/>
      <c r="L958" s="6"/>
    </row>
    <row r="959" spans="3:12">
      <c r="C959" s="6"/>
      <c r="D959" s="6"/>
      <c r="E959" s="6"/>
      <c r="F959" s="6"/>
      <c r="G959" s="6"/>
      <c r="H959" s="6"/>
      <c r="I959" s="6"/>
      <c r="J959" s="6"/>
      <c r="K959" s="6"/>
      <c r="L959" s="6"/>
    </row>
    <row r="960" spans="3:12">
      <c r="C960" s="6"/>
      <c r="D960" s="6"/>
      <c r="E960" s="6"/>
      <c r="F960" s="6"/>
      <c r="G960" s="6"/>
      <c r="H960" s="6"/>
      <c r="I960" s="6"/>
      <c r="J960" s="6"/>
      <c r="K960" s="6"/>
      <c r="L960" s="6"/>
    </row>
    <row r="961" spans="3:12">
      <c r="C961" s="6"/>
      <c r="D961" s="6"/>
      <c r="E961" s="6"/>
      <c r="F961" s="6"/>
      <c r="G961" s="6"/>
      <c r="H961" s="6"/>
      <c r="I961" s="6"/>
      <c r="J961" s="6"/>
      <c r="K961" s="6"/>
      <c r="L961" s="6"/>
    </row>
    <row r="962" spans="3:12">
      <c r="C962" s="6"/>
      <c r="D962" s="6"/>
      <c r="E962" s="6"/>
      <c r="F962" s="6"/>
      <c r="G962" s="6"/>
      <c r="H962" s="6"/>
      <c r="I962" s="6"/>
      <c r="J962" s="6"/>
      <c r="K962" s="6"/>
      <c r="L962" s="6"/>
    </row>
    <row r="963" spans="3:12">
      <c r="C963" s="6"/>
      <c r="D963" s="6"/>
      <c r="E963" s="6"/>
      <c r="F963" s="6"/>
      <c r="G963" s="6"/>
      <c r="H963" s="6"/>
      <c r="I963" s="6"/>
      <c r="J963" s="6"/>
      <c r="K963" s="6"/>
      <c r="L963" s="6"/>
    </row>
    <row r="964" spans="3:12">
      <c r="C964" s="6"/>
      <c r="D964" s="6"/>
      <c r="E964" s="6"/>
      <c r="F964" s="6"/>
      <c r="G964" s="6"/>
      <c r="H964" s="6"/>
      <c r="I964" s="6"/>
      <c r="J964" s="6"/>
      <c r="K964" s="6"/>
      <c r="L964" s="6"/>
    </row>
    <row r="965" spans="3:12">
      <c r="C965" s="6"/>
      <c r="D965" s="6"/>
      <c r="E965" s="6"/>
      <c r="F965" s="6"/>
      <c r="G965" s="6"/>
      <c r="H965" s="6"/>
      <c r="I965" s="6"/>
      <c r="J965" s="6"/>
      <c r="K965" s="6"/>
      <c r="L965" s="6"/>
    </row>
    <row r="966" spans="3:12">
      <c r="C966" s="6"/>
      <c r="D966" s="6"/>
      <c r="E966" s="6"/>
      <c r="F966" s="6"/>
      <c r="G966" s="6"/>
      <c r="H966" s="6"/>
      <c r="I966" s="6"/>
      <c r="J966" s="6"/>
      <c r="K966" s="6"/>
      <c r="L966" s="6"/>
    </row>
    <row r="967" spans="3:12">
      <c r="C967" s="6"/>
      <c r="D967" s="6"/>
      <c r="E967" s="6"/>
      <c r="F967" s="6"/>
      <c r="G967" s="6"/>
      <c r="H967" s="6"/>
      <c r="I967" s="6"/>
      <c r="J967" s="6"/>
      <c r="K967" s="6"/>
      <c r="L967" s="6"/>
    </row>
    <row r="968" spans="3:12">
      <c r="C968" s="6"/>
      <c r="D968" s="6"/>
      <c r="E968" s="6"/>
      <c r="F968" s="6"/>
      <c r="G968" s="6"/>
      <c r="H968" s="6"/>
      <c r="I968" s="6"/>
      <c r="J968" s="6"/>
      <c r="K968" s="6"/>
      <c r="L968" s="6"/>
    </row>
    <row r="969" spans="3:12">
      <c r="C969" s="6"/>
      <c r="D969" s="6"/>
      <c r="E969" s="6"/>
      <c r="F969" s="6"/>
      <c r="G969" s="6"/>
      <c r="H969" s="6"/>
      <c r="I969" s="6"/>
      <c r="J969" s="6"/>
      <c r="K969" s="6"/>
      <c r="L969" s="6"/>
    </row>
    <row r="970" spans="3:12">
      <c r="C970" s="6"/>
      <c r="D970" s="6"/>
      <c r="E970" s="6"/>
      <c r="F970" s="6"/>
      <c r="G970" s="6"/>
      <c r="H970" s="6"/>
      <c r="I970" s="6"/>
      <c r="J970" s="6"/>
      <c r="K970" s="6"/>
      <c r="L970" s="6"/>
    </row>
    <row r="971" spans="3:12">
      <c r="C971" s="6"/>
      <c r="D971" s="6"/>
      <c r="E971" s="6"/>
      <c r="F971" s="6"/>
      <c r="G971" s="6"/>
      <c r="H971" s="6"/>
      <c r="I971" s="6"/>
      <c r="J971" s="6"/>
      <c r="K971" s="6"/>
      <c r="L971" s="6"/>
    </row>
    <row r="972" spans="3:12">
      <c r="C972" s="6"/>
      <c r="D972" s="6"/>
      <c r="E972" s="6"/>
      <c r="F972" s="6"/>
      <c r="G972" s="6"/>
      <c r="H972" s="6"/>
      <c r="I972" s="6"/>
      <c r="J972" s="6"/>
      <c r="K972" s="6"/>
      <c r="L972" s="6"/>
    </row>
    <row r="973" spans="3:12">
      <c r="C973" s="6"/>
      <c r="D973" s="6"/>
      <c r="E973" s="6"/>
      <c r="F973" s="6"/>
      <c r="G973" s="6"/>
      <c r="H973" s="6"/>
      <c r="I973" s="6"/>
      <c r="J973" s="6"/>
      <c r="K973" s="6"/>
      <c r="L973" s="6"/>
    </row>
    <row r="974" spans="3:12">
      <c r="C974" s="6"/>
      <c r="D974" s="6"/>
      <c r="E974" s="6"/>
      <c r="F974" s="6"/>
      <c r="G974" s="6"/>
      <c r="H974" s="6"/>
      <c r="I974" s="6"/>
      <c r="J974" s="6"/>
      <c r="K974" s="6"/>
      <c r="L974" s="6"/>
    </row>
    <row r="975" spans="3:12">
      <c r="C975" s="6"/>
      <c r="D975" s="6"/>
      <c r="E975" s="6"/>
      <c r="F975" s="6"/>
      <c r="G975" s="6"/>
      <c r="H975" s="6"/>
      <c r="I975" s="6"/>
      <c r="J975" s="6"/>
      <c r="K975" s="6"/>
      <c r="L975" s="6"/>
    </row>
    <row r="976" spans="3:12">
      <c r="C976" s="6"/>
      <c r="D976" s="6"/>
      <c r="E976" s="6"/>
      <c r="F976" s="6"/>
      <c r="G976" s="6"/>
      <c r="H976" s="6"/>
      <c r="I976" s="6"/>
      <c r="J976" s="6"/>
      <c r="K976" s="6"/>
      <c r="L976" s="6"/>
    </row>
    <row r="977" spans="3:12">
      <c r="C977" s="6"/>
      <c r="D977" s="6"/>
      <c r="E977" s="6"/>
      <c r="F977" s="6"/>
      <c r="G977" s="6"/>
      <c r="H977" s="6"/>
      <c r="I977" s="6"/>
      <c r="J977" s="6"/>
      <c r="K977" s="6"/>
      <c r="L977" s="6"/>
    </row>
    <row r="978" spans="3:12">
      <c r="C978" s="6"/>
      <c r="D978" s="6"/>
      <c r="E978" s="6"/>
      <c r="F978" s="6"/>
      <c r="G978" s="6"/>
      <c r="H978" s="6"/>
      <c r="I978" s="6"/>
      <c r="J978" s="6"/>
      <c r="K978" s="6"/>
      <c r="L978" s="6"/>
    </row>
    <row r="979" spans="3:12">
      <c r="C979" s="6"/>
      <c r="D979" s="6"/>
      <c r="E979" s="6"/>
      <c r="F979" s="6"/>
      <c r="G979" s="6"/>
      <c r="H979" s="6"/>
      <c r="I979" s="6"/>
      <c r="J979" s="6"/>
      <c r="K979" s="6"/>
      <c r="L979" s="6"/>
    </row>
    <row r="980" spans="3:12">
      <c r="C980" s="6"/>
      <c r="D980" s="6"/>
      <c r="E980" s="6"/>
      <c r="F980" s="6"/>
      <c r="G980" s="6"/>
      <c r="H980" s="6"/>
      <c r="I980" s="6"/>
      <c r="J980" s="6"/>
      <c r="K980" s="6"/>
      <c r="L980" s="6"/>
    </row>
    <row r="981" spans="3:12">
      <c r="C981" s="6"/>
      <c r="D981" s="6"/>
      <c r="E981" s="6"/>
      <c r="F981" s="6"/>
      <c r="G981" s="6"/>
      <c r="H981" s="6"/>
      <c r="I981" s="6"/>
      <c r="J981" s="6"/>
      <c r="K981" s="6"/>
      <c r="L981" s="6"/>
    </row>
    <row r="982" spans="3:12">
      <c r="C982" s="6"/>
      <c r="D982" s="6"/>
      <c r="E982" s="6"/>
      <c r="F982" s="6"/>
      <c r="G982" s="6"/>
      <c r="H982" s="6"/>
      <c r="I982" s="6"/>
      <c r="J982" s="6"/>
      <c r="K982" s="6"/>
      <c r="L982" s="6"/>
    </row>
    <row r="983" spans="3:12">
      <c r="C983" s="6"/>
      <c r="D983" s="6"/>
      <c r="E983" s="6"/>
      <c r="F983" s="6"/>
      <c r="G983" s="6"/>
      <c r="H983" s="6"/>
      <c r="I983" s="6"/>
      <c r="J983" s="6"/>
      <c r="K983" s="6"/>
      <c r="L983" s="6"/>
    </row>
    <row r="984" spans="3:12">
      <c r="C984" s="6"/>
      <c r="D984" s="6"/>
      <c r="E984" s="6"/>
      <c r="F984" s="6"/>
      <c r="G984" s="6"/>
      <c r="H984" s="6"/>
      <c r="I984" s="6"/>
      <c r="J984" s="6"/>
      <c r="K984" s="6"/>
      <c r="L984" s="6"/>
    </row>
    <row r="985" spans="3:12">
      <c r="C985" s="6"/>
      <c r="D985" s="6"/>
      <c r="E985" s="6"/>
      <c r="F985" s="6"/>
      <c r="G985" s="6"/>
      <c r="H985" s="6"/>
      <c r="I985" s="6"/>
      <c r="J985" s="6"/>
      <c r="K985" s="6"/>
      <c r="L985" s="6"/>
    </row>
    <row r="986" spans="3:12">
      <c r="C986" s="6"/>
      <c r="D986" s="6"/>
      <c r="E986" s="6"/>
      <c r="F986" s="6"/>
      <c r="G986" s="6"/>
      <c r="H986" s="6"/>
      <c r="I986" s="6"/>
      <c r="J986" s="6"/>
      <c r="K986" s="6"/>
      <c r="L986" s="6"/>
    </row>
    <row r="987" spans="3:12">
      <c r="C987" s="6"/>
      <c r="D987" s="6"/>
      <c r="E987" s="6"/>
      <c r="F987" s="6"/>
      <c r="G987" s="6"/>
      <c r="H987" s="6"/>
      <c r="I987" s="6"/>
      <c r="J987" s="6"/>
      <c r="K987" s="6"/>
      <c r="L987" s="6"/>
    </row>
    <row r="988" spans="3:12">
      <c r="C988" s="6"/>
      <c r="D988" s="6"/>
      <c r="E988" s="6"/>
      <c r="F988" s="6"/>
      <c r="G988" s="6"/>
      <c r="H988" s="6"/>
      <c r="I988" s="6"/>
      <c r="J988" s="6"/>
      <c r="K988" s="6"/>
      <c r="L988" s="6"/>
    </row>
    <row r="989" spans="3:12">
      <c r="C989" s="6"/>
      <c r="D989" s="6"/>
      <c r="E989" s="6"/>
      <c r="F989" s="6"/>
      <c r="G989" s="6"/>
      <c r="H989" s="6"/>
      <c r="I989" s="6"/>
      <c r="J989" s="6"/>
      <c r="K989" s="6"/>
      <c r="L989" s="6"/>
    </row>
    <row r="990" spans="3:12">
      <c r="C990" s="6"/>
      <c r="D990" s="6"/>
      <c r="E990" s="6"/>
      <c r="F990" s="6"/>
      <c r="G990" s="6"/>
      <c r="H990" s="6"/>
      <c r="I990" s="6"/>
      <c r="J990" s="6"/>
      <c r="K990" s="6"/>
      <c r="L990" s="6"/>
    </row>
    <row r="991" spans="3:12">
      <c r="C991" s="6"/>
      <c r="D991" s="6"/>
      <c r="E991" s="6"/>
      <c r="F991" s="6"/>
      <c r="G991" s="6"/>
      <c r="H991" s="6"/>
      <c r="I991" s="6"/>
      <c r="J991" s="6"/>
      <c r="K991" s="6"/>
      <c r="L991" s="6"/>
    </row>
    <row r="992" spans="3:12">
      <c r="C992" s="6"/>
      <c r="D992" s="6"/>
      <c r="E992" s="6"/>
      <c r="F992" s="6"/>
      <c r="G992" s="6"/>
      <c r="H992" s="6"/>
      <c r="I992" s="6"/>
      <c r="J992" s="6"/>
      <c r="K992" s="6"/>
      <c r="L992" s="6"/>
    </row>
    <row r="993" spans="3:12">
      <c r="C993" s="6"/>
      <c r="D993" s="6"/>
      <c r="E993" s="6"/>
      <c r="F993" s="6"/>
      <c r="G993" s="6"/>
      <c r="H993" s="6"/>
      <c r="I993" s="6"/>
      <c r="J993" s="6"/>
      <c r="K993" s="6"/>
      <c r="L993" s="6"/>
    </row>
    <row r="994" spans="3:12">
      <c r="C994" s="6"/>
      <c r="D994" s="6"/>
      <c r="E994" s="6"/>
      <c r="F994" s="6"/>
      <c r="G994" s="6"/>
      <c r="H994" s="6"/>
      <c r="I994" s="6"/>
      <c r="J994" s="6"/>
      <c r="K994" s="6"/>
      <c r="L994" s="6"/>
    </row>
    <row r="995" spans="3:12">
      <c r="C995" s="6"/>
      <c r="D995" s="6"/>
      <c r="E995" s="6"/>
      <c r="F995" s="6"/>
      <c r="G995" s="6"/>
      <c r="H995" s="6"/>
      <c r="I995" s="6"/>
      <c r="J995" s="6"/>
      <c r="K995" s="6"/>
      <c r="L995" s="6"/>
    </row>
    <row r="996" spans="3:12">
      <c r="C996" s="6"/>
      <c r="D996" s="6"/>
      <c r="E996" s="6"/>
      <c r="F996" s="6"/>
      <c r="G996" s="6"/>
      <c r="H996" s="6"/>
      <c r="I996" s="6"/>
      <c r="J996" s="6"/>
      <c r="K996" s="6"/>
      <c r="L996" s="6"/>
    </row>
    <row r="997" spans="3:12">
      <c r="C997" s="6"/>
      <c r="D997" s="6"/>
      <c r="E997" s="6"/>
      <c r="F997" s="6"/>
      <c r="G997" s="6"/>
      <c r="H997" s="6"/>
      <c r="I997" s="6"/>
      <c r="J997" s="6"/>
      <c r="K997" s="6"/>
      <c r="L997" s="6"/>
    </row>
    <row r="998" spans="3:12">
      <c r="C998" s="6"/>
      <c r="D998" s="6"/>
      <c r="E998" s="6"/>
      <c r="F998" s="6"/>
      <c r="G998" s="6"/>
      <c r="H998" s="6"/>
      <c r="I998" s="6"/>
      <c r="J998" s="6"/>
      <c r="K998" s="6"/>
      <c r="L998" s="6"/>
    </row>
    <row r="999" spans="3:12">
      <c r="C999" s="6"/>
      <c r="D999" s="6"/>
      <c r="E999" s="6"/>
      <c r="F999" s="6"/>
      <c r="G999" s="6"/>
      <c r="H999" s="6"/>
      <c r="I999" s="6"/>
      <c r="J999" s="6"/>
      <c r="K999" s="6"/>
      <c r="L999" s="6"/>
    </row>
    <row r="1000" spans="3:12">
      <c r="C1000" s="6"/>
      <c r="D1000" s="6"/>
      <c r="E1000" s="6"/>
      <c r="F1000" s="6"/>
      <c r="G1000" s="6"/>
      <c r="H1000" s="6"/>
      <c r="I1000" s="6"/>
      <c r="J1000" s="6"/>
      <c r="K1000" s="6"/>
      <c r="L1000"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opLeftCell="A124" workbookViewId="0">
      <selection activeCell="C5" sqref="C5"/>
    </sheetView>
  </sheetViews>
  <sheetFormatPr defaultColWidth="17.33203125" defaultRowHeight="15" customHeight="1"/>
  <cols>
    <col min="1" max="1" width="22.5546875" customWidth="1"/>
    <col min="2" max="2" width="18.88671875" customWidth="1"/>
    <col min="3" max="3" width="13.33203125" customWidth="1"/>
    <col min="4" max="4" width="16.88671875" customWidth="1"/>
    <col min="5" max="5" width="30.33203125" customWidth="1"/>
    <col min="6" max="6" width="25.44140625" customWidth="1"/>
    <col min="7" max="7" width="24" customWidth="1"/>
    <col min="8" max="26" width="8.6640625" customWidth="1"/>
  </cols>
  <sheetData>
    <row r="1" spans="1:7" ht="16.5" customHeight="1">
      <c r="A1" s="82" t="s">
        <v>536</v>
      </c>
      <c r="B1" s="82" t="s">
        <v>537</v>
      </c>
      <c r="C1" s="82" t="s">
        <v>18</v>
      </c>
      <c r="D1" s="82" t="s">
        <v>19</v>
      </c>
      <c r="E1" s="82" t="s">
        <v>113</v>
      </c>
      <c r="F1" s="82" t="s">
        <v>2554</v>
      </c>
      <c r="G1" s="82" t="s">
        <v>2555</v>
      </c>
    </row>
    <row r="2" spans="1:7" ht="15.75" customHeight="1">
      <c r="A2" s="6" t="s">
        <v>2556</v>
      </c>
      <c r="B2" s="6" t="s">
        <v>2557</v>
      </c>
      <c r="C2" s="6" t="s">
        <v>93</v>
      </c>
      <c r="D2" s="6" t="s">
        <v>2558</v>
      </c>
      <c r="E2" s="6" t="s">
        <v>230</v>
      </c>
      <c r="F2" s="6" t="s">
        <v>2559</v>
      </c>
      <c r="G2" s="6" t="s">
        <v>2559</v>
      </c>
    </row>
    <row r="3" spans="1:7" ht="14.4">
      <c r="A3" s="6" t="s">
        <v>2560</v>
      </c>
      <c r="B3" s="6" t="s">
        <v>2561</v>
      </c>
      <c r="C3" s="6" t="s">
        <v>103</v>
      </c>
      <c r="D3" s="6" t="s">
        <v>2562</v>
      </c>
      <c r="E3" s="6" t="s">
        <v>2563</v>
      </c>
      <c r="F3" s="6" t="s">
        <v>2564</v>
      </c>
      <c r="G3" s="6" t="s">
        <v>352</v>
      </c>
    </row>
    <row r="4" spans="1:7" ht="14.4">
      <c r="A4" s="6" t="s">
        <v>2565</v>
      </c>
      <c r="B4" s="6" t="s">
        <v>2566</v>
      </c>
      <c r="C4" s="6" t="s">
        <v>53</v>
      </c>
      <c r="D4" s="6" t="s">
        <v>2562</v>
      </c>
      <c r="E4" s="6" t="s">
        <v>248</v>
      </c>
      <c r="F4" s="6" t="s">
        <v>249</v>
      </c>
      <c r="G4" s="6" t="s">
        <v>249</v>
      </c>
    </row>
    <row r="5" spans="1:7" ht="14.4">
      <c r="A5" s="6" t="s">
        <v>2567</v>
      </c>
      <c r="B5" s="6" t="s">
        <v>2568</v>
      </c>
      <c r="C5" s="6" t="s">
        <v>84</v>
      </c>
      <c r="D5" s="6" t="s">
        <v>2562</v>
      </c>
      <c r="E5" s="6" t="s">
        <v>255</v>
      </c>
      <c r="F5" s="6" t="s">
        <v>1347</v>
      </c>
      <c r="G5" s="6" t="s">
        <v>1347</v>
      </c>
    </row>
    <row r="6" spans="1:7" ht="14.4">
      <c r="A6" s="6" t="s">
        <v>2569</v>
      </c>
      <c r="B6" s="6" t="s">
        <v>2570</v>
      </c>
      <c r="C6" s="6" t="s">
        <v>65</v>
      </c>
      <c r="D6" s="6" t="s">
        <v>2571</v>
      </c>
      <c r="E6" s="6" t="s">
        <v>261</v>
      </c>
      <c r="F6" s="6" t="s">
        <v>256</v>
      </c>
      <c r="G6" s="6" t="s">
        <v>256</v>
      </c>
    </row>
    <row r="7" spans="1:7" ht="14.4">
      <c r="A7" s="6" t="s">
        <v>2572</v>
      </c>
      <c r="B7" s="6" t="s">
        <v>2573</v>
      </c>
      <c r="C7" s="6" t="s">
        <v>74</v>
      </c>
      <c r="D7" s="6" t="s">
        <v>2574</v>
      </c>
      <c r="E7" s="6" t="s">
        <v>2575</v>
      </c>
      <c r="F7" s="6" t="s">
        <v>2576</v>
      </c>
      <c r="G7" s="6" t="s">
        <v>358</v>
      </c>
    </row>
    <row r="8" spans="1:7" ht="17.25" customHeight="1">
      <c r="A8" s="6" t="s">
        <v>2577</v>
      </c>
      <c r="B8" s="6" t="s">
        <v>2578</v>
      </c>
      <c r="C8" s="6" t="s">
        <v>31</v>
      </c>
      <c r="D8" s="6" t="s">
        <v>2558</v>
      </c>
      <c r="E8" s="39" t="s">
        <v>2579</v>
      </c>
      <c r="F8" s="39" t="s">
        <v>2580</v>
      </c>
      <c r="G8" s="39" t="s">
        <v>2581</v>
      </c>
    </row>
    <row r="9" spans="1:7" ht="17.25" customHeight="1">
      <c r="A9" s="6" t="s">
        <v>2582</v>
      </c>
      <c r="B9" s="6" t="s">
        <v>2583</v>
      </c>
      <c r="C9" s="6" t="s">
        <v>114</v>
      </c>
      <c r="D9" s="6" t="s">
        <v>2562</v>
      </c>
      <c r="E9" s="39" t="s">
        <v>2584</v>
      </c>
      <c r="F9" s="39" t="s">
        <v>274</v>
      </c>
      <c r="G9" s="39" t="s">
        <v>2585</v>
      </c>
    </row>
    <row r="10" spans="1:7" ht="17.25" customHeight="1">
      <c r="A10" s="6" t="s">
        <v>2586</v>
      </c>
      <c r="B10" s="6" t="s">
        <v>2587</v>
      </c>
      <c r="C10" s="6" t="s">
        <v>2588</v>
      </c>
      <c r="D10" s="6" t="s">
        <v>2558</v>
      </c>
      <c r="E10" s="39" t="s">
        <v>131</v>
      </c>
      <c r="F10" s="39" t="s">
        <v>2589</v>
      </c>
      <c r="G10" s="39" t="s">
        <v>2590</v>
      </c>
    </row>
    <row r="11" spans="1:7" ht="17.25" customHeight="1">
      <c r="A11" s="6" t="s">
        <v>2591</v>
      </c>
      <c r="B11" s="6" t="s">
        <v>2592</v>
      </c>
      <c r="C11" s="6" t="s">
        <v>93</v>
      </c>
      <c r="D11" s="6" t="s">
        <v>2562</v>
      </c>
      <c r="E11" s="39" t="s">
        <v>140</v>
      </c>
      <c r="F11" s="39" t="s">
        <v>2593</v>
      </c>
      <c r="G11" s="39" t="s">
        <v>2594</v>
      </c>
    </row>
    <row r="12" spans="1:7" ht="17.25" customHeight="1">
      <c r="A12" s="6" t="s">
        <v>2595</v>
      </c>
      <c r="B12" s="6" t="s">
        <v>2596</v>
      </c>
      <c r="C12" s="6" t="s">
        <v>103</v>
      </c>
      <c r="D12" s="6" t="s">
        <v>2562</v>
      </c>
      <c r="E12" s="39" t="s">
        <v>297</v>
      </c>
      <c r="F12" s="39" t="s">
        <v>292</v>
      </c>
      <c r="G12" s="39" t="s">
        <v>370</v>
      </c>
    </row>
    <row r="13" spans="1:7" ht="17.25" customHeight="1">
      <c r="A13" s="6" t="s">
        <v>2597</v>
      </c>
      <c r="B13" s="6" t="s">
        <v>2598</v>
      </c>
      <c r="C13" s="6" t="s">
        <v>53</v>
      </c>
      <c r="D13" s="6" t="s">
        <v>2562</v>
      </c>
      <c r="E13" s="39" t="s">
        <v>50</v>
      </c>
      <c r="F13" s="39" t="s">
        <v>1347</v>
      </c>
      <c r="G13" s="39" t="s">
        <v>2599</v>
      </c>
    </row>
    <row r="14" spans="1:7" ht="17.25" customHeight="1">
      <c r="A14" s="6" t="s">
        <v>2600</v>
      </c>
      <c r="B14" s="6" t="s">
        <v>2601</v>
      </c>
      <c r="C14" s="6" t="s">
        <v>84</v>
      </c>
      <c r="D14" s="6" t="s">
        <v>2571</v>
      </c>
      <c r="E14" s="39" t="s">
        <v>309</v>
      </c>
      <c r="F14" s="39" t="s">
        <v>1347</v>
      </c>
      <c r="G14" s="39" t="s">
        <v>2602</v>
      </c>
    </row>
    <row r="15" spans="1:7" ht="17.25" customHeight="1">
      <c r="A15" s="6" t="s">
        <v>2603</v>
      </c>
      <c r="B15" s="6" t="s">
        <v>2604</v>
      </c>
      <c r="C15" s="6" t="s">
        <v>65</v>
      </c>
      <c r="D15" s="6" t="s">
        <v>2574</v>
      </c>
      <c r="E15" s="39" t="s">
        <v>2605</v>
      </c>
      <c r="F15" s="39" t="s">
        <v>1347</v>
      </c>
      <c r="G15" s="39"/>
    </row>
    <row r="16" spans="1:7" ht="17.25" customHeight="1">
      <c r="A16" s="6" t="s">
        <v>2606</v>
      </c>
      <c r="B16" s="6" t="s">
        <v>2607</v>
      </c>
      <c r="C16" s="6" t="s">
        <v>74</v>
      </c>
      <c r="D16" s="6" t="s">
        <v>2558</v>
      </c>
      <c r="E16" s="39" t="s">
        <v>2608</v>
      </c>
      <c r="F16" s="39" t="s">
        <v>1347</v>
      </c>
      <c r="G16" s="39" t="s">
        <v>2609</v>
      </c>
    </row>
    <row r="17" spans="1:7" ht="17.25" customHeight="1">
      <c r="A17" s="6" t="s">
        <v>2610</v>
      </c>
      <c r="B17" s="6" t="s">
        <v>2611</v>
      </c>
      <c r="C17" s="6" t="s">
        <v>93</v>
      </c>
      <c r="D17" s="6" t="s">
        <v>2562</v>
      </c>
      <c r="E17" s="39" t="s">
        <v>327</v>
      </c>
      <c r="F17" s="39" t="s">
        <v>2612</v>
      </c>
      <c r="G17" s="39" t="s">
        <v>2613</v>
      </c>
    </row>
    <row r="18" spans="1:7" ht="17.25" customHeight="1">
      <c r="A18" s="6" t="s">
        <v>2614</v>
      </c>
      <c r="B18" s="6" t="s">
        <v>2615</v>
      </c>
      <c r="C18" s="6" t="s">
        <v>103</v>
      </c>
      <c r="D18" s="6" t="s">
        <v>2558</v>
      </c>
      <c r="E18" s="39" t="s">
        <v>333</v>
      </c>
      <c r="F18" s="39" t="s">
        <v>2616</v>
      </c>
      <c r="G18" s="39" t="s">
        <v>2617</v>
      </c>
    </row>
    <row r="19" spans="1:7" ht="17.25" customHeight="1">
      <c r="A19" s="6" t="s">
        <v>2618</v>
      </c>
      <c r="B19" s="6" t="s">
        <v>2619</v>
      </c>
      <c r="C19" s="6" t="s">
        <v>53</v>
      </c>
      <c r="D19" s="6" t="s">
        <v>2562</v>
      </c>
      <c r="E19" s="39" t="s">
        <v>2620</v>
      </c>
      <c r="F19" s="39" t="s">
        <v>2621</v>
      </c>
      <c r="G19" s="39" t="s">
        <v>2622</v>
      </c>
    </row>
    <row r="20" spans="1:7" ht="17.25" customHeight="1">
      <c r="A20" s="6" t="s">
        <v>2623</v>
      </c>
      <c r="B20" s="6" t="s">
        <v>2624</v>
      </c>
      <c r="C20" s="6" t="s">
        <v>84</v>
      </c>
      <c r="D20" s="6" t="s">
        <v>2562</v>
      </c>
      <c r="E20" s="39" t="s">
        <v>2625</v>
      </c>
      <c r="F20" s="40" t="s">
        <v>316</v>
      </c>
      <c r="G20" s="40" t="s">
        <v>2626</v>
      </c>
    </row>
    <row r="21" spans="1:7" ht="17.25" customHeight="1">
      <c r="A21" s="6" t="s">
        <v>2627</v>
      </c>
      <c r="B21" s="6" t="s">
        <v>2628</v>
      </c>
      <c r="C21" s="6" t="s">
        <v>65</v>
      </c>
      <c r="D21" s="6" t="s">
        <v>2562</v>
      </c>
      <c r="E21" s="39" t="s">
        <v>2575</v>
      </c>
      <c r="F21" s="40" t="s">
        <v>2629</v>
      </c>
      <c r="G21" s="40" t="s">
        <v>382</v>
      </c>
    </row>
    <row r="22" spans="1:7" ht="17.25" customHeight="1">
      <c r="A22" s="6" t="s">
        <v>2630</v>
      </c>
      <c r="B22" s="6" t="s">
        <v>2631</v>
      </c>
      <c r="C22" s="6" t="s">
        <v>74</v>
      </c>
      <c r="D22" s="6" t="s">
        <v>2571</v>
      </c>
      <c r="E22" s="39" t="s">
        <v>2632</v>
      </c>
      <c r="F22" s="40" t="s">
        <v>328</v>
      </c>
      <c r="G22" s="40" t="s">
        <v>388</v>
      </c>
    </row>
    <row r="23" spans="1:7" ht="17.25" customHeight="1">
      <c r="A23" s="6" t="s">
        <v>2633</v>
      </c>
      <c r="B23" s="6" t="s">
        <v>2634</v>
      </c>
      <c r="C23" s="6" t="s">
        <v>93</v>
      </c>
      <c r="D23" s="6" t="s">
        <v>2574</v>
      </c>
      <c r="E23" s="39" t="s">
        <v>363</v>
      </c>
      <c r="F23" s="40" t="s">
        <v>316</v>
      </c>
      <c r="G23" s="40" t="s">
        <v>2635</v>
      </c>
    </row>
    <row r="24" spans="1:7" ht="17.25" customHeight="1">
      <c r="A24" s="6" t="s">
        <v>2636</v>
      </c>
      <c r="B24" s="6" t="s">
        <v>2637</v>
      </c>
      <c r="C24" s="6" t="s">
        <v>103</v>
      </c>
      <c r="D24" s="6" t="s">
        <v>2558</v>
      </c>
      <c r="E24" s="39" t="s">
        <v>2638</v>
      </c>
      <c r="F24" s="40" t="s">
        <v>2629</v>
      </c>
      <c r="G24" s="40" t="s">
        <v>394</v>
      </c>
    </row>
    <row r="25" spans="1:7" ht="17.25" customHeight="1">
      <c r="A25" s="6" t="s">
        <v>2639</v>
      </c>
      <c r="B25" s="6" t="s">
        <v>2640</v>
      </c>
      <c r="C25" s="6" t="s">
        <v>53</v>
      </c>
      <c r="D25" s="6" t="s">
        <v>2562</v>
      </c>
      <c r="E25" s="39" t="s">
        <v>375</v>
      </c>
      <c r="F25" s="40" t="s">
        <v>328</v>
      </c>
      <c r="G25" s="40" t="s">
        <v>400</v>
      </c>
    </row>
    <row r="26" spans="1:7" ht="17.25" customHeight="1">
      <c r="A26" s="6" t="s">
        <v>2641</v>
      </c>
      <c r="B26" s="6" t="s">
        <v>2642</v>
      </c>
      <c r="C26" s="6" t="s">
        <v>84</v>
      </c>
      <c r="D26" s="6" t="s">
        <v>2643</v>
      </c>
      <c r="E26" s="40" t="s">
        <v>381</v>
      </c>
      <c r="F26" s="39" t="s">
        <v>292</v>
      </c>
      <c r="G26" s="40" t="s">
        <v>406</v>
      </c>
    </row>
    <row r="27" spans="1:7" ht="17.25" customHeight="1">
      <c r="A27" s="6" t="s">
        <v>2644</v>
      </c>
      <c r="B27" s="6" t="s">
        <v>2645</v>
      </c>
      <c r="C27" s="6" t="s">
        <v>65</v>
      </c>
      <c r="D27" s="6" t="s">
        <v>1077</v>
      </c>
      <c r="E27" s="40" t="s">
        <v>387</v>
      </c>
      <c r="F27" s="39" t="s">
        <v>1347</v>
      </c>
      <c r="G27" s="6"/>
    </row>
    <row r="28" spans="1:7" ht="17.25" customHeight="1">
      <c r="A28" s="6" t="s">
        <v>2646</v>
      </c>
      <c r="B28" s="6" t="s">
        <v>2647</v>
      </c>
      <c r="C28" s="6" t="s">
        <v>74</v>
      </c>
      <c r="D28" s="6"/>
      <c r="E28" s="40" t="s">
        <v>393</v>
      </c>
      <c r="F28" s="39" t="s">
        <v>1347</v>
      </c>
      <c r="G28" s="6"/>
    </row>
    <row r="29" spans="1:7" ht="17.25" customHeight="1">
      <c r="A29" s="6" t="s">
        <v>2648</v>
      </c>
      <c r="B29" s="6" t="s">
        <v>2649</v>
      </c>
      <c r="C29" s="6" t="s">
        <v>93</v>
      </c>
      <c r="D29" s="6"/>
      <c r="E29" s="40" t="s">
        <v>399</v>
      </c>
      <c r="F29" s="39" t="s">
        <v>1347</v>
      </c>
      <c r="G29" s="6"/>
    </row>
    <row r="30" spans="1:7" ht="17.25" customHeight="1">
      <c r="A30" s="6" t="s">
        <v>2650</v>
      </c>
      <c r="B30" s="6" t="s">
        <v>2651</v>
      </c>
      <c r="C30" s="6" t="s">
        <v>103</v>
      </c>
      <c r="D30" s="6"/>
      <c r="E30" s="40" t="s">
        <v>405</v>
      </c>
      <c r="F30" s="39" t="s">
        <v>1347</v>
      </c>
      <c r="G30" s="6"/>
    </row>
    <row r="31" spans="1:7" ht="17.25" customHeight="1">
      <c r="A31" s="6" t="s">
        <v>2652</v>
      </c>
      <c r="B31" s="6" t="s">
        <v>2653</v>
      </c>
      <c r="C31" s="6" t="s">
        <v>53</v>
      </c>
      <c r="D31" s="6"/>
      <c r="E31" s="40"/>
      <c r="F31" s="39" t="s">
        <v>2580</v>
      </c>
      <c r="G31" s="6"/>
    </row>
    <row r="32" spans="1:7" ht="17.25" customHeight="1">
      <c r="A32" s="6" t="s">
        <v>2654</v>
      </c>
      <c r="B32" s="6" t="s">
        <v>2655</v>
      </c>
      <c r="C32" s="6" t="s">
        <v>84</v>
      </c>
      <c r="D32" s="6"/>
      <c r="E32" s="40"/>
      <c r="F32" s="39" t="s">
        <v>274</v>
      </c>
      <c r="G32" s="6"/>
    </row>
    <row r="33" spans="1:7" ht="17.25" customHeight="1">
      <c r="A33" s="6" t="s">
        <v>2656</v>
      </c>
      <c r="B33" s="6" t="s">
        <v>2657</v>
      </c>
      <c r="C33" s="6" t="s">
        <v>65</v>
      </c>
      <c r="D33" s="6"/>
      <c r="E33" s="6"/>
      <c r="F33" s="39" t="s">
        <v>2658</v>
      </c>
      <c r="G33" s="6"/>
    </row>
    <row r="34" spans="1:7" ht="17.25" customHeight="1">
      <c r="A34" s="6" t="s">
        <v>2659</v>
      </c>
      <c r="B34" s="6" t="s">
        <v>2660</v>
      </c>
      <c r="C34" s="6" t="s">
        <v>74</v>
      </c>
      <c r="D34" s="6"/>
      <c r="E34" s="6"/>
      <c r="F34" s="39" t="s">
        <v>2661</v>
      </c>
      <c r="G34" s="6"/>
    </row>
    <row r="35" spans="1:7" ht="17.25" customHeight="1">
      <c r="A35" s="6" t="s">
        <v>2662</v>
      </c>
      <c r="B35" s="6" t="s">
        <v>2663</v>
      </c>
      <c r="C35" s="6" t="s">
        <v>31</v>
      </c>
      <c r="D35" s="6"/>
      <c r="E35" s="6"/>
      <c r="F35" s="39" t="s">
        <v>346</v>
      </c>
      <c r="G35" s="6"/>
    </row>
    <row r="36" spans="1:7" ht="17.25" customHeight="1">
      <c r="A36" s="6" t="s">
        <v>2664</v>
      </c>
      <c r="B36" s="6" t="s">
        <v>2665</v>
      </c>
      <c r="C36" s="6" t="s">
        <v>114</v>
      </c>
      <c r="D36" s="6"/>
      <c r="E36" s="6"/>
      <c r="F36" s="39" t="s">
        <v>2666</v>
      </c>
      <c r="G36" s="6"/>
    </row>
    <row r="37" spans="1:7" ht="14.4">
      <c r="A37" s="6" t="s">
        <v>2606</v>
      </c>
      <c r="B37" s="6" t="s">
        <v>2667</v>
      </c>
      <c r="C37" s="6" t="s">
        <v>2588</v>
      </c>
      <c r="D37" s="6"/>
      <c r="E37" s="6"/>
      <c r="F37" s="6"/>
      <c r="G37" s="6"/>
    </row>
    <row r="38" spans="1:7" ht="14.4">
      <c r="A38" s="6" t="s">
        <v>2668</v>
      </c>
      <c r="B38" s="6" t="s">
        <v>2669</v>
      </c>
      <c r="C38" s="6" t="s">
        <v>93</v>
      </c>
      <c r="D38" s="6"/>
      <c r="E38" s="6"/>
      <c r="F38" s="6"/>
      <c r="G38" s="6"/>
    </row>
    <row r="39" spans="1:7" ht="14.4">
      <c r="A39" s="6" t="s">
        <v>2670</v>
      </c>
      <c r="B39" s="6" t="s">
        <v>2671</v>
      </c>
      <c r="C39" s="6" t="s">
        <v>103</v>
      </c>
      <c r="D39" s="6"/>
      <c r="E39" s="6"/>
      <c r="F39" s="6"/>
      <c r="G39" s="6"/>
    </row>
    <row r="40" spans="1:7" ht="14.4">
      <c r="A40" s="6" t="s">
        <v>2672</v>
      </c>
      <c r="B40" s="6" t="s">
        <v>2673</v>
      </c>
      <c r="C40" s="6" t="s">
        <v>53</v>
      </c>
      <c r="D40" s="6"/>
      <c r="E40" s="6"/>
      <c r="F40" s="6"/>
      <c r="G40" s="6"/>
    </row>
    <row r="41" spans="1:7" ht="14.4">
      <c r="A41" s="6" t="s">
        <v>2674</v>
      </c>
      <c r="B41" s="6" t="s">
        <v>2675</v>
      </c>
      <c r="C41" s="6" t="s">
        <v>84</v>
      </c>
      <c r="D41" s="6"/>
      <c r="E41" s="6"/>
      <c r="F41" s="6"/>
      <c r="G41" s="6"/>
    </row>
    <row r="42" spans="1:7" ht="14.4">
      <c r="A42" s="6" t="s">
        <v>2676</v>
      </c>
      <c r="B42" s="6" t="s">
        <v>2677</v>
      </c>
      <c r="C42" s="6" t="s">
        <v>65</v>
      </c>
      <c r="D42" s="6"/>
      <c r="E42" s="6"/>
      <c r="F42" s="6"/>
      <c r="G42" s="6"/>
    </row>
    <row r="43" spans="1:7" ht="14.4">
      <c r="A43" s="6" t="s">
        <v>2678</v>
      </c>
      <c r="B43" s="6" t="s">
        <v>2679</v>
      </c>
      <c r="C43" s="6" t="s">
        <v>74</v>
      </c>
      <c r="D43" s="6"/>
      <c r="E43" s="6"/>
      <c r="F43" s="6"/>
      <c r="G43" s="6"/>
    </row>
    <row r="44" spans="1:7" ht="14.4">
      <c r="A44" s="6" t="s">
        <v>2680</v>
      </c>
      <c r="B44" s="6" t="s">
        <v>2681</v>
      </c>
      <c r="C44" s="6" t="s">
        <v>93</v>
      </c>
      <c r="D44" s="6"/>
      <c r="E44" s="6"/>
      <c r="F44" s="6"/>
      <c r="G44" s="6"/>
    </row>
    <row r="45" spans="1:7" ht="14.4">
      <c r="A45" s="6" t="s">
        <v>2682</v>
      </c>
      <c r="B45" s="6" t="s">
        <v>2683</v>
      </c>
      <c r="C45" s="6" t="s">
        <v>103</v>
      </c>
      <c r="D45" s="6"/>
      <c r="E45" s="6"/>
      <c r="F45" s="6"/>
      <c r="G45" s="6"/>
    </row>
    <row r="46" spans="1:7" ht="14.4">
      <c r="A46" s="6" t="s">
        <v>2684</v>
      </c>
      <c r="B46" s="6" t="s">
        <v>2685</v>
      </c>
      <c r="C46" s="6" t="s">
        <v>53</v>
      </c>
      <c r="D46" s="6"/>
      <c r="E46" s="6"/>
      <c r="F46" s="6"/>
      <c r="G46" s="6"/>
    </row>
    <row r="47" spans="1:7" ht="14.4">
      <c r="A47" s="6" t="s">
        <v>2686</v>
      </c>
      <c r="B47" s="6" t="s">
        <v>2687</v>
      </c>
      <c r="C47" s="6" t="s">
        <v>84</v>
      </c>
      <c r="D47" s="6"/>
      <c r="E47" s="6"/>
      <c r="F47" s="6"/>
      <c r="G47" s="6"/>
    </row>
    <row r="48" spans="1:7" ht="14.4">
      <c r="A48" s="6" t="s">
        <v>2688</v>
      </c>
      <c r="B48" s="6" t="s">
        <v>2689</v>
      </c>
      <c r="C48" s="6" t="s">
        <v>65</v>
      </c>
      <c r="D48" s="6"/>
      <c r="E48" s="6"/>
      <c r="F48" s="6"/>
      <c r="G48" s="6"/>
    </row>
    <row r="49" spans="1:7" ht="14.4">
      <c r="A49" s="6" t="s">
        <v>2690</v>
      </c>
      <c r="B49" s="6" t="s">
        <v>2691</v>
      </c>
      <c r="C49" s="6" t="s">
        <v>74</v>
      </c>
      <c r="D49" s="6"/>
      <c r="E49" s="6"/>
      <c r="F49" s="6"/>
      <c r="G49" s="6"/>
    </row>
    <row r="50" spans="1:7" ht="14.4">
      <c r="A50" s="6" t="s">
        <v>2692</v>
      </c>
      <c r="B50" s="6" t="s">
        <v>2693</v>
      </c>
      <c r="C50" s="6" t="s">
        <v>93</v>
      </c>
      <c r="D50" s="6"/>
      <c r="E50" s="6"/>
      <c r="F50" s="6"/>
      <c r="G50" s="6"/>
    </row>
    <row r="51" spans="1:7" ht="14.4">
      <c r="A51" s="6" t="s">
        <v>2694</v>
      </c>
      <c r="B51" s="6" t="s">
        <v>2695</v>
      </c>
      <c r="C51" s="6" t="s">
        <v>103</v>
      </c>
      <c r="D51" s="6"/>
      <c r="E51" s="6"/>
      <c r="F51" s="6"/>
      <c r="G51" s="6"/>
    </row>
    <row r="52" spans="1:7" ht="14.4">
      <c r="A52" s="6" t="s">
        <v>2696</v>
      </c>
      <c r="B52" s="6" t="s">
        <v>2697</v>
      </c>
      <c r="C52" s="6" t="s">
        <v>53</v>
      </c>
      <c r="D52" s="6"/>
      <c r="E52" s="6"/>
      <c r="F52" s="6"/>
      <c r="G52" s="6"/>
    </row>
    <row r="53" spans="1:7" ht="14.4">
      <c r="A53" s="6" t="s">
        <v>2698</v>
      </c>
      <c r="B53" s="6" t="s">
        <v>2699</v>
      </c>
      <c r="C53" s="6" t="s">
        <v>84</v>
      </c>
      <c r="D53" s="6"/>
      <c r="E53" s="6"/>
      <c r="F53" s="6"/>
      <c r="G53" s="6"/>
    </row>
    <row r="54" spans="1:7" ht="14.4">
      <c r="A54" s="6" t="s">
        <v>2700</v>
      </c>
      <c r="B54" s="6" t="s">
        <v>2701</v>
      </c>
      <c r="C54" s="6" t="s">
        <v>65</v>
      </c>
      <c r="D54" s="6"/>
      <c r="E54" s="6"/>
      <c r="F54" s="6"/>
      <c r="G54" s="6"/>
    </row>
    <row r="55" spans="1:7" ht="14.4">
      <c r="A55" s="6" t="s">
        <v>2702</v>
      </c>
      <c r="B55" s="6" t="s">
        <v>2703</v>
      </c>
      <c r="C55" s="6" t="s">
        <v>74</v>
      </c>
      <c r="D55" s="6"/>
      <c r="E55" s="6"/>
      <c r="F55" s="6"/>
      <c r="G55" s="6"/>
    </row>
    <row r="56" spans="1:7" ht="14.4">
      <c r="A56" s="6" t="s">
        <v>2704</v>
      </c>
      <c r="B56" s="6" t="s">
        <v>2705</v>
      </c>
      <c r="C56" s="6" t="s">
        <v>93</v>
      </c>
      <c r="D56" s="6"/>
      <c r="E56" s="6"/>
      <c r="F56" s="6"/>
      <c r="G56" s="6"/>
    </row>
    <row r="57" spans="1:7" ht="14.4">
      <c r="A57" s="6" t="s">
        <v>2706</v>
      </c>
      <c r="B57" s="6" t="s">
        <v>2707</v>
      </c>
      <c r="C57" s="6" t="s">
        <v>103</v>
      </c>
      <c r="D57" s="6"/>
      <c r="E57" s="6"/>
      <c r="F57" s="6"/>
      <c r="G57" s="6"/>
    </row>
    <row r="58" spans="1:7" ht="14.4">
      <c r="A58" s="6" t="s">
        <v>2708</v>
      </c>
      <c r="B58" s="6" t="s">
        <v>2709</v>
      </c>
      <c r="C58" s="6" t="s">
        <v>53</v>
      </c>
      <c r="D58" s="6"/>
      <c r="E58" s="6"/>
      <c r="F58" s="6"/>
      <c r="G58" s="6"/>
    </row>
    <row r="59" spans="1:7" ht="14.4">
      <c r="A59" s="6" t="s">
        <v>2710</v>
      </c>
      <c r="B59" s="6" t="s">
        <v>2711</v>
      </c>
      <c r="C59" s="6" t="s">
        <v>84</v>
      </c>
      <c r="D59" s="6"/>
      <c r="E59" s="6"/>
      <c r="F59" s="6"/>
      <c r="G59" s="6"/>
    </row>
    <row r="60" spans="1:7" ht="14.4">
      <c r="A60" s="6" t="s">
        <v>2712</v>
      </c>
      <c r="B60" s="6" t="s">
        <v>2713</v>
      </c>
      <c r="C60" s="6" t="s">
        <v>65</v>
      </c>
      <c r="D60" s="6"/>
      <c r="E60" s="6"/>
      <c r="F60" s="6"/>
      <c r="G60" s="6"/>
    </row>
    <row r="61" spans="1:7" ht="14.4">
      <c r="A61" s="6" t="s">
        <v>2714</v>
      </c>
      <c r="B61" s="6" t="s">
        <v>2715</v>
      </c>
      <c r="C61" s="6" t="s">
        <v>74</v>
      </c>
      <c r="D61" s="6"/>
      <c r="E61" s="6"/>
      <c r="F61" s="6"/>
      <c r="G61" s="6"/>
    </row>
    <row r="62" spans="1:7" ht="14.4">
      <c r="A62" s="6" t="s">
        <v>2716</v>
      </c>
      <c r="B62" s="6" t="s">
        <v>2717</v>
      </c>
      <c r="C62" s="6" t="s">
        <v>31</v>
      </c>
      <c r="D62" s="6"/>
      <c r="E62" s="6"/>
      <c r="F62" s="6"/>
      <c r="G62" s="6"/>
    </row>
    <row r="63" spans="1:7" ht="14.4">
      <c r="A63" s="6" t="s">
        <v>2718</v>
      </c>
      <c r="B63" s="6" t="s">
        <v>2719</v>
      </c>
      <c r="C63" s="6" t="s">
        <v>114</v>
      </c>
      <c r="D63" s="6"/>
      <c r="E63" s="6"/>
      <c r="F63" s="6"/>
      <c r="G63" s="6"/>
    </row>
    <row r="64" spans="1:7" ht="14.4">
      <c r="A64" s="6" t="s">
        <v>2720</v>
      </c>
      <c r="B64" s="6" t="s">
        <v>2721</v>
      </c>
      <c r="C64" s="6" t="s">
        <v>2588</v>
      </c>
      <c r="D64" s="6"/>
      <c r="E64" s="6"/>
      <c r="F64" s="6"/>
      <c r="G64" s="6"/>
    </row>
    <row r="65" spans="1:7" ht="14.4">
      <c r="A65" s="6" t="s">
        <v>2722</v>
      </c>
      <c r="B65" s="6" t="s">
        <v>2723</v>
      </c>
      <c r="C65" s="6" t="s">
        <v>93</v>
      </c>
      <c r="D65" s="6"/>
      <c r="E65" s="6"/>
      <c r="F65" s="6"/>
      <c r="G65" s="6"/>
    </row>
    <row r="66" spans="1:7" ht="14.4">
      <c r="A66" s="6" t="s">
        <v>2724</v>
      </c>
      <c r="B66" s="6" t="s">
        <v>2725</v>
      </c>
      <c r="C66" s="6" t="s">
        <v>103</v>
      </c>
      <c r="D66" s="6"/>
      <c r="E66" s="6"/>
      <c r="F66" s="6"/>
      <c r="G66" s="6"/>
    </row>
    <row r="67" spans="1:7" ht="14.4">
      <c r="A67" s="6" t="s">
        <v>2726</v>
      </c>
      <c r="B67" s="6" t="s">
        <v>2727</v>
      </c>
      <c r="C67" s="6" t="s">
        <v>53</v>
      </c>
      <c r="D67" s="6"/>
      <c r="E67" s="6"/>
      <c r="F67" s="6"/>
      <c r="G67" s="6"/>
    </row>
    <row r="68" spans="1:7" ht="14.4">
      <c r="A68" s="6" t="s">
        <v>2728</v>
      </c>
      <c r="B68" s="6" t="s">
        <v>2729</v>
      </c>
      <c r="C68" s="6" t="s">
        <v>84</v>
      </c>
      <c r="D68" s="6"/>
      <c r="E68" s="6"/>
      <c r="F68" s="6"/>
      <c r="G68" s="6"/>
    </row>
    <row r="69" spans="1:7" ht="14.4">
      <c r="A69" s="6" t="s">
        <v>2730</v>
      </c>
      <c r="B69" s="6" t="s">
        <v>2731</v>
      </c>
      <c r="C69" s="6" t="s">
        <v>65</v>
      </c>
      <c r="D69" s="6"/>
      <c r="E69" s="6"/>
      <c r="F69" s="6"/>
      <c r="G69" s="6"/>
    </row>
    <row r="70" spans="1:7" ht="14.4">
      <c r="A70" s="6" t="s">
        <v>2732</v>
      </c>
      <c r="B70" s="6" t="s">
        <v>2733</v>
      </c>
      <c r="C70" s="6" t="s">
        <v>74</v>
      </c>
      <c r="D70" s="6"/>
      <c r="E70" s="6"/>
      <c r="F70" s="6"/>
      <c r="G70" s="6"/>
    </row>
    <row r="71" spans="1:7" ht="14.4">
      <c r="A71" s="6" t="s">
        <v>2734</v>
      </c>
      <c r="B71" s="6" t="s">
        <v>2735</v>
      </c>
      <c r="C71" s="6" t="s">
        <v>93</v>
      </c>
      <c r="D71" s="6"/>
      <c r="E71" s="6"/>
      <c r="F71" s="6"/>
      <c r="G71" s="6"/>
    </row>
    <row r="72" spans="1:7" ht="14.4">
      <c r="A72" s="6" t="s">
        <v>2736</v>
      </c>
      <c r="B72" s="6" t="s">
        <v>2737</v>
      </c>
      <c r="C72" s="6" t="s">
        <v>103</v>
      </c>
      <c r="D72" s="6"/>
      <c r="E72" s="6"/>
      <c r="F72" s="6"/>
      <c r="G72" s="6"/>
    </row>
    <row r="73" spans="1:7" ht="14.4">
      <c r="A73" s="6" t="s">
        <v>2738</v>
      </c>
      <c r="B73" s="6" t="s">
        <v>2739</v>
      </c>
      <c r="C73" s="6" t="s">
        <v>53</v>
      </c>
      <c r="D73" s="6"/>
      <c r="E73" s="6"/>
      <c r="F73" s="6"/>
      <c r="G73" s="6"/>
    </row>
    <row r="74" spans="1:7" ht="14.4">
      <c r="A74" s="6" t="s">
        <v>2740</v>
      </c>
      <c r="B74" s="6" t="s">
        <v>2741</v>
      </c>
      <c r="C74" s="6" t="s">
        <v>84</v>
      </c>
      <c r="D74" s="6"/>
      <c r="E74" s="6"/>
      <c r="F74" s="6"/>
      <c r="G74" s="6"/>
    </row>
    <row r="75" spans="1:7" ht="14.4">
      <c r="A75" s="6" t="s">
        <v>2742</v>
      </c>
      <c r="B75" s="6" t="s">
        <v>2743</v>
      </c>
      <c r="C75" s="6" t="s">
        <v>65</v>
      </c>
      <c r="D75" s="6"/>
      <c r="E75" s="6"/>
      <c r="F75" s="6"/>
      <c r="G75" s="6"/>
    </row>
    <row r="76" spans="1:7" ht="14.4">
      <c r="A76" s="6" t="s">
        <v>2744</v>
      </c>
      <c r="B76" s="6" t="s">
        <v>2745</v>
      </c>
      <c r="C76" s="6" t="s">
        <v>74</v>
      </c>
      <c r="D76" s="6"/>
      <c r="E76" s="6"/>
      <c r="F76" s="6"/>
      <c r="G76" s="6"/>
    </row>
    <row r="77" spans="1:7" ht="14.4">
      <c r="A77" s="6" t="s">
        <v>2746</v>
      </c>
      <c r="B77" s="6" t="s">
        <v>2747</v>
      </c>
      <c r="C77" s="6" t="s">
        <v>93</v>
      </c>
      <c r="D77" s="6"/>
      <c r="E77" s="6"/>
      <c r="F77" s="6"/>
      <c r="G77" s="6"/>
    </row>
    <row r="78" spans="1:7" ht="14.4">
      <c r="A78" s="6" t="s">
        <v>2748</v>
      </c>
      <c r="B78" s="6" t="s">
        <v>2749</v>
      </c>
      <c r="C78" s="6" t="s">
        <v>103</v>
      </c>
      <c r="D78" s="6"/>
      <c r="E78" s="6"/>
      <c r="F78" s="6"/>
      <c r="G78" s="6"/>
    </row>
    <row r="79" spans="1:7" ht="14.4">
      <c r="A79" s="6" t="s">
        <v>2750</v>
      </c>
      <c r="B79" s="6" t="s">
        <v>2751</v>
      </c>
      <c r="C79" s="6" t="s">
        <v>53</v>
      </c>
      <c r="D79" s="6"/>
      <c r="E79" s="6"/>
      <c r="F79" s="6"/>
      <c r="G79" s="6"/>
    </row>
    <row r="80" spans="1:7" ht="14.4">
      <c r="A80" s="6" t="s">
        <v>2752</v>
      </c>
      <c r="B80" s="6" t="s">
        <v>2753</v>
      </c>
      <c r="C80" s="6" t="s">
        <v>84</v>
      </c>
      <c r="D80" s="6"/>
      <c r="E80" s="6"/>
      <c r="F80" s="6"/>
      <c r="G80" s="6"/>
    </row>
    <row r="81" spans="1:7" ht="14.4">
      <c r="A81" s="6" t="s">
        <v>2754</v>
      </c>
      <c r="B81" s="6" t="s">
        <v>2755</v>
      </c>
      <c r="C81" s="6" t="s">
        <v>65</v>
      </c>
      <c r="D81" s="6"/>
      <c r="E81" s="6"/>
      <c r="F81" s="6"/>
      <c r="G81" s="6"/>
    </row>
    <row r="82" spans="1:7" ht="14.4">
      <c r="A82" s="6" t="s">
        <v>2756</v>
      </c>
      <c r="B82" s="6" t="s">
        <v>2757</v>
      </c>
      <c r="C82" s="6" t="s">
        <v>74</v>
      </c>
      <c r="D82" s="6"/>
      <c r="E82" s="6"/>
      <c r="F82" s="6"/>
      <c r="G82" s="6"/>
    </row>
    <row r="83" spans="1:7" ht="14.4">
      <c r="A83" s="6" t="s">
        <v>2758</v>
      </c>
      <c r="B83" s="6" t="s">
        <v>2759</v>
      </c>
      <c r="C83" s="6" t="s">
        <v>93</v>
      </c>
      <c r="D83" s="6"/>
      <c r="E83" s="6"/>
      <c r="F83" s="6"/>
      <c r="G83" s="6"/>
    </row>
    <row r="84" spans="1:7" ht="14.4">
      <c r="A84" s="6" t="s">
        <v>2760</v>
      </c>
      <c r="B84" s="6" t="s">
        <v>2761</v>
      </c>
      <c r="C84" s="6" t="s">
        <v>103</v>
      </c>
      <c r="D84" s="6"/>
      <c r="E84" s="6"/>
      <c r="F84" s="6"/>
      <c r="G84" s="6"/>
    </row>
    <row r="85" spans="1:7" ht="14.4">
      <c r="A85" s="6" t="s">
        <v>2762</v>
      </c>
      <c r="B85" s="6" t="s">
        <v>2763</v>
      </c>
      <c r="C85" s="6" t="s">
        <v>53</v>
      </c>
      <c r="D85" s="6"/>
      <c r="E85" s="6"/>
      <c r="F85" s="6"/>
      <c r="G85" s="6"/>
    </row>
    <row r="86" spans="1:7" ht="14.4">
      <c r="A86" s="6" t="s">
        <v>2764</v>
      </c>
      <c r="B86" s="6" t="s">
        <v>2765</v>
      </c>
      <c r="C86" s="6" t="s">
        <v>84</v>
      </c>
      <c r="D86" s="6"/>
      <c r="E86" s="6"/>
      <c r="F86" s="6"/>
      <c r="G86" s="6"/>
    </row>
    <row r="87" spans="1:7" ht="14.4">
      <c r="A87" s="6" t="s">
        <v>2766</v>
      </c>
      <c r="B87" s="6" t="s">
        <v>2767</v>
      </c>
      <c r="C87" s="6" t="s">
        <v>65</v>
      </c>
      <c r="D87" s="6"/>
      <c r="E87" s="6"/>
      <c r="F87" s="6"/>
      <c r="G87" s="6"/>
    </row>
    <row r="88" spans="1:7" ht="14.4">
      <c r="A88" s="6" t="s">
        <v>2768</v>
      </c>
      <c r="B88" s="6" t="s">
        <v>2769</v>
      </c>
      <c r="C88" s="6" t="s">
        <v>74</v>
      </c>
      <c r="D88" s="6"/>
      <c r="E88" s="6"/>
      <c r="F88" s="6"/>
      <c r="G88" s="6"/>
    </row>
    <row r="89" spans="1:7" ht="14.4">
      <c r="A89" s="6" t="s">
        <v>2770</v>
      </c>
      <c r="B89" s="6" t="s">
        <v>2771</v>
      </c>
      <c r="C89" s="6" t="s">
        <v>31</v>
      </c>
      <c r="D89" s="6"/>
      <c r="E89" s="6"/>
      <c r="F89" s="6"/>
      <c r="G89" s="6"/>
    </row>
    <row r="90" spans="1:7" ht="14.4">
      <c r="A90" s="6" t="s">
        <v>2772</v>
      </c>
      <c r="B90" s="6" t="s">
        <v>2773</v>
      </c>
      <c r="C90" s="6" t="s">
        <v>114</v>
      </c>
      <c r="D90" s="6"/>
      <c r="E90" s="6"/>
      <c r="F90" s="6"/>
      <c r="G90" s="6"/>
    </row>
    <row r="91" spans="1:7" ht="14.4">
      <c r="A91" s="6" t="s">
        <v>2774</v>
      </c>
      <c r="B91" s="6" t="s">
        <v>2775</v>
      </c>
      <c r="C91" s="6" t="s">
        <v>2588</v>
      </c>
      <c r="D91" s="6"/>
      <c r="E91" s="6"/>
      <c r="F91" s="6"/>
      <c r="G91" s="6"/>
    </row>
    <row r="92" spans="1:7" ht="14.4">
      <c r="A92" s="6" t="s">
        <v>2756</v>
      </c>
      <c r="B92" s="6" t="s">
        <v>2776</v>
      </c>
      <c r="C92" s="6" t="s">
        <v>93</v>
      </c>
      <c r="D92" s="6"/>
      <c r="E92" s="6"/>
      <c r="F92" s="6"/>
      <c r="G92" s="6"/>
    </row>
    <row r="93" spans="1:7" ht="14.4">
      <c r="A93" s="6" t="s">
        <v>2777</v>
      </c>
      <c r="B93" s="6" t="s">
        <v>2778</v>
      </c>
      <c r="C93" s="6" t="s">
        <v>103</v>
      </c>
      <c r="D93" s="6"/>
      <c r="E93" s="6"/>
      <c r="F93" s="6"/>
      <c r="G93" s="6"/>
    </row>
    <row r="94" spans="1:7" ht="14.4">
      <c r="A94" s="6" t="s">
        <v>2779</v>
      </c>
      <c r="B94" s="6" t="s">
        <v>2780</v>
      </c>
      <c r="C94" s="6" t="s">
        <v>53</v>
      </c>
      <c r="D94" s="6"/>
      <c r="E94" s="6"/>
      <c r="F94" s="6"/>
      <c r="G94" s="6"/>
    </row>
    <row r="95" spans="1:7" ht="14.4">
      <c r="A95" s="6" t="s">
        <v>2781</v>
      </c>
      <c r="B95" s="6" t="s">
        <v>2782</v>
      </c>
      <c r="C95" s="6" t="s">
        <v>84</v>
      </c>
      <c r="D95" s="6"/>
      <c r="E95" s="6"/>
      <c r="F95" s="6"/>
      <c r="G95" s="6"/>
    </row>
    <row r="96" spans="1:7" ht="14.4">
      <c r="A96" s="6" t="s">
        <v>2783</v>
      </c>
      <c r="B96" s="6" t="s">
        <v>2784</v>
      </c>
      <c r="C96" s="6" t="s">
        <v>65</v>
      </c>
      <c r="D96" s="6"/>
      <c r="E96" s="6"/>
      <c r="F96" s="6"/>
      <c r="G96" s="6"/>
    </row>
    <row r="97" spans="1:7" ht="14.4">
      <c r="A97" s="6" t="s">
        <v>2785</v>
      </c>
      <c r="B97" s="6" t="s">
        <v>2786</v>
      </c>
      <c r="C97" s="6" t="s">
        <v>74</v>
      </c>
      <c r="D97" s="6"/>
      <c r="E97" s="6"/>
      <c r="F97" s="6"/>
      <c r="G97" s="6"/>
    </row>
    <row r="98" spans="1:7" ht="14.4">
      <c r="A98" s="6" t="s">
        <v>2787</v>
      </c>
      <c r="B98" s="6"/>
      <c r="C98" s="6" t="s">
        <v>93</v>
      </c>
      <c r="D98" s="6"/>
      <c r="E98" s="6"/>
      <c r="F98" s="6"/>
      <c r="G98" s="6"/>
    </row>
    <row r="99" spans="1:7" ht="14.4">
      <c r="A99" s="6" t="s">
        <v>2788</v>
      </c>
      <c r="B99" s="6"/>
      <c r="C99" s="6" t="s">
        <v>103</v>
      </c>
      <c r="D99" s="6"/>
      <c r="E99" s="6"/>
      <c r="F99" s="6"/>
      <c r="G99" s="6"/>
    </row>
    <row r="100" spans="1:7" ht="14.4">
      <c r="A100" s="6" t="s">
        <v>2648</v>
      </c>
      <c r="B100" s="6"/>
      <c r="C100" s="6" t="s">
        <v>53</v>
      </c>
      <c r="D100" s="6"/>
      <c r="E100" s="6"/>
      <c r="F100" s="6"/>
      <c r="G100" s="6"/>
    </row>
    <row r="101" spans="1:7" ht="14.4">
      <c r="A101" s="6" t="s">
        <v>2789</v>
      </c>
      <c r="B101" s="6"/>
      <c r="C101" s="6" t="s">
        <v>84</v>
      </c>
      <c r="D101" s="6"/>
      <c r="E101" s="6"/>
      <c r="F101" s="6"/>
      <c r="G101" s="6"/>
    </row>
    <row r="102" spans="1:7" ht="14.4">
      <c r="A102" s="6" t="s">
        <v>2614</v>
      </c>
      <c r="B102" s="6"/>
      <c r="C102" s="6" t="s">
        <v>65</v>
      </c>
      <c r="D102" s="6"/>
      <c r="E102" s="6"/>
      <c r="F102" s="6"/>
      <c r="G102" s="6"/>
    </row>
    <row r="103" spans="1:7" ht="14.4">
      <c r="A103" s="6" t="s">
        <v>2790</v>
      </c>
      <c r="B103" s="6"/>
      <c r="C103" s="6" t="s">
        <v>74</v>
      </c>
      <c r="D103" s="6"/>
      <c r="E103" s="6"/>
      <c r="F103" s="6"/>
      <c r="G103" s="6"/>
    </row>
    <row r="104" spans="1:7" ht="14.4">
      <c r="A104" s="6" t="s">
        <v>2791</v>
      </c>
      <c r="B104" s="6"/>
      <c r="C104" s="6" t="s">
        <v>93</v>
      </c>
      <c r="D104" s="6"/>
      <c r="E104" s="6"/>
      <c r="F104" s="6"/>
      <c r="G104" s="6"/>
    </row>
    <row r="105" spans="1:7" ht="14.4">
      <c r="A105" s="6" t="s">
        <v>2641</v>
      </c>
      <c r="B105" s="6"/>
      <c r="C105" s="6" t="s">
        <v>103</v>
      </c>
      <c r="D105" s="6"/>
      <c r="E105" s="6"/>
      <c r="F105" s="6"/>
      <c r="G105" s="6"/>
    </row>
    <row r="106" spans="1:7" ht="14.4">
      <c r="A106" s="6" t="s">
        <v>2664</v>
      </c>
      <c r="B106" s="6"/>
      <c r="C106" s="6" t="s">
        <v>53</v>
      </c>
      <c r="D106" s="6"/>
      <c r="E106" s="6"/>
      <c r="F106" s="6"/>
      <c r="G106" s="6"/>
    </row>
    <row r="107" spans="1:7" ht="14.4">
      <c r="A107" s="6" t="s">
        <v>2792</v>
      </c>
      <c r="B107" s="6"/>
      <c r="C107" s="6" t="s">
        <v>84</v>
      </c>
      <c r="D107" s="6"/>
      <c r="E107" s="6"/>
      <c r="F107" s="6"/>
      <c r="G107" s="6"/>
    </row>
    <row r="108" spans="1:7" ht="14.4">
      <c r="A108" s="6" t="s">
        <v>2793</v>
      </c>
      <c r="B108" s="6"/>
      <c r="C108" s="6" t="s">
        <v>65</v>
      </c>
      <c r="D108" s="6"/>
      <c r="E108" s="6"/>
      <c r="F108" s="6"/>
      <c r="G108" s="6"/>
    </row>
    <row r="109" spans="1:7" ht="14.4">
      <c r="A109" s="6" t="s">
        <v>2794</v>
      </c>
      <c r="B109" s="6"/>
      <c r="C109" s="6" t="s">
        <v>74</v>
      </c>
      <c r="D109" s="6"/>
      <c r="E109" s="6"/>
      <c r="F109" s="6"/>
      <c r="G109" s="6"/>
    </row>
    <row r="110" spans="1:7" ht="14.4">
      <c r="A110" s="6" t="s">
        <v>2795</v>
      </c>
      <c r="B110" s="6"/>
      <c r="C110" s="6"/>
      <c r="D110" s="6"/>
      <c r="E110" s="6"/>
      <c r="F110" s="6"/>
      <c r="G110" s="6"/>
    </row>
    <row r="111" spans="1:7" ht="14.4">
      <c r="A111" s="6" t="s">
        <v>2796</v>
      </c>
      <c r="B111" s="6"/>
      <c r="C111" s="6"/>
      <c r="D111" s="6"/>
      <c r="E111" s="6"/>
      <c r="F111" s="6"/>
      <c r="G111" s="6"/>
    </row>
    <row r="112" spans="1:7" ht="14.4">
      <c r="A112" s="6" t="s">
        <v>2797</v>
      </c>
      <c r="B112" s="6"/>
      <c r="C112" s="6"/>
      <c r="D112" s="6"/>
      <c r="E112" s="6"/>
      <c r="F112" s="6"/>
      <c r="G112" s="6"/>
    </row>
    <row r="113" spans="1:7" ht="14.4">
      <c r="A113" s="6" t="s">
        <v>2798</v>
      </c>
      <c r="B113" s="6"/>
      <c r="C113" s="6"/>
      <c r="D113" s="6"/>
      <c r="E113" s="6"/>
      <c r="F113" s="6"/>
      <c r="G113" s="6"/>
    </row>
    <row r="114" spans="1:7" ht="14.4">
      <c r="A114" s="6" t="s">
        <v>2799</v>
      </c>
      <c r="B114" s="6"/>
      <c r="C114" s="6"/>
      <c r="D114" s="6"/>
      <c r="E114" s="6"/>
      <c r="F114" s="6"/>
      <c r="G114" s="6"/>
    </row>
    <row r="115" spans="1:7" ht="14.4">
      <c r="A115" s="6" t="s">
        <v>2800</v>
      </c>
      <c r="B115" s="6"/>
      <c r="C115" s="6"/>
      <c r="D115" s="6"/>
      <c r="E115" s="6"/>
      <c r="F115" s="6"/>
      <c r="G115" s="6"/>
    </row>
    <row r="116" spans="1:7" ht="14.4">
      <c r="A116" s="6" t="s">
        <v>2801</v>
      </c>
      <c r="B116" s="6"/>
      <c r="C116" s="6"/>
      <c r="D116" s="6"/>
      <c r="E116" s="6"/>
      <c r="F116" s="6"/>
      <c r="G116" s="6"/>
    </row>
    <row r="117" spans="1:7" ht="14.4">
      <c r="A117" s="6" t="s">
        <v>2802</v>
      </c>
      <c r="B117" s="6"/>
      <c r="C117" s="6"/>
      <c r="D117" s="6"/>
      <c r="E117" s="6"/>
      <c r="F117" s="6"/>
      <c r="G117" s="6"/>
    </row>
    <row r="118" spans="1:7" ht="14.4">
      <c r="A118" s="6" t="s">
        <v>2803</v>
      </c>
      <c r="B118" s="6"/>
      <c r="C118" s="6"/>
      <c r="D118" s="6"/>
      <c r="E118" s="6"/>
      <c r="F118" s="6"/>
      <c r="G118" s="6"/>
    </row>
    <row r="119" spans="1:7" ht="14.4">
      <c r="A119" s="6" t="s">
        <v>2804</v>
      </c>
      <c r="B119" s="6"/>
      <c r="C119" s="6"/>
      <c r="D119" s="6"/>
      <c r="E119" s="6"/>
      <c r="F119" s="6"/>
      <c r="G119" s="6"/>
    </row>
    <row r="120" spans="1:7" ht="14.4">
      <c r="A120" s="6" t="s">
        <v>2805</v>
      </c>
      <c r="B120" s="6"/>
      <c r="C120" s="6"/>
      <c r="D120" s="6"/>
      <c r="E120" s="6"/>
      <c r="F120" s="6"/>
      <c r="G120" s="6"/>
    </row>
    <row r="121" spans="1:7" ht="14.4">
      <c r="A121" s="6" t="s">
        <v>2806</v>
      </c>
      <c r="B121" s="6"/>
      <c r="C121" s="6"/>
      <c r="D121" s="6"/>
      <c r="E121" s="6"/>
      <c r="F121" s="6"/>
      <c r="G121" s="6"/>
    </row>
    <row r="122" spans="1:7" ht="14.4">
      <c r="A122" s="6" t="s">
        <v>2807</v>
      </c>
      <c r="B122" s="6"/>
      <c r="C122" s="6"/>
      <c r="D122" s="6"/>
      <c r="E122" s="6"/>
      <c r="F122" s="6"/>
      <c r="G122" s="6"/>
    </row>
    <row r="123" spans="1:7" ht="14.4">
      <c r="A123" s="6" t="s">
        <v>2808</v>
      </c>
      <c r="B123" s="6"/>
      <c r="C123" s="6"/>
      <c r="D123" s="6"/>
      <c r="E123" s="6"/>
      <c r="F123" s="6"/>
      <c r="G123" s="6"/>
    </row>
    <row r="124" spans="1:7" ht="14.4">
      <c r="A124" s="6" t="s">
        <v>2809</v>
      </c>
      <c r="B124" s="6"/>
      <c r="C124" s="6"/>
      <c r="D124" s="6"/>
      <c r="E124" s="6"/>
      <c r="F124" s="6"/>
      <c r="G124" s="6"/>
    </row>
    <row r="125" spans="1:7" ht="14.4">
      <c r="A125" s="6" t="s">
        <v>2810</v>
      </c>
      <c r="B125" s="6"/>
      <c r="C125" s="6"/>
      <c r="D125" s="6"/>
      <c r="E125" s="6"/>
      <c r="F125" s="6"/>
      <c r="G125" s="6"/>
    </row>
    <row r="126" spans="1:7" ht="14.4">
      <c r="A126" s="6" t="s">
        <v>2811</v>
      </c>
      <c r="B126" s="6"/>
      <c r="C126" s="6"/>
      <c r="D126" s="6"/>
      <c r="E126" s="6"/>
      <c r="F126" s="6"/>
      <c r="G126" s="6"/>
    </row>
    <row r="127" spans="1:7" ht="14.4">
      <c r="A127" s="6" t="s">
        <v>2812</v>
      </c>
      <c r="B127" s="6"/>
      <c r="C127" s="6"/>
      <c r="D127" s="6"/>
      <c r="E127" s="6"/>
      <c r="F127" s="6"/>
      <c r="G127" s="6"/>
    </row>
    <row r="128" spans="1:7" ht="14.4">
      <c r="A128" s="6" t="s">
        <v>2813</v>
      </c>
      <c r="B128" s="6"/>
      <c r="C128" s="6"/>
      <c r="D128" s="6"/>
      <c r="E128" s="6"/>
      <c r="F128" s="6"/>
      <c r="G128" s="6"/>
    </row>
    <row r="129" spans="1:7" ht="14.4">
      <c r="A129" s="6" t="s">
        <v>2814</v>
      </c>
      <c r="B129" s="6"/>
      <c r="C129" s="6"/>
      <c r="D129" s="6"/>
      <c r="E129" s="6"/>
      <c r="F129" s="6"/>
      <c r="G129" s="6"/>
    </row>
    <row r="130" spans="1:7" ht="14.4">
      <c r="A130" s="6" t="s">
        <v>2815</v>
      </c>
      <c r="B130" s="6"/>
      <c r="C130" s="6"/>
      <c r="D130" s="6"/>
      <c r="E130" s="6"/>
      <c r="F130" s="6"/>
      <c r="G130" s="6"/>
    </row>
    <row r="131" spans="1:7" ht="14.4">
      <c r="A131" s="6" t="s">
        <v>2816</v>
      </c>
      <c r="B131" s="6"/>
      <c r="C131" s="6"/>
      <c r="D131" s="6"/>
      <c r="E131" s="6"/>
      <c r="F131" s="6"/>
      <c r="G131" s="6"/>
    </row>
    <row r="132" spans="1:7" ht="14.4">
      <c r="A132" s="6" t="s">
        <v>2817</v>
      </c>
      <c r="B132" s="6"/>
      <c r="C132" s="6"/>
      <c r="D132" s="6"/>
      <c r="E132" s="6"/>
      <c r="F132" s="6"/>
      <c r="G132" s="6"/>
    </row>
    <row r="133" spans="1:7" ht="14.4">
      <c r="A133" s="6" t="s">
        <v>2818</v>
      </c>
      <c r="B133" s="6"/>
      <c r="C133" s="6"/>
      <c r="D133" s="6"/>
      <c r="E133" s="6"/>
      <c r="F133" s="6"/>
      <c r="G133" s="6"/>
    </row>
    <row r="134" spans="1:7" ht="14.4">
      <c r="A134" s="6" t="s">
        <v>2819</v>
      </c>
      <c r="B134" s="6"/>
      <c r="C134" s="6"/>
      <c r="D134" s="6"/>
      <c r="E134" s="6"/>
      <c r="F134" s="6"/>
      <c r="G134" s="6"/>
    </row>
    <row r="135" spans="1:7" ht="14.4">
      <c r="A135" s="6" t="s">
        <v>2820</v>
      </c>
      <c r="B135" s="6"/>
      <c r="C135" s="6"/>
      <c r="D135" s="6"/>
      <c r="E135" s="6"/>
      <c r="F135" s="6"/>
      <c r="G135" s="6"/>
    </row>
    <row r="136" spans="1:7" ht="14.4">
      <c r="A136" s="6" t="s">
        <v>2821</v>
      </c>
      <c r="B136" s="6"/>
      <c r="C136" s="6"/>
      <c r="D136" s="6"/>
      <c r="E136" s="6"/>
      <c r="F136" s="6"/>
      <c r="G136" s="6"/>
    </row>
    <row r="137" spans="1:7" ht="14.4">
      <c r="A137" s="6" t="s">
        <v>2822</v>
      </c>
      <c r="B137" s="6"/>
      <c r="C137" s="6"/>
      <c r="D137" s="6"/>
      <c r="E137" s="6"/>
      <c r="F137" s="6"/>
      <c r="G137" s="6"/>
    </row>
    <row r="138" spans="1:7" ht="14.4">
      <c r="A138" s="6" t="s">
        <v>2823</v>
      </c>
      <c r="B138" s="6"/>
      <c r="C138" s="6"/>
      <c r="D138" s="6"/>
      <c r="E138" s="6"/>
      <c r="F138" s="6"/>
      <c r="G138" s="6"/>
    </row>
    <row r="139" spans="1:7" ht="14.4">
      <c r="A139" s="6" t="s">
        <v>2816</v>
      </c>
      <c r="B139" s="6"/>
      <c r="C139" s="6"/>
      <c r="D139" s="6"/>
      <c r="E139" s="6"/>
      <c r="F139" s="6"/>
      <c r="G139" s="6"/>
    </row>
    <row r="140" spans="1:7" ht="14.4">
      <c r="A140" s="6" t="s">
        <v>2824</v>
      </c>
      <c r="B140" s="6"/>
      <c r="C140" s="6"/>
      <c r="D140" s="6"/>
      <c r="E140" s="6"/>
      <c r="F140" s="6"/>
      <c r="G140" s="6"/>
    </row>
    <row r="141" spans="1:7" ht="14.4">
      <c r="A141" s="6" t="s">
        <v>2825</v>
      </c>
      <c r="B141" s="6"/>
      <c r="C141" s="6"/>
      <c r="D141" s="6"/>
      <c r="E141" s="6"/>
      <c r="F141" s="6"/>
      <c r="G141" s="6"/>
    </row>
    <row r="142" spans="1:7" ht="14.4">
      <c r="A142" s="6" t="s">
        <v>2826</v>
      </c>
      <c r="B142" s="6"/>
      <c r="C142" s="6"/>
      <c r="D142" s="6"/>
      <c r="E142" s="6"/>
      <c r="F142" s="6"/>
      <c r="G142" s="6"/>
    </row>
    <row r="143" spans="1:7" ht="14.4">
      <c r="A143" s="6" t="s">
        <v>2827</v>
      </c>
      <c r="B143" s="6"/>
      <c r="C143" s="6"/>
      <c r="D143" s="6"/>
      <c r="E143" s="6"/>
      <c r="F143" s="6"/>
      <c r="G143" s="6"/>
    </row>
    <row r="144" spans="1:7" ht="14.4">
      <c r="A144" s="6" t="s">
        <v>2828</v>
      </c>
      <c r="B144" s="6"/>
      <c r="C144" s="6"/>
      <c r="D144" s="6"/>
      <c r="E144" s="6"/>
      <c r="F144" s="6"/>
      <c r="G144" s="6"/>
    </row>
    <row r="145" spans="1:7" ht="14.4">
      <c r="A145" s="6" t="s">
        <v>2829</v>
      </c>
      <c r="B145" s="6"/>
      <c r="C145" s="6"/>
      <c r="D145" s="6"/>
      <c r="E145" s="6"/>
      <c r="F145" s="6"/>
      <c r="G145" s="6"/>
    </row>
    <row r="146" spans="1:7" ht="14.4">
      <c r="A146" s="6" t="s">
        <v>2830</v>
      </c>
      <c r="B146" s="6"/>
      <c r="C146" s="6"/>
      <c r="D146" s="6"/>
      <c r="E146" s="6"/>
      <c r="F146" s="6"/>
      <c r="G146" s="6"/>
    </row>
    <row r="147" spans="1:7" ht="14.4">
      <c r="A147" s="6" t="s">
        <v>2831</v>
      </c>
      <c r="B147" s="6"/>
      <c r="C147" s="6"/>
      <c r="D147" s="6"/>
      <c r="E147" s="6"/>
      <c r="F147" s="6"/>
      <c r="G147" s="6"/>
    </row>
    <row r="148" spans="1:7" ht="14.4">
      <c r="A148" s="6"/>
      <c r="B148" s="6"/>
      <c r="C148" s="6"/>
      <c r="D148" s="6"/>
      <c r="E148" s="6"/>
      <c r="F148" s="6"/>
      <c r="G148" s="6"/>
    </row>
    <row r="149" spans="1:7" ht="14.4">
      <c r="A149" s="6"/>
      <c r="B149" s="6"/>
      <c r="C149" s="6"/>
      <c r="D149" s="6"/>
      <c r="E149" s="6"/>
      <c r="F149" s="6"/>
      <c r="G149" s="6"/>
    </row>
    <row r="150" spans="1:7" ht="14.4">
      <c r="A150" s="6"/>
      <c r="B150" s="6"/>
      <c r="C150" s="6"/>
      <c r="D150" s="6"/>
      <c r="E150" s="6"/>
      <c r="F150" s="6"/>
      <c r="G150" s="6"/>
    </row>
    <row r="151" spans="1:7" ht="14.4">
      <c r="A151" s="6"/>
      <c r="B151" s="6"/>
      <c r="C151" s="6"/>
      <c r="D151" s="6"/>
      <c r="E151" s="6"/>
      <c r="F151" s="6"/>
      <c r="G151" s="6"/>
    </row>
    <row r="152" spans="1:7" ht="14.4">
      <c r="A152" s="6"/>
      <c r="B152" s="6"/>
      <c r="C152" s="6"/>
      <c r="D152" s="6"/>
      <c r="E152" s="6"/>
      <c r="F152" s="6"/>
      <c r="G152" s="6"/>
    </row>
    <row r="153" spans="1:7" ht="14.4">
      <c r="A153" s="6"/>
      <c r="B153" s="6"/>
      <c r="C153" s="6"/>
      <c r="D153" s="6"/>
      <c r="E153" s="6"/>
      <c r="F153" s="6"/>
      <c r="G153" s="6"/>
    </row>
    <row r="154" spans="1:7" ht="14.4">
      <c r="A154" s="6"/>
      <c r="B154" s="6"/>
      <c r="C154" s="6"/>
      <c r="D154" s="6"/>
      <c r="E154" s="6"/>
      <c r="F154" s="6"/>
      <c r="G154" s="6"/>
    </row>
    <row r="155" spans="1:7" ht="14.4">
      <c r="A155" s="6"/>
      <c r="B155" s="6"/>
      <c r="C155" s="6"/>
      <c r="D155" s="6"/>
      <c r="E155" s="6"/>
      <c r="F155" s="6"/>
      <c r="G155" s="6"/>
    </row>
    <row r="156" spans="1:7" ht="14.4">
      <c r="A156" s="6"/>
      <c r="B156" s="6"/>
      <c r="C156" s="6"/>
      <c r="D156" s="6"/>
      <c r="E156" s="6"/>
      <c r="F156" s="6"/>
      <c r="G156" s="6"/>
    </row>
    <row r="157" spans="1:7" ht="14.4">
      <c r="A157" s="6"/>
      <c r="B157" s="6"/>
      <c r="C157" s="6"/>
      <c r="D157" s="6"/>
      <c r="E157" s="6"/>
      <c r="F157" s="6"/>
      <c r="G157" s="6"/>
    </row>
    <row r="158" spans="1:7" ht="14.4">
      <c r="A158" s="6"/>
      <c r="B158" s="6"/>
      <c r="C158" s="6"/>
      <c r="D158" s="6"/>
      <c r="E158" s="6"/>
      <c r="F158" s="6"/>
      <c r="G158" s="6"/>
    </row>
    <row r="159" spans="1:7" ht="14.4">
      <c r="A159" s="6"/>
      <c r="B159" s="6"/>
      <c r="C159" s="6"/>
      <c r="D159" s="6"/>
      <c r="E159" s="6"/>
      <c r="F159" s="6"/>
      <c r="G159" s="6"/>
    </row>
    <row r="160" spans="1:7" ht="14.4">
      <c r="A160" s="6"/>
      <c r="B160" s="6"/>
      <c r="C160" s="6"/>
      <c r="D160" s="6"/>
      <c r="E160" s="6"/>
      <c r="F160" s="6"/>
      <c r="G160" s="6"/>
    </row>
    <row r="161" spans="1:7" ht="14.4">
      <c r="A161" s="6"/>
      <c r="B161" s="6"/>
      <c r="C161" s="6"/>
      <c r="D161" s="6"/>
      <c r="E161" s="6"/>
      <c r="F161" s="6"/>
      <c r="G161" s="6"/>
    </row>
    <row r="162" spans="1:7" ht="14.4">
      <c r="A162" s="6"/>
      <c r="B162" s="6"/>
      <c r="C162" s="6"/>
      <c r="D162" s="6"/>
      <c r="E162" s="6"/>
      <c r="F162" s="6"/>
      <c r="G162" s="6"/>
    </row>
    <row r="163" spans="1:7" ht="14.4">
      <c r="A163" s="6"/>
      <c r="B163" s="6"/>
      <c r="C163" s="6"/>
      <c r="D163" s="6"/>
      <c r="E163" s="6"/>
      <c r="F163" s="6"/>
      <c r="G163" s="6"/>
    </row>
    <row r="164" spans="1:7" ht="14.4">
      <c r="A164" s="6"/>
      <c r="B164" s="6"/>
      <c r="C164" s="6"/>
      <c r="D164" s="6"/>
      <c r="E164" s="6"/>
      <c r="F164" s="6"/>
      <c r="G164" s="6"/>
    </row>
    <row r="165" spans="1:7" ht="14.4">
      <c r="A165" s="6"/>
      <c r="B165" s="6"/>
      <c r="C165" s="6"/>
      <c r="D165" s="6"/>
      <c r="E165" s="6"/>
      <c r="F165" s="6"/>
      <c r="G165" s="6"/>
    </row>
    <row r="166" spans="1:7" ht="14.4">
      <c r="A166" s="6"/>
      <c r="B166" s="6"/>
      <c r="C166" s="6"/>
      <c r="D166" s="6"/>
      <c r="E166" s="6"/>
      <c r="F166" s="6"/>
      <c r="G166" s="6"/>
    </row>
    <row r="167" spans="1:7" ht="14.4">
      <c r="A167" s="6"/>
      <c r="B167" s="6"/>
      <c r="C167" s="6"/>
      <c r="D167" s="6"/>
      <c r="E167" s="6"/>
      <c r="F167" s="6"/>
      <c r="G167" s="6"/>
    </row>
    <row r="168" spans="1:7" ht="14.4">
      <c r="A168" s="6"/>
      <c r="B168" s="6"/>
      <c r="C168" s="6"/>
      <c r="D168" s="6"/>
      <c r="E168" s="6"/>
      <c r="F168" s="6"/>
      <c r="G168" s="6"/>
    </row>
    <row r="169" spans="1:7" ht="14.4">
      <c r="A169" s="6"/>
      <c r="B169" s="6"/>
      <c r="C169" s="6"/>
      <c r="D169" s="6"/>
      <c r="E169" s="6"/>
      <c r="F169" s="6"/>
      <c r="G169" s="6"/>
    </row>
    <row r="170" spans="1:7" ht="14.4">
      <c r="A170" s="6"/>
      <c r="B170" s="6"/>
      <c r="C170" s="6"/>
      <c r="D170" s="6"/>
      <c r="E170" s="6"/>
      <c r="F170" s="6"/>
      <c r="G170" s="6"/>
    </row>
    <row r="171" spans="1:7" ht="14.4">
      <c r="A171" s="6"/>
      <c r="B171" s="6"/>
      <c r="C171" s="6"/>
      <c r="D171" s="6"/>
      <c r="E171" s="6"/>
      <c r="F171" s="6"/>
      <c r="G171" s="6"/>
    </row>
    <row r="172" spans="1:7" ht="14.4">
      <c r="A172" s="6"/>
      <c r="B172" s="6"/>
      <c r="C172" s="6"/>
      <c r="D172" s="6"/>
      <c r="E172" s="6"/>
      <c r="F172" s="6"/>
      <c r="G172" s="6"/>
    </row>
    <row r="173" spans="1:7" ht="14.4">
      <c r="A173" s="6"/>
      <c r="B173" s="6"/>
      <c r="C173" s="6"/>
      <c r="D173" s="6"/>
      <c r="E173" s="6"/>
      <c r="F173" s="6"/>
      <c r="G173" s="6"/>
    </row>
    <row r="174" spans="1:7" ht="14.4">
      <c r="A174" s="6"/>
      <c r="B174" s="6"/>
      <c r="C174" s="6"/>
      <c r="D174" s="6"/>
      <c r="E174" s="6"/>
      <c r="F174" s="6"/>
      <c r="G174" s="6"/>
    </row>
    <row r="175" spans="1:7" ht="14.4">
      <c r="A175" s="6"/>
      <c r="B175" s="6"/>
      <c r="C175" s="6"/>
      <c r="D175" s="6"/>
      <c r="E175" s="6"/>
      <c r="F175" s="6"/>
      <c r="G175" s="6"/>
    </row>
    <row r="176" spans="1:7" ht="14.4">
      <c r="A176" s="6"/>
      <c r="B176" s="6"/>
      <c r="C176" s="6"/>
      <c r="D176" s="6"/>
      <c r="E176" s="6"/>
      <c r="F176" s="6"/>
      <c r="G176" s="6"/>
    </row>
    <row r="177" spans="1:7" ht="14.4">
      <c r="A177" s="6"/>
      <c r="B177" s="6"/>
      <c r="C177" s="6"/>
      <c r="D177" s="6"/>
      <c r="E177" s="6"/>
      <c r="F177" s="6"/>
      <c r="G177" s="6"/>
    </row>
    <row r="178" spans="1:7" ht="14.4">
      <c r="A178" s="6"/>
      <c r="B178" s="6"/>
      <c r="C178" s="6"/>
      <c r="D178" s="6"/>
      <c r="E178" s="6"/>
      <c r="F178" s="6"/>
      <c r="G178" s="6"/>
    </row>
    <row r="179" spans="1:7" ht="14.4">
      <c r="A179" s="6"/>
      <c r="B179" s="6"/>
      <c r="C179" s="6"/>
      <c r="D179" s="6"/>
      <c r="E179" s="6"/>
      <c r="F179" s="6"/>
      <c r="G179" s="6"/>
    </row>
    <row r="180" spans="1:7" ht="14.4">
      <c r="A180" s="6"/>
      <c r="B180" s="6"/>
      <c r="C180" s="6"/>
      <c r="D180" s="6"/>
      <c r="E180" s="6"/>
      <c r="F180" s="6"/>
      <c r="G180" s="6"/>
    </row>
    <row r="181" spans="1:7" ht="14.4">
      <c r="A181" s="6"/>
      <c r="B181" s="6"/>
      <c r="C181" s="6"/>
      <c r="D181" s="6"/>
      <c r="E181" s="6"/>
      <c r="F181" s="6"/>
      <c r="G181" s="6"/>
    </row>
    <row r="182" spans="1:7" ht="14.4">
      <c r="A182" s="6"/>
      <c r="B182" s="6"/>
      <c r="C182" s="6"/>
      <c r="D182" s="6"/>
      <c r="E182" s="6"/>
      <c r="F182" s="6"/>
      <c r="G182" s="6"/>
    </row>
    <row r="183" spans="1:7" ht="14.4">
      <c r="A183" s="6"/>
      <c r="B183" s="6"/>
      <c r="C183" s="6"/>
      <c r="D183" s="6"/>
      <c r="E183" s="6"/>
      <c r="F183" s="6"/>
      <c r="G183" s="6"/>
    </row>
    <row r="184" spans="1:7" ht="14.4">
      <c r="A184" s="6"/>
      <c r="B184" s="6"/>
      <c r="C184" s="6"/>
      <c r="D184" s="6"/>
      <c r="E184" s="6"/>
      <c r="F184" s="6"/>
      <c r="G184" s="6"/>
    </row>
    <row r="185" spans="1:7" ht="14.4">
      <c r="A185" s="6"/>
      <c r="B185" s="6"/>
      <c r="C185" s="6"/>
      <c r="D185" s="6"/>
      <c r="E185" s="6"/>
      <c r="F185" s="6"/>
      <c r="G185" s="6"/>
    </row>
    <row r="186" spans="1:7" ht="14.4">
      <c r="A186" s="6"/>
      <c r="B186" s="6"/>
      <c r="C186" s="6"/>
      <c r="D186" s="6"/>
      <c r="E186" s="6"/>
      <c r="F186" s="6"/>
      <c r="G186" s="6"/>
    </row>
    <row r="187" spans="1:7" ht="14.4">
      <c r="A187" s="6"/>
      <c r="B187" s="6"/>
      <c r="C187" s="6"/>
      <c r="D187" s="6"/>
      <c r="E187" s="6"/>
      <c r="F187" s="6"/>
      <c r="G187" s="6"/>
    </row>
    <row r="188" spans="1:7" ht="14.4">
      <c r="A188" s="6"/>
      <c r="B188" s="6"/>
      <c r="C188" s="6"/>
      <c r="D188" s="6"/>
      <c r="E188" s="6"/>
      <c r="F188" s="6"/>
      <c r="G188" s="6"/>
    </row>
    <row r="189" spans="1:7" ht="14.4">
      <c r="A189" s="6"/>
      <c r="B189" s="6"/>
      <c r="C189" s="6"/>
      <c r="D189" s="6"/>
      <c r="E189" s="6"/>
      <c r="F189" s="6"/>
      <c r="G189" s="6"/>
    </row>
    <row r="190" spans="1:7" ht="14.4">
      <c r="A190" s="6"/>
      <c r="B190" s="6"/>
      <c r="C190" s="6"/>
      <c r="D190" s="6"/>
      <c r="E190" s="6"/>
      <c r="F190" s="6"/>
      <c r="G190" s="6"/>
    </row>
    <row r="191" spans="1:7" ht="14.4">
      <c r="A191" s="6"/>
      <c r="B191" s="6"/>
      <c r="C191" s="6"/>
      <c r="D191" s="6"/>
      <c r="E191" s="6"/>
      <c r="F191" s="6"/>
      <c r="G191" s="6"/>
    </row>
    <row r="192" spans="1:7" ht="14.4">
      <c r="A192" s="6"/>
      <c r="B192" s="6"/>
      <c r="C192" s="6"/>
      <c r="D192" s="6"/>
      <c r="E192" s="6"/>
      <c r="F192" s="6"/>
      <c r="G192" s="6"/>
    </row>
    <row r="193" spans="1:7" ht="14.4">
      <c r="A193" s="6"/>
      <c r="B193" s="6"/>
      <c r="C193" s="6"/>
      <c r="D193" s="6"/>
      <c r="E193" s="6"/>
      <c r="F193" s="6"/>
      <c r="G193" s="6"/>
    </row>
    <row r="194" spans="1:7" ht="14.4">
      <c r="A194" s="6"/>
      <c r="B194" s="6"/>
      <c r="C194" s="6"/>
      <c r="D194" s="6"/>
      <c r="E194" s="6"/>
      <c r="F194" s="6"/>
      <c r="G194" s="6"/>
    </row>
    <row r="195" spans="1:7" ht="14.4">
      <c r="A195" s="6"/>
      <c r="B195" s="6"/>
      <c r="C195" s="6"/>
      <c r="D195" s="6"/>
      <c r="E195" s="6"/>
      <c r="F195" s="6"/>
      <c r="G195" s="6"/>
    </row>
    <row r="196" spans="1:7" ht="14.4">
      <c r="A196" s="6"/>
      <c r="B196" s="6"/>
      <c r="C196" s="6"/>
      <c r="D196" s="6"/>
      <c r="E196" s="6"/>
      <c r="F196" s="6"/>
      <c r="G196" s="6"/>
    </row>
    <row r="197" spans="1:7" ht="14.4">
      <c r="A197" s="6"/>
      <c r="B197" s="6"/>
      <c r="C197" s="6"/>
      <c r="D197" s="6"/>
      <c r="E197" s="6"/>
      <c r="F197" s="6"/>
      <c r="G197" s="6"/>
    </row>
    <row r="198" spans="1:7" ht="14.4">
      <c r="A198" s="6"/>
      <c r="B198" s="6"/>
      <c r="C198" s="6"/>
      <c r="D198" s="6"/>
      <c r="E198" s="6"/>
      <c r="F198" s="6"/>
      <c r="G198" s="6"/>
    </row>
    <row r="199" spans="1:7" ht="14.4">
      <c r="A199" s="6"/>
      <c r="B199" s="6"/>
      <c r="C199" s="6"/>
      <c r="D199" s="6"/>
      <c r="E199" s="6"/>
      <c r="F199" s="6"/>
      <c r="G199" s="6"/>
    </row>
    <row r="200" spans="1:7" ht="14.4">
      <c r="A200" s="6"/>
      <c r="B200" s="6"/>
      <c r="C200" s="6"/>
      <c r="D200" s="6"/>
      <c r="E200" s="6"/>
      <c r="F200" s="6"/>
      <c r="G200" s="6"/>
    </row>
    <row r="201" spans="1:7" ht="14.4">
      <c r="A201" s="6"/>
      <c r="B201" s="6"/>
      <c r="C201" s="6"/>
      <c r="D201" s="6"/>
      <c r="E201" s="6"/>
      <c r="F201" s="6"/>
      <c r="G201" s="6"/>
    </row>
    <row r="202" spans="1:7" ht="14.4">
      <c r="A202" s="6"/>
      <c r="B202" s="6"/>
      <c r="C202" s="6"/>
      <c r="D202" s="6"/>
      <c r="E202" s="6"/>
      <c r="F202" s="6"/>
      <c r="G202" s="6"/>
    </row>
    <row r="203" spans="1:7" ht="14.4">
      <c r="A203" s="6"/>
      <c r="B203" s="6"/>
      <c r="C203" s="6"/>
      <c r="D203" s="6"/>
      <c r="E203" s="6"/>
      <c r="F203" s="6"/>
      <c r="G203" s="6"/>
    </row>
    <row r="204" spans="1:7" ht="14.4">
      <c r="A204" s="6"/>
      <c r="B204" s="6"/>
      <c r="C204" s="6"/>
      <c r="D204" s="6"/>
      <c r="E204" s="6"/>
      <c r="F204" s="6"/>
      <c r="G204" s="6"/>
    </row>
    <row r="205" spans="1:7" ht="14.4">
      <c r="A205" s="6"/>
      <c r="B205" s="6"/>
      <c r="C205" s="6"/>
      <c r="D205" s="6"/>
      <c r="E205" s="6"/>
      <c r="F205" s="6"/>
      <c r="G205" s="6"/>
    </row>
    <row r="206" spans="1:7" ht="14.4">
      <c r="A206" s="6"/>
      <c r="B206" s="6"/>
      <c r="C206" s="6"/>
      <c r="D206" s="6"/>
      <c r="E206" s="6"/>
      <c r="F206" s="6"/>
      <c r="G206" s="6"/>
    </row>
    <row r="207" spans="1:7" ht="14.4">
      <c r="A207" s="6"/>
      <c r="B207" s="6"/>
      <c r="C207" s="6"/>
      <c r="D207" s="6"/>
      <c r="E207" s="6"/>
      <c r="F207" s="6"/>
      <c r="G207" s="6"/>
    </row>
    <row r="208" spans="1:7" ht="14.4">
      <c r="A208" s="6"/>
      <c r="B208" s="6"/>
      <c r="C208" s="6"/>
      <c r="D208" s="6"/>
      <c r="E208" s="6"/>
      <c r="F208" s="6"/>
      <c r="G208" s="6"/>
    </row>
    <row r="209" spans="1:7" ht="14.4">
      <c r="A209" s="6"/>
      <c r="B209" s="6"/>
      <c r="C209" s="6"/>
      <c r="D209" s="6"/>
      <c r="E209" s="6"/>
      <c r="F209" s="6"/>
      <c r="G209" s="6"/>
    </row>
    <row r="210" spans="1:7" ht="14.4">
      <c r="A210" s="6"/>
      <c r="B210" s="6"/>
      <c r="C210" s="6"/>
      <c r="D210" s="6"/>
      <c r="E210" s="6"/>
      <c r="F210" s="6"/>
      <c r="G210" s="6"/>
    </row>
    <row r="211" spans="1:7" ht="14.4">
      <c r="A211" s="6"/>
      <c r="B211" s="6"/>
      <c r="C211" s="6"/>
      <c r="D211" s="6"/>
      <c r="E211" s="6"/>
      <c r="F211" s="6"/>
      <c r="G211" s="6"/>
    </row>
    <row r="212" spans="1:7" ht="14.4">
      <c r="A212" s="6"/>
      <c r="B212" s="6"/>
      <c r="C212" s="6"/>
      <c r="D212" s="6"/>
      <c r="E212" s="6"/>
      <c r="F212" s="6"/>
      <c r="G212" s="6"/>
    </row>
    <row r="213" spans="1:7" ht="14.4">
      <c r="A213" s="6"/>
      <c r="B213" s="6"/>
      <c r="C213" s="6"/>
      <c r="D213" s="6"/>
      <c r="E213" s="6"/>
      <c r="F213" s="6"/>
      <c r="G213" s="6"/>
    </row>
    <row r="214" spans="1:7" ht="14.4">
      <c r="A214" s="6"/>
      <c r="B214" s="6"/>
      <c r="C214" s="6"/>
      <c r="D214" s="6"/>
      <c r="E214" s="6"/>
      <c r="F214" s="6"/>
      <c r="G214" s="6"/>
    </row>
    <row r="215" spans="1:7" ht="14.4">
      <c r="A215" s="6"/>
      <c r="B215" s="6"/>
      <c r="C215" s="6"/>
      <c r="D215" s="6"/>
      <c r="E215" s="6"/>
      <c r="F215" s="6"/>
      <c r="G215" s="6"/>
    </row>
    <row r="216" spans="1:7" ht="14.4">
      <c r="A216" s="6"/>
      <c r="B216" s="6"/>
      <c r="C216" s="6"/>
      <c r="D216" s="6"/>
      <c r="E216" s="6"/>
      <c r="F216" s="6"/>
      <c r="G216" s="6"/>
    </row>
    <row r="217" spans="1:7" ht="14.4">
      <c r="A217" s="6"/>
      <c r="B217" s="6"/>
      <c r="C217" s="6"/>
      <c r="D217" s="6"/>
      <c r="E217" s="6"/>
      <c r="F217" s="6"/>
      <c r="G217" s="6"/>
    </row>
    <row r="218" spans="1:7" ht="14.4">
      <c r="A218" s="6"/>
      <c r="B218" s="6"/>
      <c r="C218" s="6"/>
      <c r="D218" s="6"/>
      <c r="E218" s="6"/>
      <c r="F218" s="6"/>
      <c r="G218" s="6"/>
    </row>
    <row r="219" spans="1:7" ht="14.4">
      <c r="A219" s="6"/>
      <c r="B219" s="6"/>
      <c r="C219" s="6"/>
      <c r="D219" s="6"/>
      <c r="E219" s="6"/>
      <c r="F219" s="6"/>
      <c r="G219" s="6"/>
    </row>
    <row r="220" spans="1:7" ht="14.4">
      <c r="A220" s="6"/>
      <c r="B220" s="6"/>
      <c r="C220" s="6"/>
      <c r="D220" s="6"/>
      <c r="E220" s="6"/>
      <c r="F220" s="6"/>
      <c r="G220" s="6"/>
    </row>
    <row r="221" spans="1:7" ht="14.4">
      <c r="A221" s="6"/>
      <c r="B221" s="6"/>
      <c r="C221" s="6"/>
      <c r="D221" s="6"/>
      <c r="E221" s="6"/>
      <c r="F221" s="6"/>
      <c r="G221" s="6"/>
    </row>
    <row r="222" spans="1:7" ht="14.4">
      <c r="A222" s="6"/>
      <c r="B222" s="6"/>
      <c r="C222" s="6"/>
      <c r="D222" s="6"/>
      <c r="E222" s="6"/>
      <c r="F222" s="6"/>
      <c r="G222" s="6"/>
    </row>
    <row r="223" spans="1:7" ht="14.4">
      <c r="A223" s="6"/>
      <c r="B223" s="6"/>
      <c r="C223" s="6"/>
      <c r="D223" s="6"/>
      <c r="E223" s="6"/>
      <c r="F223" s="6"/>
      <c r="G223" s="6"/>
    </row>
    <row r="224" spans="1:7" ht="14.4">
      <c r="A224" s="6"/>
      <c r="B224" s="6"/>
      <c r="C224" s="6"/>
      <c r="D224" s="6"/>
      <c r="E224" s="6"/>
      <c r="F224" s="6"/>
      <c r="G224" s="6"/>
    </row>
    <row r="225" spans="1:7" ht="14.4">
      <c r="A225" s="6"/>
      <c r="B225" s="6"/>
      <c r="C225" s="6"/>
      <c r="D225" s="6"/>
      <c r="E225" s="6"/>
      <c r="F225" s="6"/>
      <c r="G225" s="6"/>
    </row>
    <row r="226" spans="1:7" ht="14.4">
      <c r="A226" s="6"/>
      <c r="B226" s="6"/>
      <c r="C226" s="6"/>
      <c r="D226" s="6"/>
      <c r="E226" s="6"/>
      <c r="F226" s="6"/>
      <c r="G226" s="6"/>
    </row>
    <row r="227" spans="1:7" ht="14.4">
      <c r="A227" s="6"/>
      <c r="B227" s="6"/>
      <c r="C227" s="6"/>
      <c r="D227" s="6"/>
      <c r="E227" s="6"/>
      <c r="F227" s="6"/>
      <c r="G227" s="6"/>
    </row>
    <row r="228" spans="1:7" ht="14.4">
      <c r="A228" s="6"/>
      <c r="B228" s="6"/>
      <c r="C228" s="6"/>
      <c r="D228" s="6"/>
      <c r="E228" s="6"/>
      <c r="F228" s="6"/>
      <c r="G228" s="6"/>
    </row>
    <row r="229" spans="1:7" ht="14.4">
      <c r="A229" s="6"/>
      <c r="B229" s="6"/>
      <c r="C229" s="6"/>
      <c r="D229" s="6"/>
      <c r="E229" s="6"/>
      <c r="F229" s="6"/>
      <c r="G229" s="6"/>
    </row>
    <row r="230" spans="1:7" ht="14.4">
      <c r="A230" s="6"/>
      <c r="B230" s="6"/>
      <c r="C230" s="6"/>
      <c r="D230" s="6"/>
      <c r="E230" s="6"/>
      <c r="F230" s="6"/>
      <c r="G230" s="6"/>
    </row>
    <row r="231" spans="1:7" ht="14.4">
      <c r="A231" s="6"/>
      <c r="B231" s="6"/>
      <c r="C231" s="6"/>
      <c r="D231" s="6"/>
      <c r="E231" s="6"/>
      <c r="F231" s="6"/>
      <c r="G231" s="6"/>
    </row>
    <row r="232" spans="1:7" ht="14.4">
      <c r="A232" s="6"/>
      <c r="B232" s="6"/>
      <c r="C232" s="6"/>
      <c r="D232" s="6"/>
      <c r="E232" s="6"/>
      <c r="F232" s="6"/>
      <c r="G232" s="6"/>
    </row>
    <row r="233" spans="1:7" ht="14.4">
      <c r="A233" s="6"/>
      <c r="B233" s="6"/>
      <c r="C233" s="6"/>
      <c r="D233" s="6"/>
      <c r="E233" s="6"/>
      <c r="F233" s="6"/>
      <c r="G233" s="6"/>
    </row>
    <row r="234" spans="1:7" ht="14.4">
      <c r="A234" s="6"/>
      <c r="B234" s="6"/>
      <c r="C234" s="6"/>
      <c r="D234" s="6"/>
      <c r="E234" s="6"/>
      <c r="F234" s="6"/>
      <c r="G234" s="6"/>
    </row>
    <row r="235" spans="1:7" ht="14.4">
      <c r="A235" s="6"/>
      <c r="B235" s="6"/>
      <c r="C235" s="6"/>
      <c r="D235" s="6"/>
      <c r="E235" s="6"/>
      <c r="F235" s="6"/>
      <c r="G235" s="6"/>
    </row>
    <row r="236" spans="1:7" ht="14.4">
      <c r="A236" s="6"/>
      <c r="B236" s="6"/>
      <c r="C236" s="6"/>
      <c r="D236" s="6"/>
      <c r="E236" s="6"/>
      <c r="F236" s="6"/>
      <c r="G236" s="6"/>
    </row>
    <row r="237" spans="1:7" ht="14.4">
      <c r="A237" s="6"/>
      <c r="B237" s="6"/>
      <c r="C237" s="6"/>
      <c r="D237" s="6"/>
      <c r="E237" s="6"/>
      <c r="F237" s="6"/>
      <c r="G237" s="6"/>
    </row>
    <row r="238" spans="1:7" ht="14.4">
      <c r="A238" s="6"/>
      <c r="B238" s="6"/>
      <c r="C238" s="6"/>
      <c r="D238" s="6"/>
      <c r="E238" s="6"/>
      <c r="F238" s="6"/>
      <c r="G238" s="6"/>
    </row>
    <row r="239" spans="1:7" ht="14.4">
      <c r="A239" s="6"/>
      <c r="B239" s="6"/>
      <c r="C239" s="6"/>
      <c r="D239" s="6"/>
      <c r="E239" s="6"/>
      <c r="F239" s="6"/>
      <c r="G239" s="6"/>
    </row>
    <row r="240" spans="1:7" ht="14.4">
      <c r="A240" s="6"/>
      <c r="B240" s="6"/>
      <c r="C240" s="6"/>
      <c r="D240" s="6"/>
      <c r="E240" s="6"/>
      <c r="F240" s="6"/>
      <c r="G240" s="6"/>
    </row>
    <row r="241" spans="1:7" ht="14.4">
      <c r="A241" s="6"/>
      <c r="B241" s="6"/>
      <c r="C241" s="6"/>
      <c r="D241" s="6"/>
      <c r="E241" s="6"/>
      <c r="F241" s="6"/>
      <c r="G241" s="6"/>
    </row>
    <row r="242" spans="1:7" ht="14.4">
      <c r="A242" s="6"/>
      <c r="B242" s="6"/>
      <c r="C242" s="6"/>
      <c r="D242" s="6"/>
      <c r="E242" s="6"/>
      <c r="F242" s="6"/>
      <c r="G242" s="6"/>
    </row>
    <row r="243" spans="1:7" ht="14.4">
      <c r="A243" s="6"/>
      <c r="B243" s="6"/>
      <c r="C243" s="6"/>
      <c r="D243" s="6"/>
      <c r="E243" s="6"/>
      <c r="F243" s="6"/>
      <c r="G243" s="6"/>
    </row>
    <row r="244" spans="1:7" ht="14.4">
      <c r="A244" s="6"/>
      <c r="B244" s="6"/>
      <c r="C244" s="6"/>
      <c r="D244" s="6"/>
      <c r="E244" s="6"/>
      <c r="F244" s="6"/>
      <c r="G244" s="6"/>
    </row>
    <row r="245" spans="1:7" ht="14.4">
      <c r="A245" s="6"/>
      <c r="B245" s="6"/>
      <c r="C245" s="6"/>
      <c r="D245" s="6"/>
      <c r="E245" s="6"/>
      <c r="F245" s="6"/>
      <c r="G245" s="6"/>
    </row>
    <row r="246" spans="1:7" ht="14.4">
      <c r="A246" s="6"/>
      <c r="B246" s="6"/>
      <c r="C246" s="6"/>
      <c r="D246" s="6"/>
      <c r="E246" s="6"/>
      <c r="F246" s="6"/>
      <c r="G246" s="6"/>
    </row>
    <row r="247" spans="1:7" ht="14.4">
      <c r="A247" s="6"/>
      <c r="B247" s="6"/>
      <c r="C247" s="6"/>
      <c r="D247" s="6"/>
      <c r="E247" s="6"/>
      <c r="F247" s="6"/>
      <c r="G247" s="6"/>
    </row>
    <row r="248" spans="1:7" ht="14.4">
      <c r="A248" s="6"/>
      <c r="B248" s="6"/>
      <c r="C248" s="6"/>
      <c r="D248" s="6"/>
      <c r="E248" s="6"/>
      <c r="F248" s="6"/>
      <c r="G248" s="6"/>
    </row>
    <row r="249" spans="1:7" ht="14.4">
      <c r="A249" s="6"/>
      <c r="B249" s="6"/>
      <c r="C249" s="6"/>
      <c r="D249" s="6"/>
      <c r="E249" s="6"/>
      <c r="F249" s="6"/>
      <c r="G249" s="6"/>
    </row>
    <row r="250" spans="1:7" ht="14.4">
      <c r="A250" s="6"/>
      <c r="B250" s="6"/>
      <c r="C250" s="6"/>
      <c r="D250" s="6"/>
      <c r="E250" s="6"/>
      <c r="F250" s="6"/>
      <c r="G250" s="6"/>
    </row>
    <row r="251" spans="1:7" ht="14.4">
      <c r="A251" s="6"/>
      <c r="B251" s="6"/>
      <c r="C251" s="6"/>
      <c r="D251" s="6"/>
      <c r="E251" s="6"/>
      <c r="F251" s="6"/>
      <c r="G251" s="6"/>
    </row>
    <row r="252" spans="1:7" ht="14.4">
      <c r="A252" s="6"/>
      <c r="B252" s="6"/>
      <c r="C252" s="6"/>
      <c r="D252" s="6"/>
      <c r="E252" s="6"/>
      <c r="F252" s="6"/>
      <c r="G252" s="6"/>
    </row>
    <row r="253" spans="1:7" ht="14.4">
      <c r="A253" s="6"/>
      <c r="B253" s="6"/>
      <c r="C253" s="6"/>
      <c r="D253" s="6"/>
      <c r="E253" s="6"/>
      <c r="F253" s="6"/>
      <c r="G253" s="6"/>
    </row>
    <row r="254" spans="1:7" ht="14.4">
      <c r="A254" s="6"/>
      <c r="B254" s="6"/>
      <c r="C254" s="6"/>
      <c r="D254" s="6"/>
      <c r="E254" s="6"/>
      <c r="F254" s="6"/>
      <c r="G254" s="6"/>
    </row>
    <row r="255" spans="1:7" ht="14.4">
      <c r="A255" s="6"/>
      <c r="B255" s="6"/>
      <c r="C255" s="6"/>
      <c r="D255" s="6"/>
      <c r="E255" s="6"/>
      <c r="F255" s="6"/>
      <c r="G255" s="6"/>
    </row>
    <row r="256" spans="1:7" ht="14.4">
      <c r="A256" s="6"/>
      <c r="B256" s="6"/>
      <c r="C256" s="6"/>
      <c r="D256" s="6"/>
      <c r="E256" s="6"/>
      <c r="F256" s="6"/>
      <c r="G256" s="6"/>
    </row>
    <row r="257" spans="1:7" ht="14.4">
      <c r="A257" s="6"/>
      <c r="B257" s="6"/>
      <c r="C257" s="6"/>
      <c r="D257" s="6"/>
      <c r="E257" s="6"/>
      <c r="F257" s="6"/>
      <c r="G257" s="6"/>
    </row>
    <row r="258" spans="1:7" ht="14.4">
      <c r="A258" s="6"/>
      <c r="B258" s="6"/>
      <c r="C258" s="6"/>
      <c r="D258" s="6"/>
      <c r="E258" s="6"/>
      <c r="F258" s="6"/>
      <c r="G258" s="6"/>
    </row>
    <row r="259" spans="1:7" ht="14.4">
      <c r="A259" s="6"/>
      <c r="B259" s="6"/>
      <c r="C259" s="6"/>
      <c r="D259" s="6"/>
      <c r="E259" s="6"/>
      <c r="F259" s="6"/>
      <c r="G259" s="6"/>
    </row>
    <row r="260" spans="1:7" ht="14.4">
      <c r="A260" s="6"/>
      <c r="B260" s="6"/>
      <c r="C260" s="6"/>
      <c r="D260" s="6"/>
      <c r="E260" s="6"/>
      <c r="F260" s="6"/>
      <c r="G260" s="6"/>
    </row>
    <row r="261" spans="1:7" ht="14.4">
      <c r="A261" s="6"/>
      <c r="B261" s="6"/>
      <c r="C261" s="6"/>
      <c r="D261" s="6"/>
      <c r="E261" s="6"/>
      <c r="F261" s="6"/>
      <c r="G261" s="6"/>
    </row>
    <row r="262" spans="1:7" ht="14.4">
      <c r="A262" s="6"/>
      <c r="B262" s="6"/>
      <c r="C262" s="6"/>
      <c r="D262" s="6"/>
      <c r="E262" s="6"/>
      <c r="F262" s="6"/>
      <c r="G262" s="6"/>
    </row>
    <row r="263" spans="1:7" ht="14.4">
      <c r="A263" s="6"/>
      <c r="B263" s="6"/>
      <c r="C263" s="6"/>
      <c r="D263" s="6"/>
      <c r="E263" s="6"/>
      <c r="F263" s="6"/>
      <c r="G263" s="6"/>
    </row>
    <row r="264" spans="1:7" ht="14.4">
      <c r="A264" s="6"/>
      <c r="B264" s="6"/>
      <c r="C264" s="6"/>
      <c r="D264" s="6"/>
      <c r="E264" s="6"/>
      <c r="F264" s="6"/>
      <c r="G264" s="6"/>
    </row>
    <row r="265" spans="1:7" ht="14.4">
      <c r="A265" s="6"/>
      <c r="B265" s="6"/>
      <c r="C265" s="6"/>
      <c r="D265" s="6"/>
      <c r="E265" s="6"/>
      <c r="F265" s="6"/>
      <c r="G265" s="6"/>
    </row>
    <row r="266" spans="1:7" ht="14.4">
      <c r="A266" s="6"/>
      <c r="B266" s="6"/>
      <c r="C266" s="6"/>
      <c r="D266" s="6"/>
      <c r="E266" s="6"/>
      <c r="F266" s="6"/>
      <c r="G266" s="6"/>
    </row>
    <row r="267" spans="1:7" ht="14.4">
      <c r="A267" s="6"/>
      <c r="B267" s="6"/>
      <c r="C267" s="6"/>
      <c r="D267" s="6"/>
      <c r="E267" s="6"/>
      <c r="F267" s="6"/>
      <c r="G267" s="6"/>
    </row>
    <row r="268" spans="1:7" ht="14.4">
      <c r="A268" s="6"/>
      <c r="B268" s="6"/>
      <c r="C268" s="6"/>
      <c r="D268" s="6"/>
      <c r="E268" s="6"/>
      <c r="F268" s="6"/>
      <c r="G268" s="6"/>
    </row>
    <row r="269" spans="1:7" ht="14.4">
      <c r="A269" s="6"/>
      <c r="B269" s="6"/>
      <c r="C269" s="6"/>
      <c r="D269" s="6"/>
      <c r="E269" s="6"/>
      <c r="F269" s="6"/>
      <c r="G269" s="6"/>
    </row>
    <row r="270" spans="1:7" ht="14.4">
      <c r="A270" s="6"/>
      <c r="B270" s="6"/>
      <c r="C270" s="6"/>
      <c r="D270" s="6"/>
      <c r="E270" s="6"/>
      <c r="F270" s="6"/>
      <c r="G270" s="6"/>
    </row>
    <row r="271" spans="1:7" ht="14.4">
      <c r="A271" s="6"/>
      <c r="B271" s="6"/>
      <c r="C271" s="6"/>
      <c r="D271" s="6"/>
      <c r="E271" s="6"/>
      <c r="F271" s="6"/>
      <c r="G271" s="6"/>
    </row>
    <row r="272" spans="1:7" ht="14.4">
      <c r="A272" s="6"/>
      <c r="B272" s="6"/>
      <c r="C272" s="6"/>
      <c r="D272" s="6"/>
      <c r="E272" s="6"/>
      <c r="F272" s="6"/>
      <c r="G272" s="6"/>
    </row>
    <row r="273" spans="1:7" ht="14.4">
      <c r="A273" s="6"/>
      <c r="B273" s="6"/>
      <c r="C273" s="6"/>
      <c r="D273" s="6"/>
      <c r="E273" s="6"/>
      <c r="F273" s="6"/>
      <c r="G273" s="6"/>
    </row>
    <row r="274" spans="1:7" ht="14.4">
      <c r="A274" s="6"/>
      <c r="B274" s="6"/>
      <c r="C274" s="6"/>
      <c r="D274" s="6"/>
      <c r="E274" s="6"/>
      <c r="F274" s="6"/>
      <c r="G274" s="6"/>
    </row>
    <row r="275" spans="1:7" ht="14.4">
      <c r="A275" s="6"/>
      <c r="B275" s="6"/>
      <c r="C275" s="6"/>
      <c r="D275" s="6"/>
      <c r="E275" s="6"/>
      <c r="F275" s="6"/>
      <c r="G275" s="6"/>
    </row>
    <row r="276" spans="1:7" ht="14.4">
      <c r="A276" s="6"/>
      <c r="B276" s="6"/>
      <c r="C276" s="6"/>
      <c r="D276" s="6"/>
      <c r="E276" s="6"/>
      <c r="F276" s="6"/>
      <c r="G276" s="6"/>
    </row>
    <row r="277" spans="1:7" ht="14.4">
      <c r="A277" s="6"/>
      <c r="B277" s="6"/>
      <c r="C277" s="6"/>
      <c r="D277" s="6"/>
      <c r="E277" s="6"/>
      <c r="F277" s="6"/>
      <c r="G277" s="6"/>
    </row>
    <row r="278" spans="1:7" ht="14.4">
      <c r="A278" s="6"/>
      <c r="B278" s="6"/>
      <c r="C278" s="6"/>
      <c r="D278" s="6"/>
      <c r="E278" s="6"/>
      <c r="F278" s="6"/>
      <c r="G278" s="6"/>
    </row>
    <row r="279" spans="1:7" ht="14.4">
      <c r="A279" s="6"/>
      <c r="B279" s="6"/>
      <c r="C279" s="6"/>
      <c r="D279" s="6"/>
      <c r="E279" s="6"/>
      <c r="F279" s="6"/>
      <c r="G279" s="6"/>
    </row>
    <row r="280" spans="1:7" ht="14.4">
      <c r="A280" s="6"/>
      <c r="B280" s="6"/>
      <c r="C280" s="6"/>
      <c r="D280" s="6"/>
      <c r="E280" s="6"/>
      <c r="F280" s="6"/>
      <c r="G280" s="6"/>
    </row>
    <row r="281" spans="1:7" ht="14.4">
      <c r="A281" s="6"/>
      <c r="B281" s="6"/>
      <c r="C281" s="6"/>
      <c r="D281" s="6"/>
      <c r="E281" s="6"/>
      <c r="F281" s="6"/>
      <c r="G281" s="6"/>
    </row>
    <row r="282" spans="1:7" ht="14.4">
      <c r="A282" s="6"/>
      <c r="B282" s="6"/>
      <c r="C282" s="6"/>
      <c r="D282" s="6"/>
      <c r="E282" s="6"/>
      <c r="F282" s="6"/>
      <c r="G282" s="6"/>
    </row>
    <row r="283" spans="1:7" ht="14.4">
      <c r="A283" s="6"/>
      <c r="B283" s="6"/>
      <c r="C283" s="6"/>
      <c r="D283" s="6"/>
      <c r="E283" s="6"/>
      <c r="F283" s="6"/>
      <c r="G283" s="6"/>
    </row>
    <row r="284" spans="1:7" ht="14.4">
      <c r="A284" s="6"/>
      <c r="B284" s="6"/>
      <c r="C284" s="6"/>
      <c r="D284" s="6"/>
      <c r="E284" s="6"/>
      <c r="F284" s="6"/>
      <c r="G284" s="6"/>
    </row>
    <row r="285" spans="1:7" ht="14.4">
      <c r="A285" s="6"/>
      <c r="B285" s="6"/>
      <c r="C285" s="6"/>
      <c r="D285" s="6"/>
      <c r="E285" s="6"/>
      <c r="F285" s="6"/>
      <c r="G285" s="6"/>
    </row>
    <row r="286" spans="1:7" ht="14.4">
      <c r="A286" s="6"/>
      <c r="B286" s="6"/>
      <c r="C286" s="6"/>
      <c r="D286" s="6"/>
      <c r="E286" s="6"/>
      <c r="F286" s="6"/>
      <c r="G286" s="6"/>
    </row>
    <row r="287" spans="1:7" ht="14.4">
      <c r="A287" s="6"/>
      <c r="B287" s="6"/>
      <c r="C287" s="6"/>
      <c r="D287" s="6"/>
      <c r="E287" s="6"/>
      <c r="F287" s="6"/>
      <c r="G287" s="6"/>
    </row>
    <row r="288" spans="1:7" ht="14.4">
      <c r="A288" s="6"/>
      <c r="B288" s="6"/>
      <c r="C288" s="6"/>
      <c r="D288" s="6"/>
      <c r="E288" s="6"/>
      <c r="F288" s="6"/>
      <c r="G288" s="6"/>
    </row>
    <row r="289" spans="1:7" ht="14.4">
      <c r="A289" s="6"/>
      <c r="B289" s="6"/>
      <c r="C289" s="6"/>
      <c r="D289" s="6"/>
      <c r="E289" s="6"/>
      <c r="F289" s="6"/>
      <c r="G289" s="6"/>
    </row>
    <row r="290" spans="1:7" ht="14.4">
      <c r="A290" s="6"/>
      <c r="B290" s="6"/>
      <c r="C290" s="6"/>
      <c r="D290" s="6"/>
      <c r="E290" s="6"/>
      <c r="F290" s="6"/>
      <c r="G290" s="6"/>
    </row>
    <row r="291" spans="1:7" ht="14.4">
      <c r="A291" s="6"/>
      <c r="B291" s="6"/>
      <c r="C291" s="6"/>
      <c r="D291" s="6"/>
      <c r="E291" s="6"/>
      <c r="F291" s="6"/>
      <c r="G291" s="6"/>
    </row>
    <row r="292" spans="1:7" ht="14.4">
      <c r="A292" s="6"/>
      <c r="B292" s="6"/>
      <c r="C292" s="6"/>
      <c r="D292" s="6"/>
      <c r="E292" s="6"/>
      <c r="F292" s="6"/>
      <c r="G292" s="6"/>
    </row>
    <row r="293" spans="1:7" ht="14.4">
      <c r="A293" s="6"/>
      <c r="B293" s="6"/>
      <c r="C293" s="6"/>
      <c r="D293" s="6"/>
      <c r="E293" s="6"/>
      <c r="F293" s="6"/>
      <c r="G293" s="6"/>
    </row>
    <row r="294" spans="1:7" ht="14.4">
      <c r="A294" s="6"/>
      <c r="B294" s="6"/>
      <c r="C294" s="6"/>
      <c r="D294" s="6"/>
      <c r="E294" s="6"/>
      <c r="F294" s="6"/>
      <c r="G294" s="6"/>
    </row>
    <row r="295" spans="1:7" ht="14.4">
      <c r="A295" s="6"/>
      <c r="B295" s="6"/>
      <c r="C295" s="6"/>
      <c r="D295" s="6"/>
      <c r="E295" s="6"/>
      <c r="F295" s="6"/>
      <c r="G295" s="6"/>
    </row>
    <row r="296" spans="1:7" ht="14.4">
      <c r="A296" s="6"/>
      <c r="B296" s="6"/>
      <c r="C296" s="6"/>
      <c r="D296" s="6"/>
      <c r="E296" s="6"/>
      <c r="F296" s="6"/>
      <c r="G296" s="6"/>
    </row>
    <row r="297" spans="1:7" ht="14.4">
      <c r="A297" s="6"/>
      <c r="B297" s="6"/>
      <c r="C297" s="6"/>
      <c r="D297" s="6"/>
      <c r="E297" s="6"/>
      <c r="F297" s="6"/>
      <c r="G297" s="6"/>
    </row>
    <row r="298" spans="1:7" ht="14.4">
      <c r="A298" s="6"/>
      <c r="B298" s="6"/>
      <c r="C298" s="6"/>
      <c r="D298" s="6"/>
      <c r="E298" s="6"/>
      <c r="F298" s="6"/>
      <c r="G298" s="6"/>
    </row>
    <row r="299" spans="1:7" ht="14.4">
      <c r="A299" s="6"/>
      <c r="B299" s="6"/>
      <c r="C299" s="6"/>
      <c r="D299" s="6"/>
      <c r="E299" s="6"/>
      <c r="F299" s="6"/>
      <c r="G299" s="6"/>
    </row>
    <row r="300" spans="1:7" ht="14.4">
      <c r="A300" s="6"/>
      <c r="B300" s="6"/>
      <c r="C300" s="6"/>
      <c r="D300" s="6"/>
      <c r="E300" s="6"/>
      <c r="F300" s="6"/>
      <c r="G300" s="6"/>
    </row>
    <row r="301" spans="1:7" ht="14.4">
      <c r="A301" s="6"/>
      <c r="B301" s="6"/>
      <c r="C301" s="6"/>
      <c r="D301" s="6"/>
      <c r="E301" s="6"/>
      <c r="F301" s="6"/>
      <c r="G301" s="6"/>
    </row>
    <row r="302" spans="1:7" ht="14.4">
      <c r="A302" s="6"/>
      <c r="B302" s="6"/>
      <c r="C302" s="6"/>
      <c r="D302" s="6"/>
      <c r="E302" s="6"/>
      <c r="F302" s="6"/>
      <c r="G302" s="6"/>
    </row>
    <row r="303" spans="1:7" ht="14.4">
      <c r="A303" s="6"/>
      <c r="B303" s="6"/>
      <c r="C303" s="6"/>
      <c r="D303" s="6"/>
      <c r="E303" s="6"/>
      <c r="F303" s="6"/>
      <c r="G303" s="6"/>
    </row>
    <row r="304" spans="1:7" ht="14.4">
      <c r="A304" s="6"/>
      <c r="B304" s="6"/>
      <c r="C304" s="6"/>
      <c r="D304" s="6"/>
      <c r="E304" s="6"/>
      <c r="F304" s="6"/>
      <c r="G304" s="6"/>
    </row>
    <row r="305" spans="1:7" ht="14.4">
      <c r="A305" s="6"/>
      <c r="B305" s="6"/>
      <c r="C305" s="6"/>
      <c r="D305" s="6"/>
      <c r="E305" s="6"/>
      <c r="F305" s="6"/>
      <c r="G305" s="6"/>
    </row>
    <row r="306" spans="1:7" ht="14.4">
      <c r="A306" s="6"/>
      <c r="B306" s="6"/>
      <c r="C306" s="6"/>
      <c r="D306" s="6"/>
      <c r="E306" s="6"/>
      <c r="F306" s="6"/>
      <c r="G306" s="6"/>
    </row>
    <row r="307" spans="1:7" ht="14.4">
      <c r="A307" s="6"/>
      <c r="B307" s="6"/>
      <c r="C307" s="6"/>
      <c r="D307" s="6"/>
      <c r="E307" s="6"/>
      <c r="F307" s="6"/>
      <c r="G307" s="6"/>
    </row>
    <row r="308" spans="1:7" ht="14.4">
      <c r="A308" s="6"/>
      <c r="B308" s="6"/>
      <c r="C308" s="6"/>
      <c r="D308" s="6"/>
      <c r="E308" s="6"/>
      <c r="F308" s="6"/>
      <c r="G308" s="6"/>
    </row>
    <row r="309" spans="1:7" ht="14.4">
      <c r="A309" s="6"/>
      <c r="B309" s="6"/>
      <c r="C309" s="6"/>
      <c r="D309" s="6"/>
      <c r="E309" s="6"/>
      <c r="F309" s="6"/>
      <c r="G309" s="6"/>
    </row>
    <row r="310" spans="1:7" ht="14.4">
      <c r="A310" s="6"/>
      <c r="B310" s="6"/>
      <c r="C310" s="6"/>
      <c r="D310" s="6"/>
      <c r="E310" s="6"/>
      <c r="F310" s="6"/>
      <c r="G310" s="6"/>
    </row>
    <row r="311" spans="1:7" ht="14.4">
      <c r="A311" s="6"/>
      <c r="B311" s="6"/>
      <c r="C311" s="6"/>
      <c r="D311" s="6"/>
      <c r="E311" s="6"/>
      <c r="F311" s="6"/>
      <c r="G311" s="6"/>
    </row>
    <row r="312" spans="1:7" ht="14.4">
      <c r="A312" s="6"/>
      <c r="B312" s="6"/>
      <c r="C312" s="6"/>
      <c r="D312" s="6"/>
      <c r="E312" s="6"/>
      <c r="F312" s="6"/>
      <c r="G312" s="6"/>
    </row>
    <row r="313" spans="1:7" ht="14.4">
      <c r="A313" s="6"/>
      <c r="B313" s="6"/>
      <c r="C313" s="6"/>
      <c r="D313" s="6"/>
      <c r="E313" s="6"/>
      <c r="F313" s="6"/>
      <c r="G313" s="6"/>
    </row>
    <row r="314" spans="1:7" ht="14.4">
      <c r="A314" s="6"/>
      <c r="B314" s="6"/>
      <c r="C314" s="6"/>
      <c r="D314" s="6"/>
      <c r="E314" s="6"/>
      <c r="F314" s="6"/>
      <c r="G314" s="6"/>
    </row>
    <row r="315" spans="1:7" ht="14.4">
      <c r="A315" s="6"/>
      <c r="B315" s="6"/>
      <c r="C315" s="6"/>
      <c r="D315" s="6"/>
      <c r="E315" s="6"/>
      <c r="F315" s="6"/>
      <c r="G315" s="6"/>
    </row>
    <row r="316" spans="1:7" ht="14.4">
      <c r="A316" s="6"/>
      <c r="B316" s="6"/>
      <c r="C316" s="6"/>
      <c r="D316" s="6"/>
      <c r="E316" s="6"/>
      <c r="F316" s="6"/>
      <c r="G316" s="6"/>
    </row>
    <row r="317" spans="1:7" ht="14.4">
      <c r="A317" s="6"/>
      <c r="B317" s="6"/>
      <c r="C317" s="6"/>
      <c r="D317" s="6"/>
      <c r="E317" s="6"/>
      <c r="F317" s="6"/>
      <c r="G317" s="6"/>
    </row>
    <row r="318" spans="1:7" ht="14.4">
      <c r="A318" s="6"/>
      <c r="B318" s="6"/>
      <c r="C318" s="6"/>
      <c r="D318" s="6"/>
      <c r="E318" s="6"/>
      <c r="F318" s="6"/>
      <c r="G318" s="6"/>
    </row>
    <row r="319" spans="1:7" ht="14.4">
      <c r="A319" s="6"/>
      <c r="B319" s="6"/>
      <c r="C319" s="6"/>
      <c r="D319" s="6"/>
      <c r="E319" s="6"/>
      <c r="F319" s="6"/>
      <c r="G319" s="6"/>
    </row>
    <row r="320" spans="1:7" ht="14.4">
      <c r="A320" s="6"/>
      <c r="B320" s="6"/>
      <c r="C320" s="6"/>
      <c r="D320" s="6"/>
      <c r="E320" s="6"/>
      <c r="F320" s="6"/>
      <c r="G320" s="6"/>
    </row>
    <row r="321" spans="1:7" ht="14.4">
      <c r="A321" s="6"/>
      <c r="B321" s="6"/>
      <c r="C321" s="6"/>
      <c r="D321" s="6"/>
      <c r="E321" s="6"/>
      <c r="F321" s="6"/>
      <c r="G321" s="6"/>
    </row>
    <row r="322" spans="1:7" ht="14.4">
      <c r="A322" s="6"/>
      <c r="B322" s="6"/>
      <c r="C322" s="6"/>
      <c r="D322" s="6"/>
      <c r="E322" s="6"/>
      <c r="F322" s="6"/>
      <c r="G322" s="6"/>
    </row>
    <row r="323" spans="1:7" ht="14.4">
      <c r="A323" s="6"/>
      <c r="B323" s="6"/>
      <c r="C323" s="6"/>
      <c r="D323" s="6"/>
      <c r="E323" s="6"/>
      <c r="F323" s="6"/>
      <c r="G323" s="6"/>
    </row>
    <row r="324" spans="1:7" ht="14.4">
      <c r="A324" s="6"/>
      <c r="B324" s="6"/>
      <c r="C324" s="6"/>
      <c r="D324" s="6"/>
      <c r="E324" s="6"/>
      <c r="F324" s="6"/>
      <c r="G324" s="6"/>
    </row>
    <row r="325" spans="1:7" ht="14.4">
      <c r="A325" s="6"/>
      <c r="B325" s="6"/>
      <c r="C325" s="6"/>
      <c r="D325" s="6"/>
      <c r="E325" s="6"/>
      <c r="F325" s="6"/>
      <c r="G325" s="6"/>
    </row>
    <row r="326" spans="1:7" ht="14.4">
      <c r="A326" s="6"/>
      <c r="B326" s="6"/>
      <c r="C326" s="6"/>
      <c r="D326" s="6"/>
      <c r="E326" s="6"/>
      <c r="F326" s="6"/>
      <c r="G326" s="6"/>
    </row>
    <row r="327" spans="1:7" ht="14.4">
      <c r="A327" s="6"/>
      <c r="B327" s="6"/>
      <c r="C327" s="6"/>
      <c r="D327" s="6"/>
      <c r="E327" s="6"/>
      <c r="F327" s="6"/>
      <c r="G327" s="6"/>
    </row>
    <row r="328" spans="1:7" ht="14.4">
      <c r="A328" s="6"/>
      <c r="B328" s="6"/>
      <c r="C328" s="6"/>
      <c r="D328" s="6"/>
      <c r="E328" s="6"/>
      <c r="F328" s="6"/>
      <c r="G328" s="6"/>
    </row>
    <row r="329" spans="1:7" ht="14.4">
      <c r="A329" s="6"/>
      <c r="B329" s="6"/>
      <c r="C329" s="6"/>
      <c r="D329" s="6"/>
      <c r="E329" s="6"/>
      <c r="F329" s="6"/>
      <c r="G329" s="6"/>
    </row>
    <row r="330" spans="1:7" ht="14.4">
      <c r="A330" s="6"/>
      <c r="B330" s="6"/>
      <c r="C330" s="6"/>
      <c r="D330" s="6"/>
      <c r="E330" s="6"/>
      <c r="F330" s="6"/>
      <c r="G330" s="6"/>
    </row>
    <row r="331" spans="1:7" ht="14.4">
      <c r="A331" s="6"/>
      <c r="B331" s="6"/>
      <c r="C331" s="6"/>
      <c r="D331" s="6"/>
      <c r="E331" s="6"/>
      <c r="F331" s="6"/>
      <c r="G331" s="6"/>
    </row>
    <row r="332" spans="1:7" ht="14.4">
      <c r="A332" s="6"/>
      <c r="B332" s="6"/>
      <c r="C332" s="6"/>
      <c r="D332" s="6"/>
      <c r="E332" s="6"/>
      <c r="F332" s="6"/>
      <c r="G332" s="6"/>
    </row>
    <row r="333" spans="1:7" ht="14.4">
      <c r="A333" s="6"/>
      <c r="B333" s="6"/>
      <c r="C333" s="6"/>
      <c r="D333" s="6"/>
      <c r="E333" s="6"/>
      <c r="F333" s="6"/>
      <c r="G333" s="6"/>
    </row>
    <row r="334" spans="1:7" ht="14.4">
      <c r="A334" s="6"/>
      <c r="B334" s="6"/>
      <c r="C334" s="6"/>
      <c r="D334" s="6"/>
      <c r="E334" s="6"/>
      <c r="F334" s="6"/>
      <c r="G334" s="6"/>
    </row>
    <row r="335" spans="1:7" ht="14.4">
      <c r="A335" s="6"/>
      <c r="B335" s="6"/>
      <c r="C335" s="6"/>
      <c r="D335" s="6"/>
      <c r="E335" s="6"/>
      <c r="F335" s="6"/>
      <c r="G335" s="6"/>
    </row>
    <row r="336" spans="1:7" ht="14.4">
      <c r="A336" s="6"/>
      <c r="B336" s="6"/>
      <c r="C336" s="6"/>
      <c r="D336" s="6"/>
      <c r="E336" s="6"/>
      <c r="F336" s="6"/>
      <c r="G336" s="6"/>
    </row>
    <row r="337" spans="1:7" ht="14.4">
      <c r="A337" s="6"/>
      <c r="B337" s="6"/>
      <c r="C337" s="6"/>
      <c r="D337" s="6"/>
      <c r="E337" s="6"/>
      <c r="F337" s="6"/>
      <c r="G337" s="6"/>
    </row>
    <row r="338" spans="1:7" ht="14.4">
      <c r="A338" s="6"/>
      <c r="B338" s="6"/>
      <c r="C338" s="6"/>
      <c r="D338" s="6"/>
      <c r="E338" s="6"/>
      <c r="F338" s="6"/>
      <c r="G338" s="6"/>
    </row>
    <row r="339" spans="1:7" ht="14.4">
      <c r="A339" s="6"/>
      <c r="B339" s="6"/>
      <c r="C339" s="6"/>
      <c r="D339" s="6"/>
      <c r="E339" s="6"/>
      <c r="F339" s="6"/>
      <c r="G339" s="6"/>
    </row>
    <row r="340" spans="1:7" ht="14.4">
      <c r="A340" s="6"/>
      <c r="B340" s="6"/>
      <c r="C340" s="6"/>
      <c r="D340" s="6"/>
      <c r="E340" s="6"/>
      <c r="F340" s="6"/>
      <c r="G340" s="6"/>
    </row>
    <row r="341" spans="1:7" ht="14.4">
      <c r="A341" s="6"/>
      <c r="B341" s="6"/>
      <c r="C341" s="6"/>
      <c r="D341" s="6"/>
      <c r="E341" s="6"/>
      <c r="F341" s="6"/>
      <c r="G341" s="6"/>
    </row>
    <row r="342" spans="1:7" ht="14.4">
      <c r="A342" s="6"/>
      <c r="B342" s="6"/>
      <c r="C342" s="6"/>
      <c r="D342" s="6"/>
      <c r="E342" s="6"/>
      <c r="F342" s="6"/>
      <c r="G342" s="6"/>
    </row>
    <row r="343" spans="1:7" ht="14.4">
      <c r="A343" s="6"/>
      <c r="B343" s="6"/>
      <c r="C343" s="6"/>
      <c r="D343" s="6"/>
      <c r="E343" s="6"/>
      <c r="F343" s="6"/>
      <c r="G343" s="6"/>
    </row>
    <row r="344" spans="1:7" ht="14.4">
      <c r="A344" s="6"/>
      <c r="B344" s="6"/>
      <c r="C344" s="6"/>
      <c r="D344" s="6"/>
      <c r="E344" s="6"/>
      <c r="F344" s="6"/>
      <c r="G344" s="6"/>
    </row>
    <row r="345" spans="1:7" ht="14.4">
      <c r="A345" s="6"/>
      <c r="B345" s="6"/>
      <c r="C345" s="6"/>
      <c r="D345" s="6"/>
      <c r="E345" s="6"/>
      <c r="F345" s="6"/>
      <c r="G345" s="6"/>
    </row>
    <row r="346" spans="1:7" ht="14.4">
      <c r="A346" s="6"/>
      <c r="B346" s="6"/>
      <c r="C346" s="6"/>
      <c r="D346" s="6"/>
      <c r="E346" s="6"/>
      <c r="F346" s="6"/>
      <c r="G346" s="6"/>
    </row>
    <row r="347" spans="1:7" ht="14.4">
      <c r="A347" s="6"/>
      <c r="B347" s="6"/>
      <c r="C347" s="6"/>
      <c r="D347" s="6"/>
      <c r="E347" s="6"/>
      <c r="F347" s="6"/>
      <c r="G347" s="6"/>
    </row>
    <row r="348" spans="1:7" ht="14.4">
      <c r="A348" s="6"/>
      <c r="B348" s="6"/>
      <c r="C348" s="6"/>
      <c r="D348" s="6"/>
      <c r="E348" s="6"/>
      <c r="F348" s="6"/>
      <c r="G348" s="6"/>
    </row>
    <row r="349" spans="1:7" ht="14.4">
      <c r="A349" s="6"/>
      <c r="B349" s="6"/>
      <c r="C349" s="6"/>
      <c r="D349" s="6"/>
      <c r="E349" s="6"/>
      <c r="F349" s="6"/>
      <c r="G349" s="6"/>
    </row>
    <row r="350" spans="1:7" ht="14.4">
      <c r="A350" s="6"/>
      <c r="B350" s="6"/>
      <c r="C350" s="6"/>
      <c r="D350" s="6"/>
      <c r="E350" s="6"/>
      <c r="F350" s="6"/>
      <c r="G350" s="6"/>
    </row>
    <row r="351" spans="1:7" ht="14.4">
      <c r="A351" s="6"/>
      <c r="B351" s="6"/>
      <c r="C351" s="6"/>
      <c r="D351" s="6"/>
      <c r="E351" s="6"/>
      <c r="F351" s="6"/>
      <c r="G351" s="6"/>
    </row>
    <row r="352" spans="1:7" ht="14.4">
      <c r="A352" s="6"/>
      <c r="B352" s="6"/>
      <c r="C352" s="6"/>
      <c r="D352" s="6"/>
      <c r="E352" s="6"/>
      <c r="F352" s="6"/>
      <c r="G352" s="6"/>
    </row>
    <row r="353" spans="1:7" ht="14.4">
      <c r="A353" s="6"/>
      <c r="B353" s="6"/>
      <c r="C353" s="6"/>
      <c r="D353" s="6"/>
      <c r="E353" s="6"/>
      <c r="F353" s="6"/>
      <c r="G353" s="6"/>
    </row>
    <row r="354" spans="1:7" ht="14.4">
      <c r="A354" s="6"/>
      <c r="B354" s="6"/>
      <c r="C354" s="6"/>
      <c r="D354" s="6"/>
      <c r="E354" s="6"/>
      <c r="F354" s="6"/>
      <c r="G354" s="6"/>
    </row>
    <row r="355" spans="1:7" ht="14.4">
      <c r="A355" s="6"/>
      <c r="B355" s="6"/>
      <c r="C355" s="6"/>
      <c r="D355" s="6"/>
      <c r="E355" s="6"/>
      <c r="F355" s="6"/>
      <c r="G355" s="6"/>
    </row>
    <row r="356" spans="1:7" ht="14.4">
      <c r="A356" s="6"/>
      <c r="B356" s="6"/>
      <c r="C356" s="6"/>
      <c r="D356" s="6"/>
      <c r="E356" s="6"/>
      <c r="F356" s="6"/>
      <c r="G356" s="6"/>
    </row>
    <row r="357" spans="1:7" ht="14.4">
      <c r="A357" s="6"/>
      <c r="B357" s="6"/>
      <c r="C357" s="6"/>
      <c r="D357" s="6"/>
      <c r="E357" s="6"/>
      <c r="F357" s="6"/>
      <c r="G357" s="6"/>
    </row>
    <row r="358" spans="1:7" ht="14.4">
      <c r="A358" s="6"/>
      <c r="B358" s="6"/>
      <c r="C358" s="6"/>
      <c r="D358" s="6"/>
      <c r="E358" s="6"/>
      <c r="F358" s="6"/>
      <c r="G358" s="6"/>
    </row>
    <row r="359" spans="1:7" ht="14.4">
      <c r="A359" s="6"/>
      <c r="B359" s="6"/>
      <c r="C359" s="6"/>
      <c r="D359" s="6"/>
      <c r="E359" s="6"/>
      <c r="F359" s="6"/>
      <c r="G359" s="6"/>
    </row>
    <row r="360" spans="1:7" ht="14.4">
      <c r="A360" s="6"/>
      <c r="B360" s="6"/>
      <c r="C360" s="6"/>
      <c r="D360" s="6"/>
      <c r="E360" s="6"/>
      <c r="F360" s="6"/>
      <c r="G360" s="6"/>
    </row>
    <row r="361" spans="1:7" ht="14.4">
      <c r="A361" s="6"/>
      <c r="B361" s="6"/>
      <c r="C361" s="6"/>
      <c r="D361" s="6"/>
      <c r="E361" s="6"/>
      <c r="F361" s="6"/>
      <c r="G361" s="6"/>
    </row>
    <row r="362" spans="1:7" ht="14.4">
      <c r="A362" s="6"/>
      <c r="B362" s="6"/>
      <c r="C362" s="6"/>
      <c r="D362" s="6"/>
      <c r="E362" s="6"/>
      <c r="F362" s="6"/>
      <c r="G362" s="6"/>
    </row>
    <row r="363" spans="1:7" ht="14.4">
      <c r="A363" s="6"/>
      <c r="B363" s="6"/>
      <c r="C363" s="6"/>
      <c r="D363" s="6"/>
      <c r="E363" s="6"/>
      <c r="F363" s="6"/>
      <c r="G363" s="6"/>
    </row>
    <row r="364" spans="1:7" ht="14.4">
      <c r="A364" s="6"/>
      <c r="B364" s="6"/>
      <c r="C364" s="6"/>
      <c r="D364" s="6"/>
      <c r="E364" s="6"/>
      <c r="F364" s="6"/>
      <c r="G364" s="6"/>
    </row>
    <row r="365" spans="1:7" ht="14.4">
      <c r="A365" s="6"/>
      <c r="B365" s="6"/>
      <c r="C365" s="6"/>
      <c r="D365" s="6"/>
      <c r="E365" s="6"/>
      <c r="F365" s="6"/>
      <c r="G365" s="6"/>
    </row>
    <row r="366" spans="1:7" ht="14.4">
      <c r="A366" s="6"/>
      <c r="B366" s="6"/>
      <c r="C366" s="6"/>
      <c r="D366" s="6"/>
      <c r="E366" s="6"/>
      <c r="F366" s="6"/>
      <c r="G366" s="6"/>
    </row>
    <row r="367" spans="1:7" ht="14.4">
      <c r="A367" s="6"/>
      <c r="B367" s="6"/>
      <c r="C367" s="6"/>
      <c r="D367" s="6"/>
      <c r="E367" s="6"/>
      <c r="F367" s="6"/>
      <c r="G367" s="6"/>
    </row>
    <row r="368" spans="1:7" ht="14.4">
      <c r="A368" s="6"/>
      <c r="B368" s="6"/>
      <c r="C368" s="6"/>
      <c r="D368" s="6"/>
      <c r="E368" s="6"/>
      <c r="F368" s="6"/>
      <c r="G368" s="6"/>
    </row>
    <row r="369" spans="1:7" ht="14.4">
      <c r="A369" s="6"/>
      <c r="B369" s="6"/>
      <c r="C369" s="6"/>
      <c r="D369" s="6"/>
      <c r="E369" s="6"/>
      <c r="F369" s="6"/>
      <c r="G369" s="6"/>
    </row>
    <row r="370" spans="1:7" ht="14.4">
      <c r="A370" s="6"/>
      <c r="B370" s="6"/>
      <c r="C370" s="6"/>
      <c r="D370" s="6"/>
      <c r="E370" s="6"/>
      <c r="F370" s="6"/>
      <c r="G370" s="6"/>
    </row>
    <row r="371" spans="1:7" ht="14.4">
      <c r="A371" s="6"/>
      <c r="B371" s="6"/>
      <c r="C371" s="6"/>
      <c r="D371" s="6"/>
      <c r="E371" s="6"/>
      <c r="F371" s="6"/>
      <c r="G371" s="6"/>
    </row>
    <row r="372" spans="1:7" ht="14.4">
      <c r="A372" s="6"/>
      <c r="B372" s="6"/>
      <c r="C372" s="6"/>
      <c r="D372" s="6"/>
      <c r="E372" s="6"/>
      <c r="F372" s="6"/>
      <c r="G372" s="6"/>
    </row>
    <row r="373" spans="1:7" ht="14.4">
      <c r="A373" s="6"/>
      <c r="B373" s="6"/>
      <c r="C373" s="6"/>
      <c r="D373" s="6"/>
      <c r="E373" s="6"/>
      <c r="F373" s="6"/>
      <c r="G373" s="6"/>
    </row>
    <row r="374" spans="1:7" ht="14.4">
      <c r="A374" s="6"/>
      <c r="B374" s="6"/>
      <c r="C374" s="6"/>
      <c r="D374" s="6"/>
      <c r="E374" s="6"/>
      <c r="F374" s="6"/>
      <c r="G374" s="6"/>
    </row>
    <row r="375" spans="1:7" ht="14.4">
      <c r="A375" s="6"/>
      <c r="B375" s="6"/>
      <c r="C375" s="6"/>
      <c r="D375" s="6"/>
      <c r="E375" s="6"/>
      <c r="F375" s="6"/>
      <c r="G375" s="6"/>
    </row>
    <row r="376" spans="1:7" ht="14.4">
      <c r="A376" s="6"/>
      <c r="B376" s="6"/>
      <c r="C376" s="6"/>
      <c r="D376" s="6"/>
      <c r="E376" s="6"/>
      <c r="F376" s="6"/>
      <c r="G376" s="6"/>
    </row>
    <row r="377" spans="1:7" ht="14.4">
      <c r="A377" s="6"/>
      <c r="B377" s="6"/>
      <c r="C377" s="6"/>
      <c r="D377" s="6"/>
      <c r="E377" s="6"/>
      <c r="F377" s="6"/>
      <c r="G377" s="6"/>
    </row>
    <row r="378" spans="1:7" ht="14.4">
      <c r="A378" s="6"/>
      <c r="B378" s="6"/>
      <c r="C378" s="6"/>
      <c r="D378" s="6"/>
      <c r="E378" s="6"/>
      <c r="F378" s="6"/>
      <c r="G378" s="6"/>
    </row>
    <row r="379" spans="1:7" ht="14.4">
      <c r="A379" s="6"/>
      <c r="B379" s="6"/>
      <c r="C379" s="6"/>
      <c r="D379" s="6"/>
      <c r="E379" s="6"/>
      <c r="F379" s="6"/>
      <c r="G379" s="6"/>
    </row>
    <row r="380" spans="1:7" ht="14.4">
      <c r="A380" s="6"/>
      <c r="B380" s="6"/>
      <c r="C380" s="6"/>
      <c r="D380" s="6"/>
      <c r="E380" s="6"/>
      <c r="F380" s="6"/>
      <c r="G380" s="6"/>
    </row>
    <row r="381" spans="1:7" ht="14.4">
      <c r="A381" s="6"/>
      <c r="B381" s="6"/>
      <c r="C381" s="6"/>
      <c r="D381" s="6"/>
      <c r="E381" s="6"/>
      <c r="F381" s="6"/>
      <c r="G381" s="6"/>
    </row>
    <row r="382" spans="1:7" ht="14.4">
      <c r="A382" s="6"/>
      <c r="B382" s="6"/>
      <c r="C382" s="6"/>
      <c r="D382" s="6"/>
      <c r="E382" s="6"/>
      <c r="F382" s="6"/>
      <c r="G382" s="6"/>
    </row>
    <row r="383" spans="1:7" ht="14.4">
      <c r="A383" s="6"/>
      <c r="B383" s="6"/>
      <c r="C383" s="6"/>
      <c r="D383" s="6"/>
      <c r="E383" s="6"/>
      <c r="F383" s="6"/>
      <c r="G383" s="6"/>
    </row>
    <row r="384" spans="1:7" ht="14.4">
      <c r="A384" s="6"/>
      <c r="B384" s="6"/>
      <c r="C384" s="6"/>
      <c r="D384" s="6"/>
      <c r="E384" s="6"/>
      <c r="F384" s="6"/>
      <c r="G384" s="6"/>
    </row>
    <row r="385" spans="1:7" ht="14.4">
      <c r="A385" s="6"/>
      <c r="B385" s="6"/>
      <c r="C385" s="6"/>
      <c r="D385" s="6"/>
      <c r="E385" s="6"/>
      <c r="F385" s="6"/>
      <c r="G385" s="6"/>
    </row>
    <row r="386" spans="1:7" ht="14.4">
      <c r="A386" s="6"/>
      <c r="B386" s="6"/>
      <c r="C386" s="6"/>
      <c r="D386" s="6"/>
      <c r="E386" s="6"/>
      <c r="F386" s="6"/>
      <c r="G386" s="6"/>
    </row>
    <row r="387" spans="1:7" ht="14.4">
      <c r="A387" s="6"/>
      <c r="B387" s="6"/>
      <c r="C387" s="6"/>
      <c r="D387" s="6"/>
      <c r="E387" s="6"/>
      <c r="F387" s="6"/>
      <c r="G387" s="6"/>
    </row>
    <row r="388" spans="1:7" ht="14.4">
      <c r="A388" s="6"/>
      <c r="B388" s="6"/>
      <c r="C388" s="6"/>
      <c r="D388" s="6"/>
      <c r="E388" s="6"/>
      <c r="F388" s="6"/>
      <c r="G388" s="6"/>
    </row>
    <row r="389" spans="1:7" ht="14.4">
      <c r="A389" s="6"/>
      <c r="B389" s="6"/>
      <c r="C389" s="6"/>
      <c r="D389" s="6"/>
      <c r="E389" s="6"/>
      <c r="F389" s="6"/>
      <c r="G389" s="6"/>
    </row>
    <row r="390" spans="1:7" ht="14.4">
      <c r="A390" s="6"/>
      <c r="B390" s="6"/>
      <c r="C390" s="6"/>
      <c r="D390" s="6"/>
      <c r="E390" s="6"/>
      <c r="F390" s="6"/>
      <c r="G390" s="6"/>
    </row>
    <row r="391" spans="1:7" ht="14.4">
      <c r="A391" s="6"/>
      <c r="B391" s="6"/>
      <c r="C391" s="6"/>
      <c r="D391" s="6"/>
      <c r="E391" s="6"/>
      <c r="F391" s="6"/>
      <c r="G391" s="6"/>
    </row>
    <row r="392" spans="1:7" ht="14.4">
      <c r="A392" s="6"/>
      <c r="B392" s="6"/>
      <c r="C392" s="6"/>
      <c r="D392" s="6"/>
      <c r="E392" s="6"/>
      <c r="F392" s="6"/>
      <c r="G392" s="6"/>
    </row>
    <row r="393" spans="1:7" ht="14.4">
      <c r="A393" s="6"/>
      <c r="B393" s="6"/>
      <c r="C393" s="6"/>
      <c r="D393" s="6"/>
      <c r="E393" s="6"/>
      <c r="F393" s="6"/>
      <c r="G393" s="6"/>
    </row>
    <row r="394" spans="1:7" ht="14.4">
      <c r="A394" s="6"/>
      <c r="B394" s="6"/>
      <c r="C394" s="6"/>
      <c r="D394" s="6"/>
      <c r="E394" s="6"/>
      <c r="F394" s="6"/>
      <c r="G394" s="6"/>
    </row>
    <row r="395" spans="1:7" ht="14.4">
      <c r="A395" s="6"/>
      <c r="B395" s="6"/>
      <c r="C395" s="6"/>
      <c r="D395" s="6"/>
      <c r="E395" s="6"/>
      <c r="F395" s="6"/>
      <c r="G395" s="6"/>
    </row>
    <row r="396" spans="1:7" ht="14.4">
      <c r="A396" s="6"/>
      <c r="B396" s="6"/>
      <c r="C396" s="6"/>
      <c r="D396" s="6"/>
      <c r="E396" s="6"/>
      <c r="F396" s="6"/>
      <c r="G396" s="6"/>
    </row>
    <row r="397" spans="1:7" ht="14.4">
      <c r="A397" s="6"/>
      <c r="B397" s="6"/>
      <c r="C397" s="6"/>
      <c r="D397" s="6"/>
      <c r="E397" s="6"/>
      <c r="F397" s="6"/>
      <c r="G397" s="6"/>
    </row>
    <row r="398" spans="1:7" ht="14.4">
      <c r="A398" s="6"/>
      <c r="B398" s="6"/>
      <c r="C398" s="6"/>
      <c r="D398" s="6"/>
      <c r="E398" s="6"/>
      <c r="F398" s="6"/>
      <c r="G398" s="6"/>
    </row>
    <row r="399" spans="1:7" ht="14.4">
      <c r="A399" s="6"/>
      <c r="B399" s="6"/>
      <c r="C399" s="6"/>
      <c r="D399" s="6"/>
      <c r="E399" s="6"/>
      <c r="F399" s="6"/>
      <c r="G399" s="6"/>
    </row>
    <row r="400" spans="1:7" ht="14.4">
      <c r="A400" s="6"/>
      <c r="B400" s="6"/>
      <c r="C400" s="6"/>
      <c r="D400" s="6"/>
      <c r="E400" s="6"/>
      <c r="F400" s="6"/>
      <c r="G400" s="6"/>
    </row>
    <row r="401" spans="1:7" ht="14.4">
      <c r="A401" s="6"/>
      <c r="B401" s="6"/>
      <c r="C401" s="6"/>
      <c r="D401" s="6"/>
      <c r="E401" s="6"/>
      <c r="F401" s="6"/>
      <c r="G401" s="6"/>
    </row>
    <row r="402" spans="1:7" ht="14.4">
      <c r="A402" s="6"/>
      <c r="B402" s="6"/>
      <c r="C402" s="6"/>
      <c r="D402" s="6"/>
      <c r="E402" s="6"/>
      <c r="F402" s="6"/>
      <c r="G402" s="6"/>
    </row>
    <row r="403" spans="1:7" ht="14.4">
      <c r="A403" s="6"/>
      <c r="B403" s="6"/>
      <c r="C403" s="6"/>
      <c r="D403" s="6"/>
      <c r="E403" s="6"/>
      <c r="F403" s="6"/>
      <c r="G403" s="6"/>
    </row>
    <row r="404" spans="1:7" ht="14.4">
      <c r="A404" s="6"/>
      <c r="B404" s="6"/>
      <c r="C404" s="6"/>
      <c r="D404" s="6"/>
      <c r="E404" s="6"/>
      <c r="F404" s="6"/>
      <c r="G404" s="6"/>
    </row>
    <row r="405" spans="1:7" ht="14.4">
      <c r="A405" s="6"/>
      <c r="B405" s="6"/>
      <c r="C405" s="6"/>
      <c r="D405" s="6"/>
      <c r="E405" s="6"/>
      <c r="F405" s="6"/>
      <c r="G405" s="6"/>
    </row>
    <row r="406" spans="1:7" ht="14.4">
      <c r="A406" s="6"/>
      <c r="B406" s="6"/>
      <c r="C406" s="6"/>
      <c r="D406" s="6"/>
      <c r="E406" s="6"/>
      <c r="F406" s="6"/>
      <c r="G406" s="6"/>
    </row>
    <row r="407" spans="1:7" ht="14.4">
      <c r="A407" s="6"/>
      <c r="B407" s="6"/>
      <c r="C407" s="6"/>
      <c r="D407" s="6"/>
      <c r="E407" s="6"/>
      <c r="F407" s="6"/>
      <c r="G407" s="6"/>
    </row>
    <row r="408" spans="1:7" ht="14.4">
      <c r="A408" s="6"/>
      <c r="B408" s="6"/>
      <c r="C408" s="6"/>
      <c r="D408" s="6"/>
      <c r="E408" s="6"/>
      <c r="F408" s="6"/>
      <c r="G408" s="6"/>
    </row>
    <row r="409" spans="1:7" ht="14.4">
      <c r="A409" s="6"/>
      <c r="B409" s="6"/>
      <c r="C409" s="6"/>
      <c r="D409" s="6"/>
      <c r="E409" s="6"/>
      <c r="F409" s="6"/>
      <c r="G409" s="6"/>
    </row>
    <row r="410" spans="1:7" ht="14.4">
      <c r="A410" s="6"/>
      <c r="B410" s="6"/>
      <c r="C410" s="6"/>
      <c r="D410" s="6"/>
      <c r="E410" s="6"/>
      <c r="F410" s="6"/>
      <c r="G410" s="6"/>
    </row>
    <row r="411" spans="1:7" ht="14.4">
      <c r="A411" s="6"/>
      <c r="B411" s="6"/>
      <c r="C411" s="6"/>
      <c r="D411" s="6"/>
      <c r="E411" s="6"/>
      <c r="F411" s="6"/>
      <c r="G411" s="6"/>
    </row>
    <row r="412" spans="1:7" ht="14.4">
      <c r="A412" s="6"/>
      <c r="B412" s="6"/>
      <c r="C412" s="6"/>
      <c r="D412" s="6"/>
      <c r="E412" s="6"/>
      <c r="F412" s="6"/>
      <c r="G412" s="6"/>
    </row>
    <row r="413" spans="1:7" ht="14.4">
      <c r="A413" s="6"/>
      <c r="B413" s="6"/>
      <c r="C413" s="6"/>
      <c r="D413" s="6"/>
      <c r="E413" s="6"/>
      <c r="F413" s="6"/>
      <c r="G413" s="6"/>
    </row>
    <row r="414" spans="1:7" ht="14.4">
      <c r="A414" s="6"/>
      <c r="B414" s="6"/>
      <c r="C414" s="6"/>
      <c r="D414" s="6"/>
      <c r="E414" s="6"/>
      <c r="F414" s="6"/>
      <c r="G414" s="6"/>
    </row>
    <row r="415" spans="1:7" ht="14.4">
      <c r="A415" s="6"/>
      <c r="B415" s="6"/>
      <c r="C415" s="6"/>
      <c r="D415" s="6"/>
      <c r="E415" s="6"/>
      <c r="F415" s="6"/>
      <c r="G415" s="6"/>
    </row>
    <row r="416" spans="1:7" ht="14.4">
      <c r="A416" s="6"/>
      <c r="B416" s="6"/>
      <c r="C416" s="6"/>
      <c r="D416" s="6"/>
      <c r="E416" s="6"/>
      <c r="F416" s="6"/>
      <c r="G416" s="6"/>
    </row>
    <row r="417" spans="1:7" ht="14.4">
      <c r="A417" s="6"/>
      <c r="B417" s="6"/>
      <c r="C417" s="6"/>
      <c r="D417" s="6"/>
      <c r="E417" s="6"/>
      <c r="F417" s="6"/>
      <c r="G417" s="6"/>
    </row>
    <row r="418" spans="1:7" ht="14.4">
      <c r="A418" s="6"/>
      <c r="B418" s="6"/>
      <c r="C418" s="6"/>
      <c r="D418" s="6"/>
      <c r="E418" s="6"/>
      <c r="F418" s="6"/>
      <c r="G418" s="6"/>
    </row>
    <row r="419" spans="1:7" ht="14.4">
      <c r="A419" s="6"/>
      <c r="B419" s="6"/>
      <c r="C419" s="6"/>
      <c r="D419" s="6"/>
      <c r="E419" s="6"/>
      <c r="F419" s="6"/>
      <c r="G419" s="6"/>
    </row>
    <row r="420" spans="1:7" ht="14.4">
      <c r="A420" s="6"/>
      <c r="B420" s="6"/>
      <c r="C420" s="6"/>
      <c r="D420" s="6"/>
      <c r="E420" s="6"/>
      <c r="F420" s="6"/>
      <c r="G420" s="6"/>
    </row>
    <row r="421" spans="1:7" ht="14.4">
      <c r="A421" s="6"/>
      <c r="B421" s="6"/>
      <c r="C421" s="6"/>
      <c r="D421" s="6"/>
      <c r="E421" s="6"/>
      <c r="F421" s="6"/>
      <c r="G421" s="6"/>
    </row>
    <row r="422" spans="1:7" ht="14.4">
      <c r="A422" s="6"/>
      <c r="B422" s="6"/>
      <c r="C422" s="6"/>
      <c r="D422" s="6"/>
      <c r="E422" s="6"/>
      <c r="F422" s="6"/>
      <c r="G422" s="6"/>
    </row>
    <row r="423" spans="1:7" ht="14.4">
      <c r="A423" s="6"/>
      <c r="B423" s="6"/>
      <c r="C423" s="6"/>
      <c r="D423" s="6"/>
      <c r="E423" s="6"/>
      <c r="F423" s="6"/>
      <c r="G423" s="6"/>
    </row>
    <row r="424" spans="1:7" ht="14.4">
      <c r="A424" s="6"/>
      <c r="B424" s="6"/>
      <c r="C424" s="6"/>
      <c r="D424" s="6"/>
      <c r="E424" s="6"/>
      <c r="F424" s="6"/>
      <c r="G424" s="6"/>
    </row>
    <row r="425" spans="1:7" ht="14.4">
      <c r="A425" s="6"/>
      <c r="B425" s="6"/>
      <c r="C425" s="6"/>
      <c r="D425" s="6"/>
      <c r="E425" s="6"/>
      <c r="F425" s="6"/>
      <c r="G425" s="6"/>
    </row>
    <row r="426" spans="1:7" ht="14.4">
      <c r="A426" s="6"/>
      <c r="B426" s="6"/>
      <c r="C426" s="6"/>
      <c r="D426" s="6"/>
      <c r="E426" s="6"/>
      <c r="F426" s="6"/>
      <c r="G426" s="6"/>
    </row>
    <row r="427" spans="1:7" ht="14.4">
      <c r="A427" s="6"/>
      <c r="B427" s="6"/>
      <c r="C427" s="6"/>
      <c r="D427" s="6"/>
      <c r="E427" s="6"/>
      <c r="F427" s="6"/>
      <c r="G427" s="6"/>
    </row>
    <row r="428" spans="1:7" ht="14.4">
      <c r="A428" s="6"/>
      <c r="B428" s="6"/>
      <c r="C428" s="6"/>
      <c r="D428" s="6"/>
      <c r="E428" s="6"/>
      <c r="F428" s="6"/>
      <c r="G428" s="6"/>
    </row>
    <row r="429" spans="1:7" ht="14.4">
      <c r="A429" s="6"/>
      <c r="B429" s="6"/>
      <c r="C429" s="6"/>
      <c r="D429" s="6"/>
      <c r="E429" s="6"/>
      <c r="F429" s="6"/>
      <c r="G429" s="6"/>
    </row>
    <row r="430" spans="1:7" ht="14.4">
      <c r="A430" s="6"/>
      <c r="B430" s="6"/>
      <c r="C430" s="6"/>
      <c r="D430" s="6"/>
      <c r="E430" s="6"/>
      <c r="F430" s="6"/>
      <c r="G430" s="6"/>
    </row>
    <row r="431" spans="1:7" ht="14.4">
      <c r="A431" s="6"/>
      <c r="B431" s="6"/>
      <c r="C431" s="6"/>
      <c r="D431" s="6"/>
      <c r="E431" s="6"/>
      <c r="F431" s="6"/>
      <c r="G431" s="6"/>
    </row>
    <row r="432" spans="1:7" ht="14.4">
      <c r="A432" s="6"/>
      <c r="B432" s="6"/>
      <c r="C432" s="6"/>
      <c r="D432" s="6"/>
      <c r="E432" s="6"/>
      <c r="F432" s="6"/>
      <c r="G432" s="6"/>
    </row>
    <row r="433" spans="1:7" ht="14.4">
      <c r="A433" s="6"/>
      <c r="B433" s="6"/>
      <c r="C433" s="6"/>
      <c r="D433" s="6"/>
      <c r="E433" s="6"/>
      <c r="F433" s="6"/>
      <c r="G433" s="6"/>
    </row>
    <row r="434" spans="1:7" ht="14.4">
      <c r="A434" s="6"/>
      <c r="B434" s="6"/>
      <c r="C434" s="6"/>
      <c r="D434" s="6"/>
      <c r="E434" s="6"/>
      <c r="F434" s="6"/>
      <c r="G434" s="6"/>
    </row>
    <row r="435" spans="1:7" ht="14.4">
      <c r="A435" s="6"/>
      <c r="B435" s="6"/>
      <c r="C435" s="6"/>
      <c r="D435" s="6"/>
      <c r="E435" s="6"/>
      <c r="F435" s="6"/>
      <c r="G435" s="6"/>
    </row>
    <row r="436" spans="1:7" ht="14.4">
      <c r="A436" s="6"/>
      <c r="B436" s="6"/>
      <c r="C436" s="6"/>
      <c r="D436" s="6"/>
      <c r="E436" s="6"/>
      <c r="F436" s="6"/>
      <c r="G436" s="6"/>
    </row>
    <row r="437" spans="1:7" ht="14.4">
      <c r="A437" s="6"/>
      <c r="B437" s="6"/>
      <c r="C437" s="6"/>
      <c r="D437" s="6"/>
      <c r="E437" s="6"/>
      <c r="F437" s="6"/>
      <c r="G437" s="6"/>
    </row>
    <row r="438" spans="1:7" ht="14.4">
      <c r="A438" s="6"/>
      <c r="B438" s="6"/>
      <c r="C438" s="6"/>
      <c r="D438" s="6"/>
      <c r="E438" s="6"/>
      <c r="F438" s="6"/>
      <c r="G438" s="6"/>
    </row>
    <row r="439" spans="1:7" ht="14.4">
      <c r="A439" s="6"/>
      <c r="B439" s="6"/>
      <c r="C439" s="6"/>
      <c r="D439" s="6"/>
      <c r="E439" s="6"/>
      <c r="F439" s="6"/>
      <c r="G439" s="6"/>
    </row>
    <row r="440" spans="1:7" ht="14.4">
      <c r="A440" s="6"/>
      <c r="B440" s="6"/>
      <c r="C440" s="6"/>
      <c r="D440" s="6"/>
      <c r="E440" s="6"/>
      <c r="F440" s="6"/>
      <c r="G440" s="6"/>
    </row>
    <row r="441" spans="1:7" ht="14.4">
      <c r="A441" s="6"/>
      <c r="B441" s="6"/>
      <c r="C441" s="6"/>
      <c r="D441" s="6"/>
      <c r="E441" s="6"/>
      <c r="F441" s="6"/>
      <c r="G441" s="6"/>
    </row>
    <row r="442" spans="1:7" ht="14.4">
      <c r="A442" s="6"/>
      <c r="B442" s="6"/>
      <c r="C442" s="6"/>
      <c r="D442" s="6"/>
      <c r="E442" s="6"/>
      <c r="F442" s="6"/>
      <c r="G442" s="6"/>
    </row>
    <row r="443" spans="1:7" ht="14.4">
      <c r="A443" s="6"/>
      <c r="B443" s="6"/>
      <c r="C443" s="6"/>
      <c r="D443" s="6"/>
      <c r="E443" s="6"/>
      <c r="F443" s="6"/>
      <c r="G443" s="6"/>
    </row>
    <row r="444" spans="1:7" ht="14.4">
      <c r="A444" s="6"/>
      <c r="B444" s="6"/>
      <c r="C444" s="6"/>
      <c r="D444" s="6"/>
      <c r="E444" s="6"/>
      <c r="F444" s="6"/>
      <c r="G444" s="6"/>
    </row>
    <row r="445" spans="1:7" ht="14.4">
      <c r="A445" s="6"/>
      <c r="B445" s="6"/>
      <c r="C445" s="6"/>
      <c r="D445" s="6"/>
      <c r="E445" s="6"/>
      <c r="F445" s="6"/>
      <c r="G445" s="6"/>
    </row>
    <row r="446" spans="1:7" ht="14.4">
      <c r="A446" s="6"/>
      <c r="B446" s="6"/>
      <c r="C446" s="6"/>
      <c r="D446" s="6"/>
      <c r="E446" s="6"/>
      <c r="F446" s="6"/>
      <c r="G446" s="6"/>
    </row>
    <row r="447" spans="1:7" ht="14.4">
      <c r="A447" s="6"/>
      <c r="B447" s="6"/>
      <c r="C447" s="6"/>
      <c r="D447" s="6"/>
      <c r="E447" s="6"/>
      <c r="F447" s="6"/>
      <c r="G447" s="6"/>
    </row>
    <row r="448" spans="1:7" ht="14.4">
      <c r="A448" s="6"/>
      <c r="B448" s="6"/>
      <c r="C448" s="6"/>
      <c r="D448" s="6"/>
      <c r="E448" s="6"/>
      <c r="F448" s="6"/>
      <c r="G448" s="6"/>
    </row>
    <row r="449" spans="1:7" ht="14.4">
      <c r="A449" s="6"/>
      <c r="B449" s="6"/>
      <c r="C449" s="6"/>
      <c r="D449" s="6"/>
      <c r="E449" s="6"/>
      <c r="F449" s="6"/>
      <c r="G449" s="6"/>
    </row>
    <row r="450" spans="1:7" ht="14.4">
      <c r="A450" s="6"/>
      <c r="B450" s="6"/>
      <c r="C450" s="6"/>
      <c r="D450" s="6"/>
      <c r="E450" s="6"/>
      <c r="F450" s="6"/>
      <c r="G450" s="6"/>
    </row>
    <row r="451" spans="1:7" ht="14.4">
      <c r="A451" s="6"/>
      <c r="B451" s="6"/>
      <c r="C451" s="6"/>
      <c r="D451" s="6"/>
      <c r="E451" s="6"/>
      <c r="F451" s="6"/>
      <c r="G451" s="6"/>
    </row>
    <row r="452" spans="1:7" ht="14.4">
      <c r="A452" s="6"/>
      <c r="B452" s="6"/>
      <c r="C452" s="6"/>
      <c r="D452" s="6"/>
      <c r="E452" s="6"/>
      <c r="F452" s="6"/>
      <c r="G452" s="6"/>
    </row>
    <row r="453" spans="1:7" ht="14.4">
      <c r="A453" s="6"/>
      <c r="B453" s="6"/>
      <c r="C453" s="6"/>
      <c r="D453" s="6"/>
      <c r="E453" s="6"/>
      <c r="F453" s="6"/>
      <c r="G453" s="6"/>
    </row>
    <row r="454" spans="1:7" ht="14.4">
      <c r="A454" s="6"/>
      <c r="B454" s="6"/>
      <c r="C454" s="6"/>
      <c r="D454" s="6"/>
      <c r="E454" s="6"/>
      <c r="F454" s="6"/>
      <c r="G454" s="6"/>
    </row>
    <row r="455" spans="1:7" ht="14.4">
      <c r="A455" s="6"/>
      <c r="B455" s="6"/>
      <c r="C455" s="6"/>
      <c r="D455" s="6"/>
      <c r="E455" s="6"/>
      <c r="F455" s="6"/>
      <c r="G455" s="6"/>
    </row>
    <row r="456" spans="1:7" ht="14.4">
      <c r="A456" s="6"/>
      <c r="B456" s="6"/>
      <c r="C456" s="6"/>
      <c r="D456" s="6"/>
      <c r="E456" s="6"/>
      <c r="F456" s="6"/>
      <c r="G456" s="6"/>
    </row>
    <row r="457" spans="1:7" ht="14.4">
      <c r="A457" s="6"/>
      <c r="B457" s="6"/>
      <c r="C457" s="6"/>
      <c r="D457" s="6"/>
      <c r="E457" s="6"/>
      <c r="F457" s="6"/>
      <c r="G457" s="6"/>
    </row>
    <row r="458" spans="1:7" ht="14.4">
      <c r="A458" s="6"/>
      <c r="B458" s="6"/>
      <c r="C458" s="6"/>
      <c r="D458" s="6"/>
      <c r="E458" s="6"/>
      <c r="F458" s="6"/>
      <c r="G458" s="6"/>
    </row>
    <row r="459" spans="1:7" ht="14.4">
      <c r="A459" s="6"/>
      <c r="B459" s="6"/>
      <c r="C459" s="6"/>
      <c r="D459" s="6"/>
      <c r="E459" s="6"/>
      <c r="F459" s="6"/>
      <c r="G459" s="6"/>
    </row>
    <row r="460" spans="1:7" ht="14.4">
      <c r="A460" s="6"/>
      <c r="B460" s="6"/>
      <c r="C460" s="6"/>
      <c r="D460" s="6"/>
      <c r="E460" s="6"/>
      <c r="F460" s="6"/>
      <c r="G460" s="6"/>
    </row>
    <row r="461" spans="1:7" ht="14.4">
      <c r="A461" s="6"/>
      <c r="B461" s="6"/>
      <c r="C461" s="6"/>
      <c r="D461" s="6"/>
      <c r="E461" s="6"/>
      <c r="F461" s="6"/>
      <c r="G461" s="6"/>
    </row>
    <row r="462" spans="1:7" ht="14.4">
      <c r="A462" s="6"/>
      <c r="B462" s="6"/>
      <c r="C462" s="6"/>
      <c r="D462" s="6"/>
      <c r="E462" s="6"/>
      <c r="F462" s="6"/>
      <c r="G462" s="6"/>
    </row>
    <row r="463" spans="1:7" ht="14.4">
      <c r="A463" s="6"/>
      <c r="B463" s="6"/>
      <c r="C463" s="6"/>
      <c r="D463" s="6"/>
      <c r="E463" s="6"/>
      <c r="F463" s="6"/>
      <c r="G463" s="6"/>
    </row>
    <row r="464" spans="1:7" ht="14.4">
      <c r="A464" s="6"/>
      <c r="B464" s="6"/>
      <c r="C464" s="6"/>
      <c r="D464" s="6"/>
      <c r="E464" s="6"/>
      <c r="F464" s="6"/>
      <c r="G464" s="6"/>
    </row>
    <row r="465" spans="1:7" ht="14.4">
      <c r="A465" s="6"/>
      <c r="B465" s="6"/>
      <c r="C465" s="6"/>
      <c r="D465" s="6"/>
      <c r="E465" s="6"/>
      <c r="F465" s="6"/>
      <c r="G465" s="6"/>
    </row>
    <row r="466" spans="1:7" ht="14.4">
      <c r="A466" s="6"/>
      <c r="B466" s="6"/>
      <c r="C466" s="6"/>
      <c r="D466" s="6"/>
      <c r="E466" s="6"/>
      <c r="F466" s="6"/>
      <c r="G466" s="6"/>
    </row>
    <row r="467" spans="1:7" ht="14.4">
      <c r="A467" s="6"/>
      <c r="B467" s="6"/>
      <c r="C467" s="6"/>
      <c r="D467" s="6"/>
      <c r="E467" s="6"/>
      <c r="F467" s="6"/>
      <c r="G467" s="6"/>
    </row>
    <row r="468" spans="1:7" ht="14.4">
      <c r="A468" s="6"/>
      <c r="B468" s="6"/>
      <c r="C468" s="6"/>
      <c r="D468" s="6"/>
      <c r="E468" s="6"/>
      <c r="F468" s="6"/>
      <c r="G468" s="6"/>
    </row>
    <row r="469" spans="1:7" ht="14.4">
      <c r="A469" s="6"/>
      <c r="B469" s="6"/>
      <c r="C469" s="6"/>
      <c r="D469" s="6"/>
      <c r="E469" s="6"/>
      <c r="F469" s="6"/>
      <c r="G469" s="6"/>
    </row>
    <row r="470" spans="1:7" ht="14.4">
      <c r="A470" s="6"/>
      <c r="B470" s="6"/>
      <c r="C470" s="6"/>
      <c r="D470" s="6"/>
      <c r="E470" s="6"/>
      <c r="F470" s="6"/>
      <c r="G470" s="6"/>
    </row>
    <row r="471" spans="1:7" ht="14.4">
      <c r="A471" s="6"/>
      <c r="B471" s="6"/>
      <c r="C471" s="6"/>
      <c r="D471" s="6"/>
      <c r="E471" s="6"/>
      <c r="F471" s="6"/>
      <c r="G471" s="6"/>
    </row>
    <row r="472" spans="1:7" ht="14.4">
      <c r="A472" s="6"/>
      <c r="B472" s="6"/>
      <c r="C472" s="6"/>
      <c r="D472" s="6"/>
      <c r="E472" s="6"/>
      <c r="F472" s="6"/>
      <c r="G472" s="6"/>
    </row>
    <row r="473" spans="1:7" ht="14.4">
      <c r="A473" s="6"/>
      <c r="B473" s="6"/>
      <c r="C473" s="6"/>
      <c r="D473" s="6"/>
      <c r="E473" s="6"/>
      <c r="F473" s="6"/>
      <c r="G473" s="6"/>
    </row>
    <row r="474" spans="1:7" ht="14.4">
      <c r="A474" s="6"/>
      <c r="B474" s="6"/>
      <c r="C474" s="6"/>
      <c r="D474" s="6"/>
      <c r="E474" s="6"/>
      <c r="F474" s="6"/>
      <c r="G474" s="6"/>
    </row>
    <row r="475" spans="1:7" ht="14.4">
      <c r="A475" s="6"/>
      <c r="B475" s="6"/>
      <c r="C475" s="6"/>
      <c r="D475" s="6"/>
      <c r="E475" s="6"/>
      <c r="F475" s="6"/>
      <c r="G475" s="6"/>
    </row>
    <row r="476" spans="1:7" ht="14.4">
      <c r="A476" s="6"/>
      <c r="B476" s="6"/>
      <c r="C476" s="6"/>
      <c r="D476" s="6"/>
      <c r="E476" s="6"/>
      <c r="F476" s="6"/>
      <c r="G476" s="6"/>
    </row>
    <row r="477" spans="1:7" ht="14.4">
      <c r="A477" s="6"/>
      <c r="B477" s="6"/>
      <c r="C477" s="6"/>
      <c r="D477" s="6"/>
      <c r="E477" s="6"/>
      <c r="F477" s="6"/>
      <c r="G477" s="6"/>
    </row>
    <row r="478" spans="1:7" ht="14.4">
      <c r="A478" s="6"/>
      <c r="B478" s="6"/>
      <c r="C478" s="6"/>
      <c r="D478" s="6"/>
      <c r="E478" s="6"/>
      <c r="F478" s="6"/>
      <c r="G478" s="6"/>
    </row>
    <row r="479" spans="1:7" ht="14.4">
      <c r="A479" s="6"/>
      <c r="B479" s="6"/>
      <c r="C479" s="6"/>
      <c r="D479" s="6"/>
      <c r="E479" s="6"/>
      <c r="F479" s="6"/>
      <c r="G479" s="6"/>
    </row>
    <row r="480" spans="1:7" ht="14.4">
      <c r="A480" s="6"/>
      <c r="B480" s="6"/>
      <c r="C480" s="6"/>
      <c r="D480" s="6"/>
      <c r="E480" s="6"/>
      <c r="F480" s="6"/>
      <c r="G480" s="6"/>
    </row>
    <row r="481" spans="1:7" ht="14.4">
      <c r="A481" s="6"/>
      <c r="B481" s="6"/>
      <c r="C481" s="6"/>
      <c r="D481" s="6"/>
      <c r="E481" s="6"/>
      <c r="F481" s="6"/>
      <c r="G481" s="6"/>
    </row>
    <row r="482" spans="1:7" ht="14.4">
      <c r="A482" s="6"/>
      <c r="B482" s="6"/>
      <c r="C482" s="6"/>
      <c r="D482" s="6"/>
      <c r="E482" s="6"/>
      <c r="F482" s="6"/>
      <c r="G482" s="6"/>
    </row>
    <row r="483" spans="1:7" ht="14.4">
      <c r="A483" s="6"/>
      <c r="B483" s="6"/>
      <c r="C483" s="6"/>
      <c r="D483" s="6"/>
      <c r="E483" s="6"/>
      <c r="F483" s="6"/>
      <c r="G483" s="6"/>
    </row>
    <row r="484" spans="1:7" ht="14.4">
      <c r="A484" s="6"/>
      <c r="B484" s="6"/>
      <c r="C484" s="6"/>
      <c r="D484" s="6"/>
      <c r="E484" s="6"/>
      <c r="F484" s="6"/>
      <c r="G484" s="6"/>
    </row>
    <row r="485" spans="1:7" ht="14.4">
      <c r="A485" s="6"/>
      <c r="B485" s="6"/>
      <c r="C485" s="6"/>
      <c r="D485" s="6"/>
      <c r="E485" s="6"/>
      <c r="F485" s="6"/>
      <c r="G485" s="6"/>
    </row>
    <row r="486" spans="1:7" ht="14.4">
      <c r="A486" s="6"/>
      <c r="B486" s="6"/>
      <c r="C486" s="6"/>
      <c r="D486" s="6"/>
      <c r="E486" s="6"/>
      <c r="F486" s="6"/>
      <c r="G486" s="6"/>
    </row>
    <row r="487" spans="1:7" ht="14.4">
      <c r="A487" s="6"/>
      <c r="B487" s="6"/>
      <c r="C487" s="6"/>
      <c r="D487" s="6"/>
      <c r="E487" s="6"/>
      <c r="F487" s="6"/>
      <c r="G487" s="6"/>
    </row>
    <row r="488" spans="1:7" ht="14.4">
      <c r="A488" s="6"/>
      <c r="B488" s="6"/>
      <c r="C488" s="6"/>
      <c r="D488" s="6"/>
      <c r="E488" s="6"/>
      <c r="F488" s="6"/>
      <c r="G488" s="6"/>
    </row>
    <row r="489" spans="1:7" ht="14.4">
      <c r="A489" s="6"/>
      <c r="B489" s="6"/>
      <c r="C489" s="6"/>
      <c r="D489" s="6"/>
      <c r="E489" s="6"/>
      <c r="F489" s="6"/>
      <c r="G489" s="6"/>
    </row>
    <row r="490" spans="1:7" ht="14.4">
      <c r="A490" s="6"/>
      <c r="B490" s="6"/>
      <c r="C490" s="6"/>
      <c r="D490" s="6"/>
      <c r="E490" s="6"/>
      <c r="F490" s="6"/>
      <c r="G490" s="6"/>
    </row>
    <row r="491" spans="1:7" ht="14.4">
      <c r="A491" s="6"/>
      <c r="B491" s="6"/>
      <c r="C491" s="6"/>
      <c r="D491" s="6"/>
      <c r="E491" s="6"/>
      <c r="F491" s="6"/>
      <c r="G491" s="6"/>
    </row>
    <row r="492" spans="1:7" ht="14.4">
      <c r="A492" s="6"/>
      <c r="B492" s="6"/>
      <c r="C492" s="6"/>
      <c r="D492" s="6"/>
      <c r="E492" s="6"/>
      <c r="F492" s="6"/>
      <c r="G492" s="6"/>
    </row>
    <row r="493" spans="1:7" ht="14.4">
      <c r="A493" s="6"/>
      <c r="B493" s="6"/>
      <c r="C493" s="6"/>
      <c r="D493" s="6"/>
      <c r="E493" s="6"/>
      <c r="F493" s="6"/>
      <c r="G493" s="6"/>
    </row>
    <row r="494" spans="1:7" ht="14.4">
      <c r="A494" s="6"/>
      <c r="B494" s="6"/>
      <c r="C494" s="6"/>
      <c r="D494" s="6"/>
      <c r="E494" s="6"/>
      <c r="F494" s="6"/>
      <c r="G494" s="6"/>
    </row>
    <row r="495" spans="1:7" ht="14.4">
      <c r="A495" s="6"/>
      <c r="B495" s="6"/>
      <c r="C495" s="6"/>
      <c r="D495" s="6"/>
      <c r="E495" s="6"/>
      <c r="F495" s="6"/>
      <c r="G495" s="6"/>
    </row>
    <row r="496" spans="1:7" ht="14.4">
      <c r="A496" s="6"/>
      <c r="B496" s="6"/>
      <c r="C496" s="6"/>
      <c r="D496" s="6"/>
      <c r="E496" s="6"/>
      <c r="F496" s="6"/>
      <c r="G496" s="6"/>
    </row>
    <row r="497" spans="1:7" ht="14.4">
      <c r="A497" s="6"/>
      <c r="B497" s="6"/>
      <c r="C497" s="6"/>
      <c r="D497" s="6"/>
      <c r="E497" s="6"/>
      <c r="F497" s="6"/>
      <c r="G497" s="6"/>
    </row>
    <row r="498" spans="1:7" ht="14.4">
      <c r="A498" s="6"/>
      <c r="B498" s="6"/>
      <c r="C498" s="6"/>
      <c r="D498" s="6"/>
      <c r="E498" s="6"/>
      <c r="F498" s="6"/>
      <c r="G498" s="6"/>
    </row>
    <row r="499" spans="1:7" ht="14.4">
      <c r="A499" s="6"/>
      <c r="B499" s="6"/>
      <c r="C499" s="6"/>
      <c r="D499" s="6"/>
      <c r="E499" s="6"/>
      <c r="F499" s="6"/>
      <c r="G499" s="6"/>
    </row>
    <row r="500" spans="1:7" ht="14.4">
      <c r="A500" s="6"/>
      <c r="B500" s="6"/>
      <c r="C500" s="6"/>
      <c r="D500" s="6"/>
      <c r="E500" s="6"/>
      <c r="F500" s="6"/>
      <c r="G500" s="6"/>
    </row>
    <row r="501" spans="1:7" ht="14.4">
      <c r="A501" s="6"/>
      <c r="B501" s="6"/>
      <c r="C501" s="6"/>
      <c r="D501" s="6"/>
      <c r="E501" s="6"/>
      <c r="F501" s="6"/>
      <c r="G501" s="6"/>
    </row>
    <row r="502" spans="1:7" ht="14.4">
      <c r="A502" s="6"/>
      <c r="B502" s="6"/>
      <c r="C502" s="6"/>
      <c r="D502" s="6"/>
      <c r="E502" s="6"/>
      <c r="F502" s="6"/>
      <c r="G502" s="6"/>
    </row>
    <row r="503" spans="1:7" ht="14.4">
      <c r="A503" s="6"/>
      <c r="B503" s="6"/>
      <c r="C503" s="6"/>
      <c r="D503" s="6"/>
      <c r="E503" s="6"/>
      <c r="F503" s="6"/>
      <c r="G503" s="6"/>
    </row>
    <row r="504" spans="1:7" ht="14.4">
      <c r="A504" s="6"/>
      <c r="B504" s="6"/>
      <c r="C504" s="6"/>
      <c r="D504" s="6"/>
      <c r="E504" s="6"/>
      <c r="F504" s="6"/>
      <c r="G504" s="6"/>
    </row>
    <row r="505" spans="1:7" ht="14.4">
      <c r="A505" s="6"/>
      <c r="B505" s="6"/>
      <c r="C505" s="6"/>
      <c r="D505" s="6"/>
      <c r="E505" s="6"/>
      <c r="F505" s="6"/>
      <c r="G505" s="6"/>
    </row>
    <row r="506" spans="1:7" ht="14.4">
      <c r="A506" s="6"/>
      <c r="B506" s="6"/>
      <c r="C506" s="6"/>
      <c r="D506" s="6"/>
      <c r="E506" s="6"/>
      <c r="F506" s="6"/>
      <c r="G506" s="6"/>
    </row>
    <row r="507" spans="1:7" ht="14.4">
      <c r="A507" s="6"/>
      <c r="B507" s="6"/>
      <c r="C507" s="6"/>
      <c r="D507" s="6"/>
      <c r="E507" s="6"/>
      <c r="F507" s="6"/>
      <c r="G507" s="6"/>
    </row>
    <row r="508" spans="1:7" ht="14.4">
      <c r="A508" s="6"/>
      <c r="B508" s="6"/>
      <c r="C508" s="6"/>
      <c r="D508" s="6"/>
      <c r="E508" s="6"/>
      <c r="F508" s="6"/>
      <c r="G508" s="6"/>
    </row>
    <row r="509" spans="1:7" ht="14.4">
      <c r="A509" s="6"/>
      <c r="B509" s="6"/>
      <c r="C509" s="6"/>
      <c r="D509" s="6"/>
      <c r="E509" s="6"/>
      <c r="F509" s="6"/>
      <c r="G509" s="6"/>
    </row>
    <row r="510" spans="1:7" ht="14.4">
      <c r="A510" s="6"/>
      <c r="B510" s="6"/>
      <c r="C510" s="6"/>
      <c r="D510" s="6"/>
      <c r="E510" s="6"/>
      <c r="F510" s="6"/>
      <c r="G510" s="6"/>
    </row>
    <row r="511" spans="1:7" ht="14.4">
      <c r="A511" s="6"/>
      <c r="B511" s="6"/>
      <c r="C511" s="6"/>
      <c r="D511" s="6"/>
      <c r="E511" s="6"/>
      <c r="F511" s="6"/>
      <c r="G511" s="6"/>
    </row>
    <row r="512" spans="1:7" ht="14.4">
      <c r="A512" s="6"/>
      <c r="B512" s="6"/>
      <c r="C512" s="6"/>
      <c r="D512" s="6"/>
      <c r="E512" s="6"/>
      <c r="F512" s="6"/>
      <c r="G512" s="6"/>
    </row>
    <row r="513" spans="1:7" ht="14.4">
      <c r="A513" s="6"/>
      <c r="B513" s="6"/>
      <c r="C513" s="6"/>
      <c r="D513" s="6"/>
      <c r="E513" s="6"/>
      <c r="F513" s="6"/>
      <c r="G513" s="6"/>
    </row>
    <row r="514" spans="1:7" ht="14.4">
      <c r="A514" s="6"/>
      <c r="B514" s="6"/>
      <c r="C514" s="6"/>
      <c r="D514" s="6"/>
      <c r="E514" s="6"/>
      <c r="F514" s="6"/>
      <c r="G514" s="6"/>
    </row>
    <row r="515" spans="1:7" ht="14.4">
      <c r="A515" s="6"/>
      <c r="B515" s="6"/>
      <c r="C515" s="6"/>
      <c r="D515" s="6"/>
      <c r="E515" s="6"/>
      <c r="F515" s="6"/>
      <c r="G515" s="6"/>
    </row>
    <row r="516" spans="1:7" ht="14.4">
      <c r="A516" s="6"/>
      <c r="B516" s="6"/>
      <c r="C516" s="6"/>
      <c r="D516" s="6"/>
      <c r="E516" s="6"/>
      <c r="F516" s="6"/>
      <c r="G516" s="6"/>
    </row>
    <row r="517" spans="1:7" ht="14.4">
      <c r="A517" s="6"/>
      <c r="B517" s="6"/>
      <c r="C517" s="6"/>
      <c r="D517" s="6"/>
      <c r="E517" s="6"/>
      <c r="F517" s="6"/>
      <c r="G517" s="6"/>
    </row>
    <row r="518" spans="1:7" ht="14.4">
      <c r="A518" s="6"/>
      <c r="B518" s="6"/>
      <c r="C518" s="6"/>
      <c r="D518" s="6"/>
      <c r="E518" s="6"/>
      <c r="F518" s="6"/>
      <c r="G518" s="6"/>
    </row>
    <row r="519" spans="1:7" ht="14.4">
      <c r="A519" s="6"/>
      <c r="B519" s="6"/>
      <c r="C519" s="6"/>
      <c r="D519" s="6"/>
      <c r="E519" s="6"/>
      <c r="F519" s="6"/>
      <c r="G519" s="6"/>
    </row>
    <row r="520" spans="1:7" ht="14.4">
      <c r="A520" s="6"/>
      <c r="B520" s="6"/>
      <c r="C520" s="6"/>
      <c r="D520" s="6"/>
      <c r="E520" s="6"/>
      <c r="F520" s="6"/>
      <c r="G520" s="6"/>
    </row>
    <row r="521" spans="1:7" ht="14.4">
      <c r="A521" s="6"/>
      <c r="B521" s="6"/>
      <c r="C521" s="6"/>
      <c r="D521" s="6"/>
      <c r="E521" s="6"/>
      <c r="F521" s="6"/>
      <c r="G521" s="6"/>
    </row>
    <row r="522" spans="1:7" ht="14.4">
      <c r="A522" s="6"/>
      <c r="B522" s="6"/>
      <c r="C522" s="6"/>
      <c r="D522" s="6"/>
      <c r="E522" s="6"/>
      <c r="F522" s="6"/>
      <c r="G522" s="6"/>
    </row>
    <row r="523" spans="1:7" ht="14.4">
      <c r="A523" s="6"/>
      <c r="B523" s="6"/>
      <c r="C523" s="6"/>
      <c r="D523" s="6"/>
      <c r="E523" s="6"/>
      <c r="F523" s="6"/>
      <c r="G523" s="6"/>
    </row>
    <row r="524" spans="1:7" ht="14.4">
      <c r="A524" s="6"/>
      <c r="B524" s="6"/>
      <c r="C524" s="6"/>
      <c r="D524" s="6"/>
      <c r="E524" s="6"/>
      <c r="F524" s="6"/>
      <c r="G524" s="6"/>
    </row>
    <row r="525" spans="1:7" ht="14.4">
      <c r="A525" s="6"/>
      <c r="B525" s="6"/>
      <c r="C525" s="6"/>
      <c r="D525" s="6"/>
      <c r="E525" s="6"/>
      <c r="F525" s="6"/>
      <c r="G525" s="6"/>
    </row>
    <row r="526" spans="1:7" ht="14.4">
      <c r="A526" s="6"/>
      <c r="B526" s="6"/>
      <c r="C526" s="6"/>
      <c r="D526" s="6"/>
      <c r="E526" s="6"/>
      <c r="F526" s="6"/>
      <c r="G526" s="6"/>
    </row>
    <row r="527" spans="1:7" ht="14.4">
      <c r="A527" s="6"/>
      <c r="B527" s="6"/>
      <c r="C527" s="6"/>
      <c r="D527" s="6"/>
      <c r="E527" s="6"/>
      <c r="F527" s="6"/>
      <c r="G527" s="6"/>
    </row>
    <row r="528" spans="1:7" ht="14.4">
      <c r="A528" s="6"/>
      <c r="B528" s="6"/>
      <c r="C528" s="6"/>
      <c r="D528" s="6"/>
      <c r="E528" s="6"/>
      <c r="F528" s="6"/>
      <c r="G528" s="6"/>
    </row>
    <row r="529" spans="1:7" ht="14.4">
      <c r="A529" s="6"/>
      <c r="B529" s="6"/>
      <c r="C529" s="6"/>
      <c r="D529" s="6"/>
      <c r="E529" s="6"/>
      <c r="F529" s="6"/>
      <c r="G529" s="6"/>
    </row>
    <row r="530" spans="1:7" ht="14.4">
      <c r="A530" s="6"/>
      <c r="B530" s="6"/>
      <c r="C530" s="6"/>
      <c r="D530" s="6"/>
      <c r="E530" s="6"/>
      <c r="F530" s="6"/>
      <c r="G530" s="6"/>
    </row>
    <row r="531" spans="1:7" ht="14.4">
      <c r="A531" s="6"/>
      <c r="B531" s="6"/>
      <c r="C531" s="6"/>
      <c r="D531" s="6"/>
      <c r="E531" s="6"/>
      <c r="F531" s="6"/>
      <c r="G531" s="6"/>
    </row>
    <row r="532" spans="1:7" ht="14.4">
      <c r="A532" s="6"/>
      <c r="B532" s="6"/>
      <c r="C532" s="6"/>
      <c r="D532" s="6"/>
      <c r="E532" s="6"/>
      <c r="F532" s="6"/>
      <c r="G532" s="6"/>
    </row>
    <row r="533" spans="1:7" ht="14.4">
      <c r="A533" s="6"/>
      <c r="B533" s="6"/>
      <c r="C533" s="6"/>
      <c r="D533" s="6"/>
      <c r="E533" s="6"/>
      <c r="F533" s="6"/>
      <c r="G533" s="6"/>
    </row>
    <row r="534" spans="1:7" ht="14.4">
      <c r="A534" s="6"/>
      <c r="B534" s="6"/>
      <c r="C534" s="6"/>
      <c r="D534" s="6"/>
      <c r="E534" s="6"/>
      <c r="F534" s="6"/>
      <c r="G534" s="6"/>
    </row>
    <row r="535" spans="1:7" ht="14.4">
      <c r="A535" s="6"/>
      <c r="B535" s="6"/>
      <c r="C535" s="6"/>
      <c r="D535" s="6"/>
      <c r="E535" s="6"/>
      <c r="F535" s="6"/>
      <c r="G535" s="6"/>
    </row>
    <row r="536" spans="1:7" ht="14.4">
      <c r="A536" s="6"/>
      <c r="B536" s="6"/>
      <c r="C536" s="6"/>
      <c r="D536" s="6"/>
      <c r="E536" s="6"/>
      <c r="F536" s="6"/>
      <c r="G536" s="6"/>
    </row>
    <row r="537" spans="1:7" ht="14.4">
      <c r="A537" s="6"/>
      <c r="B537" s="6"/>
      <c r="C537" s="6"/>
      <c r="D537" s="6"/>
      <c r="E537" s="6"/>
      <c r="F537" s="6"/>
      <c r="G537" s="6"/>
    </row>
    <row r="538" spans="1:7" ht="14.4">
      <c r="A538" s="6"/>
      <c r="B538" s="6"/>
      <c r="C538" s="6"/>
      <c r="D538" s="6"/>
      <c r="E538" s="6"/>
      <c r="F538" s="6"/>
      <c r="G538" s="6"/>
    </row>
    <row r="539" spans="1:7" ht="14.4">
      <c r="A539" s="6"/>
      <c r="B539" s="6"/>
      <c r="C539" s="6"/>
      <c r="D539" s="6"/>
      <c r="E539" s="6"/>
      <c r="F539" s="6"/>
      <c r="G539" s="6"/>
    </row>
    <row r="540" spans="1:7" ht="14.4">
      <c r="A540" s="6"/>
      <c r="B540" s="6"/>
      <c r="C540" s="6"/>
      <c r="D540" s="6"/>
      <c r="E540" s="6"/>
      <c r="F540" s="6"/>
      <c r="G540" s="6"/>
    </row>
    <row r="541" spans="1:7" ht="14.4">
      <c r="A541" s="6"/>
      <c r="B541" s="6"/>
      <c r="C541" s="6"/>
      <c r="D541" s="6"/>
      <c r="E541" s="6"/>
      <c r="F541" s="6"/>
      <c r="G541" s="6"/>
    </row>
    <row r="542" spans="1:7" ht="14.4">
      <c r="A542" s="6"/>
      <c r="B542" s="6"/>
      <c r="C542" s="6"/>
      <c r="D542" s="6"/>
      <c r="E542" s="6"/>
      <c r="F542" s="6"/>
      <c r="G542" s="6"/>
    </row>
    <row r="543" spans="1:7" ht="14.4">
      <c r="A543" s="6"/>
      <c r="B543" s="6"/>
      <c r="C543" s="6"/>
      <c r="D543" s="6"/>
      <c r="E543" s="6"/>
      <c r="F543" s="6"/>
      <c r="G543" s="6"/>
    </row>
    <row r="544" spans="1:7" ht="14.4">
      <c r="A544" s="6"/>
      <c r="B544" s="6"/>
      <c r="C544" s="6"/>
      <c r="D544" s="6"/>
      <c r="E544" s="6"/>
      <c r="F544" s="6"/>
      <c r="G544" s="6"/>
    </row>
    <row r="545" spans="1:7" ht="14.4">
      <c r="A545" s="6"/>
      <c r="B545" s="6"/>
      <c r="C545" s="6"/>
      <c r="D545" s="6"/>
      <c r="E545" s="6"/>
      <c r="F545" s="6"/>
      <c r="G545" s="6"/>
    </row>
    <row r="546" spans="1:7" ht="14.4">
      <c r="A546" s="6"/>
      <c r="B546" s="6"/>
      <c r="C546" s="6"/>
      <c r="D546" s="6"/>
      <c r="E546" s="6"/>
      <c r="F546" s="6"/>
      <c r="G546" s="6"/>
    </row>
    <row r="547" spans="1:7" ht="14.4">
      <c r="A547" s="6"/>
      <c r="B547" s="6"/>
      <c r="C547" s="6"/>
      <c r="D547" s="6"/>
      <c r="E547" s="6"/>
      <c r="F547" s="6"/>
      <c r="G547" s="6"/>
    </row>
    <row r="548" spans="1:7" ht="14.4">
      <c r="A548" s="6"/>
      <c r="B548" s="6"/>
      <c r="C548" s="6"/>
      <c r="D548" s="6"/>
      <c r="E548" s="6"/>
      <c r="F548" s="6"/>
      <c r="G548" s="6"/>
    </row>
    <row r="549" spans="1:7" ht="14.4">
      <c r="A549" s="6"/>
      <c r="B549" s="6"/>
      <c r="C549" s="6"/>
      <c r="D549" s="6"/>
      <c r="E549" s="6"/>
      <c r="F549" s="6"/>
      <c r="G549" s="6"/>
    </row>
    <row r="550" spans="1:7" ht="14.4">
      <c r="A550" s="6"/>
      <c r="B550" s="6"/>
      <c r="C550" s="6"/>
      <c r="D550" s="6"/>
      <c r="E550" s="6"/>
      <c r="F550" s="6"/>
      <c r="G550" s="6"/>
    </row>
    <row r="551" spans="1:7" ht="14.4">
      <c r="A551" s="6"/>
      <c r="B551" s="6"/>
      <c r="C551" s="6"/>
      <c r="D551" s="6"/>
      <c r="E551" s="6"/>
      <c r="F551" s="6"/>
      <c r="G551" s="6"/>
    </row>
    <row r="552" spans="1:7" ht="14.4">
      <c r="A552" s="6"/>
      <c r="B552" s="6"/>
      <c r="C552" s="6"/>
      <c r="D552" s="6"/>
      <c r="E552" s="6"/>
      <c r="F552" s="6"/>
      <c r="G552" s="6"/>
    </row>
    <row r="553" spans="1:7" ht="14.4">
      <c r="A553" s="6"/>
      <c r="B553" s="6"/>
      <c r="C553" s="6"/>
      <c r="D553" s="6"/>
      <c r="E553" s="6"/>
      <c r="F553" s="6"/>
      <c r="G553" s="6"/>
    </row>
    <row r="554" spans="1:7" ht="14.4">
      <c r="A554" s="6"/>
      <c r="B554" s="6"/>
      <c r="C554" s="6"/>
      <c r="D554" s="6"/>
      <c r="E554" s="6"/>
      <c r="F554" s="6"/>
      <c r="G554" s="6"/>
    </row>
    <row r="555" spans="1:7" ht="14.4">
      <c r="A555" s="6"/>
      <c r="B555" s="6"/>
      <c r="C555" s="6"/>
      <c r="D555" s="6"/>
      <c r="E555" s="6"/>
      <c r="F555" s="6"/>
      <c r="G555" s="6"/>
    </row>
    <row r="556" spans="1:7" ht="14.4">
      <c r="A556" s="6"/>
      <c r="B556" s="6"/>
      <c r="C556" s="6"/>
      <c r="D556" s="6"/>
      <c r="E556" s="6"/>
      <c r="F556" s="6"/>
      <c r="G556" s="6"/>
    </row>
    <row r="557" spans="1:7" ht="14.4">
      <c r="A557" s="6"/>
      <c r="B557" s="6"/>
      <c r="C557" s="6"/>
      <c r="D557" s="6"/>
      <c r="E557" s="6"/>
      <c r="F557" s="6"/>
      <c r="G557" s="6"/>
    </row>
    <row r="558" spans="1:7" ht="14.4">
      <c r="A558" s="6"/>
      <c r="B558" s="6"/>
      <c r="C558" s="6"/>
      <c r="D558" s="6"/>
      <c r="E558" s="6"/>
      <c r="F558" s="6"/>
      <c r="G558" s="6"/>
    </row>
    <row r="559" spans="1:7" ht="14.4">
      <c r="A559" s="6"/>
      <c r="B559" s="6"/>
      <c r="C559" s="6"/>
      <c r="D559" s="6"/>
      <c r="E559" s="6"/>
      <c r="F559" s="6"/>
      <c r="G559" s="6"/>
    </row>
    <row r="560" spans="1:7" ht="14.4">
      <c r="A560" s="6"/>
      <c r="B560" s="6"/>
      <c r="C560" s="6"/>
      <c r="D560" s="6"/>
      <c r="E560" s="6"/>
      <c r="F560" s="6"/>
      <c r="G560" s="6"/>
    </row>
    <row r="561" spans="1:7" ht="14.4">
      <c r="A561" s="6"/>
      <c r="B561" s="6"/>
      <c r="C561" s="6"/>
      <c r="D561" s="6"/>
      <c r="E561" s="6"/>
      <c r="F561" s="6"/>
      <c r="G561" s="6"/>
    </row>
    <row r="562" spans="1:7" ht="14.4">
      <c r="A562" s="6"/>
      <c r="B562" s="6"/>
      <c r="C562" s="6"/>
      <c r="D562" s="6"/>
      <c r="E562" s="6"/>
      <c r="F562" s="6"/>
      <c r="G562" s="6"/>
    </row>
    <row r="563" spans="1:7" ht="14.4">
      <c r="A563" s="6"/>
      <c r="B563" s="6"/>
      <c r="C563" s="6"/>
      <c r="D563" s="6"/>
      <c r="E563" s="6"/>
      <c r="F563" s="6"/>
      <c r="G563" s="6"/>
    </row>
    <row r="564" spans="1:7" ht="14.4">
      <c r="A564" s="6"/>
      <c r="B564" s="6"/>
      <c r="C564" s="6"/>
      <c r="D564" s="6"/>
      <c r="E564" s="6"/>
      <c r="F564" s="6"/>
      <c r="G564" s="6"/>
    </row>
    <row r="565" spans="1:7" ht="14.4">
      <c r="A565" s="6"/>
      <c r="B565" s="6"/>
      <c r="C565" s="6"/>
      <c r="D565" s="6"/>
      <c r="E565" s="6"/>
      <c r="F565" s="6"/>
      <c r="G565" s="6"/>
    </row>
    <row r="566" spans="1:7" ht="14.4">
      <c r="A566" s="6"/>
      <c r="B566" s="6"/>
      <c r="C566" s="6"/>
      <c r="D566" s="6"/>
      <c r="E566" s="6"/>
      <c r="F566" s="6"/>
      <c r="G566" s="6"/>
    </row>
    <row r="567" spans="1:7" ht="14.4">
      <c r="A567" s="6"/>
      <c r="B567" s="6"/>
      <c r="C567" s="6"/>
      <c r="D567" s="6"/>
      <c r="E567" s="6"/>
      <c r="F567" s="6"/>
      <c r="G567" s="6"/>
    </row>
    <row r="568" spans="1:7" ht="14.4">
      <c r="A568" s="6"/>
      <c r="B568" s="6"/>
      <c r="C568" s="6"/>
      <c r="D568" s="6"/>
      <c r="E568" s="6"/>
      <c r="F568" s="6"/>
      <c r="G568" s="6"/>
    </row>
    <row r="569" spans="1:7" ht="14.4">
      <c r="A569" s="6"/>
      <c r="B569" s="6"/>
      <c r="C569" s="6"/>
      <c r="D569" s="6"/>
      <c r="E569" s="6"/>
      <c r="F569" s="6"/>
      <c r="G569" s="6"/>
    </row>
    <row r="570" spans="1:7" ht="14.4">
      <c r="A570" s="6"/>
      <c r="B570" s="6"/>
      <c r="C570" s="6"/>
      <c r="D570" s="6"/>
      <c r="E570" s="6"/>
      <c r="F570" s="6"/>
      <c r="G570" s="6"/>
    </row>
    <row r="571" spans="1:7" ht="14.4">
      <c r="A571" s="6"/>
      <c r="B571" s="6"/>
      <c r="C571" s="6"/>
      <c r="D571" s="6"/>
      <c r="E571" s="6"/>
      <c r="F571" s="6"/>
      <c r="G571" s="6"/>
    </row>
    <row r="572" spans="1:7" ht="14.4">
      <c r="A572" s="6"/>
      <c r="B572" s="6"/>
      <c r="C572" s="6"/>
      <c r="D572" s="6"/>
      <c r="E572" s="6"/>
      <c r="F572" s="6"/>
      <c r="G572" s="6"/>
    </row>
    <row r="573" spans="1:7" ht="14.4">
      <c r="A573" s="6"/>
      <c r="B573" s="6"/>
      <c r="C573" s="6"/>
      <c r="D573" s="6"/>
      <c r="E573" s="6"/>
      <c r="F573" s="6"/>
      <c r="G573" s="6"/>
    </row>
    <row r="574" spans="1:7" ht="14.4">
      <c r="A574" s="6"/>
      <c r="B574" s="6"/>
      <c r="C574" s="6"/>
      <c r="D574" s="6"/>
      <c r="E574" s="6"/>
      <c r="F574" s="6"/>
      <c r="G574" s="6"/>
    </row>
    <row r="575" spans="1:7" ht="14.4">
      <c r="A575" s="6"/>
      <c r="B575" s="6"/>
      <c r="C575" s="6"/>
      <c r="D575" s="6"/>
      <c r="E575" s="6"/>
      <c r="F575" s="6"/>
      <c r="G575" s="6"/>
    </row>
    <row r="576" spans="1:7" ht="14.4">
      <c r="A576" s="6"/>
      <c r="B576" s="6"/>
      <c r="C576" s="6"/>
      <c r="D576" s="6"/>
      <c r="E576" s="6"/>
      <c r="F576" s="6"/>
      <c r="G576" s="6"/>
    </row>
    <row r="577" spans="1:7" ht="14.4">
      <c r="A577" s="6"/>
      <c r="B577" s="6"/>
      <c r="C577" s="6"/>
      <c r="D577" s="6"/>
      <c r="E577" s="6"/>
      <c r="F577" s="6"/>
      <c r="G577" s="6"/>
    </row>
    <row r="578" spans="1:7" ht="14.4">
      <c r="A578" s="6"/>
      <c r="B578" s="6"/>
      <c r="C578" s="6"/>
      <c r="D578" s="6"/>
      <c r="E578" s="6"/>
      <c r="F578" s="6"/>
      <c r="G578" s="6"/>
    </row>
    <row r="579" spans="1:7" ht="14.4">
      <c r="A579" s="6"/>
      <c r="B579" s="6"/>
      <c r="C579" s="6"/>
      <c r="D579" s="6"/>
      <c r="E579" s="6"/>
      <c r="F579" s="6"/>
      <c r="G579" s="6"/>
    </row>
    <row r="580" spans="1:7" ht="14.4">
      <c r="A580" s="6"/>
      <c r="B580" s="6"/>
      <c r="C580" s="6"/>
      <c r="D580" s="6"/>
      <c r="E580" s="6"/>
      <c r="F580" s="6"/>
      <c r="G580" s="6"/>
    </row>
    <row r="581" spans="1:7" ht="14.4">
      <c r="A581" s="6"/>
      <c r="B581" s="6"/>
      <c r="C581" s="6"/>
      <c r="D581" s="6"/>
      <c r="E581" s="6"/>
      <c r="F581" s="6"/>
      <c r="G581" s="6"/>
    </row>
    <row r="582" spans="1:7" ht="14.4">
      <c r="A582" s="6"/>
      <c r="B582" s="6"/>
      <c r="C582" s="6"/>
      <c r="D582" s="6"/>
      <c r="E582" s="6"/>
      <c r="F582" s="6"/>
      <c r="G582" s="6"/>
    </row>
    <row r="583" spans="1:7" ht="14.4">
      <c r="A583" s="6"/>
      <c r="B583" s="6"/>
      <c r="C583" s="6"/>
      <c r="D583" s="6"/>
      <c r="E583" s="6"/>
      <c r="F583" s="6"/>
      <c r="G583" s="6"/>
    </row>
    <row r="584" spans="1:7" ht="14.4">
      <c r="A584" s="6"/>
      <c r="B584" s="6"/>
      <c r="C584" s="6"/>
      <c r="D584" s="6"/>
      <c r="E584" s="6"/>
      <c r="F584" s="6"/>
      <c r="G584" s="6"/>
    </row>
    <row r="585" spans="1:7" ht="14.4">
      <c r="A585" s="6"/>
      <c r="B585" s="6"/>
      <c r="C585" s="6"/>
      <c r="D585" s="6"/>
      <c r="E585" s="6"/>
      <c r="F585" s="6"/>
      <c r="G585" s="6"/>
    </row>
    <row r="586" spans="1:7" ht="14.4">
      <c r="A586" s="6"/>
      <c r="B586" s="6"/>
      <c r="C586" s="6"/>
      <c r="D586" s="6"/>
      <c r="E586" s="6"/>
      <c r="F586" s="6"/>
      <c r="G586" s="6"/>
    </row>
    <row r="587" spans="1:7" ht="14.4">
      <c r="A587" s="6"/>
      <c r="B587" s="6"/>
      <c r="C587" s="6"/>
      <c r="D587" s="6"/>
      <c r="E587" s="6"/>
      <c r="F587" s="6"/>
      <c r="G587" s="6"/>
    </row>
    <row r="588" spans="1:7" ht="14.4">
      <c r="A588" s="6"/>
      <c r="B588" s="6"/>
      <c r="C588" s="6"/>
      <c r="D588" s="6"/>
      <c r="E588" s="6"/>
      <c r="F588" s="6"/>
      <c r="G588" s="6"/>
    </row>
    <row r="589" spans="1:7" ht="14.4">
      <c r="A589" s="6"/>
      <c r="B589" s="6"/>
      <c r="C589" s="6"/>
      <c r="D589" s="6"/>
      <c r="E589" s="6"/>
      <c r="F589" s="6"/>
      <c r="G589" s="6"/>
    </row>
    <row r="590" spans="1:7" ht="14.4">
      <c r="A590" s="6"/>
      <c r="B590" s="6"/>
      <c r="C590" s="6"/>
      <c r="D590" s="6"/>
      <c r="E590" s="6"/>
      <c r="F590" s="6"/>
      <c r="G590" s="6"/>
    </row>
    <row r="591" spans="1:7" ht="14.4">
      <c r="A591" s="6"/>
      <c r="B591" s="6"/>
      <c r="C591" s="6"/>
      <c r="D591" s="6"/>
      <c r="E591" s="6"/>
      <c r="F591" s="6"/>
      <c r="G591" s="6"/>
    </row>
    <row r="592" spans="1:7" ht="14.4">
      <c r="A592" s="6"/>
      <c r="B592" s="6"/>
      <c r="C592" s="6"/>
      <c r="D592" s="6"/>
      <c r="E592" s="6"/>
      <c r="F592" s="6"/>
      <c r="G592" s="6"/>
    </row>
    <row r="593" spans="1:7" ht="14.4">
      <c r="A593" s="6"/>
      <c r="B593" s="6"/>
      <c r="C593" s="6"/>
      <c r="D593" s="6"/>
      <c r="E593" s="6"/>
      <c r="F593" s="6"/>
      <c r="G593" s="6"/>
    </row>
    <row r="594" spans="1:7" ht="14.4">
      <c r="A594" s="6"/>
      <c r="B594" s="6"/>
      <c r="C594" s="6"/>
      <c r="D594" s="6"/>
      <c r="E594" s="6"/>
      <c r="F594" s="6"/>
      <c r="G594" s="6"/>
    </row>
    <row r="595" spans="1:7" ht="14.4">
      <c r="A595" s="6"/>
      <c r="B595" s="6"/>
      <c r="C595" s="6"/>
      <c r="D595" s="6"/>
      <c r="E595" s="6"/>
      <c r="F595" s="6"/>
      <c r="G595" s="6"/>
    </row>
    <row r="596" spans="1:7" ht="14.4">
      <c r="A596" s="6"/>
      <c r="B596" s="6"/>
      <c r="C596" s="6"/>
      <c r="D596" s="6"/>
      <c r="E596" s="6"/>
      <c r="F596" s="6"/>
      <c r="G596" s="6"/>
    </row>
    <row r="597" spans="1:7" ht="14.4">
      <c r="A597" s="6"/>
      <c r="B597" s="6"/>
      <c r="C597" s="6"/>
      <c r="D597" s="6"/>
      <c r="E597" s="6"/>
      <c r="F597" s="6"/>
      <c r="G597" s="6"/>
    </row>
    <row r="598" spans="1:7" ht="14.4">
      <c r="A598" s="6"/>
      <c r="B598" s="6"/>
      <c r="C598" s="6"/>
      <c r="D598" s="6"/>
      <c r="E598" s="6"/>
      <c r="F598" s="6"/>
      <c r="G598" s="6"/>
    </row>
    <row r="599" spans="1:7" ht="14.4">
      <c r="A599" s="6"/>
      <c r="B599" s="6"/>
      <c r="C599" s="6"/>
      <c r="D599" s="6"/>
      <c r="E599" s="6"/>
      <c r="F599" s="6"/>
      <c r="G599" s="6"/>
    </row>
    <row r="600" spans="1:7" ht="14.4">
      <c r="A600" s="6"/>
      <c r="B600" s="6"/>
      <c r="C600" s="6"/>
      <c r="D600" s="6"/>
      <c r="E600" s="6"/>
      <c r="F600" s="6"/>
      <c r="G600" s="6"/>
    </row>
    <row r="601" spans="1:7" ht="14.4">
      <c r="A601" s="6"/>
      <c r="B601" s="6"/>
      <c r="C601" s="6"/>
      <c r="D601" s="6"/>
      <c r="E601" s="6"/>
      <c r="F601" s="6"/>
      <c r="G601" s="6"/>
    </row>
    <row r="602" spans="1:7" ht="14.4">
      <c r="A602" s="6"/>
      <c r="B602" s="6"/>
      <c r="C602" s="6"/>
      <c r="D602" s="6"/>
      <c r="E602" s="6"/>
      <c r="F602" s="6"/>
      <c r="G602" s="6"/>
    </row>
    <row r="603" spans="1:7" ht="14.4">
      <c r="A603" s="6"/>
      <c r="B603" s="6"/>
      <c r="C603" s="6"/>
      <c r="D603" s="6"/>
      <c r="E603" s="6"/>
      <c r="F603" s="6"/>
      <c r="G603" s="6"/>
    </row>
    <row r="604" spans="1:7" ht="14.4">
      <c r="A604" s="6"/>
      <c r="B604" s="6"/>
      <c r="C604" s="6"/>
      <c r="D604" s="6"/>
      <c r="E604" s="6"/>
      <c r="F604" s="6"/>
      <c r="G604" s="6"/>
    </row>
    <row r="605" spans="1:7" ht="14.4">
      <c r="A605" s="6"/>
      <c r="B605" s="6"/>
      <c r="C605" s="6"/>
      <c r="D605" s="6"/>
      <c r="E605" s="6"/>
      <c r="F605" s="6"/>
      <c r="G605" s="6"/>
    </row>
    <row r="606" spans="1:7" ht="14.4">
      <c r="A606" s="6"/>
      <c r="B606" s="6"/>
      <c r="C606" s="6"/>
      <c r="D606" s="6"/>
      <c r="E606" s="6"/>
      <c r="F606" s="6"/>
      <c r="G606" s="6"/>
    </row>
    <row r="607" spans="1:7" ht="14.4">
      <c r="A607" s="6"/>
      <c r="B607" s="6"/>
      <c r="C607" s="6"/>
      <c r="D607" s="6"/>
      <c r="E607" s="6"/>
      <c r="F607" s="6"/>
      <c r="G607" s="6"/>
    </row>
    <row r="608" spans="1:7" ht="14.4">
      <c r="A608" s="6"/>
      <c r="B608" s="6"/>
      <c r="C608" s="6"/>
      <c r="D608" s="6"/>
      <c r="E608" s="6"/>
      <c r="F608" s="6"/>
      <c r="G608" s="6"/>
    </row>
    <row r="609" spans="1:7" ht="14.4">
      <c r="A609" s="6"/>
      <c r="B609" s="6"/>
      <c r="C609" s="6"/>
      <c r="D609" s="6"/>
      <c r="E609" s="6"/>
      <c r="F609" s="6"/>
      <c r="G609" s="6"/>
    </row>
    <row r="610" spans="1:7" ht="14.4">
      <c r="A610" s="6"/>
      <c r="B610" s="6"/>
      <c r="C610" s="6"/>
      <c r="D610" s="6"/>
      <c r="E610" s="6"/>
      <c r="F610" s="6"/>
      <c r="G610" s="6"/>
    </row>
    <row r="611" spans="1:7" ht="14.4">
      <c r="A611" s="6"/>
      <c r="B611" s="6"/>
      <c r="C611" s="6"/>
      <c r="D611" s="6"/>
      <c r="E611" s="6"/>
      <c r="F611" s="6"/>
      <c r="G611" s="6"/>
    </row>
    <row r="612" spans="1:7" ht="14.4">
      <c r="A612" s="6"/>
      <c r="B612" s="6"/>
      <c r="C612" s="6"/>
      <c r="D612" s="6"/>
      <c r="E612" s="6"/>
      <c r="F612" s="6"/>
      <c r="G612" s="6"/>
    </row>
    <row r="613" spans="1:7" ht="14.4">
      <c r="A613" s="6"/>
      <c r="B613" s="6"/>
      <c r="C613" s="6"/>
      <c r="D613" s="6"/>
      <c r="E613" s="6"/>
      <c r="F613" s="6"/>
      <c r="G613" s="6"/>
    </row>
    <row r="614" spans="1:7" ht="14.4">
      <c r="A614" s="6"/>
      <c r="B614" s="6"/>
      <c r="C614" s="6"/>
      <c r="D614" s="6"/>
      <c r="E614" s="6"/>
      <c r="F614" s="6"/>
      <c r="G614" s="6"/>
    </row>
    <row r="615" spans="1:7" ht="14.4">
      <c r="A615" s="6"/>
      <c r="B615" s="6"/>
      <c r="C615" s="6"/>
      <c r="D615" s="6"/>
      <c r="E615" s="6"/>
      <c r="F615" s="6"/>
      <c r="G615" s="6"/>
    </row>
    <row r="616" spans="1:7" ht="14.4">
      <c r="A616" s="6"/>
      <c r="B616" s="6"/>
      <c r="C616" s="6"/>
      <c r="D616" s="6"/>
      <c r="E616" s="6"/>
      <c r="F616" s="6"/>
      <c r="G616" s="6"/>
    </row>
    <row r="617" spans="1:7" ht="14.4">
      <c r="A617" s="6"/>
      <c r="B617" s="6"/>
      <c r="C617" s="6"/>
      <c r="D617" s="6"/>
      <c r="E617" s="6"/>
      <c r="F617" s="6"/>
      <c r="G617" s="6"/>
    </row>
    <row r="618" spans="1:7" ht="14.4">
      <c r="A618" s="6"/>
      <c r="B618" s="6"/>
      <c r="C618" s="6"/>
      <c r="D618" s="6"/>
      <c r="E618" s="6"/>
      <c r="F618" s="6"/>
      <c r="G618" s="6"/>
    </row>
    <row r="619" spans="1:7" ht="14.4">
      <c r="A619" s="6"/>
      <c r="B619" s="6"/>
      <c r="C619" s="6"/>
      <c r="D619" s="6"/>
      <c r="E619" s="6"/>
      <c r="F619" s="6"/>
      <c r="G619" s="6"/>
    </row>
    <row r="620" spans="1:7" ht="14.4">
      <c r="A620" s="6"/>
      <c r="B620" s="6"/>
      <c r="C620" s="6"/>
      <c r="D620" s="6"/>
      <c r="E620" s="6"/>
      <c r="F620" s="6"/>
      <c r="G620" s="6"/>
    </row>
    <row r="621" spans="1:7" ht="14.4">
      <c r="A621" s="6"/>
      <c r="B621" s="6"/>
      <c r="C621" s="6"/>
      <c r="D621" s="6"/>
      <c r="E621" s="6"/>
      <c r="F621" s="6"/>
      <c r="G621" s="6"/>
    </row>
    <row r="622" spans="1:7" ht="14.4">
      <c r="A622" s="6"/>
      <c r="B622" s="6"/>
      <c r="C622" s="6"/>
      <c r="D622" s="6"/>
      <c r="E622" s="6"/>
      <c r="F622" s="6"/>
      <c r="G622" s="6"/>
    </row>
    <row r="623" spans="1:7" ht="14.4">
      <c r="A623" s="6"/>
      <c r="B623" s="6"/>
      <c r="C623" s="6"/>
      <c r="D623" s="6"/>
      <c r="E623" s="6"/>
      <c r="F623" s="6"/>
      <c r="G623" s="6"/>
    </row>
    <row r="624" spans="1:7" ht="14.4">
      <c r="A624" s="6"/>
      <c r="B624" s="6"/>
      <c r="C624" s="6"/>
      <c r="D624" s="6"/>
      <c r="E624" s="6"/>
      <c r="F624" s="6"/>
      <c r="G624" s="6"/>
    </row>
    <row r="625" spans="1:7" ht="14.4">
      <c r="A625" s="6"/>
      <c r="B625" s="6"/>
      <c r="C625" s="6"/>
      <c r="D625" s="6"/>
      <c r="E625" s="6"/>
      <c r="F625" s="6"/>
      <c r="G625" s="6"/>
    </row>
    <row r="626" spans="1:7" ht="14.4">
      <c r="A626" s="6"/>
      <c r="B626" s="6"/>
      <c r="C626" s="6"/>
      <c r="D626" s="6"/>
      <c r="E626" s="6"/>
      <c r="F626" s="6"/>
      <c r="G626" s="6"/>
    </row>
    <row r="627" spans="1:7" ht="14.4">
      <c r="A627" s="6"/>
      <c r="B627" s="6"/>
      <c r="C627" s="6"/>
      <c r="D627" s="6"/>
      <c r="E627" s="6"/>
      <c r="F627" s="6"/>
      <c r="G627" s="6"/>
    </row>
    <row r="628" spans="1:7" ht="14.4">
      <c r="A628" s="6"/>
      <c r="B628" s="6"/>
      <c r="C628" s="6"/>
      <c r="D628" s="6"/>
      <c r="E628" s="6"/>
      <c r="F628" s="6"/>
      <c r="G628" s="6"/>
    </row>
    <row r="629" spans="1:7" ht="14.4">
      <c r="A629" s="6"/>
      <c r="B629" s="6"/>
      <c r="C629" s="6"/>
      <c r="D629" s="6"/>
      <c r="E629" s="6"/>
      <c r="F629" s="6"/>
      <c r="G629" s="6"/>
    </row>
    <row r="630" spans="1:7" ht="14.4">
      <c r="A630" s="6"/>
      <c r="B630" s="6"/>
      <c r="C630" s="6"/>
      <c r="D630" s="6"/>
      <c r="E630" s="6"/>
      <c r="F630" s="6"/>
      <c r="G630" s="6"/>
    </row>
    <row r="631" spans="1:7" ht="14.4">
      <c r="A631" s="6"/>
      <c r="B631" s="6"/>
      <c r="C631" s="6"/>
      <c r="D631" s="6"/>
      <c r="E631" s="6"/>
      <c r="F631" s="6"/>
      <c r="G631" s="6"/>
    </row>
    <row r="632" spans="1:7" ht="14.4">
      <c r="A632" s="6"/>
      <c r="B632" s="6"/>
      <c r="C632" s="6"/>
      <c r="D632" s="6"/>
      <c r="E632" s="6"/>
      <c r="F632" s="6"/>
      <c r="G632" s="6"/>
    </row>
    <row r="633" spans="1:7" ht="14.4">
      <c r="A633" s="6"/>
      <c r="B633" s="6"/>
      <c r="C633" s="6"/>
      <c r="D633" s="6"/>
      <c r="E633" s="6"/>
      <c r="F633" s="6"/>
      <c r="G633" s="6"/>
    </row>
    <row r="634" spans="1:7" ht="14.4">
      <c r="A634" s="6"/>
      <c r="B634" s="6"/>
      <c r="C634" s="6"/>
      <c r="D634" s="6"/>
      <c r="E634" s="6"/>
      <c r="F634" s="6"/>
      <c r="G634" s="6"/>
    </row>
    <row r="635" spans="1:7" ht="14.4">
      <c r="A635" s="6"/>
      <c r="B635" s="6"/>
      <c r="C635" s="6"/>
      <c r="D635" s="6"/>
      <c r="E635" s="6"/>
      <c r="F635" s="6"/>
      <c r="G635" s="6"/>
    </row>
    <row r="636" spans="1:7" ht="14.4">
      <c r="A636" s="6"/>
      <c r="B636" s="6"/>
      <c r="C636" s="6"/>
      <c r="D636" s="6"/>
      <c r="E636" s="6"/>
      <c r="F636" s="6"/>
      <c r="G636" s="6"/>
    </row>
    <row r="637" spans="1:7" ht="14.4">
      <c r="A637" s="6"/>
      <c r="B637" s="6"/>
      <c r="C637" s="6"/>
      <c r="D637" s="6"/>
      <c r="E637" s="6"/>
      <c r="F637" s="6"/>
      <c r="G637" s="6"/>
    </row>
    <row r="638" spans="1:7" ht="14.4">
      <c r="A638" s="6"/>
      <c r="B638" s="6"/>
      <c r="C638" s="6"/>
      <c r="D638" s="6"/>
      <c r="E638" s="6"/>
      <c r="F638" s="6"/>
      <c r="G638" s="6"/>
    </row>
    <row r="639" spans="1:7" ht="14.4">
      <c r="A639" s="6"/>
      <c r="B639" s="6"/>
      <c r="C639" s="6"/>
      <c r="D639" s="6"/>
      <c r="E639" s="6"/>
      <c r="F639" s="6"/>
      <c r="G639" s="6"/>
    </row>
    <row r="640" spans="1:7" ht="14.4">
      <c r="A640" s="6"/>
      <c r="B640" s="6"/>
      <c r="C640" s="6"/>
      <c r="D640" s="6"/>
      <c r="E640" s="6"/>
      <c r="F640" s="6"/>
      <c r="G640" s="6"/>
    </row>
    <row r="641" spans="1:7" ht="14.4">
      <c r="A641" s="6"/>
      <c r="B641" s="6"/>
      <c r="C641" s="6"/>
      <c r="D641" s="6"/>
      <c r="E641" s="6"/>
      <c r="F641" s="6"/>
      <c r="G641" s="6"/>
    </row>
    <row r="642" spans="1:7" ht="14.4">
      <c r="A642" s="6"/>
      <c r="B642" s="6"/>
      <c r="C642" s="6"/>
      <c r="D642" s="6"/>
      <c r="E642" s="6"/>
      <c r="F642" s="6"/>
      <c r="G642" s="6"/>
    </row>
    <row r="643" spans="1:7" ht="14.4">
      <c r="A643" s="6"/>
      <c r="B643" s="6"/>
      <c r="C643" s="6"/>
      <c r="D643" s="6"/>
      <c r="E643" s="6"/>
      <c r="F643" s="6"/>
      <c r="G643" s="6"/>
    </row>
    <row r="644" spans="1:7" ht="14.4">
      <c r="A644" s="6"/>
      <c r="B644" s="6"/>
      <c r="C644" s="6"/>
      <c r="D644" s="6"/>
      <c r="E644" s="6"/>
      <c r="F644" s="6"/>
      <c r="G644" s="6"/>
    </row>
    <row r="645" spans="1:7" ht="14.4">
      <c r="A645" s="6"/>
      <c r="B645" s="6"/>
      <c r="C645" s="6"/>
      <c r="D645" s="6"/>
      <c r="E645" s="6"/>
      <c r="F645" s="6"/>
      <c r="G645" s="6"/>
    </row>
    <row r="646" spans="1:7" ht="14.4">
      <c r="A646" s="6"/>
      <c r="B646" s="6"/>
      <c r="C646" s="6"/>
      <c r="D646" s="6"/>
      <c r="E646" s="6"/>
      <c r="F646" s="6"/>
      <c r="G646" s="6"/>
    </row>
    <row r="647" spans="1:7" ht="14.4">
      <c r="A647" s="6"/>
      <c r="B647" s="6"/>
      <c r="C647" s="6"/>
      <c r="D647" s="6"/>
      <c r="E647" s="6"/>
      <c r="F647" s="6"/>
      <c r="G647" s="6"/>
    </row>
    <row r="648" spans="1:7" ht="14.4">
      <c r="A648" s="6"/>
      <c r="B648" s="6"/>
      <c r="C648" s="6"/>
      <c r="D648" s="6"/>
      <c r="E648" s="6"/>
      <c r="F648" s="6"/>
      <c r="G648" s="6"/>
    </row>
    <row r="649" spans="1:7" ht="14.4">
      <c r="A649" s="6"/>
      <c r="B649" s="6"/>
      <c r="C649" s="6"/>
      <c r="D649" s="6"/>
      <c r="E649" s="6"/>
      <c r="F649" s="6"/>
      <c r="G649" s="6"/>
    </row>
    <row r="650" spans="1:7" ht="14.4">
      <c r="A650" s="6"/>
      <c r="B650" s="6"/>
      <c r="C650" s="6"/>
      <c r="D650" s="6"/>
      <c r="E650" s="6"/>
      <c r="F650" s="6"/>
      <c r="G650" s="6"/>
    </row>
    <row r="651" spans="1:7" ht="14.4">
      <c r="A651" s="6"/>
      <c r="B651" s="6"/>
      <c r="C651" s="6"/>
      <c r="D651" s="6"/>
      <c r="E651" s="6"/>
      <c r="F651" s="6"/>
      <c r="G651" s="6"/>
    </row>
    <row r="652" spans="1:7" ht="14.4">
      <c r="A652" s="6"/>
      <c r="B652" s="6"/>
      <c r="C652" s="6"/>
      <c r="D652" s="6"/>
      <c r="E652" s="6"/>
      <c r="F652" s="6"/>
      <c r="G652" s="6"/>
    </row>
    <row r="653" spans="1:7" ht="14.4">
      <c r="A653" s="6"/>
      <c r="B653" s="6"/>
      <c r="C653" s="6"/>
      <c r="D653" s="6"/>
      <c r="E653" s="6"/>
      <c r="F653" s="6"/>
      <c r="G653" s="6"/>
    </row>
    <row r="654" spans="1:7" ht="14.4">
      <c r="A654" s="6"/>
      <c r="B654" s="6"/>
      <c r="C654" s="6"/>
      <c r="D654" s="6"/>
      <c r="E654" s="6"/>
      <c r="F654" s="6"/>
      <c r="G654" s="6"/>
    </row>
    <row r="655" spans="1:7" ht="14.4">
      <c r="A655" s="6"/>
      <c r="B655" s="6"/>
      <c r="C655" s="6"/>
      <c r="D655" s="6"/>
      <c r="E655" s="6"/>
      <c r="F655" s="6"/>
      <c r="G655" s="6"/>
    </row>
    <row r="656" spans="1:7" ht="14.4">
      <c r="A656" s="6"/>
      <c r="B656" s="6"/>
      <c r="C656" s="6"/>
      <c r="D656" s="6"/>
      <c r="E656" s="6"/>
      <c r="F656" s="6"/>
      <c r="G656" s="6"/>
    </row>
    <row r="657" spans="1:7" ht="14.4">
      <c r="A657" s="6"/>
      <c r="B657" s="6"/>
      <c r="C657" s="6"/>
      <c r="D657" s="6"/>
      <c r="E657" s="6"/>
      <c r="F657" s="6"/>
      <c r="G657" s="6"/>
    </row>
    <row r="658" spans="1:7" ht="14.4">
      <c r="A658" s="6"/>
      <c r="B658" s="6"/>
      <c r="C658" s="6"/>
      <c r="D658" s="6"/>
      <c r="E658" s="6"/>
      <c r="F658" s="6"/>
      <c r="G658" s="6"/>
    </row>
    <row r="659" spans="1:7" ht="14.4">
      <c r="A659" s="6"/>
      <c r="B659" s="6"/>
      <c r="C659" s="6"/>
      <c r="D659" s="6"/>
      <c r="E659" s="6"/>
      <c r="F659" s="6"/>
      <c r="G659" s="6"/>
    </row>
    <row r="660" spans="1:7" ht="14.4">
      <c r="A660" s="6"/>
      <c r="B660" s="6"/>
      <c r="C660" s="6"/>
      <c r="D660" s="6"/>
      <c r="E660" s="6"/>
      <c r="F660" s="6"/>
      <c r="G660" s="6"/>
    </row>
    <row r="661" spans="1:7" ht="14.4">
      <c r="A661" s="6"/>
      <c r="B661" s="6"/>
      <c r="C661" s="6"/>
      <c r="D661" s="6"/>
      <c r="E661" s="6"/>
      <c r="F661" s="6"/>
      <c r="G661" s="6"/>
    </row>
    <row r="662" spans="1:7" ht="14.4">
      <c r="A662" s="6"/>
      <c r="B662" s="6"/>
      <c r="C662" s="6"/>
      <c r="D662" s="6"/>
      <c r="E662" s="6"/>
      <c r="F662" s="6"/>
      <c r="G662" s="6"/>
    </row>
    <row r="663" spans="1:7" ht="14.4">
      <c r="A663" s="6"/>
      <c r="B663" s="6"/>
      <c r="C663" s="6"/>
      <c r="D663" s="6"/>
      <c r="E663" s="6"/>
      <c r="F663" s="6"/>
      <c r="G663" s="6"/>
    </row>
    <row r="664" spans="1:7" ht="14.4">
      <c r="A664" s="6"/>
      <c r="B664" s="6"/>
      <c r="C664" s="6"/>
      <c r="D664" s="6"/>
      <c r="E664" s="6"/>
      <c r="F664" s="6"/>
      <c r="G664" s="6"/>
    </row>
    <row r="665" spans="1:7" ht="14.4">
      <c r="A665" s="6"/>
      <c r="B665" s="6"/>
      <c r="C665" s="6"/>
      <c r="D665" s="6"/>
      <c r="E665" s="6"/>
      <c r="F665" s="6"/>
      <c r="G665" s="6"/>
    </row>
    <row r="666" spans="1:7" ht="14.4">
      <c r="A666" s="6"/>
      <c r="B666" s="6"/>
      <c r="C666" s="6"/>
      <c r="D666" s="6"/>
      <c r="E666" s="6"/>
      <c r="F666" s="6"/>
      <c r="G666" s="6"/>
    </row>
    <row r="667" spans="1:7" ht="14.4">
      <c r="A667" s="6"/>
      <c r="B667" s="6"/>
      <c r="C667" s="6"/>
      <c r="D667" s="6"/>
      <c r="E667" s="6"/>
      <c r="F667" s="6"/>
      <c r="G667" s="6"/>
    </row>
    <row r="668" spans="1:7" ht="14.4">
      <c r="A668" s="6"/>
      <c r="B668" s="6"/>
      <c r="C668" s="6"/>
      <c r="D668" s="6"/>
      <c r="E668" s="6"/>
      <c r="F668" s="6"/>
      <c r="G668" s="6"/>
    </row>
    <row r="669" spans="1:7" ht="14.4">
      <c r="A669" s="6"/>
      <c r="B669" s="6"/>
      <c r="C669" s="6"/>
      <c r="D669" s="6"/>
      <c r="E669" s="6"/>
      <c r="F669" s="6"/>
      <c r="G669" s="6"/>
    </row>
    <row r="670" spans="1:7" ht="14.4">
      <c r="A670" s="6"/>
      <c r="B670" s="6"/>
      <c r="C670" s="6"/>
      <c r="D670" s="6"/>
      <c r="E670" s="6"/>
      <c r="F670" s="6"/>
      <c r="G670" s="6"/>
    </row>
    <row r="671" spans="1:7" ht="14.4">
      <c r="A671" s="6"/>
      <c r="B671" s="6"/>
      <c r="C671" s="6"/>
      <c r="D671" s="6"/>
      <c r="E671" s="6"/>
      <c r="F671" s="6"/>
      <c r="G671" s="6"/>
    </row>
    <row r="672" spans="1:7" ht="14.4">
      <c r="A672" s="6"/>
      <c r="B672" s="6"/>
      <c r="C672" s="6"/>
      <c r="D672" s="6"/>
      <c r="E672" s="6"/>
      <c r="F672" s="6"/>
      <c r="G672" s="6"/>
    </row>
    <row r="673" spans="1:7" ht="14.4">
      <c r="A673" s="6"/>
      <c r="B673" s="6"/>
      <c r="C673" s="6"/>
      <c r="D673" s="6"/>
      <c r="E673" s="6"/>
      <c r="F673" s="6"/>
      <c r="G673" s="6"/>
    </row>
    <row r="674" spans="1:7" ht="14.4">
      <c r="A674" s="6"/>
      <c r="B674" s="6"/>
      <c r="C674" s="6"/>
      <c r="D674" s="6"/>
      <c r="E674" s="6"/>
      <c r="F674" s="6"/>
      <c r="G674" s="6"/>
    </row>
    <row r="675" spans="1:7" ht="14.4">
      <c r="A675" s="6"/>
      <c r="B675" s="6"/>
      <c r="C675" s="6"/>
      <c r="D675" s="6"/>
      <c r="E675" s="6"/>
      <c r="F675" s="6"/>
      <c r="G675" s="6"/>
    </row>
    <row r="676" spans="1:7" ht="14.4">
      <c r="A676" s="6"/>
      <c r="B676" s="6"/>
      <c r="C676" s="6"/>
      <c r="D676" s="6"/>
      <c r="E676" s="6"/>
      <c r="F676" s="6"/>
      <c r="G676" s="6"/>
    </row>
    <row r="677" spans="1:7" ht="14.4">
      <c r="A677" s="6"/>
      <c r="B677" s="6"/>
      <c r="C677" s="6"/>
      <c r="D677" s="6"/>
      <c r="E677" s="6"/>
      <c r="F677" s="6"/>
      <c r="G677" s="6"/>
    </row>
    <row r="678" spans="1:7" ht="14.4">
      <c r="A678" s="6"/>
      <c r="B678" s="6"/>
      <c r="C678" s="6"/>
      <c r="D678" s="6"/>
      <c r="E678" s="6"/>
      <c r="F678" s="6"/>
      <c r="G678" s="6"/>
    </row>
    <row r="679" spans="1:7" ht="14.4">
      <c r="A679" s="6"/>
      <c r="B679" s="6"/>
      <c r="C679" s="6"/>
      <c r="D679" s="6"/>
      <c r="E679" s="6"/>
      <c r="F679" s="6"/>
      <c r="G679" s="6"/>
    </row>
    <row r="680" spans="1:7" ht="14.4">
      <c r="A680" s="6"/>
      <c r="B680" s="6"/>
      <c r="C680" s="6"/>
      <c r="D680" s="6"/>
      <c r="E680" s="6"/>
      <c r="F680" s="6"/>
      <c r="G680" s="6"/>
    </row>
    <row r="681" spans="1:7" ht="14.4">
      <c r="A681" s="6"/>
      <c r="B681" s="6"/>
      <c r="C681" s="6"/>
      <c r="D681" s="6"/>
      <c r="E681" s="6"/>
      <c r="F681" s="6"/>
      <c r="G681" s="6"/>
    </row>
    <row r="682" spans="1:7" ht="14.4">
      <c r="A682" s="6"/>
      <c r="B682" s="6"/>
      <c r="C682" s="6"/>
      <c r="D682" s="6"/>
      <c r="E682" s="6"/>
      <c r="F682" s="6"/>
      <c r="G682" s="6"/>
    </row>
    <row r="683" spans="1:7" ht="14.4">
      <c r="A683" s="6"/>
      <c r="B683" s="6"/>
      <c r="C683" s="6"/>
      <c r="D683" s="6"/>
      <c r="E683" s="6"/>
      <c r="F683" s="6"/>
      <c r="G683" s="6"/>
    </row>
    <row r="684" spans="1:7" ht="14.4">
      <c r="A684" s="6"/>
      <c r="B684" s="6"/>
      <c r="C684" s="6"/>
      <c r="D684" s="6"/>
      <c r="E684" s="6"/>
      <c r="F684" s="6"/>
      <c r="G684" s="6"/>
    </row>
    <row r="685" spans="1:7" ht="14.4">
      <c r="A685" s="6"/>
      <c r="B685" s="6"/>
      <c r="C685" s="6"/>
      <c r="D685" s="6"/>
      <c r="E685" s="6"/>
      <c r="F685" s="6"/>
      <c r="G685" s="6"/>
    </row>
    <row r="686" spans="1:7" ht="14.4">
      <c r="A686" s="6"/>
      <c r="B686" s="6"/>
      <c r="C686" s="6"/>
      <c r="D686" s="6"/>
      <c r="E686" s="6"/>
      <c r="F686" s="6"/>
      <c r="G686" s="6"/>
    </row>
    <row r="687" spans="1:7" ht="14.4">
      <c r="A687" s="6"/>
      <c r="B687" s="6"/>
      <c r="C687" s="6"/>
      <c r="D687" s="6"/>
      <c r="E687" s="6"/>
      <c r="F687" s="6"/>
      <c r="G687" s="6"/>
    </row>
    <row r="688" spans="1:7" ht="14.4">
      <c r="A688" s="6"/>
      <c r="B688" s="6"/>
      <c r="C688" s="6"/>
      <c r="D688" s="6"/>
      <c r="E688" s="6"/>
      <c r="F688" s="6"/>
      <c r="G688" s="6"/>
    </row>
    <row r="689" spans="1:7" ht="14.4">
      <c r="A689" s="6"/>
      <c r="B689" s="6"/>
      <c r="C689" s="6"/>
      <c r="D689" s="6"/>
      <c r="E689" s="6"/>
      <c r="F689" s="6"/>
      <c r="G689" s="6"/>
    </row>
    <row r="690" spans="1:7" ht="14.4">
      <c r="A690" s="6"/>
      <c r="B690" s="6"/>
      <c r="C690" s="6"/>
      <c r="D690" s="6"/>
      <c r="E690" s="6"/>
      <c r="F690" s="6"/>
      <c r="G690" s="6"/>
    </row>
    <row r="691" spans="1:7" ht="14.4">
      <c r="A691" s="6"/>
      <c r="B691" s="6"/>
      <c r="C691" s="6"/>
      <c r="D691" s="6"/>
      <c r="E691" s="6"/>
      <c r="F691" s="6"/>
      <c r="G691" s="6"/>
    </row>
    <row r="692" spans="1:7" ht="14.4">
      <c r="A692" s="6"/>
      <c r="B692" s="6"/>
      <c r="C692" s="6"/>
      <c r="D692" s="6"/>
      <c r="E692" s="6"/>
      <c r="F692" s="6"/>
      <c r="G692" s="6"/>
    </row>
    <row r="693" spans="1:7" ht="14.4">
      <c r="A693" s="6"/>
      <c r="B693" s="6"/>
      <c r="C693" s="6"/>
      <c r="D693" s="6"/>
      <c r="E693" s="6"/>
      <c r="F693" s="6"/>
      <c r="G693" s="6"/>
    </row>
    <row r="694" spans="1:7" ht="14.4">
      <c r="A694" s="6"/>
      <c r="B694" s="6"/>
      <c r="C694" s="6"/>
      <c r="D694" s="6"/>
      <c r="E694" s="6"/>
      <c r="F694" s="6"/>
      <c r="G694" s="6"/>
    </row>
    <row r="695" spans="1:7" ht="14.4">
      <c r="A695" s="6"/>
      <c r="B695" s="6"/>
      <c r="C695" s="6"/>
      <c r="D695" s="6"/>
      <c r="E695" s="6"/>
      <c r="F695" s="6"/>
      <c r="G695" s="6"/>
    </row>
    <row r="696" spans="1:7" ht="14.4">
      <c r="A696" s="6"/>
      <c r="B696" s="6"/>
      <c r="C696" s="6"/>
      <c r="D696" s="6"/>
      <c r="E696" s="6"/>
      <c r="F696" s="6"/>
      <c r="G696" s="6"/>
    </row>
    <row r="697" spans="1:7" ht="14.4">
      <c r="A697" s="6"/>
      <c r="B697" s="6"/>
      <c r="C697" s="6"/>
      <c r="D697" s="6"/>
      <c r="E697" s="6"/>
      <c r="F697" s="6"/>
      <c r="G697" s="6"/>
    </row>
    <row r="698" spans="1:7" ht="14.4">
      <c r="A698" s="6"/>
      <c r="B698" s="6"/>
      <c r="C698" s="6"/>
      <c r="D698" s="6"/>
      <c r="E698" s="6"/>
      <c r="F698" s="6"/>
      <c r="G698" s="6"/>
    </row>
    <row r="699" spans="1:7" ht="14.4">
      <c r="A699" s="6"/>
      <c r="B699" s="6"/>
      <c r="C699" s="6"/>
      <c r="D699" s="6"/>
      <c r="E699" s="6"/>
      <c r="F699" s="6"/>
      <c r="G699" s="6"/>
    </row>
    <row r="700" spans="1:7" ht="14.4">
      <c r="A700" s="6"/>
      <c r="B700" s="6"/>
      <c r="C700" s="6"/>
      <c r="D700" s="6"/>
      <c r="E700" s="6"/>
      <c r="F700" s="6"/>
      <c r="G700" s="6"/>
    </row>
    <row r="701" spans="1:7" ht="14.4">
      <c r="A701" s="6"/>
      <c r="B701" s="6"/>
      <c r="C701" s="6"/>
      <c r="D701" s="6"/>
      <c r="E701" s="6"/>
      <c r="F701" s="6"/>
      <c r="G701" s="6"/>
    </row>
    <row r="702" spans="1:7" ht="14.4">
      <c r="A702" s="6"/>
      <c r="B702" s="6"/>
      <c r="C702" s="6"/>
      <c r="D702" s="6"/>
      <c r="E702" s="6"/>
      <c r="F702" s="6"/>
      <c r="G702" s="6"/>
    </row>
    <row r="703" spans="1:7" ht="14.4">
      <c r="A703" s="6"/>
      <c r="B703" s="6"/>
      <c r="C703" s="6"/>
      <c r="D703" s="6"/>
      <c r="E703" s="6"/>
      <c r="F703" s="6"/>
      <c r="G703" s="6"/>
    </row>
    <row r="704" spans="1:7" ht="14.4">
      <c r="A704" s="6"/>
      <c r="B704" s="6"/>
      <c r="C704" s="6"/>
      <c r="D704" s="6"/>
      <c r="E704" s="6"/>
      <c r="F704" s="6"/>
      <c r="G704" s="6"/>
    </row>
    <row r="705" spans="1:7" ht="14.4">
      <c r="A705" s="6"/>
      <c r="B705" s="6"/>
      <c r="C705" s="6"/>
      <c r="D705" s="6"/>
      <c r="E705" s="6"/>
      <c r="F705" s="6"/>
      <c r="G705" s="6"/>
    </row>
    <row r="706" spans="1:7" ht="14.4">
      <c r="A706" s="6"/>
      <c r="B706" s="6"/>
      <c r="C706" s="6"/>
      <c r="D706" s="6"/>
      <c r="E706" s="6"/>
      <c r="F706" s="6"/>
      <c r="G706" s="6"/>
    </row>
    <row r="707" spans="1:7" ht="14.4">
      <c r="A707" s="6"/>
      <c r="B707" s="6"/>
      <c r="C707" s="6"/>
      <c r="D707" s="6"/>
      <c r="E707" s="6"/>
      <c r="F707" s="6"/>
      <c r="G707" s="6"/>
    </row>
    <row r="708" spans="1:7" ht="14.4">
      <c r="A708" s="6"/>
      <c r="B708" s="6"/>
      <c r="C708" s="6"/>
      <c r="D708" s="6"/>
      <c r="E708" s="6"/>
      <c r="F708" s="6"/>
      <c r="G708" s="6"/>
    </row>
    <row r="709" spans="1:7" ht="14.4">
      <c r="A709" s="6"/>
      <c r="B709" s="6"/>
      <c r="C709" s="6"/>
      <c r="D709" s="6"/>
      <c r="E709" s="6"/>
      <c r="F709" s="6"/>
      <c r="G709" s="6"/>
    </row>
    <row r="710" spans="1:7" ht="14.4">
      <c r="A710" s="6"/>
      <c r="B710" s="6"/>
      <c r="C710" s="6"/>
      <c r="D710" s="6"/>
      <c r="E710" s="6"/>
      <c r="F710" s="6"/>
      <c r="G710" s="6"/>
    </row>
    <row r="711" spans="1:7" ht="14.4">
      <c r="A711" s="6"/>
      <c r="B711" s="6"/>
      <c r="C711" s="6"/>
      <c r="D711" s="6"/>
      <c r="E711" s="6"/>
      <c r="F711" s="6"/>
      <c r="G711" s="6"/>
    </row>
    <row r="712" spans="1:7" ht="14.4">
      <c r="A712" s="6"/>
      <c r="B712" s="6"/>
      <c r="C712" s="6"/>
      <c r="D712" s="6"/>
      <c r="E712" s="6"/>
      <c r="F712" s="6"/>
      <c r="G712" s="6"/>
    </row>
    <row r="713" spans="1:7" ht="14.4">
      <c r="A713" s="6"/>
      <c r="B713" s="6"/>
      <c r="C713" s="6"/>
      <c r="D713" s="6"/>
      <c r="E713" s="6"/>
      <c r="F713" s="6"/>
      <c r="G713" s="6"/>
    </row>
    <row r="714" spans="1:7" ht="14.4">
      <c r="A714" s="6"/>
      <c r="B714" s="6"/>
      <c r="C714" s="6"/>
      <c r="D714" s="6"/>
      <c r="E714" s="6"/>
      <c r="F714" s="6"/>
      <c r="G714" s="6"/>
    </row>
    <row r="715" spans="1:7" ht="14.4">
      <c r="A715" s="6"/>
      <c r="B715" s="6"/>
      <c r="C715" s="6"/>
      <c r="D715" s="6"/>
      <c r="E715" s="6"/>
      <c r="F715" s="6"/>
      <c r="G715" s="6"/>
    </row>
    <row r="716" spans="1:7" ht="14.4">
      <c r="A716" s="6"/>
      <c r="B716" s="6"/>
      <c r="C716" s="6"/>
      <c r="D716" s="6"/>
      <c r="E716" s="6"/>
      <c r="F716" s="6"/>
      <c r="G716" s="6"/>
    </row>
    <row r="717" spans="1:7" ht="14.4">
      <c r="A717" s="6"/>
      <c r="B717" s="6"/>
      <c r="C717" s="6"/>
      <c r="D717" s="6"/>
      <c r="E717" s="6"/>
      <c r="F717" s="6"/>
      <c r="G717" s="6"/>
    </row>
    <row r="718" spans="1:7" ht="14.4">
      <c r="A718" s="6"/>
      <c r="B718" s="6"/>
      <c r="C718" s="6"/>
      <c r="D718" s="6"/>
      <c r="E718" s="6"/>
      <c r="F718" s="6"/>
      <c r="G718" s="6"/>
    </row>
    <row r="719" spans="1:7" ht="14.4">
      <c r="A719" s="6"/>
      <c r="B719" s="6"/>
      <c r="C719" s="6"/>
      <c r="D719" s="6"/>
      <c r="E719" s="6"/>
      <c r="F719" s="6"/>
      <c r="G719" s="6"/>
    </row>
    <row r="720" spans="1:7" ht="14.4">
      <c r="A720" s="6"/>
      <c r="B720" s="6"/>
      <c r="C720" s="6"/>
      <c r="D720" s="6"/>
      <c r="E720" s="6"/>
      <c r="F720" s="6"/>
      <c r="G720" s="6"/>
    </row>
    <row r="721" spans="1:7" ht="14.4">
      <c r="A721" s="6"/>
      <c r="B721" s="6"/>
      <c r="C721" s="6"/>
      <c r="D721" s="6"/>
      <c r="E721" s="6"/>
      <c r="F721" s="6"/>
      <c r="G721" s="6"/>
    </row>
    <row r="722" spans="1:7" ht="14.4">
      <c r="A722" s="6"/>
      <c r="B722" s="6"/>
      <c r="C722" s="6"/>
      <c r="D722" s="6"/>
      <c r="E722" s="6"/>
      <c r="F722" s="6"/>
      <c r="G722" s="6"/>
    </row>
    <row r="723" spans="1:7" ht="14.4">
      <c r="A723" s="6"/>
      <c r="B723" s="6"/>
      <c r="C723" s="6"/>
      <c r="D723" s="6"/>
      <c r="E723" s="6"/>
      <c r="F723" s="6"/>
      <c r="G723" s="6"/>
    </row>
    <row r="724" spans="1:7" ht="14.4">
      <c r="A724" s="6"/>
      <c r="B724" s="6"/>
      <c r="C724" s="6"/>
      <c r="D724" s="6"/>
      <c r="E724" s="6"/>
      <c r="F724" s="6"/>
      <c r="G724" s="6"/>
    </row>
    <row r="725" spans="1:7" ht="14.4">
      <c r="A725" s="6"/>
      <c r="B725" s="6"/>
      <c r="C725" s="6"/>
      <c r="D725" s="6"/>
      <c r="E725" s="6"/>
      <c r="F725" s="6"/>
      <c r="G725" s="6"/>
    </row>
    <row r="726" spans="1:7" ht="14.4">
      <c r="A726" s="6"/>
      <c r="B726" s="6"/>
      <c r="C726" s="6"/>
      <c r="D726" s="6"/>
      <c r="E726" s="6"/>
      <c r="F726" s="6"/>
      <c r="G726" s="6"/>
    </row>
    <row r="727" spans="1:7" ht="14.4">
      <c r="A727" s="6"/>
      <c r="B727" s="6"/>
      <c r="C727" s="6"/>
      <c r="D727" s="6"/>
      <c r="E727" s="6"/>
      <c r="F727" s="6"/>
      <c r="G727" s="6"/>
    </row>
    <row r="728" spans="1:7" ht="14.4">
      <c r="A728" s="6"/>
      <c r="B728" s="6"/>
      <c r="C728" s="6"/>
      <c r="D728" s="6"/>
      <c r="E728" s="6"/>
      <c r="F728" s="6"/>
      <c r="G728" s="6"/>
    </row>
    <row r="729" spans="1:7" ht="14.4">
      <c r="A729" s="6"/>
      <c r="B729" s="6"/>
      <c r="C729" s="6"/>
      <c r="D729" s="6"/>
      <c r="E729" s="6"/>
      <c r="F729" s="6"/>
      <c r="G729" s="6"/>
    </row>
    <row r="730" spans="1:7" ht="14.4">
      <c r="A730" s="6"/>
      <c r="B730" s="6"/>
      <c r="C730" s="6"/>
      <c r="D730" s="6"/>
      <c r="E730" s="6"/>
      <c r="F730" s="6"/>
      <c r="G730" s="6"/>
    </row>
    <row r="731" spans="1:7" ht="14.4">
      <c r="A731" s="6"/>
      <c r="B731" s="6"/>
      <c r="C731" s="6"/>
      <c r="D731" s="6"/>
      <c r="E731" s="6"/>
      <c r="F731" s="6"/>
      <c r="G731" s="6"/>
    </row>
    <row r="732" spans="1:7" ht="14.4">
      <c r="A732" s="6"/>
      <c r="B732" s="6"/>
      <c r="C732" s="6"/>
      <c r="D732" s="6"/>
      <c r="E732" s="6"/>
      <c r="F732" s="6"/>
      <c r="G732" s="6"/>
    </row>
    <row r="733" spans="1:7" ht="14.4">
      <c r="A733" s="6"/>
      <c r="B733" s="6"/>
      <c r="C733" s="6"/>
      <c r="D733" s="6"/>
      <c r="E733" s="6"/>
      <c r="F733" s="6"/>
      <c r="G733" s="6"/>
    </row>
    <row r="734" spans="1:7" ht="14.4">
      <c r="A734" s="6"/>
      <c r="B734" s="6"/>
      <c r="C734" s="6"/>
      <c r="D734" s="6"/>
      <c r="E734" s="6"/>
      <c r="F734" s="6"/>
      <c r="G734" s="6"/>
    </row>
    <row r="735" spans="1:7" ht="14.4">
      <c r="A735" s="6"/>
      <c r="B735" s="6"/>
      <c r="C735" s="6"/>
      <c r="D735" s="6"/>
      <c r="E735" s="6"/>
      <c r="F735" s="6"/>
      <c r="G735" s="6"/>
    </row>
    <row r="736" spans="1:7" ht="14.4">
      <c r="A736" s="6"/>
      <c r="B736" s="6"/>
      <c r="C736" s="6"/>
      <c r="D736" s="6"/>
      <c r="E736" s="6"/>
      <c r="F736" s="6"/>
      <c r="G736" s="6"/>
    </row>
    <row r="737" spans="1:7" ht="14.4">
      <c r="A737" s="6"/>
      <c r="B737" s="6"/>
      <c r="C737" s="6"/>
      <c r="D737" s="6"/>
      <c r="E737" s="6"/>
      <c r="F737" s="6"/>
      <c r="G737" s="6"/>
    </row>
    <row r="738" spans="1:7" ht="14.4">
      <c r="A738" s="6"/>
      <c r="B738" s="6"/>
      <c r="C738" s="6"/>
      <c r="D738" s="6"/>
      <c r="E738" s="6"/>
      <c r="F738" s="6"/>
      <c r="G738" s="6"/>
    </row>
    <row r="739" spans="1:7" ht="14.4">
      <c r="A739" s="6"/>
      <c r="B739" s="6"/>
      <c r="C739" s="6"/>
      <c r="D739" s="6"/>
      <c r="E739" s="6"/>
      <c r="F739" s="6"/>
      <c r="G739" s="6"/>
    </row>
    <row r="740" spans="1:7" ht="14.4">
      <c r="A740" s="6"/>
      <c r="B740" s="6"/>
      <c r="C740" s="6"/>
      <c r="D740" s="6"/>
      <c r="E740" s="6"/>
      <c r="F740" s="6"/>
      <c r="G740" s="6"/>
    </row>
    <row r="741" spans="1:7" ht="14.4">
      <c r="A741" s="6"/>
      <c r="B741" s="6"/>
      <c r="C741" s="6"/>
      <c r="D741" s="6"/>
      <c r="E741" s="6"/>
      <c r="F741" s="6"/>
      <c r="G741" s="6"/>
    </row>
    <row r="742" spans="1:7" ht="14.4">
      <c r="A742" s="6"/>
      <c r="B742" s="6"/>
      <c r="C742" s="6"/>
      <c r="D742" s="6"/>
      <c r="E742" s="6"/>
      <c r="F742" s="6"/>
      <c r="G742" s="6"/>
    </row>
    <row r="743" spans="1:7" ht="14.4">
      <c r="A743" s="6"/>
      <c r="B743" s="6"/>
      <c r="C743" s="6"/>
      <c r="D743" s="6"/>
      <c r="E743" s="6"/>
      <c r="F743" s="6"/>
      <c r="G743" s="6"/>
    </row>
    <row r="744" spans="1:7" ht="14.4">
      <c r="A744" s="6"/>
      <c r="B744" s="6"/>
      <c r="C744" s="6"/>
      <c r="D744" s="6"/>
      <c r="E744" s="6"/>
      <c r="F744" s="6"/>
      <c r="G744" s="6"/>
    </row>
    <row r="745" spans="1:7" ht="14.4">
      <c r="A745" s="6"/>
      <c r="B745" s="6"/>
      <c r="C745" s="6"/>
      <c r="D745" s="6"/>
      <c r="E745" s="6"/>
      <c r="F745" s="6"/>
      <c r="G745" s="6"/>
    </row>
    <row r="746" spans="1:7" ht="14.4">
      <c r="A746" s="6"/>
      <c r="B746" s="6"/>
      <c r="C746" s="6"/>
      <c r="D746" s="6"/>
      <c r="E746" s="6"/>
      <c r="F746" s="6"/>
      <c r="G746" s="6"/>
    </row>
    <row r="747" spans="1:7" ht="14.4">
      <c r="A747" s="6"/>
      <c r="B747" s="6"/>
      <c r="C747" s="6"/>
      <c r="D747" s="6"/>
      <c r="E747" s="6"/>
      <c r="F747" s="6"/>
      <c r="G747" s="6"/>
    </row>
    <row r="748" spans="1:7" ht="14.4">
      <c r="A748" s="6"/>
      <c r="B748" s="6"/>
      <c r="C748" s="6"/>
      <c r="D748" s="6"/>
      <c r="E748" s="6"/>
      <c r="F748" s="6"/>
      <c r="G748" s="6"/>
    </row>
    <row r="749" spans="1:7" ht="14.4">
      <c r="A749" s="6"/>
      <c r="B749" s="6"/>
      <c r="C749" s="6"/>
      <c r="D749" s="6"/>
      <c r="E749" s="6"/>
      <c r="F749" s="6"/>
      <c r="G749" s="6"/>
    </row>
    <row r="750" spans="1:7" ht="14.4">
      <c r="A750" s="6"/>
      <c r="B750" s="6"/>
      <c r="C750" s="6"/>
      <c r="D750" s="6"/>
      <c r="E750" s="6"/>
      <c r="F750" s="6"/>
      <c r="G750" s="6"/>
    </row>
    <row r="751" spans="1:7" ht="14.4">
      <c r="A751" s="6"/>
      <c r="B751" s="6"/>
      <c r="C751" s="6"/>
      <c r="D751" s="6"/>
      <c r="E751" s="6"/>
      <c r="F751" s="6"/>
      <c r="G751" s="6"/>
    </row>
    <row r="752" spans="1:7" ht="14.4">
      <c r="A752" s="6"/>
      <c r="B752" s="6"/>
      <c r="C752" s="6"/>
      <c r="D752" s="6"/>
      <c r="E752" s="6"/>
      <c r="F752" s="6"/>
      <c r="G752" s="6"/>
    </row>
    <row r="753" spans="1:7" ht="14.4">
      <c r="A753" s="6"/>
      <c r="B753" s="6"/>
      <c r="C753" s="6"/>
      <c r="D753" s="6"/>
      <c r="E753" s="6"/>
      <c r="F753" s="6"/>
      <c r="G753" s="6"/>
    </row>
    <row r="754" spans="1:7" ht="14.4">
      <c r="A754" s="6"/>
      <c r="B754" s="6"/>
      <c r="C754" s="6"/>
      <c r="D754" s="6"/>
      <c r="E754" s="6"/>
      <c r="F754" s="6"/>
      <c r="G754" s="6"/>
    </row>
    <row r="755" spans="1:7" ht="14.4">
      <c r="A755" s="6"/>
      <c r="B755" s="6"/>
      <c r="C755" s="6"/>
      <c r="D755" s="6"/>
      <c r="E755" s="6"/>
      <c r="F755" s="6"/>
      <c r="G755" s="6"/>
    </row>
    <row r="756" spans="1:7" ht="14.4">
      <c r="A756" s="6"/>
      <c r="B756" s="6"/>
      <c r="C756" s="6"/>
      <c r="D756" s="6"/>
      <c r="E756" s="6"/>
      <c r="F756" s="6"/>
      <c r="G756" s="6"/>
    </row>
    <row r="757" spans="1:7" ht="14.4">
      <c r="A757" s="6"/>
      <c r="B757" s="6"/>
      <c r="C757" s="6"/>
      <c r="D757" s="6"/>
      <c r="E757" s="6"/>
      <c r="F757" s="6"/>
      <c r="G757" s="6"/>
    </row>
    <row r="758" spans="1:7" ht="14.4">
      <c r="A758" s="6"/>
      <c r="B758" s="6"/>
      <c r="C758" s="6"/>
      <c r="D758" s="6"/>
      <c r="E758" s="6"/>
      <c r="F758" s="6"/>
      <c r="G758" s="6"/>
    </row>
    <row r="759" spans="1:7" ht="14.4">
      <c r="A759" s="6"/>
      <c r="B759" s="6"/>
      <c r="C759" s="6"/>
      <c r="D759" s="6"/>
      <c r="E759" s="6"/>
      <c r="F759" s="6"/>
      <c r="G759" s="6"/>
    </row>
    <row r="760" spans="1:7" ht="14.4">
      <c r="A760" s="6"/>
      <c r="B760" s="6"/>
      <c r="C760" s="6"/>
      <c r="D760" s="6"/>
      <c r="E760" s="6"/>
      <c r="F760" s="6"/>
      <c r="G760" s="6"/>
    </row>
    <row r="761" spans="1:7" ht="14.4">
      <c r="A761" s="6"/>
      <c r="B761" s="6"/>
      <c r="C761" s="6"/>
      <c r="D761" s="6"/>
      <c r="E761" s="6"/>
      <c r="F761" s="6"/>
      <c r="G761" s="6"/>
    </row>
    <row r="762" spans="1:7" ht="14.4">
      <c r="A762" s="6"/>
      <c r="B762" s="6"/>
      <c r="C762" s="6"/>
      <c r="D762" s="6"/>
      <c r="E762" s="6"/>
      <c r="F762" s="6"/>
      <c r="G762" s="6"/>
    </row>
    <row r="763" spans="1:7" ht="14.4">
      <c r="A763" s="6"/>
      <c r="B763" s="6"/>
      <c r="C763" s="6"/>
      <c r="D763" s="6"/>
      <c r="E763" s="6"/>
      <c r="F763" s="6"/>
      <c r="G763" s="6"/>
    </row>
    <row r="764" spans="1:7" ht="14.4">
      <c r="A764" s="6"/>
      <c r="B764" s="6"/>
      <c r="C764" s="6"/>
      <c r="D764" s="6"/>
      <c r="E764" s="6"/>
      <c r="F764" s="6"/>
      <c r="G764" s="6"/>
    </row>
    <row r="765" spans="1:7" ht="14.4">
      <c r="A765" s="6"/>
      <c r="B765" s="6"/>
      <c r="C765" s="6"/>
      <c r="D765" s="6"/>
      <c r="E765" s="6"/>
      <c r="F765" s="6"/>
      <c r="G765" s="6"/>
    </row>
    <row r="766" spans="1:7" ht="14.4">
      <c r="A766" s="6"/>
      <c r="B766" s="6"/>
      <c r="C766" s="6"/>
      <c r="D766" s="6"/>
      <c r="E766" s="6"/>
      <c r="F766" s="6"/>
      <c r="G766" s="6"/>
    </row>
    <row r="767" spans="1:7" ht="14.4">
      <c r="A767" s="6"/>
      <c r="B767" s="6"/>
      <c r="C767" s="6"/>
      <c r="D767" s="6"/>
      <c r="E767" s="6"/>
      <c r="F767" s="6"/>
      <c r="G767" s="6"/>
    </row>
    <row r="768" spans="1:7" ht="14.4">
      <c r="A768" s="6"/>
      <c r="B768" s="6"/>
      <c r="C768" s="6"/>
      <c r="D768" s="6"/>
      <c r="E768" s="6"/>
      <c r="F768" s="6"/>
      <c r="G768" s="6"/>
    </row>
    <row r="769" spans="1:7" ht="14.4">
      <c r="A769" s="6"/>
      <c r="B769" s="6"/>
      <c r="C769" s="6"/>
      <c r="D769" s="6"/>
      <c r="E769" s="6"/>
      <c r="F769" s="6"/>
      <c r="G769" s="6"/>
    </row>
    <row r="770" spans="1:7" ht="14.4">
      <c r="A770" s="6"/>
      <c r="B770" s="6"/>
      <c r="C770" s="6"/>
      <c r="D770" s="6"/>
      <c r="E770" s="6"/>
      <c r="F770" s="6"/>
      <c r="G770" s="6"/>
    </row>
    <row r="771" spans="1:7" ht="14.4">
      <c r="A771" s="6"/>
      <c r="B771" s="6"/>
      <c r="C771" s="6"/>
      <c r="D771" s="6"/>
      <c r="E771" s="6"/>
      <c r="F771" s="6"/>
      <c r="G771" s="6"/>
    </row>
    <row r="772" spans="1:7" ht="14.4">
      <c r="A772" s="6"/>
      <c r="B772" s="6"/>
      <c r="C772" s="6"/>
      <c r="D772" s="6"/>
      <c r="E772" s="6"/>
      <c r="F772" s="6"/>
      <c r="G772" s="6"/>
    </row>
    <row r="773" spans="1:7" ht="14.4">
      <c r="A773" s="6"/>
      <c r="B773" s="6"/>
      <c r="C773" s="6"/>
      <c r="D773" s="6"/>
      <c r="E773" s="6"/>
      <c r="F773" s="6"/>
      <c r="G773" s="6"/>
    </row>
    <row r="774" spans="1:7" ht="14.4">
      <c r="A774" s="6"/>
      <c r="B774" s="6"/>
      <c r="C774" s="6"/>
      <c r="D774" s="6"/>
      <c r="E774" s="6"/>
      <c r="F774" s="6"/>
      <c r="G774" s="6"/>
    </row>
    <row r="775" spans="1:7" ht="14.4">
      <c r="A775" s="6"/>
      <c r="B775" s="6"/>
      <c r="C775" s="6"/>
      <c r="D775" s="6"/>
      <c r="E775" s="6"/>
      <c r="F775" s="6"/>
      <c r="G775" s="6"/>
    </row>
    <row r="776" spans="1:7" ht="14.4">
      <c r="A776" s="6"/>
      <c r="B776" s="6"/>
      <c r="C776" s="6"/>
      <c r="D776" s="6"/>
      <c r="E776" s="6"/>
      <c r="F776" s="6"/>
      <c r="G776" s="6"/>
    </row>
    <row r="777" spans="1:7" ht="14.4">
      <c r="A777" s="6"/>
      <c r="B777" s="6"/>
      <c r="C777" s="6"/>
      <c r="D777" s="6"/>
      <c r="E777" s="6"/>
      <c r="F777" s="6"/>
      <c r="G777" s="6"/>
    </row>
    <row r="778" spans="1:7" ht="14.4">
      <c r="A778" s="6"/>
      <c r="B778" s="6"/>
      <c r="C778" s="6"/>
      <c r="D778" s="6"/>
      <c r="E778" s="6"/>
      <c r="F778" s="6"/>
      <c r="G778" s="6"/>
    </row>
    <row r="779" spans="1:7" ht="14.4">
      <c r="A779" s="6"/>
      <c r="B779" s="6"/>
      <c r="C779" s="6"/>
      <c r="D779" s="6"/>
      <c r="E779" s="6"/>
      <c r="F779" s="6"/>
      <c r="G779" s="6"/>
    </row>
    <row r="780" spans="1:7" ht="14.4">
      <c r="A780" s="6"/>
      <c r="B780" s="6"/>
      <c r="C780" s="6"/>
      <c r="D780" s="6"/>
      <c r="E780" s="6"/>
      <c r="F780" s="6"/>
      <c r="G780" s="6"/>
    </row>
    <row r="781" spans="1:7" ht="14.4">
      <c r="A781" s="6"/>
      <c r="B781" s="6"/>
      <c r="C781" s="6"/>
      <c r="D781" s="6"/>
      <c r="E781" s="6"/>
      <c r="F781" s="6"/>
      <c r="G781" s="6"/>
    </row>
    <row r="782" spans="1:7" ht="14.4">
      <c r="A782" s="6"/>
      <c r="B782" s="6"/>
      <c r="C782" s="6"/>
      <c r="D782" s="6"/>
      <c r="E782" s="6"/>
      <c r="F782" s="6"/>
      <c r="G782" s="6"/>
    </row>
    <row r="783" spans="1:7" ht="14.4">
      <c r="A783" s="6"/>
      <c r="B783" s="6"/>
      <c r="C783" s="6"/>
      <c r="D783" s="6"/>
      <c r="E783" s="6"/>
      <c r="F783" s="6"/>
      <c r="G783" s="6"/>
    </row>
    <row r="784" spans="1:7" ht="14.4">
      <c r="A784" s="6"/>
      <c r="B784" s="6"/>
      <c r="C784" s="6"/>
      <c r="D784" s="6"/>
      <c r="E784" s="6"/>
      <c r="F784" s="6"/>
      <c r="G784" s="6"/>
    </row>
    <row r="785" spans="1:7" ht="14.4">
      <c r="A785" s="6"/>
      <c r="B785" s="6"/>
      <c r="C785" s="6"/>
      <c r="D785" s="6"/>
      <c r="E785" s="6"/>
      <c r="F785" s="6"/>
      <c r="G785" s="6"/>
    </row>
    <row r="786" spans="1:7" ht="14.4">
      <c r="A786" s="6"/>
      <c r="B786" s="6"/>
      <c r="C786" s="6"/>
      <c r="D786" s="6"/>
      <c r="E786" s="6"/>
      <c r="F786" s="6"/>
      <c r="G786" s="6"/>
    </row>
    <row r="787" spans="1:7" ht="14.4">
      <c r="A787" s="6"/>
      <c r="B787" s="6"/>
      <c r="C787" s="6"/>
      <c r="D787" s="6"/>
      <c r="E787" s="6"/>
      <c r="F787" s="6"/>
      <c r="G787" s="6"/>
    </row>
    <row r="788" spans="1:7" ht="14.4">
      <c r="A788" s="6"/>
      <c r="B788" s="6"/>
      <c r="C788" s="6"/>
      <c r="D788" s="6"/>
      <c r="E788" s="6"/>
      <c r="F788" s="6"/>
      <c r="G788" s="6"/>
    </row>
    <row r="789" spans="1:7" ht="14.4">
      <c r="A789" s="6"/>
      <c r="B789" s="6"/>
      <c r="C789" s="6"/>
      <c r="D789" s="6"/>
      <c r="E789" s="6"/>
      <c r="F789" s="6"/>
      <c r="G789" s="6"/>
    </row>
    <row r="790" spans="1:7" ht="14.4">
      <c r="A790" s="6"/>
      <c r="B790" s="6"/>
      <c r="C790" s="6"/>
      <c r="D790" s="6"/>
      <c r="E790" s="6"/>
      <c r="F790" s="6"/>
      <c r="G790" s="6"/>
    </row>
    <row r="791" spans="1:7" ht="14.4">
      <c r="A791" s="6"/>
      <c r="B791" s="6"/>
      <c r="C791" s="6"/>
      <c r="D791" s="6"/>
      <c r="E791" s="6"/>
      <c r="F791" s="6"/>
      <c r="G791" s="6"/>
    </row>
    <row r="792" spans="1:7" ht="14.4">
      <c r="A792" s="6"/>
      <c r="B792" s="6"/>
      <c r="C792" s="6"/>
      <c r="D792" s="6"/>
      <c r="E792" s="6"/>
      <c r="F792" s="6"/>
      <c r="G792" s="6"/>
    </row>
    <row r="793" spans="1:7" ht="14.4">
      <c r="A793" s="6"/>
      <c r="B793" s="6"/>
      <c r="C793" s="6"/>
      <c r="D793" s="6"/>
      <c r="E793" s="6"/>
      <c r="F793" s="6"/>
      <c r="G793" s="6"/>
    </row>
    <row r="794" spans="1:7" ht="14.4">
      <c r="A794" s="6"/>
      <c r="B794" s="6"/>
      <c r="C794" s="6"/>
      <c r="D794" s="6"/>
      <c r="E794" s="6"/>
      <c r="F794" s="6"/>
      <c r="G794" s="6"/>
    </row>
    <row r="795" spans="1:7" ht="14.4">
      <c r="A795" s="6"/>
      <c r="B795" s="6"/>
      <c r="C795" s="6"/>
      <c r="D795" s="6"/>
      <c r="E795" s="6"/>
      <c r="F795" s="6"/>
      <c r="G795" s="6"/>
    </row>
    <row r="796" spans="1:7" ht="14.4">
      <c r="A796" s="6"/>
      <c r="B796" s="6"/>
      <c r="C796" s="6"/>
      <c r="D796" s="6"/>
      <c r="E796" s="6"/>
      <c r="F796" s="6"/>
      <c r="G796" s="6"/>
    </row>
    <row r="797" spans="1:7" ht="14.4">
      <c r="A797" s="6"/>
      <c r="B797" s="6"/>
      <c r="C797" s="6"/>
      <c r="D797" s="6"/>
      <c r="E797" s="6"/>
      <c r="F797" s="6"/>
      <c r="G797" s="6"/>
    </row>
    <row r="798" spans="1:7" ht="14.4">
      <c r="A798" s="6"/>
      <c r="B798" s="6"/>
      <c r="C798" s="6"/>
      <c r="D798" s="6"/>
      <c r="E798" s="6"/>
      <c r="F798" s="6"/>
      <c r="G798" s="6"/>
    </row>
    <row r="799" spans="1:7" ht="14.4">
      <c r="A799" s="6"/>
      <c r="B799" s="6"/>
      <c r="C799" s="6"/>
      <c r="D799" s="6"/>
      <c r="E799" s="6"/>
      <c r="F799" s="6"/>
      <c r="G799" s="6"/>
    </row>
    <row r="800" spans="1:7" ht="14.4">
      <c r="A800" s="6"/>
      <c r="B800" s="6"/>
      <c r="C800" s="6"/>
      <c r="D800" s="6"/>
      <c r="E800" s="6"/>
      <c r="F800" s="6"/>
      <c r="G800" s="6"/>
    </row>
    <row r="801" spans="1:7" ht="14.4">
      <c r="A801" s="6"/>
      <c r="B801" s="6"/>
      <c r="C801" s="6"/>
      <c r="D801" s="6"/>
      <c r="E801" s="6"/>
      <c r="F801" s="6"/>
      <c r="G801" s="6"/>
    </row>
    <row r="802" spans="1:7" ht="14.4">
      <c r="A802" s="6"/>
      <c r="B802" s="6"/>
      <c r="C802" s="6"/>
      <c r="D802" s="6"/>
      <c r="E802" s="6"/>
      <c r="F802" s="6"/>
      <c r="G802" s="6"/>
    </row>
    <row r="803" spans="1:7" ht="14.4">
      <c r="A803" s="6"/>
      <c r="B803" s="6"/>
      <c r="C803" s="6"/>
      <c r="D803" s="6"/>
      <c r="E803" s="6"/>
      <c r="F803" s="6"/>
      <c r="G803" s="6"/>
    </row>
    <row r="804" spans="1:7" ht="14.4">
      <c r="A804" s="6"/>
      <c r="B804" s="6"/>
      <c r="C804" s="6"/>
      <c r="D804" s="6"/>
      <c r="E804" s="6"/>
      <c r="F804" s="6"/>
      <c r="G804" s="6"/>
    </row>
    <row r="805" spans="1:7" ht="14.4">
      <c r="A805" s="6"/>
      <c r="B805" s="6"/>
      <c r="C805" s="6"/>
      <c r="D805" s="6"/>
      <c r="E805" s="6"/>
      <c r="F805" s="6"/>
      <c r="G805" s="6"/>
    </row>
    <row r="806" spans="1:7" ht="14.4">
      <c r="A806" s="6"/>
      <c r="B806" s="6"/>
      <c r="C806" s="6"/>
      <c r="D806" s="6"/>
      <c r="E806" s="6"/>
      <c r="F806" s="6"/>
      <c r="G806" s="6"/>
    </row>
    <row r="807" spans="1:7" ht="14.4">
      <c r="A807" s="6"/>
      <c r="B807" s="6"/>
      <c r="C807" s="6"/>
      <c r="D807" s="6"/>
      <c r="E807" s="6"/>
      <c r="F807" s="6"/>
      <c r="G807" s="6"/>
    </row>
    <row r="808" spans="1:7" ht="14.4">
      <c r="A808" s="6"/>
      <c r="B808" s="6"/>
      <c r="C808" s="6"/>
      <c r="D808" s="6"/>
      <c r="E808" s="6"/>
      <c r="F808" s="6"/>
      <c r="G808" s="6"/>
    </row>
    <row r="809" spans="1:7" ht="14.4">
      <c r="A809" s="6"/>
      <c r="B809" s="6"/>
      <c r="C809" s="6"/>
      <c r="D809" s="6"/>
      <c r="E809" s="6"/>
      <c r="F809" s="6"/>
      <c r="G809" s="6"/>
    </row>
    <row r="810" spans="1:7" ht="14.4">
      <c r="A810" s="6"/>
      <c r="B810" s="6"/>
      <c r="C810" s="6"/>
      <c r="D810" s="6"/>
      <c r="E810" s="6"/>
      <c r="F810" s="6"/>
      <c r="G810" s="6"/>
    </row>
    <row r="811" spans="1:7" ht="14.4">
      <c r="A811" s="6"/>
      <c r="B811" s="6"/>
      <c r="C811" s="6"/>
      <c r="D811" s="6"/>
      <c r="E811" s="6"/>
      <c r="F811" s="6"/>
      <c r="G811" s="6"/>
    </row>
    <row r="812" spans="1:7" ht="14.4">
      <c r="A812" s="6"/>
      <c r="B812" s="6"/>
      <c r="C812" s="6"/>
      <c r="D812" s="6"/>
      <c r="E812" s="6"/>
      <c r="F812" s="6"/>
      <c r="G812" s="6"/>
    </row>
    <row r="813" spans="1:7" ht="14.4">
      <c r="A813" s="6"/>
      <c r="B813" s="6"/>
      <c r="C813" s="6"/>
      <c r="D813" s="6"/>
      <c r="E813" s="6"/>
      <c r="F813" s="6"/>
      <c r="G813" s="6"/>
    </row>
    <row r="814" spans="1:7" ht="14.4">
      <c r="A814" s="6"/>
      <c r="B814" s="6"/>
      <c r="C814" s="6"/>
      <c r="D814" s="6"/>
      <c r="E814" s="6"/>
      <c r="F814" s="6"/>
      <c r="G814" s="6"/>
    </row>
    <row r="815" spans="1:7" ht="14.4">
      <c r="A815" s="6"/>
      <c r="B815" s="6"/>
      <c r="C815" s="6"/>
      <c r="D815" s="6"/>
      <c r="E815" s="6"/>
      <c r="F815" s="6"/>
      <c r="G815" s="6"/>
    </row>
    <row r="816" spans="1:7" ht="14.4">
      <c r="A816" s="6"/>
      <c r="B816" s="6"/>
      <c r="C816" s="6"/>
      <c r="D816" s="6"/>
      <c r="E816" s="6"/>
      <c r="F816" s="6"/>
      <c r="G816" s="6"/>
    </row>
    <row r="817" spans="1:7" ht="14.4">
      <c r="A817" s="6"/>
      <c r="B817" s="6"/>
      <c r="C817" s="6"/>
      <c r="D817" s="6"/>
      <c r="E817" s="6"/>
      <c r="F817" s="6"/>
      <c r="G817" s="6"/>
    </row>
    <row r="818" spans="1:7" ht="14.4">
      <c r="A818" s="6"/>
      <c r="B818" s="6"/>
      <c r="C818" s="6"/>
      <c r="D818" s="6"/>
      <c r="E818" s="6"/>
      <c r="F818" s="6"/>
      <c r="G818" s="6"/>
    </row>
    <row r="819" spans="1:7" ht="14.4">
      <c r="A819" s="6"/>
      <c r="B819" s="6"/>
      <c r="C819" s="6"/>
      <c r="D819" s="6"/>
      <c r="E819" s="6"/>
      <c r="F819" s="6"/>
      <c r="G819" s="6"/>
    </row>
    <row r="820" spans="1:7" ht="14.4">
      <c r="A820" s="6"/>
      <c r="B820" s="6"/>
      <c r="C820" s="6"/>
      <c r="D820" s="6"/>
      <c r="E820" s="6"/>
      <c r="F820" s="6"/>
      <c r="G820" s="6"/>
    </row>
    <row r="821" spans="1:7" ht="14.4">
      <c r="A821" s="6"/>
      <c r="B821" s="6"/>
      <c r="C821" s="6"/>
      <c r="D821" s="6"/>
      <c r="E821" s="6"/>
      <c r="F821" s="6"/>
      <c r="G821" s="6"/>
    </row>
    <row r="822" spans="1:7" ht="14.4">
      <c r="A822" s="6"/>
      <c r="B822" s="6"/>
      <c r="C822" s="6"/>
      <c r="D822" s="6"/>
      <c r="E822" s="6"/>
      <c r="F822" s="6"/>
      <c r="G822" s="6"/>
    </row>
    <row r="823" spans="1:7" ht="14.4">
      <c r="A823" s="6"/>
      <c r="B823" s="6"/>
      <c r="C823" s="6"/>
      <c r="D823" s="6"/>
      <c r="E823" s="6"/>
      <c r="F823" s="6"/>
      <c r="G823" s="6"/>
    </row>
    <row r="824" spans="1:7" ht="14.4">
      <c r="A824" s="6"/>
      <c r="B824" s="6"/>
      <c r="C824" s="6"/>
      <c r="D824" s="6"/>
      <c r="E824" s="6"/>
      <c r="F824" s="6"/>
      <c r="G824" s="6"/>
    </row>
    <row r="825" spans="1:7" ht="14.4">
      <c r="A825" s="6"/>
      <c r="B825" s="6"/>
      <c r="C825" s="6"/>
      <c r="D825" s="6"/>
      <c r="E825" s="6"/>
      <c r="F825" s="6"/>
      <c r="G825" s="6"/>
    </row>
    <row r="826" spans="1:7" ht="14.4">
      <c r="A826" s="6"/>
      <c r="B826" s="6"/>
      <c r="C826" s="6"/>
      <c r="D826" s="6"/>
      <c r="E826" s="6"/>
      <c r="F826" s="6"/>
      <c r="G826" s="6"/>
    </row>
    <row r="827" spans="1:7" ht="14.4">
      <c r="A827" s="6"/>
      <c r="B827" s="6"/>
      <c r="C827" s="6"/>
      <c r="D827" s="6"/>
      <c r="E827" s="6"/>
      <c r="F827" s="6"/>
      <c r="G827" s="6"/>
    </row>
    <row r="828" spans="1:7" ht="14.4">
      <c r="A828" s="6"/>
      <c r="B828" s="6"/>
      <c r="C828" s="6"/>
      <c r="D828" s="6"/>
      <c r="E828" s="6"/>
      <c r="F828" s="6"/>
      <c r="G828" s="6"/>
    </row>
    <row r="829" spans="1:7" ht="14.4">
      <c r="A829" s="6"/>
      <c r="B829" s="6"/>
      <c r="C829" s="6"/>
      <c r="D829" s="6"/>
      <c r="E829" s="6"/>
      <c r="F829" s="6"/>
      <c r="G829" s="6"/>
    </row>
    <row r="830" spans="1:7" ht="14.4">
      <c r="A830" s="6"/>
      <c r="B830" s="6"/>
      <c r="C830" s="6"/>
      <c r="D830" s="6"/>
      <c r="E830" s="6"/>
      <c r="F830" s="6"/>
      <c r="G830" s="6"/>
    </row>
    <row r="831" spans="1:7" ht="14.4">
      <c r="A831" s="6"/>
      <c r="B831" s="6"/>
      <c r="C831" s="6"/>
      <c r="D831" s="6"/>
      <c r="E831" s="6"/>
      <c r="F831" s="6"/>
      <c r="G831" s="6"/>
    </row>
    <row r="832" spans="1:7" ht="14.4">
      <c r="A832" s="6"/>
      <c r="B832" s="6"/>
      <c r="C832" s="6"/>
      <c r="D832" s="6"/>
      <c r="E832" s="6"/>
      <c r="F832" s="6"/>
      <c r="G832" s="6"/>
    </row>
    <row r="833" spans="1:7" ht="14.4">
      <c r="A833" s="6"/>
      <c r="B833" s="6"/>
      <c r="C833" s="6"/>
      <c r="D833" s="6"/>
      <c r="E833" s="6"/>
      <c r="F833" s="6"/>
      <c r="G833" s="6"/>
    </row>
    <row r="834" spans="1:7" ht="14.4">
      <c r="A834" s="6"/>
      <c r="B834" s="6"/>
      <c r="C834" s="6"/>
      <c r="D834" s="6"/>
      <c r="E834" s="6"/>
      <c r="F834" s="6"/>
      <c r="G834" s="6"/>
    </row>
    <row r="835" spans="1:7" ht="14.4">
      <c r="A835" s="6"/>
      <c r="B835" s="6"/>
      <c r="C835" s="6"/>
      <c r="D835" s="6"/>
      <c r="E835" s="6"/>
      <c r="F835" s="6"/>
      <c r="G835" s="6"/>
    </row>
    <row r="836" spans="1:7" ht="14.4">
      <c r="A836" s="6"/>
      <c r="B836" s="6"/>
      <c r="C836" s="6"/>
      <c r="D836" s="6"/>
      <c r="E836" s="6"/>
      <c r="F836" s="6"/>
      <c r="G836" s="6"/>
    </row>
    <row r="837" spans="1:7" ht="14.4">
      <c r="A837" s="6"/>
      <c r="B837" s="6"/>
      <c r="C837" s="6"/>
      <c r="D837" s="6"/>
      <c r="E837" s="6"/>
      <c r="F837" s="6"/>
      <c r="G837" s="6"/>
    </row>
    <row r="838" spans="1:7" ht="14.4">
      <c r="A838" s="6"/>
      <c r="B838" s="6"/>
      <c r="C838" s="6"/>
      <c r="D838" s="6"/>
      <c r="E838" s="6"/>
      <c r="F838" s="6"/>
      <c r="G838" s="6"/>
    </row>
    <row r="839" spans="1:7" ht="14.4">
      <c r="A839" s="6"/>
      <c r="B839" s="6"/>
      <c r="C839" s="6"/>
      <c r="D839" s="6"/>
      <c r="E839" s="6"/>
      <c r="F839" s="6"/>
      <c r="G839" s="6"/>
    </row>
    <row r="840" spans="1:7" ht="14.4">
      <c r="A840" s="6"/>
      <c r="B840" s="6"/>
      <c r="C840" s="6"/>
      <c r="D840" s="6"/>
      <c r="E840" s="6"/>
      <c r="F840" s="6"/>
      <c r="G840" s="6"/>
    </row>
    <row r="841" spans="1:7" ht="14.4">
      <c r="A841" s="6"/>
      <c r="B841" s="6"/>
      <c r="C841" s="6"/>
      <c r="D841" s="6"/>
      <c r="E841" s="6"/>
      <c r="F841" s="6"/>
      <c r="G841" s="6"/>
    </row>
    <row r="842" spans="1:7" ht="14.4">
      <c r="A842" s="6"/>
      <c r="B842" s="6"/>
      <c r="C842" s="6"/>
      <c r="D842" s="6"/>
      <c r="E842" s="6"/>
      <c r="F842" s="6"/>
      <c r="G842" s="6"/>
    </row>
    <row r="843" spans="1:7" ht="14.4">
      <c r="A843" s="6"/>
      <c r="B843" s="6"/>
      <c r="C843" s="6"/>
      <c r="D843" s="6"/>
      <c r="E843" s="6"/>
      <c r="F843" s="6"/>
      <c r="G843" s="6"/>
    </row>
    <row r="844" spans="1:7" ht="14.4">
      <c r="A844" s="6"/>
      <c r="B844" s="6"/>
      <c r="C844" s="6"/>
      <c r="D844" s="6"/>
      <c r="E844" s="6"/>
      <c r="F844" s="6"/>
      <c r="G844" s="6"/>
    </row>
    <row r="845" spans="1:7" ht="14.4">
      <c r="A845" s="6"/>
      <c r="B845" s="6"/>
      <c r="C845" s="6"/>
      <c r="D845" s="6"/>
      <c r="E845" s="6"/>
      <c r="F845" s="6"/>
      <c r="G845" s="6"/>
    </row>
    <row r="846" spans="1:7" ht="14.4">
      <c r="A846" s="6"/>
      <c r="B846" s="6"/>
      <c r="C846" s="6"/>
      <c r="D846" s="6"/>
      <c r="E846" s="6"/>
      <c r="F846" s="6"/>
      <c r="G846" s="6"/>
    </row>
    <row r="847" spans="1:7" ht="14.4">
      <c r="A847" s="6"/>
      <c r="B847" s="6"/>
      <c r="C847" s="6"/>
      <c r="D847" s="6"/>
      <c r="E847" s="6"/>
      <c r="F847" s="6"/>
      <c r="G847" s="6"/>
    </row>
    <row r="848" spans="1:7" ht="14.4">
      <c r="A848" s="6"/>
      <c r="B848" s="6"/>
      <c r="C848" s="6"/>
      <c r="D848" s="6"/>
      <c r="E848" s="6"/>
      <c r="F848" s="6"/>
      <c r="G848" s="6"/>
    </row>
    <row r="849" spans="1:7" ht="14.4">
      <c r="A849" s="6"/>
      <c r="B849" s="6"/>
      <c r="C849" s="6"/>
      <c r="D849" s="6"/>
      <c r="E849" s="6"/>
      <c r="F849" s="6"/>
      <c r="G849" s="6"/>
    </row>
    <row r="850" spans="1:7" ht="14.4">
      <c r="A850" s="6"/>
      <c r="B850" s="6"/>
      <c r="C850" s="6"/>
      <c r="D850" s="6"/>
      <c r="E850" s="6"/>
      <c r="F850" s="6"/>
      <c r="G850" s="6"/>
    </row>
    <row r="851" spans="1:7" ht="14.4">
      <c r="A851" s="6"/>
      <c r="B851" s="6"/>
      <c r="C851" s="6"/>
      <c r="D851" s="6"/>
      <c r="E851" s="6"/>
      <c r="F851" s="6"/>
      <c r="G851" s="6"/>
    </row>
    <row r="852" spans="1:7" ht="14.4">
      <c r="A852" s="6"/>
      <c r="B852" s="6"/>
      <c r="C852" s="6"/>
      <c r="D852" s="6"/>
      <c r="E852" s="6"/>
      <c r="F852" s="6"/>
      <c r="G852" s="6"/>
    </row>
    <row r="853" spans="1:7" ht="14.4">
      <c r="A853" s="6"/>
      <c r="B853" s="6"/>
      <c r="C853" s="6"/>
      <c r="D853" s="6"/>
      <c r="E853" s="6"/>
      <c r="F853" s="6"/>
      <c r="G853" s="6"/>
    </row>
    <row r="854" spans="1:7" ht="14.4">
      <c r="A854" s="6"/>
      <c r="B854" s="6"/>
      <c r="C854" s="6"/>
      <c r="D854" s="6"/>
      <c r="E854" s="6"/>
      <c r="F854" s="6"/>
      <c r="G854" s="6"/>
    </row>
    <row r="855" spans="1:7" ht="14.4">
      <c r="A855" s="6"/>
      <c r="B855" s="6"/>
      <c r="C855" s="6"/>
      <c r="D855" s="6"/>
      <c r="E855" s="6"/>
      <c r="F855" s="6"/>
      <c r="G855" s="6"/>
    </row>
    <row r="856" spans="1:7" ht="14.4">
      <c r="A856" s="6"/>
      <c r="B856" s="6"/>
      <c r="C856" s="6"/>
      <c r="D856" s="6"/>
      <c r="E856" s="6"/>
      <c r="F856" s="6"/>
      <c r="G856" s="6"/>
    </row>
    <row r="857" spans="1:7" ht="14.4">
      <c r="A857" s="6"/>
      <c r="B857" s="6"/>
      <c r="C857" s="6"/>
      <c r="D857" s="6"/>
      <c r="E857" s="6"/>
      <c r="F857" s="6"/>
      <c r="G857" s="6"/>
    </row>
    <row r="858" spans="1:7" ht="14.4">
      <c r="A858" s="6"/>
      <c r="B858" s="6"/>
      <c r="C858" s="6"/>
      <c r="D858" s="6"/>
      <c r="E858" s="6"/>
      <c r="F858" s="6"/>
      <c r="G858" s="6"/>
    </row>
    <row r="859" spans="1:7" ht="14.4">
      <c r="A859" s="6"/>
      <c r="B859" s="6"/>
      <c r="C859" s="6"/>
      <c r="D859" s="6"/>
      <c r="E859" s="6"/>
      <c r="F859" s="6"/>
      <c r="G859" s="6"/>
    </row>
    <row r="860" spans="1:7" ht="14.4">
      <c r="A860" s="6"/>
      <c r="B860" s="6"/>
      <c r="C860" s="6"/>
      <c r="D860" s="6"/>
      <c r="E860" s="6"/>
      <c r="F860" s="6"/>
      <c r="G860" s="6"/>
    </row>
    <row r="861" spans="1:7" ht="14.4">
      <c r="A861" s="6"/>
      <c r="B861" s="6"/>
      <c r="C861" s="6"/>
      <c r="D861" s="6"/>
      <c r="E861" s="6"/>
      <c r="F861" s="6"/>
      <c r="G861" s="6"/>
    </row>
    <row r="862" spans="1:7" ht="14.4">
      <c r="A862" s="6"/>
      <c r="B862" s="6"/>
      <c r="C862" s="6"/>
      <c r="D862" s="6"/>
      <c r="E862" s="6"/>
      <c r="F862" s="6"/>
      <c r="G862" s="6"/>
    </row>
    <row r="863" spans="1:7" ht="14.4">
      <c r="A863" s="6"/>
      <c r="B863" s="6"/>
      <c r="C863" s="6"/>
      <c r="D863" s="6"/>
      <c r="E863" s="6"/>
      <c r="F863" s="6"/>
      <c r="G863" s="6"/>
    </row>
    <row r="864" spans="1:7" ht="14.4">
      <c r="A864" s="6"/>
      <c r="B864" s="6"/>
      <c r="C864" s="6"/>
      <c r="D864" s="6"/>
      <c r="E864" s="6"/>
      <c r="F864" s="6"/>
      <c r="G864" s="6"/>
    </row>
    <row r="865" spans="1:7" ht="14.4">
      <c r="A865" s="6"/>
      <c r="B865" s="6"/>
      <c r="C865" s="6"/>
      <c r="D865" s="6"/>
      <c r="E865" s="6"/>
      <c r="F865" s="6"/>
      <c r="G865" s="6"/>
    </row>
    <row r="866" spans="1:7" ht="14.4">
      <c r="A866" s="6"/>
      <c r="B866" s="6"/>
      <c r="C866" s="6"/>
      <c r="D866" s="6"/>
      <c r="E866" s="6"/>
      <c r="F866" s="6"/>
      <c r="G866" s="6"/>
    </row>
    <row r="867" spans="1:7" ht="14.4">
      <c r="A867" s="6"/>
      <c r="B867" s="6"/>
      <c r="C867" s="6"/>
      <c r="D867" s="6"/>
      <c r="E867" s="6"/>
      <c r="F867" s="6"/>
      <c r="G867" s="6"/>
    </row>
    <row r="868" spans="1:7" ht="14.4">
      <c r="A868" s="6"/>
      <c r="B868" s="6"/>
      <c r="C868" s="6"/>
      <c r="D868" s="6"/>
      <c r="E868" s="6"/>
      <c r="F868" s="6"/>
      <c r="G868" s="6"/>
    </row>
    <row r="869" spans="1:7" ht="14.4">
      <c r="A869" s="6"/>
      <c r="B869" s="6"/>
      <c r="C869" s="6"/>
      <c r="D869" s="6"/>
      <c r="E869" s="6"/>
      <c r="F869" s="6"/>
      <c r="G869" s="6"/>
    </row>
    <row r="870" spans="1:7" ht="14.4">
      <c r="A870" s="6"/>
      <c r="B870" s="6"/>
      <c r="C870" s="6"/>
      <c r="D870" s="6"/>
      <c r="E870" s="6"/>
      <c r="F870" s="6"/>
      <c r="G870" s="6"/>
    </row>
    <row r="871" spans="1:7" ht="14.4">
      <c r="A871" s="6"/>
      <c r="B871" s="6"/>
      <c r="C871" s="6"/>
      <c r="D871" s="6"/>
      <c r="E871" s="6"/>
      <c r="F871" s="6"/>
      <c r="G871" s="6"/>
    </row>
    <row r="872" spans="1:7" ht="14.4">
      <c r="A872" s="6"/>
      <c r="B872" s="6"/>
      <c r="C872" s="6"/>
      <c r="D872" s="6"/>
      <c r="E872" s="6"/>
      <c r="F872" s="6"/>
      <c r="G872" s="6"/>
    </row>
    <row r="873" spans="1:7" ht="14.4">
      <c r="A873" s="6"/>
      <c r="B873" s="6"/>
      <c r="C873" s="6"/>
      <c r="D873" s="6"/>
      <c r="E873" s="6"/>
      <c r="F873" s="6"/>
      <c r="G873" s="6"/>
    </row>
    <row r="874" spans="1:7" ht="14.4">
      <c r="A874" s="6"/>
      <c r="B874" s="6"/>
      <c r="C874" s="6"/>
      <c r="D874" s="6"/>
      <c r="E874" s="6"/>
      <c r="F874" s="6"/>
      <c r="G874" s="6"/>
    </row>
    <row r="875" spans="1:7" ht="14.4">
      <c r="A875" s="6"/>
      <c r="B875" s="6"/>
      <c r="C875" s="6"/>
      <c r="D875" s="6"/>
      <c r="E875" s="6"/>
      <c r="F875" s="6"/>
      <c r="G875" s="6"/>
    </row>
    <row r="876" spans="1:7" ht="14.4">
      <c r="A876" s="6"/>
      <c r="B876" s="6"/>
      <c r="C876" s="6"/>
      <c r="D876" s="6"/>
      <c r="E876" s="6"/>
      <c r="F876" s="6"/>
      <c r="G876" s="6"/>
    </row>
    <row r="877" spans="1:7" ht="14.4">
      <c r="A877" s="6"/>
      <c r="B877" s="6"/>
      <c r="C877" s="6"/>
      <c r="D877" s="6"/>
      <c r="E877" s="6"/>
      <c r="F877" s="6"/>
      <c r="G877" s="6"/>
    </row>
    <row r="878" spans="1:7" ht="14.4">
      <c r="A878" s="6"/>
      <c r="B878" s="6"/>
      <c r="C878" s="6"/>
      <c r="D878" s="6"/>
      <c r="E878" s="6"/>
      <c r="F878" s="6"/>
      <c r="G878" s="6"/>
    </row>
    <row r="879" spans="1:7" ht="14.4">
      <c r="A879" s="6"/>
      <c r="B879" s="6"/>
      <c r="C879" s="6"/>
      <c r="D879" s="6"/>
      <c r="E879" s="6"/>
      <c r="F879" s="6"/>
      <c r="G879" s="6"/>
    </row>
    <row r="880" spans="1:7" ht="14.4">
      <c r="A880" s="6"/>
      <c r="B880" s="6"/>
      <c r="C880" s="6"/>
      <c r="D880" s="6"/>
      <c r="E880" s="6"/>
      <c r="F880" s="6"/>
      <c r="G880" s="6"/>
    </row>
    <row r="881" spans="1:7" ht="14.4">
      <c r="A881" s="6"/>
      <c r="B881" s="6"/>
      <c r="C881" s="6"/>
      <c r="D881" s="6"/>
      <c r="E881" s="6"/>
      <c r="F881" s="6"/>
      <c r="G881" s="6"/>
    </row>
    <row r="882" spans="1:7" ht="14.4">
      <c r="A882" s="6"/>
      <c r="B882" s="6"/>
      <c r="C882" s="6"/>
      <c r="D882" s="6"/>
      <c r="E882" s="6"/>
      <c r="F882" s="6"/>
      <c r="G882" s="6"/>
    </row>
    <row r="883" spans="1:7" ht="14.4">
      <c r="A883" s="6"/>
      <c r="B883" s="6"/>
      <c r="C883" s="6"/>
      <c r="D883" s="6"/>
      <c r="E883" s="6"/>
      <c r="F883" s="6"/>
      <c r="G883" s="6"/>
    </row>
    <row r="884" spans="1:7" ht="14.4">
      <c r="A884" s="6"/>
      <c r="B884" s="6"/>
      <c r="C884" s="6"/>
      <c r="D884" s="6"/>
      <c r="E884" s="6"/>
      <c r="F884" s="6"/>
      <c r="G884" s="6"/>
    </row>
    <row r="885" spans="1:7" ht="14.4">
      <c r="A885" s="6"/>
      <c r="B885" s="6"/>
      <c r="C885" s="6"/>
      <c r="D885" s="6"/>
      <c r="E885" s="6"/>
      <c r="F885" s="6"/>
      <c r="G885" s="6"/>
    </row>
    <row r="886" spans="1:7" ht="14.4">
      <c r="A886" s="6"/>
      <c r="B886" s="6"/>
      <c r="C886" s="6"/>
      <c r="D886" s="6"/>
      <c r="E886" s="6"/>
      <c r="F886" s="6"/>
      <c r="G886" s="6"/>
    </row>
    <row r="887" spans="1:7" ht="14.4">
      <c r="A887" s="6"/>
      <c r="B887" s="6"/>
      <c r="C887" s="6"/>
      <c r="D887" s="6"/>
      <c r="E887" s="6"/>
      <c r="F887" s="6"/>
      <c r="G887" s="6"/>
    </row>
    <row r="888" spans="1:7" ht="14.4">
      <c r="A888" s="6"/>
      <c r="B888" s="6"/>
      <c r="C888" s="6"/>
      <c r="D888" s="6"/>
      <c r="E888" s="6"/>
      <c r="F888" s="6"/>
      <c r="G888" s="6"/>
    </row>
    <row r="889" spans="1:7" ht="14.4">
      <c r="A889" s="6"/>
      <c r="B889" s="6"/>
      <c r="C889" s="6"/>
      <c r="D889" s="6"/>
      <c r="E889" s="6"/>
      <c r="F889" s="6"/>
      <c r="G889" s="6"/>
    </row>
    <row r="890" spans="1:7" ht="14.4">
      <c r="A890" s="6"/>
      <c r="B890" s="6"/>
      <c r="C890" s="6"/>
      <c r="D890" s="6"/>
      <c r="E890" s="6"/>
      <c r="F890" s="6"/>
      <c r="G890" s="6"/>
    </row>
    <row r="891" spans="1:7" ht="14.4">
      <c r="A891" s="6"/>
      <c r="B891" s="6"/>
      <c r="C891" s="6"/>
      <c r="D891" s="6"/>
      <c r="E891" s="6"/>
      <c r="F891" s="6"/>
      <c r="G891" s="6"/>
    </row>
    <row r="892" spans="1:7" ht="14.4">
      <c r="A892" s="6"/>
      <c r="B892" s="6"/>
      <c r="C892" s="6"/>
      <c r="D892" s="6"/>
      <c r="E892" s="6"/>
      <c r="F892" s="6"/>
      <c r="G892" s="6"/>
    </row>
    <row r="893" spans="1:7" ht="14.4">
      <c r="A893" s="6"/>
      <c r="B893" s="6"/>
      <c r="C893" s="6"/>
      <c r="D893" s="6"/>
      <c r="E893" s="6"/>
      <c r="F893" s="6"/>
      <c r="G893" s="6"/>
    </row>
    <row r="894" spans="1:7" ht="14.4">
      <c r="A894" s="6"/>
      <c r="B894" s="6"/>
      <c r="C894" s="6"/>
      <c r="D894" s="6"/>
      <c r="E894" s="6"/>
      <c r="F894" s="6"/>
      <c r="G894" s="6"/>
    </row>
    <row r="895" spans="1:7" ht="14.4">
      <c r="A895" s="6"/>
      <c r="B895" s="6"/>
      <c r="C895" s="6"/>
      <c r="D895" s="6"/>
      <c r="E895" s="6"/>
      <c r="F895" s="6"/>
      <c r="G895" s="6"/>
    </row>
    <row r="896" spans="1:7" ht="14.4">
      <c r="A896" s="6"/>
      <c r="B896" s="6"/>
      <c r="C896" s="6"/>
      <c r="D896" s="6"/>
      <c r="E896" s="6"/>
      <c r="F896" s="6"/>
      <c r="G896" s="6"/>
    </row>
    <row r="897" spans="1:7" ht="14.4">
      <c r="A897" s="6"/>
      <c r="B897" s="6"/>
      <c r="C897" s="6"/>
      <c r="D897" s="6"/>
      <c r="E897" s="6"/>
      <c r="F897" s="6"/>
      <c r="G897" s="6"/>
    </row>
    <row r="898" spans="1:7" ht="14.4">
      <c r="A898" s="6"/>
      <c r="B898" s="6"/>
      <c r="C898" s="6"/>
      <c r="D898" s="6"/>
      <c r="E898" s="6"/>
      <c r="F898" s="6"/>
      <c r="G898" s="6"/>
    </row>
    <row r="899" spans="1:7" ht="14.4">
      <c r="A899" s="6"/>
      <c r="B899" s="6"/>
      <c r="C899" s="6"/>
      <c r="D899" s="6"/>
      <c r="E899" s="6"/>
      <c r="F899" s="6"/>
      <c r="G899" s="6"/>
    </row>
    <row r="900" spans="1:7" ht="14.4">
      <c r="A900" s="6"/>
      <c r="B900" s="6"/>
      <c r="C900" s="6"/>
      <c r="D900" s="6"/>
      <c r="E900" s="6"/>
      <c r="F900" s="6"/>
      <c r="G900" s="6"/>
    </row>
    <row r="901" spans="1:7" ht="14.4">
      <c r="A901" s="6"/>
      <c r="B901" s="6"/>
      <c r="C901" s="6"/>
      <c r="D901" s="6"/>
      <c r="E901" s="6"/>
      <c r="F901" s="6"/>
      <c r="G901" s="6"/>
    </row>
    <row r="902" spans="1:7" ht="14.4">
      <c r="A902" s="6"/>
      <c r="B902" s="6"/>
      <c r="C902" s="6"/>
      <c r="D902" s="6"/>
      <c r="E902" s="6"/>
      <c r="F902" s="6"/>
      <c r="G902" s="6"/>
    </row>
    <row r="903" spans="1:7" ht="14.4">
      <c r="A903" s="6"/>
      <c r="B903" s="6"/>
      <c r="C903" s="6"/>
      <c r="D903" s="6"/>
      <c r="E903" s="6"/>
      <c r="F903" s="6"/>
      <c r="G903" s="6"/>
    </row>
    <row r="904" spans="1:7" ht="14.4">
      <c r="A904" s="6"/>
      <c r="B904" s="6"/>
      <c r="C904" s="6"/>
      <c r="D904" s="6"/>
      <c r="E904" s="6"/>
      <c r="F904" s="6"/>
      <c r="G904" s="6"/>
    </row>
    <row r="905" spans="1:7" ht="14.4">
      <c r="A905" s="6"/>
      <c r="B905" s="6"/>
      <c r="C905" s="6"/>
      <c r="D905" s="6"/>
      <c r="E905" s="6"/>
      <c r="F905" s="6"/>
      <c r="G905" s="6"/>
    </row>
    <row r="906" spans="1:7" ht="14.4">
      <c r="A906" s="6"/>
      <c r="B906" s="6"/>
      <c r="C906" s="6"/>
      <c r="D906" s="6"/>
      <c r="E906" s="6"/>
      <c r="F906" s="6"/>
      <c r="G906" s="6"/>
    </row>
    <row r="907" spans="1:7" ht="14.4">
      <c r="A907" s="6"/>
      <c r="B907" s="6"/>
      <c r="C907" s="6"/>
      <c r="D907" s="6"/>
      <c r="E907" s="6"/>
      <c r="F907" s="6"/>
      <c r="G907" s="6"/>
    </row>
    <row r="908" spans="1:7" ht="14.4">
      <c r="A908" s="6"/>
      <c r="B908" s="6"/>
      <c r="C908" s="6"/>
      <c r="D908" s="6"/>
      <c r="E908" s="6"/>
      <c r="F908" s="6"/>
      <c r="G908" s="6"/>
    </row>
    <row r="909" spans="1:7" ht="14.4">
      <c r="A909" s="6"/>
      <c r="B909" s="6"/>
      <c r="C909" s="6"/>
      <c r="D909" s="6"/>
      <c r="E909" s="6"/>
      <c r="F909" s="6"/>
      <c r="G909" s="6"/>
    </row>
    <row r="910" spans="1:7" ht="14.4">
      <c r="A910" s="6"/>
      <c r="B910" s="6"/>
      <c r="C910" s="6"/>
      <c r="D910" s="6"/>
      <c r="E910" s="6"/>
      <c r="F910" s="6"/>
      <c r="G910" s="6"/>
    </row>
    <row r="911" spans="1:7" ht="14.4">
      <c r="A911" s="6"/>
      <c r="B911" s="6"/>
      <c r="C911" s="6"/>
      <c r="D911" s="6"/>
      <c r="E911" s="6"/>
      <c r="F911" s="6"/>
      <c r="G911" s="6"/>
    </row>
    <row r="912" spans="1:7" ht="14.4">
      <c r="A912" s="6"/>
      <c r="B912" s="6"/>
      <c r="C912" s="6"/>
      <c r="D912" s="6"/>
      <c r="E912" s="6"/>
      <c r="F912" s="6"/>
      <c r="G912" s="6"/>
    </row>
    <row r="913" spans="1:7" ht="14.4">
      <c r="A913" s="6"/>
      <c r="B913" s="6"/>
      <c r="C913" s="6"/>
      <c r="D913" s="6"/>
      <c r="E913" s="6"/>
      <c r="F913" s="6"/>
      <c r="G913" s="6"/>
    </row>
    <row r="914" spans="1:7" ht="14.4">
      <c r="A914" s="6"/>
      <c r="B914" s="6"/>
      <c r="C914" s="6"/>
      <c r="D914" s="6"/>
      <c r="E914" s="6"/>
      <c r="F914" s="6"/>
      <c r="G914" s="6"/>
    </row>
    <row r="915" spans="1:7" ht="14.4">
      <c r="A915" s="6"/>
      <c r="B915" s="6"/>
      <c r="C915" s="6"/>
      <c r="D915" s="6"/>
      <c r="E915" s="6"/>
      <c r="F915" s="6"/>
      <c r="G915" s="6"/>
    </row>
    <row r="916" spans="1:7" ht="14.4">
      <c r="A916" s="6"/>
      <c r="B916" s="6"/>
      <c r="C916" s="6"/>
      <c r="D916" s="6"/>
      <c r="E916" s="6"/>
      <c r="F916" s="6"/>
      <c r="G916" s="6"/>
    </row>
    <row r="917" spans="1:7" ht="14.4">
      <c r="A917" s="6"/>
      <c r="B917" s="6"/>
      <c r="C917" s="6"/>
      <c r="D917" s="6"/>
      <c r="E917" s="6"/>
      <c r="F917" s="6"/>
      <c r="G917" s="6"/>
    </row>
    <row r="918" spans="1:7" ht="14.4">
      <c r="A918" s="6"/>
      <c r="B918" s="6"/>
      <c r="C918" s="6"/>
      <c r="D918" s="6"/>
      <c r="E918" s="6"/>
      <c r="F918" s="6"/>
      <c r="G918" s="6"/>
    </row>
    <row r="919" spans="1:7" ht="14.4">
      <c r="A919" s="6"/>
      <c r="B919" s="6"/>
      <c r="C919" s="6"/>
      <c r="D919" s="6"/>
      <c r="E919" s="6"/>
      <c r="F919" s="6"/>
      <c r="G919" s="6"/>
    </row>
    <row r="920" spans="1:7" ht="14.4">
      <c r="A920" s="6"/>
      <c r="B920" s="6"/>
      <c r="C920" s="6"/>
      <c r="D920" s="6"/>
      <c r="E920" s="6"/>
      <c r="F920" s="6"/>
      <c r="G920" s="6"/>
    </row>
    <row r="921" spans="1:7" ht="14.4">
      <c r="A921" s="6"/>
      <c r="B921" s="6"/>
      <c r="C921" s="6"/>
      <c r="D921" s="6"/>
      <c r="E921" s="6"/>
      <c r="F921" s="6"/>
      <c r="G921" s="6"/>
    </row>
    <row r="922" spans="1:7" ht="14.4">
      <c r="A922" s="6"/>
      <c r="B922" s="6"/>
      <c r="C922" s="6"/>
      <c r="D922" s="6"/>
      <c r="E922" s="6"/>
      <c r="F922" s="6"/>
      <c r="G922" s="6"/>
    </row>
    <row r="923" spans="1:7" ht="14.4">
      <c r="A923" s="6"/>
      <c r="B923" s="6"/>
      <c r="C923" s="6"/>
      <c r="D923" s="6"/>
      <c r="E923" s="6"/>
      <c r="F923" s="6"/>
      <c r="G923" s="6"/>
    </row>
    <row r="924" spans="1:7" ht="14.4">
      <c r="A924" s="6"/>
      <c r="B924" s="6"/>
      <c r="C924" s="6"/>
      <c r="D924" s="6"/>
      <c r="E924" s="6"/>
      <c r="F924" s="6"/>
      <c r="G924" s="6"/>
    </row>
    <row r="925" spans="1:7" ht="14.4">
      <c r="A925" s="6"/>
      <c r="B925" s="6"/>
      <c r="C925" s="6"/>
      <c r="D925" s="6"/>
      <c r="E925" s="6"/>
      <c r="F925" s="6"/>
      <c r="G925" s="6"/>
    </row>
    <row r="926" spans="1:7" ht="14.4">
      <c r="A926" s="6"/>
      <c r="B926" s="6"/>
      <c r="C926" s="6"/>
      <c r="D926" s="6"/>
      <c r="E926" s="6"/>
      <c r="F926" s="6"/>
      <c r="G926" s="6"/>
    </row>
    <row r="927" spans="1:7" ht="14.4">
      <c r="A927" s="6"/>
      <c r="B927" s="6"/>
      <c r="C927" s="6"/>
      <c r="D927" s="6"/>
      <c r="E927" s="6"/>
      <c r="F927" s="6"/>
      <c r="G927" s="6"/>
    </row>
    <row r="928" spans="1:7" ht="14.4">
      <c r="A928" s="6"/>
      <c r="B928" s="6"/>
      <c r="C928" s="6"/>
      <c r="D928" s="6"/>
      <c r="E928" s="6"/>
      <c r="F928" s="6"/>
      <c r="G928" s="6"/>
    </row>
    <row r="929" spans="1:7" ht="14.4">
      <c r="A929" s="6"/>
      <c r="B929" s="6"/>
      <c r="C929" s="6"/>
      <c r="D929" s="6"/>
      <c r="E929" s="6"/>
      <c r="F929" s="6"/>
      <c r="G929" s="6"/>
    </row>
    <row r="930" spans="1:7" ht="14.4">
      <c r="A930" s="6"/>
      <c r="B930" s="6"/>
      <c r="C930" s="6"/>
      <c r="D930" s="6"/>
      <c r="E930" s="6"/>
      <c r="F930" s="6"/>
      <c r="G930" s="6"/>
    </row>
    <row r="931" spans="1:7" ht="14.4">
      <c r="A931" s="6"/>
      <c r="B931" s="6"/>
      <c r="C931" s="6"/>
      <c r="D931" s="6"/>
      <c r="E931" s="6"/>
      <c r="F931" s="6"/>
      <c r="G931" s="6"/>
    </row>
    <row r="932" spans="1:7" ht="14.4">
      <c r="A932" s="6"/>
      <c r="B932" s="6"/>
      <c r="C932" s="6"/>
      <c r="D932" s="6"/>
      <c r="E932" s="6"/>
      <c r="F932" s="6"/>
      <c r="G932" s="6"/>
    </row>
    <row r="933" spans="1:7" ht="14.4">
      <c r="A933" s="6"/>
      <c r="B933" s="6"/>
      <c r="C933" s="6"/>
      <c r="D933" s="6"/>
      <c r="E933" s="6"/>
      <c r="F933" s="6"/>
      <c r="G933" s="6"/>
    </row>
    <row r="934" spans="1:7" ht="14.4">
      <c r="A934" s="6"/>
      <c r="B934" s="6"/>
      <c r="C934" s="6"/>
      <c r="D934" s="6"/>
      <c r="E934" s="6"/>
      <c r="F934" s="6"/>
      <c r="G934" s="6"/>
    </row>
    <row r="935" spans="1:7" ht="14.4">
      <c r="A935" s="6"/>
      <c r="B935" s="6"/>
      <c r="C935" s="6"/>
      <c r="D935" s="6"/>
      <c r="E935" s="6"/>
      <c r="F935" s="6"/>
      <c r="G935" s="6"/>
    </row>
    <row r="936" spans="1:7" ht="14.4">
      <c r="A936" s="6"/>
      <c r="B936" s="6"/>
      <c r="C936" s="6"/>
      <c r="D936" s="6"/>
      <c r="E936" s="6"/>
      <c r="F936" s="6"/>
      <c r="G936" s="6"/>
    </row>
    <row r="937" spans="1:7" ht="14.4">
      <c r="A937" s="6"/>
      <c r="B937" s="6"/>
      <c r="C937" s="6"/>
      <c r="D937" s="6"/>
      <c r="E937" s="6"/>
      <c r="F937" s="6"/>
      <c r="G937" s="6"/>
    </row>
    <row r="938" spans="1:7" ht="14.4">
      <c r="A938" s="6"/>
      <c r="B938" s="6"/>
      <c r="C938" s="6"/>
      <c r="D938" s="6"/>
      <c r="E938" s="6"/>
      <c r="F938" s="6"/>
      <c r="G938" s="6"/>
    </row>
    <row r="939" spans="1:7" ht="14.4">
      <c r="A939" s="6"/>
      <c r="B939" s="6"/>
      <c r="C939" s="6"/>
      <c r="D939" s="6"/>
      <c r="E939" s="6"/>
      <c r="F939" s="6"/>
      <c r="G939" s="6"/>
    </row>
    <row r="940" spans="1:7" ht="14.4">
      <c r="A940" s="6"/>
      <c r="B940" s="6"/>
      <c r="C940" s="6"/>
      <c r="D940" s="6"/>
      <c r="E940" s="6"/>
      <c r="F940" s="6"/>
      <c r="G940" s="6"/>
    </row>
    <row r="941" spans="1:7" ht="14.4">
      <c r="A941" s="6"/>
      <c r="B941" s="6"/>
      <c r="C941" s="6"/>
      <c r="D941" s="6"/>
      <c r="E941" s="6"/>
      <c r="F941" s="6"/>
      <c r="G941" s="6"/>
    </row>
    <row r="942" spans="1:7" ht="14.4">
      <c r="A942" s="6"/>
      <c r="B942" s="6"/>
      <c r="C942" s="6"/>
      <c r="D942" s="6"/>
      <c r="E942" s="6"/>
      <c r="F942" s="6"/>
      <c r="G942" s="6"/>
    </row>
    <row r="943" spans="1:7" ht="14.4">
      <c r="A943" s="6"/>
      <c r="B943" s="6"/>
      <c r="C943" s="6"/>
      <c r="D943" s="6"/>
      <c r="E943" s="6"/>
      <c r="F943" s="6"/>
      <c r="G943" s="6"/>
    </row>
    <row r="944" spans="1:7" ht="14.4">
      <c r="A944" s="6"/>
      <c r="B944" s="6"/>
      <c r="C944" s="6"/>
      <c r="D944" s="6"/>
      <c r="E944" s="6"/>
      <c r="F944" s="6"/>
      <c r="G944" s="6"/>
    </row>
    <row r="945" spans="1:7" ht="14.4">
      <c r="A945" s="6"/>
      <c r="B945" s="6"/>
      <c r="C945" s="6"/>
      <c r="D945" s="6"/>
      <c r="E945" s="6"/>
      <c r="F945" s="6"/>
      <c r="G945" s="6"/>
    </row>
    <row r="946" spans="1:7" ht="14.4">
      <c r="A946" s="6"/>
      <c r="B946" s="6"/>
      <c r="C946" s="6"/>
      <c r="D946" s="6"/>
      <c r="E946" s="6"/>
      <c r="F946" s="6"/>
      <c r="G946" s="6"/>
    </row>
    <row r="947" spans="1:7" ht="14.4">
      <c r="A947" s="6"/>
      <c r="B947" s="6"/>
      <c r="C947" s="6"/>
      <c r="D947" s="6"/>
      <c r="E947" s="6"/>
      <c r="F947" s="6"/>
      <c r="G947" s="6"/>
    </row>
    <row r="948" spans="1:7" ht="14.4">
      <c r="A948" s="6"/>
      <c r="B948" s="6"/>
      <c r="C948" s="6"/>
      <c r="D948" s="6"/>
      <c r="E948" s="6"/>
      <c r="F948" s="6"/>
      <c r="G948" s="6"/>
    </row>
    <row r="949" spans="1:7" ht="14.4">
      <c r="A949" s="6"/>
      <c r="B949" s="6"/>
      <c r="C949" s="6"/>
      <c r="D949" s="6"/>
      <c r="E949" s="6"/>
      <c r="F949" s="6"/>
      <c r="G949" s="6"/>
    </row>
    <row r="950" spans="1:7" ht="14.4">
      <c r="A950" s="6"/>
      <c r="B950" s="6"/>
      <c r="C950" s="6"/>
      <c r="D950" s="6"/>
      <c r="E950" s="6"/>
      <c r="F950" s="6"/>
      <c r="G950" s="6"/>
    </row>
    <row r="951" spans="1:7" ht="14.4">
      <c r="A951" s="6"/>
      <c r="B951" s="6"/>
      <c r="C951" s="6"/>
      <c r="D951" s="6"/>
      <c r="E951" s="6"/>
      <c r="F951" s="6"/>
      <c r="G951" s="6"/>
    </row>
    <row r="952" spans="1:7" ht="14.4">
      <c r="A952" s="6"/>
      <c r="B952" s="6"/>
      <c r="C952" s="6"/>
      <c r="D952" s="6"/>
      <c r="E952" s="6"/>
      <c r="F952" s="6"/>
      <c r="G952" s="6"/>
    </row>
    <row r="953" spans="1:7" ht="14.4">
      <c r="A953" s="6"/>
      <c r="B953" s="6"/>
      <c r="C953" s="6"/>
      <c r="D953" s="6"/>
      <c r="E953" s="6"/>
      <c r="F953" s="6"/>
      <c r="G953" s="6"/>
    </row>
    <row r="954" spans="1:7" ht="14.4">
      <c r="A954" s="6"/>
      <c r="B954" s="6"/>
      <c r="C954" s="6"/>
      <c r="D954" s="6"/>
      <c r="E954" s="6"/>
      <c r="F954" s="6"/>
      <c r="G954" s="6"/>
    </row>
    <row r="955" spans="1:7" ht="14.4">
      <c r="A955" s="6"/>
      <c r="B955" s="6"/>
      <c r="C955" s="6"/>
      <c r="D955" s="6"/>
      <c r="E955" s="6"/>
      <c r="F955" s="6"/>
      <c r="G955" s="6"/>
    </row>
    <row r="956" spans="1:7" ht="14.4">
      <c r="A956" s="6"/>
      <c r="B956" s="6"/>
      <c r="C956" s="6"/>
      <c r="D956" s="6"/>
      <c r="E956" s="6"/>
      <c r="F956" s="6"/>
      <c r="G956" s="6"/>
    </row>
    <row r="957" spans="1:7" ht="14.4">
      <c r="A957" s="6"/>
      <c r="B957" s="6"/>
      <c r="C957" s="6"/>
      <c r="D957" s="6"/>
      <c r="E957" s="6"/>
      <c r="F957" s="6"/>
      <c r="G957" s="6"/>
    </row>
    <row r="958" spans="1:7" ht="14.4">
      <c r="A958" s="6"/>
      <c r="B958" s="6"/>
      <c r="C958" s="6"/>
      <c r="D958" s="6"/>
      <c r="E958" s="6"/>
      <c r="F958" s="6"/>
      <c r="G958" s="6"/>
    </row>
    <row r="959" spans="1:7" ht="14.4">
      <c r="A959" s="6"/>
      <c r="B959" s="6"/>
      <c r="C959" s="6"/>
      <c r="D959" s="6"/>
      <c r="E959" s="6"/>
      <c r="F959" s="6"/>
      <c r="G959" s="6"/>
    </row>
    <row r="960" spans="1:7" ht="14.4">
      <c r="A960" s="6"/>
      <c r="B960" s="6"/>
      <c r="C960" s="6"/>
      <c r="D960" s="6"/>
      <c r="E960" s="6"/>
      <c r="F960" s="6"/>
      <c r="G960" s="6"/>
    </row>
    <row r="961" spans="1:7" ht="14.4">
      <c r="A961" s="6"/>
      <c r="B961" s="6"/>
      <c r="C961" s="6"/>
      <c r="D961" s="6"/>
      <c r="E961" s="6"/>
      <c r="F961" s="6"/>
      <c r="G961" s="6"/>
    </row>
    <row r="962" spans="1:7" ht="14.4">
      <c r="A962" s="6"/>
      <c r="B962" s="6"/>
      <c r="C962" s="6"/>
      <c r="D962" s="6"/>
      <c r="E962" s="6"/>
      <c r="F962" s="6"/>
      <c r="G962" s="6"/>
    </row>
    <row r="963" spans="1:7" ht="14.4">
      <c r="A963" s="6"/>
      <c r="B963" s="6"/>
      <c r="C963" s="6"/>
      <c r="D963" s="6"/>
      <c r="E963" s="6"/>
      <c r="F963" s="6"/>
      <c r="G963" s="6"/>
    </row>
    <row r="964" spans="1:7" ht="14.4">
      <c r="A964" s="6"/>
      <c r="B964" s="6"/>
      <c r="C964" s="6"/>
      <c r="D964" s="6"/>
      <c r="E964" s="6"/>
      <c r="F964" s="6"/>
      <c r="G964" s="6"/>
    </row>
    <row r="965" spans="1:7" ht="14.4">
      <c r="A965" s="6"/>
      <c r="B965" s="6"/>
      <c r="C965" s="6"/>
      <c r="D965" s="6"/>
      <c r="E965" s="6"/>
      <c r="F965" s="6"/>
      <c r="G965" s="6"/>
    </row>
    <row r="966" spans="1:7" ht="14.4">
      <c r="A966" s="6"/>
      <c r="B966" s="6"/>
      <c r="C966" s="6"/>
      <c r="D966" s="6"/>
      <c r="E966" s="6"/>
      <c r="F966" s="6"/>
      <c r="G966" s="6"/>
    </row>
    <row r="967" spans="1:7" ht="14.4">
      <c r="A967" s="6"/>
      <c r="B967" s="6"/>
      <c r="C967" s="6"/>
      <c r="D967" s="6"/>
      <c r="E967" s="6"/>
      <c r="F967" s="6"/>
      <c r="G967" s="6"/>
    </row>
    <row r="968" spans="1:7" ht="14.4">
      <c r="A968" s="6"/>
      <c r="B968" s="6"/>
      <c r="C968" s="6"/>
      <c r="D968" s="6"/>
      <c r="E968" s="6"/>
      <c r="F968" s="6"/>
      <c r="G968" s="6"/>
    </row>
    <row r="969" spans="1:7" ht="14.4">
      <c r="A969" s="6"/>
      <c r="B969" s="6"/>
      <c r="C969" s="6"/>
      <c r="D969" s="6"/>
      <c r="E969" s="6"/>
      <c r="F969" s="6"/>
      <c r="G969" s="6"/>
    </row>
    <row r="970" spans="1:7" ht="14.4">
      <c r="A970" s="6"/>
      <c r="B970" s="6"/>
      <c r="C970" s="6"/>
      <c r="D970" s="6"/>
      <c r="E970" s="6"/>
      <c r="F970" s="6"/>
      <c r="G970" s="6"/>
    </row>
    <row r="971" spans="1:7" ht="14.4">
      <c r="A971" s="6"/>
      <c r="B971" s="6"/>
      <c r="C971" s="6"/>
      <c r="D971" s="6"/>
      <c r="E971" s="6"/>
      <c r="F971" s="6"/>
      <c r="G971" s="6"/>
    </row>
    <row r="972" spans="1:7" ht="14.4">
      <c r="A972" s="6"/>
      <c r="B972" s="6"/>
      <c r="C972" s="6"/>
      <c r="D972" s="6"/>
      <c r="E972" s="6"/>
      <c r="F972" s="6"/>
      <c r="G972" s="6"/>
    </row>
    <row r="973" spans="1:7" ht="14.4">
      <c r="A973" s="6"/>
      <c r="B973" s="6"/>
      <c r="C973" s="6"/>
      <c r="D973" s="6"/>
      <c r="E973" s="6"/>
      <c r="F973" s="6"/>
      <c r="G973" s="6"/>
    </row>
    <row r="974" spans="1:7" ht="14.4">
      <c r="A974" s="6"/>
      <c r="B974" s="6"/>
      <c r="C974" s="6"/>
      <c r="D974" s="6"/>
      <c r="E974" s="6"/>
      <c r="F974" s="6"/>
      <c r="G974" s="6"/>
    </row>
    <row r="975" spans="1:7" ht="14.4">
      <c r="A975" s="6"/>
      <c r="B975" s="6"/>
      <c r="C975" s="6"/>
      <c r="D975" s="6"/>
      <c r="E975" s="6"/>
      <c r="F975" s="6"/>
      <c r="G975" s="6"/>
    </row>
    <row r="976" spans="1:7" ht="14.4">
      <c r="A976" s="6"/>
      <c r="B976" s="6"/>
      <c r="C976" s="6"/>
      <c r="D976" s="6"/>
      <c r="E976" s="6"/>
      <c r="F976" s="6"/>
      <c r="G976" s="6"/>
    </row>
    <row r="977" spans="1:7" ht="14.4">
      <c r="A977" s="6"/>
      <c r="B977" s="6"/>
      <c r="C977" s="6"/>
      <c r="D977" s="6"/>
      <c r="E977" s="6"/>
      <c r="F977" s="6"/>
      <c r="G977" s="6"/>
    </row>
    <row r="978" spans="1:7" ht="14.4">
      <c r="A978" s="6"/>
      <c r="B978" s="6"/>
      <c r="C978" s="6"/>
      <c r="D978" s="6"/>
      <c r="E978" s="6"/>
      <c r="F978" s="6"/>
      <c r="G978" s="6"/>
    </row>
    <row r="979" spans="1:7" ht="14.4">
      <c r="A979" s="6"/>
      <c r="B979" s="6"/>
      <c r="C979" s="6"/>
      <c r="D979" s="6"/>
      <c r="E979" s="6"/>
      <c r="F979" s="6"/>
      <c r="G979" s="6"/>
    </row>
    <row r="980" spans="1:7" ht="14.4">
      <c r="A980" s="6"/>
      <c r="B980" s="6"/>
      <c r="C980" s="6"/>
      <c r="D980" s="6"/>
      <c r="E980" s="6"/>
      <c r="F980" s="6"/>
      <c r="G980" s="6"/>
    </row>
    <row r="981" spans="1:7" ht="14.4">
      <c r="A981" s="6"/>
      <c r="B981" s="6"/>
      <c r="C981" s="6"/>
      <c r="D981" s="6"/>
      <c r="E981" s="6"/>
      <c r="F981" s="6"/>
      <c r="G981" s="6"/>
    </row>
    <row r="982" spans="1:7" ht="14.4">
      <c r="A982" s="6"/>
      <c r="B982" s="6"/>
      <c r="C982" s="6"/>
      <c r="D982" s="6"/>
      <c r="E982" s="6"/>
      <c r="F982" s="6"/>
      <c r="G982" s="6"/>
    </row>
    <row r="983" spans="1:7" ht="14.4">
      <c r="A983" s="6"/>
      <c r="B983" s="6"/>
      <c r="C983" s="6"/>
      <c r="D983" s="6"/>
      <c r="E983" s="6"/>
      <c r="F983" s="6"/>
      <c r="G983" s="6"/>
    </row>
    <row r="984" spans="1:7" ht="14.4">
      <c r="A984" s="6"/>
      <c r="B984" s="6"/>
      <c r="C984" s="6"/>
      <c r="D984" s="6"/>
      <c r="E984" s="6"/>
      <c r="F984" s="6"/>
      <c r="G984" s="6"/>
    </row>
    <row r="985" spans="1:7" ht="14.4">
      <c r="A985" s="6"/>
      <c r="B985" s="6"/>
      <c r="C985" s="6"/>
      <c r="D985" s="6"/>
      <c r="E985" s="6"/>
      <c r="F985" s="6"/>
      <c r="G985" s="6"/>
    </row>
    <row r="986" spans="1:7" ht="14.4">
      <c r="A986" s="6"/>
      <c r="B986" s="6"/>
      <c r="C986" s="6"/>
      <c r="D986" s="6"/>
      <c r="E986" s="6"/>
      <c r="F986" s="6"/>
      <c r="G986" s="6"/>
    </row>
    <row r="987" spans="1:7" ht="14.4">
      <c r="A987" s="6"/>
      <c r="B987" s="6"/>
      <c r="C987" s="6"/>
      <c r="D987" s="6"/>
      <c r="E987" s="6"/>
      <c r="F987" s="6"/>
      <c r="G987" s="6"/>
    </row>
    <row r="988" spans="1:7" ht="14.4">
      <c r="A988" s="6"/>
      <c r="B988" s="6"/>
      <c r="C988" s="6"/>
      <c r="D988" s="6"/>
      <c r="E988" s="6"/>
      <c r="F988" s="6"/>
      <c r="G988" s="6"/>
    </row>
    <row r="989" spans="1:7" ht="14.4">
      <c r="A989" s="6"/>
      <c r="B989" s="6"/>
      <c r="C989" s="6"/>
      <c r="D989" s="6"/>
      <c r="E989" s="6"/>
      <c r="F989" s="6"/>
      <c r="G989" s="6"/>
    </row>
    <row r="990" spans="1:7" ht="14.4">
      <c r="A990" s="6"/>
      <c r="B990" s="6"/>
      <c r="C990" s="6"/>
      <c r="D990" s="6"/>
      <c r="E990" s="6"/>
      <c r="F990" s="6"/>
      <c r="G990" s="6"/>
    </row>
    <row r="991" spans="1:7" ht="14.4">
      <c r="A991" s="6"/>
      <c r="B991" s="6"/>
      <c r="C991" s="6"/>
      <c r="D991" s="6"/>
      <c r="E991" s="6"/>
      <c r="F991" s="6"/>
      <c r="G991" s="6"/>
    </row>
    <row r="992" spans="1:7" ht="14.4">
      <c r="A992" s="6"/>
      <c r="B992" s="6"/>
      <c r="C992" s="6"/>
      <c r="D992" s="6"/>
      <c r="E992" s="6"/>
      <c r="F992" s="6"/>
      <c r="G992" s="6"/>
    </row>
    <row r="993" spans="1:7" ht="14.4">
      <c r="A993" s="6"/>
      <c r="B993" s="6"/>
      <c r="C993" s="6"/>
      <c r="D993" s="6"/>
      <c r="E993" s="6"/>
      <c r="F993" s="6"/>
      <c r="G993" s="6"/>
    </row>
    <row r="994" spans="1:7" ht="14.4">
      <c r="A994" s="6"/>
      <c r="B994" s="6"/>
      <c r="C994" s="6"/>
      <c r="D994" s="6"/>
      <c r="E994" s="6"/>
      <c r="F994" s="6"/>
      <c r="G994" s="6"/>
    </row>
    <row r="995" spans="1:7" ht="14.4">
      <c r="A995" s="6"/>
      <c r="B995" s="6"/>
      <c r="C995" s="6"/>
      <c r="D995" s="6"/>
      <c r="E995" s="6"/>
      <c r="F995" s="6"/>
      <c r="G995" s="6"/>
    </row>
    <row r="996" spans="1:7" ht="14.4">
      <c r="A996" s="6"/>
      <c r="B996" s="6"/>
      <c r="C996" s="6"/>
      <c r="D996" s="6"/>
      <c r="E996" s="6"/>
      <c r="F996" s="6"/>
      <c r="G996" s="6"/>
    </row>
    <row r="997" spans="1:7" ht="14.4">
      <c r="A997" s="6"/>
      <c r="B997" s="6"/>
      <c r="C997" s="6"/>
      <c r="D997" s="6"/>
      <c r="E997" s="6"/>
      <c r="F997" s="6"/>
      <c r="G997" s="6"/>
    </row>
    <row r="998" spans="1:7" ht="14.4">
      <c r="A998" s="6"/>
      <c r="B998" s="6"/>
      <c r="C998" s="6"/>
      <c r="D998" s="6"/>
      <c r="E998" s="6"/>
      <c r="F998" s="6"/>
      <c r="G998" s="6"/>
    </row>
    <row r="999" spans="1:7" ht="14.4">
      <c r="A999" s="6"/>
      <c r="B999" s="6"/>
      <c r="C999" s="6"/>
      <c r="D999" s="6"/>
      <c r="E999" s="6"/>
      <c r="F999" s="6"/>
      <c r="G999" s="6"/>
    </row>
    <row r="1000" spans="1:7" ht="14.4">
      <c r="A1000" s="6"/>
      <c r="B1000" s="6"/>
      <c r="C1000" s="6"/>
      <c r="D1000" s="6"/>
      <c r="E1000" s="6"/>
      <c r="F1000" s="6"/>
      <c r="G1000"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election activeCell="C24" sqref="C24"/>
    </sheetView>
  </sheetViews>
  <sheetFormatPr defaultColWidth="17.33203125" defaultRowHeight="15" customHeight="1"/>
  <cols>
    <col min="1" max="1" width="8.6640625" customWidth="1"/>
    <col min="2" max="2" width="21.44140625" customWidth="1"/>
    <col min="3" max="3" width="41.88671875" customWidth="1"/>
    <col min="4" max="4" width="8.6640625" customWidth="1"/>
    <col min="5" max="5" width="92.6640625" customWidth="1"/>
    <col min="6" max="21" width="8.6640625" customWidth="1"/>
  </cols>
  <sheetData>
    <row r="1" spans="1:10" ht="14.4">
      <c r="A1" s="6" t="s">
        <v>526</v>
      </c>
      <c r="B1" s="83" t="s">
        <v>3864</v>
      </c>
      <c r="C1" s="83" t="s">
        <v>3865</v>
      </c>
      <c r="D1" s="85" t="s">
        <v>528</v>
      </c>
      <c r="E1" s="85" t="s">
        <v>3866</v>
      </c>
      <c r="F1" s="85" t="s">
        <v>3867</v>
      </c>
    </row>
    <row r="2" spans="1:10" ht="15.75" customHeight="1">
      <c r="A2" s="84">
        <v>0</v>
      </c>
      <c r="B2" s="84">
        <v>2000</v>
      </c>
      <c r="C2" s="84" t="s">
        <v>3868</v>
      </c>
      <c r="D2" s="84">
        <v>50</v>
      </c>
      <c r="E2" s="84" t="s">
        <v>3869</v>
      </c>
      <c r="F2" s="86" t="s">
        <v>3870</v>
      </c>
      <c r="J2">
        <f>SUM(B:B)</f>
        <v>23350</v>
      </c>
    </row>
    <row r="3" spans="1:10" ht="15.75" customHeight="1">
      <c r="A3" s="84">
        <f t="shared" ref="A3:A35" si="0">+A2+B2</f>
        <v>2000</v>
      </c>
      <c r="B3" s="84">
        <v>3000</v>
      </c>
      <c r="C3" s="84" t="s">
        <v>3871</v>
      </c>
      <c r="D3" s="84">
        <v>50</v>
      </c>
      <c r="E3" s="84" t="s">
        <v>3872</v>
      </c>
      <c r="F3" s="86" t="s">
        <v>3870</v>
      </c>
    </row>
    <row r="4" spans="1:10" ht="15.75" customHeight="1">
      <c r="A4" s="84">
        <f t="shared" si="0"/>
        <v>5000</v>
      </c>
      <c r="B4" s="84">
        <v>1000</v>
      </c>
      <c r="C4" s="84" t="s">
        <v>3873</v>
      </c>
      <c r="D4" s="84">
        <v>480</v>
      </c>
      <c r="E4" s="84" t="s">
        <v>3874</v>
      </c>
      <c r="F4" s="86" t="s">
        <v>3875</v>
      </c>
    </row>
    <row r="5" spans="1:10" ht="15.75" customHeight="1">
      <c r="A5" s="84">
        <f t="shared" si="0"/>
        <v>6000</v>
      </c>
      <c r="B5" s="84">
        <v>1000</v>
      </c>
      <c r="C5" s="84" t="s">
        <v>3876</v>
      </c>
      <c r="D5" s="84">
        <v>90</v>
      </c>
      <c r="E5" s="84" t="s">
        <v>3877</v>
      </c>
      <c r="F5" s="86" t="s">
        <v>3875</v>
      </c>
    </row>
    <row r="6" spans="1:10" ht="15.75" customHeight="1">
      <c r="A6" s="84">
        <f t="shared" si="0"/>
        <v>7000</v>
      </c>
      <c r="B6" s="84">
        <v>1000</v>
      </c>
      <c r="C6" s="84" t="s">
        <v>3878</v>
      </c>
      <c r="D6" s="84">
        <v>200</v>
      </c>
      <c r="E6" s="84" t="s">
        <v>3879</v>
      </c>
      <c r="F6" s="86" t="s">
        <v>3870</v>
      </c>
    </row>
    <row r="7" spans="1:10" ht="15.75" customHeight="1">
      <c r="A7" s="84">
        <f t="shared" si="0"/>
        <v>8000</v>
      </c>
      <c r="B7" s="84">
        <v>1000</v>
      </c>
      <c r="C7" s="84" t="s">
        <v>3880</v>
      </c>
      <c r="D7" s="84">
        <v>150</v>
      </c>
      <c r="E7" s="84" t="s">
        <v>3881</v>
      </c>
      <c r="F7" s="86" t="s">
        <v>3870</v>
      </c>
    </row>
    <row r="8" spans="1:10" ht="15.75" customHeight="1">
      <c r="A8" s="84">
        <f t="shared" si="0"/>
        <v>9000</v>
      </c>
      <c r="B8" s="84">
        <v>1300</v>
      </c>
      <c r="C8" s="84" t="s">
        <v>3882</v>
      </c>
      <c r="D8" s="84">
        <v>150</v>
      </c>
      <c r="E8" s="84" t="s">
        <v>3883</v>
      </c>
      <c r="F8" s="86" t="s">
        <v>3870</v>
      </c>
    </row>
    <row r="9" spans="1:10" ht="15.75" customHeight="1">
      <c r="A9" s="84">
        <f t="shared" si="0"/>
        <v>10300</v>
      </c>
      <c r="B9" s="84">
        <v>1000</v>
      </c>
      <c r="C9" s="84" t="s">
        <v>3884</v>
      </c>
      <c r="D9" s="84">
        <v>270</v>
      </c>
      <c r="E9" s="84" t="s">
        <v>3885</v>
      </c>
      <c r="F9" s="86" t="s">
        <v>3870</v>
      </c>
    </row>
    <row r="10" spans="1:10" ht="15.75" customHeight="1">
      <c r="A10" s="84">
        <f t="shared" si="0"/>
        <v>11300</v>
      </c>
      <c r="B10" s="84">
        <v>1000</v>
      </c>
      <c r="C10" s="84" t="s">
        <v>3886</v>
      </c>
      <c r="D10" s="84">
        <v>200</v>
      </c>
      <c r="E10" s="84" t="s">
        <v>3887</v>
      </c>
      <c r="F10" s="86" t="s">
        <v>3870</v>
      </c>
    </row>
    <row r="11" spans="1:10" ht="15.75" customHeight="1">
      <c r="A11" s="84">
        <f t="shared" si="0"/>
        <v>12300</v>
      </c>
      <c r="B11" s="84">
        <v>1000</v>
      </c>
      <c r="C11" s="84" t="s">
        <v>3888</v>
      </c>
      <c r="D11" s="84">
        <v>100</v>
      </c>
      <c r="E11" s="84" t="s">
        <v>3889</v>
      </c>
      <c r="F11" s="86" t="s">
        <v>3890</v>
      </c>
    </row>
    <row r="12" spans="1:10" ht="15.75" customHeight="1">
      <c r="A12" s="84">
        <f t="shared" si="0"/>
        <v>13300</v>
      </c>
      <c r="B12" s="84">
        <v>1000</v>
      </c>
      <c r="C12" s="84" t="s">
        <v>3891</v>
      </c>
      <c r="D12" s="84">
        <v>300</v>
      </c>
      <c r="E12" s="84" t="s">
        <v>3892</v>
      </c>
      <c r="F12" s="86" t="s">
        <v>3890</v>
      </c>
    </row>
    <row r="13" spans="1:10" ht="15.75" customHeight="1">
      <c r="A13" s="84">
        <f t="shared" si="0"/>
        <v>14300</v>
      </c>
      <c r="B13" s="84">
        <v>1000</v>
      </c>
      <c r="C13" s="84" t="s">
        <v>3893</v>
      </c>
      <c r="D13" s="84">
        <v>180</v>
      </c>
      <c r="E13" s="84" t="s">
        <v>3894</v>
      </c>
      <c r="F13" s="86" t="s">
        <v>3890</v>
      </c>
    </row>
    <row r="14" spans="1:10" ht="15.75" customHeight="1">
      <c r="A14" s="84">
        <f t="shared" si="0"/>
        <v>15300</v>
      </c>
      <c r="B14" s="84">
        <v>500</v>
      </c>
      <c r="C14" s="84" t="s">
        <v>3895</v>
      </c>
      <c r="D14" s="84">
        <v>120</v>
      </c>
      <c r="E14" s="84" t="s">
        <v>3896</v>
      </c>
      <c r="F14" s="86" t="s">
        <v>3742</v>
      </c>
    </row>
    <row r="15" spans="1:10" ht="15.75" customHeight="1">
      <c r="A15" s="84">
        <f t="shared" si="0"/>
        <v>15800</v>
      </c>
      <c r="B15" s="84">
        <v>500</v>
      </c>
      <c r="C15" s="84" t="s">
        <v>3897</v>
      </c>
      <c r="D15" s="84">
        <v>1920</v>
      </c>
      <c r="E15" s="84" t="s">
        <v>3898</v>
      </c>
      <c r="F15" s="86" t="s">
        <v>3812</v>
      </c>
    </row>
    <row r="16" spans="1:10" ht="15.75" customHeight="1">
      <c r="A16" s="84">
        <f t="shared" si="0"/>
        <v>16300</v>
      </c>
      <c r="B16" s="84">
        <v>500</v>
      </c>
      <c r="C16" s="84" t="s">
        <v>3899</v>
      </c>
      <c r="D16" s="84">
        <v>960</v>
      </c>
      <c r="E16" s="84" t="s">
        <v>3900</v>
      </c>
      <c r="F16" s="86" t="s">
        <v>3870</v>
      </c>
    </row>
    <row r="17" spans="1:6" ht="15.75" customHeight="1">
      <c r="A17" s="84">
        <f t="shared" si="0"/>
        <v>16800</v>
      </c>
      <c r="B17" s="84">
        <v>500</v>
      </c>
      <c r="C17" s="84" t="s">
        <v>3901</v>
      </c>
      <c r="D17" s="84">
        <v>270</v>
      </c>
      <c r="E17" s="84" t="s">
        <v>3902</v>
      </c>
      <c r="F17" s="86" t="s">
        <v>3870</v>
      </c>
    </row>
    <row r="18" spans="1:6" ht="15.75" customHeight="1">
      <c r="A18" s="84">
        <f t="shared" si="0"/>
        <v>17300</v>
      </c>
      <c r="B18" s="84">
        <v>500</v>
      </c>
      <c r="C18" s="84" t="s">
        <v>3903</v>
      </c>
      <c r="D18" s="84">
        <v>800</v>
      </c>
      <c r="E18" s="84" t="s">
        <v>3904</v>
      </c>
      <c r="F18" s="86" t="s">
        <v>3870</v>
      </c>
    </row>
    <row r="19" spans="1:6" ht="15.75" customHeight="1">
      <c r="A19" s="84">
        <f t="shared" si="0"/>
        <v>17800</v>
      </c>
      <c r="B19" s="84">
        <v>500</v>
      </c>
      <c r="C19" s="84" t="s">
        <v>3905</v>
      </c>
      <c r="D19" s="84">
        <v>400</v>
      </c>
      <c r="E19" s="84" t="s">
        <v>3906</v>
      </c>
      <c r="F19" s="86" t="s">
        <v>3870</v>
      </c>
    </row>
    <row r="20" spans="1:6" ht="15.75" customHeight="1">
      <c r="A20" s="84">
        <f t="shared" si="0"/>
        <v>18300</v>
      </c>
      <c r="B20" s="84">
        <v>500</v>
      </c>
      <c r="C20" s="84" t="s">
        <v>3907</v>
      </c>
      <c r="D20" s="84">
        <v>300</v>
      </c>
      <c r="E20" s="84" t="s">
        <v>3908</v>
      </c>
      <c r="F20" s="86" t="s">
        <v>3870</v>
      </c>
    </row>
    <row r="21" spans="1:6" ht="15.75" customHeight="1">
      <c r="A21" s="84">
        <f t="shared" si="0"/>
        <v>18800</v>
      </c>
      <c r="B21" s="84">
        <v>500</v>
      </c>
      <c r="C21" s="84" t="s">
        <v>3909</v>
      </c>
      <c r="D21" s="84">
        <v>180</v>
      </c>
      <c r="E21" s="84" t="s">
        <v>3910</v>
      </c>
      <c r="F21" s="86" t="s">
        <v>3890</v>
      </c>
    </row>
    <row r="22" spans="1:6" ht="15.75" customHeight="1">
      <c r="A22" s="84">
        <f t="shared" si="0"/>
        <v>19300</v>
      </c>
      <c r="B22" s="84">
        <v>500</v>
      </c>
      <c r="C22" s="84" t="s">
        <v>3911</v>
      </c>
      <c r="D22" s="84">
        <v>3480</v>
      </c>
      <c r="E22" s="84" t="s">
        <v>3912</v>
      </c>
      <c r="F22" s="86" t="s">
        <v>3890</v>
      </c>
    </row>
    <row r="23" spans="1:6" ht="15.75" customHeight="1">
      <c r="A23" s="84">
        <f t="shared" si="0"/>
        <v>19800</v>
      </c>
      <c r="B23" s="84">
        <v>500</v>
      </c>
      <c r="C23" s="84" t="s">
        <v>3913</v>
      </c>
      <c r="D23" s="84">
        <v>180</v>
      </c>
      <c r="E23" s="84" t="s">
        <v>3914</v>
      </c>
      <c r="F23" s="86" t="s">
        <v>3890</v>
      </c>
    </row>
    <row r="24" spans="1:6" ht="15.75" customHeight="1">
      <c r="A24" s="84">
        <f t="shared" si="0"/>
        <v>20300</v>
      </c>
      <c r="B24" s="84">
        <v>500</v>
      </c>
      <c r="C24" s="84" t="s">
        <v>3915</v>
      </c>
      <c r="D24" s="84">
        <v>400</v>
      </c>
      <c r="E24" s="84" t="s">
        <v>3906</v>
      </c>
      <c r="F24" s="86" t="s">
        <v>3870</v>
      </c>
    </row>
    <row r="25" spans="1:6" ht="15.75" customHeight="1">
      <c r="A25" s="84">
        <f t="shared" si="0"/>
        <v>20800</v>
      </c>
      <c r="B25" s="84">
        <v>750</v>
      </c>
      <c r="C25" s="84" t="s">
        <v>3916</v>
      </c>
      <c r="D25" s="84">
        <v>450</v>
      </c>
      <c r="E25" s="84" t="s">
        <v>3917</v>
      </c>
      <c r="F25" s="86" t="s">
        <v>3870</v>
      </c>
    </row>
    <row r="26" spans="1:6" ht="15.75" customHeight="1">
      <c r="A26" s="84">
        <f t="shared" si="0"/>
        <v>21550</v>
      </c>
      <c r="B26" s="84">
        <v>200</v>
      </c>
      <c r="C26" s="84" t="s">
        <v>3918</v>
      </c>
      <c r="D26" s="84">
        <v>3200</v>
      </c>
      <c r="E26" s="84" t="s">
        <v>3919</v>
      </c>
      <c r="F26" s="86" t="s">
        <v>3875</v>
      </c>
    </row>
    <row r="27" spans="1:6" ht="15.75" customHeight="1">
      <c r="A27" s="84">
        <f t="shared" si="0"/>
        <v>21750</v>
      </c>
      <c r="B27" s="84">
        <v>200</v>
      </c>
      <c r="C27" s="84" t="s">
        <v>3920</v>
      </c>
      <c r="D27" s="84">
        <v>1000</v>
      </c>
      <c r="E27" s="84" t="s">
        <v>3921</v>
      </c>
      <c r="F27" s="86" t="s">
        <v>3870</v>
      </c>
    </row>
    <row r="28" spans="1:6" ht="15.75" customHeight="1">
      <c r="A28" s="84">
        <f t="shared" si="0"/>
        <v>21950</v>
      </c>
      <c r="B28" s="84">
        <v>200</v>
      </c>
      <c r="C28" s="84" t="s">
        <v>3922</v>
      </c>
      <c r="D28" s="84">
        <v>500</v>
      </c>
      <c r="E28" s="84" t="s">
        <v>3923</v>
      </c>
      <c r="F28" s="86" t="s">
        <v>3870</v>
      </c>
    </row>
    <row r="29" spans="1:6" ht="15.75" customHeight="1">
      <c r="A29" s="84">
        <f t="shared" si="0"/>
        <v>22150</v>
      </c>
      <c r="B29" s="84">
        <v>200</v>
      </c>
      <c r="C29" s="84" t="s">
        <v>3924</v>
      </c>
      <c r="D29" s="84">
        <v>180</v>
      </c>
      <c r="E29" s="84" t="s">
        <v>3925</v>
      </c>
      <c r="F29" s="86" t="s">
        <v>3890</v>
      </c>
    </row>
    <row r="30" spans="1:6" ht="15.75" customHeight="1">
      <c r="A30" s="84">
        <f t="shared" si="0"/>
        <v>22350</v>
      </c>
      <c r="B30" s="84">
        <v>200</v>
      </c>
      <c r="C30" s="84" t="s">
        <v>3926</v>
      </c>
      <c r="D30" s="84">
        <v>9000</v>
      </c>
      <c r="E30" s="84" t="s">
        <v>3927</v>
      </c>
      <c r="F30" s="86" t="s">
        <v>3890</v>
      </c>
    </row>
    <row r="31" spans="1:6" ht="15.75" customHeight="1">
      <c r="A31" s="84">
        <f t="shared" si="0"/>
        <v>22550</v>
      </c>
      <c r="B31" s="84">
        <v>200</v>
      </c>
      <c r="C31" s="84" t="s">
        <v>3928</v>
      </c>
      <c r="D31" s="84">
        <v>400</v>
      </c>
      <c r="E31" s="84" t="s">
        <v>3929</v>
      </c>
      <c r="F31" s="86" t="s">
        <v>3890</v>
      </c>
    </row>
    <row r="32" spans="1:6" ht="15.75" customHeight="1">
      <c r="A32" s="84">
        <f t="shared" si="0"/>
        <v>22750</v>
      </c>
      <c r="B32" s="84">
        <v>300</v>
      </c>
      <c r="C32" s="84" t="s">
        <v>3930</v>
      </c>
      <c r="D32" s="84">
        <v>1350</v>
      </c>
      <c r="E32" s="84" t="s">
        <v>3931</v>
      </c>
      <c r="F32" s="86" t="s">
        <v>3870</v>
      </c>
    </row>
    <row r="33" spans="1:6" ht="15.75" customHeight="1">
      <c r="A33" s="84">
        <f t="shared" si="0"/>
        <v>23050</v>
      </c>
      <c r="B33" s="84">
        <v>200</v>
      </c>
      <c r="C33" s="84" t="s">
        <v>3932</v>
      </c>
      <c r="D33" s="84">
        <v>960</v>
      </c>
      <c r="E33" s="84" t="s">
        <v>3933</v>
      </c>
      <c r="F33" s="86" t="s">
        <v>3890</v>
      </c>
    </row>
    <row r="34" spans="1:6" ht="27.6">
      <c r="A34" s="84">
        <f t="shared" si="0"/>
        <v>23250</v>
      </c>
      <c r="B34" s="84">
        <v>100</v>
      </c>
      <c r="C34" s="84" t="s">
        <v>3934</v>
      </c>
      <c r="D34" s="84">
        <v>1800</v>
      </c>
      <c r="E34" s="84" t="s">
        <v>3935</v>
      </c>
      <c r="F34" s="86" t="s">
        <v>3870</v>
      </c>
    </row>
    <row r="35" spans="1:6" ht="14.4">
      <c r="A35" s="84">
        <f t="shared" si="0"/>
        <v>23350</v>
      </c>
      <c r="B35" s="84"/>
      <c r="C35" s="84"/>
      <c r="D35" s="84"/>
      <c r="E35" s="84"/>
    </row>
    <row r="36" spans="1:6" ht="14.4">
      <c r="B36" s="6"/>
      <c r="C36" s="6"/>
      <c r="E36" s="6"/>
    </row>
    <row r="37" spans="1:6" ht="14.4">
      <c r="B37" s="6"/>
      <c r="C37" s="6"/>
      <c r="E37" s="6"/>
    </row>
    <row r="38" spans="1:6" ht="14.4">
      <c r="B38" s="6"/>
      <c r="C38" s="6"/>
      <c r="E38" s="6"/>
    </row>
    <row r="39" spans="1:6" ht="14.4">
      <c r="B39" s="6"/>
      <c r="C39" s="6"/>
      <c r="E39" s="6"/>
    </row>
    <row r="40" spans="1:6" ht="14.4">
      <c r="B40" s="6"/>
      <c r="C40" s="6"/>
      <c r="E40" s="6"/>
    </row>
    <row r="41" spans="1:6" ht="14.4">
      <c r="B41" s="6"/>
      <c r="C41" s="6"/>
      <c r="E41" s="6"/>
    </row>
    <row r="42" spans="1:6" ht="14.4">
      <c r="B42" s="6"/>
      <c r="C42" s="6"/>
      <c r="E42" s="6"/>
    </row>
    <row r="43" spans="1:6" ht="14.4">
      <c r="B43" s="6"/>
      <c r="C43" s="6"/>
      <c r="E43" s="6"/>
    </row>
    <row r="44" spans="1:6" ht="14.4">
      <c r="B44" s="6"/>
      <c r="C44" s="6"/>
      <c r="E44" s="6"/>
    </row>
    <row r="45" spans="1:6" ht="14.4">
      <c r="B45" s="6"/>
      <c r="C45" s="6"/>
      <c r="E45" s="6"/>
    </row>
    <row r="46" spans="1:6" ht="14.4">
      <c r="B46" s="6"/>
      <c r="C46" s="6"/>
      <c r="E46" s="6"/>
    </row>
    <row r="47" spans="1:6" ht="14.4">
      <c r="B47" s="6"/>
      <c r="C47" s="6"/>
      <c r="E47" s="6"/>
    </row>
    <row r="48" spans="1:6" ht="14.4">
      <c r="B48" s="6"/>
      <c r="C48" s="6"/>
      <c r="E48" s="6"/>
    </row>
    <row r="49" spans="2:5" ht="14.4">
      <c r="B49" s="6"/>
      <c r="C49" s="6"/>
      <c r="E49" s="6"/>
    </row>
    <row r="50" spans="2:5" ht="14.4">
      <c r="B50" s="6"/>
      <c r="C50" s="6"/>
      <c r="E50" s="6"/>
    </row>
    <row r="51" spans="2:5" ht="14.4">
      <c r="B51" s="6"/>
      <c r="C51" s="6"/>
      <c r="E51" s="6"/>
    </row>
    <row r="52" spans="2:5" ht="14.4">
      <c r="B52" s="6"/>
      <c r="C52" s="6"/>
      <c r="E52" s="6"/>
    </row>
    <row r="53" spans="2:5" ht="14.4">
      <c r="B53" s="6"/>
      <c r="C53" s="6"/>
      <c r="E53" s="6"/>
    </row>
    <row r="54" spans="2:5" ht="14.4">
      <c r="B54" s="6"/>
      <c r="C54" s="6"/>
      <c r="E54" s="6"/>
    </row>
    <row r="55" spans="2:5" ht="14.4">
      <c r="B55" s="6"/>
      <c r="C55" s="6"/>
      <c r="E55" s="6"/>
    </row>
    <row r="56" spans="2:5" ht="14.4">
      <c r="B56" s="6"/>
      <c r="C56" s="6"/>
      <c r="E56" s="6"/>
    </row>
    <row r="57" spans="2:5" ht="14.4">
      <c r="B57" s="6"/>
      <c r="C57" s="6"/>
      <c r="E57" s="6"/>
    </row>
    <row r="58" spans="2:5" ht="14.4">
      <c r="B58" s="6"/>
      <c r="C58" s="6"/>
      <c r="E58" s="6"/>
    </row>
    <row r="59" spans="2:5" ht="14.4">
      <c r="B59" s="6"/>
      <c r="C59" s="6"/>
      <c r="E59" s="6"/>
    </row>
    <row r="60" spans="2:5" ht="14.4">
      <c r="B60" s="6"/>
      <c r="C60" s="6"/>
      <c r="E60" s="6"/>
    </row>
    <row r="61" spans="2:5" ht="14.4">
      <c r="B61" s="6"/>
      <c r="C61" s="6"/>
      <c r="E61" s="6"/>
    </row>
    <row r="62" spans="2:5" ht="14.4">
      <c r="B62" s="6"/>
      <c r="C62" s="6"/>
      <c r="E62" s="6"/>
    </row>
    <row r="63" spans="2:5" ht="14.4">
      <c r="B63" s="6"/>
      <c r="C63" s="6"/>
      <c r="E63" s="6"/>
    </row>
    <row r="64" spans="2:5" ht="14.4">
      <c r="B64" s="6"/>
      <c r="C64" s="6"/>
      <c r="E64" s="6"/>
    </row>
    <row r="65" spans="2:5" ht="14.4">
      <c r="B65" s="6"/>
      <c r="C65" s="6"/>
      <c r="E65" s="6"/>
    </row>
    <row r="66" spans="2:5" ht="14.4">
      <c r="B66" s="6"/>
      <c r="C66" s="6"/>
      <c r="E66" s="6"/>
    </row>
    <row r="67" spans="2:5" ht="14.4">
      <c r="B67" s="6"/>
      <c r="C67" s="6"/>
      <c r="E67" s="6"/>
    </row>
    <row r="68" spans="2:5" ht="14.4">
      <c r="B68" s="6"/>
      <c r="C68" s="6"/>
      <c r="E68" s="6"/>
    </row>
    <row r="69" spans="2:5" ht="14.4">
      <c r="B69" s="6"/>
      <c r="C69" s="6"/>
      <c r="E69" s="6"/>
    </row>
    <row r="70" spans="2:5" ht="14.4">
      <c r="B70" s="6"/>
      <c r="C70" s="6"/>
      <c r="E70" s="6"/>
    </row>
    <row r="71" spans="2:5" ht="14.4">
      <c r="B71" s="6"/>
      <c r="C71" s="6"/>
      <c r="E71" s="6"/>
    </row>
    <row r="72" spans="2:5" ht="14.4">
      <c r="B72" s="6"/>
      <c r="C72" s="6"/>
      <c r="E72" s="6"/>
    </row>
    <row r="73" spans="2:5" ht="14.4">
      <c r="B73" s="6"/>
      <c r="C73" s="6"/>
      <c r="E73" s="6"/>
    </row>
    <row r="74" spans="2:5" ht="14.4">
      <c r="B74" s="6"/>
      <c r="C74" s="6"/>
      <c r="E74" s="6"/>
    </row>
    <row r="75" spans="2:5" ht="14.4">
      <c r="B75" s="6"/>
      <c r="C75" s="6"/>
      <c r="E75" s="6"/>
    </row>
    <row r="76" spans="2:5" ht="14.4">
      <c r="B76" s="6"/>
      <c r="C76" s="6"/>
      <c r="E76" s="6"/>
    </row>
    <row r="77" spans="2:5" ht="14.4">
      <c r="B77" s="6"/>
      <c r="C77" s="6"/>
      <c r="E77" s="6"/>
    </row>
    <row r="78" spans="2:5" ht="14.4">
      <c r="B78" s="6"/>
      <c r="C78" s="6"/>
      <c r="E78" s="6"/>
    </row>
    <row r="79" spans="2:5" ht="14.4">
      <c r="B79" s="6"/>
      <c r="C79" s="6"/>
      <c r="E79" s="6"/>
    </row>
    <row r="80" spans="2:5" ht="14.4">
      <c r="B80" s="6"/>
      <c r="C80" s="6"/>
      <c r="E80" s="6"/>
    </row>
    <row r="81" spans="2:5" ht="14.4">
      <c r="B81" s="6"/>
      <c r="C81" s="6"/>
      <c r="E81" s="6"/>
    </row>
    <row r="82" spans="2:5" ht="14.4">
      <c r="B82" s="6"/>
      <c r="C82" s="6"/>
      <c r="E82" s="6"/>
    </row>
    <row r="83" spans="2:5" ht="14.4">
      <c r="B83" s="6"/>
      <c r="C83" s="6"/>
      <c r="E83" s="6"/>
    </row>
    <row r="84" spans="2:5" ht="14.4">
      <c r="B84" s="6"/>
      <c r="C84" s="6"/>
      <c r="E84" s="6"/>
    </row>
    <row r="85" spans="2:5" ht="14.4">
      <c r="B85" s="6"/>
      <c r="C85" s="6"/>
      <c r="E85" s="6"/>
    </row>
    <row r="86" spans="2:5" ht="14.4">
      <c r="B86" s="6"/>
      <c r="C86" s="6"/>
      <c r="E86" s="6"/>
    </row>
    <row r="87" spans="2:5" ht="14.4">
      <c r="B87" s="6"/>
      <c r="C87" s="6"/>
      <c r="E87" s="6"/>
    </row>
    <row r="88" spans="2:5" ht="14.4">
      <c r="B88" s="6"/>
      <c r="C88" s="6"/>
      <c r="E88" s="6"/>
    </row>
    <row r="89" spans="2:5" ht="14.4">
      <c r="B89" s="6"/>
      <c r="C89" s="6"/>
      <c r="E89" s="6"/>
    </row>
    <row r="90" spans="2:5" ht="14.4">
      <c r="B90" s="6"/>
      <c r="C90" s="6"/>
      <c r="E90" s="6"/>
    </row>
    <row r="91" spans="2:5" ht="14.4">
      <c r="B91" s="6"/>
      <c r="C91" s="6"/>
      <c r="E91" s="6"/>
    </row>
    <row r="92" spans="2:5" ht="14.4">
      <c r="B92" s="6"/>
      <c r="C92" s="6"/>
      <c r="E92" s="6"/>
    </row>
    <row r="93" spans="2:5" ht="14.4">
      <c r="B93" s="6"/>
      <c r="C93" s="6"/>
      <c r="E93" s="6"/>
    </row>
    <row r="94" spans="2:5" ht="14.4">
      <c r="B94" s="6"/>
      <c r="C94" s="6"/>
      <c r="E94" s="6"/>
    </row>
    <row r="95" spans="2:5" ht="14.4">
      <c r="B95" s="6"/>
      <c r="C95" s="6"/>
      <c r="E95" s="6"/>
    </row>
    <row r="96" spans="2:5" ht="14.4">
      <c r="B96" s="6"/>
      <c r="C96" s="6"/>
      <c r="E96" s="6"/>
    </row>
    <row r="97" spans="2:5" ht="14.4">
      <c r="B97" s="6"/>
      <c r="C97" s="6"/>
      <c r="E97" s="6"/>
    </row>
    <row r="98" spans="2:5" ht="14.4">
      <c r="B98" s="6"/>
      <c r="C98" s="6"/>
      <c r="E98" s="6"/>
    </row>
    <row r="99" spans="2:5" ht="14.4">
      <c r="B99" s="6"/>
      <c r="C99" s="6"/>
      <c r="E99" s="6"/>
    </row>
    <row r="100" spans="2:5" ht="14.4">
      <c r="B100" s="6"/>
      <c r="C100" s="6"/>
      <c r="E100" s="6"/>
    </row>
    <row r="101" spans="2:5" ht="14.4">
      <c r="B101" s="6"/>
      <c r="C101" s="6"/>
      <c r="E101" s="6"/>
    </row>
    <row r="102" spans="2:5" ht="14.4">
      <c r="B102" s="6"/>
      <c r="C102" s="6"/>
      <c r="E102" s="6"/>
    </row>
    <row r="103" spans="2:5" ht="14.4">
      <c r="B103" s="6"/>
      <c r="C103" s="6"/>
      <c r="E103" s="6"/>
    </row>
    <row r="104" spans="2:5" ht="14.4">
      <c r="B104" s="6"/>
      <c r="C104" s="6"/>
      <c r="E104" s="6"/>
    </row>
    <row r="105" spans="2:5" ht="14.4">
      <c r="B105" s="6"/>
      <c r="C105" s="6"/>
      <c r="E105" s="6"/>
    </row>
    <row r="106" spans="2:5" ht="14.4">
      <c r="B106" s="6"/>
      <c r="C106" s="6"/>
      <c r="E106" s="6"/>
    </row>
    <row r="107" spans="2:5" ht="14.4">
      <c r="B107" s="6"/>
      <c r="C107" s="6"/>
      <c r="E107" s="6"/>
    </row>
    <row r="108" spans="2:5" ht="14.4">
      <c r="B108" s="6"/>
      <c r="C108" s="6"/>
      <c r="E108" s="6"/>
    </row>
    <row r="109" spans="2:5" ht="14.4">
      <c r="B109" s="6"/>
      <c r="C109" s="6"/>
      <c r="E109" s="6"/>
    </row>
    <row r="110" spans="2:5" ht="14.4">
      <c r="B110" s="6"/>
      <c r="C110" s="6"/>
      <c r="E110" s="6"/>
    </row>
    <row r="111" spans="2:5" ht="14.4">
      <c r="B111" s="6"/>
      <c r="C111" s="6"/>
      <c r="E111" s="6"/>
    </row>
    <row r="112" spans="2:5" ht="14.4">
      <c r="B112" s="6"/>
      <c r="C112" s="6"/>
      <c r="E112" s="6"/>
    </row>
    <row r="113" spans="2:5" ht="14.4">
      <c r="B113" s="6"/>
      <c r="C113" s="6"/>
      <c r="E113" s="6"/>
    </row>
    <row r="114" spans="2:5" ht="14.4">
      <c r="B114" s="6"/>
      <c r="C114" s="6"/>
      <c r="E114" s="6"/>
    </row>
    <row r="115" spans="2:5" ht="14.4">
      <c r="B115" s="6"/>
      <c r="C115" s="6"/>
      <c r="E115" s="6"/>
    </row>
    <row r="116" spans="2:5" ht="14.4">
      <c r="B116" s="6"/>
      <c r="C116" s="6"/>
      <c r="E116" s="6"/>
    </row>
    <row r="117" spans="2:5" ht="14.4">
      <c r="B117" s="6"/>
      <c r="C117" s="6"/>
      <c r="E117" s="6"/>
    </row>
    <row r="118" spans="2:5" ht="14.4">
      <c r="B118" s="6"/>
      <c r="C118" s="6"/>
      <c r="E118" s="6"/>
    </row>
    <row r="119" spans="2:5" ht="14.4">
      <c r="B119" s="6"/>
      <c r="C119" s="6"/>
      <c r="E119" s="6"/>
    </row>
    <row r="120" spans="2:5" ht="14.4">
      <c r="B120" s="6"/>
      <c r="C120" s="6"/>
      <c r="E120" s="6"/>
    </row>
    <row r="121" spans="2:5" ht="14.4">
      <c r="B121" s="6"/>
      <c r="C121" s="6"/>
      <c r="E121" s="6"/>
    </row>
    <row r="122" spans="2:5" ht="14.4">
      <c r="B122" s="6"/>
      <c r="C122" s="6"/>
      <c r="E122" s="6"/>
    </row>
    <row r="123" spans="2:5" ht="14.4">
      <c r="B123" s="6"/>
      <c r="C123" s="6"/>
      <c r="E123" s="6"/>
    </row>
    <row r="124" spans="2:5" ht="14.4">
      <c r="B124" s="6"/>
      <c r="C124" s="6"/>
      <c r="E124" s="6"/>
    </row>
    <row r="125" spans="2:5" ht="14.4">
      <c r="B125" s="6"/>
      <c r="C125" s="6"/>
      <c r="E125" s="6"/>
    </row>
    <row r="126" spans="2:5" ht="14.4">
      <c r="B126" s="6"/>
      <c r="C126" s="6"/>
      <c r="E126" s="6"/>
    </row>
    <row r="127" spans="2:5" ht="14.4">
      <c r="B127" s="6"/>
      <c r="C127" s="6"/>
      <c r="E127" s="6"/>
    </row>
    <row r="128" spans="2:5" ht="14.4">
      <c r="B128" s="6"/>
      <c r="C128" s="6"/>
      <c r="E128" s="6"/>
    </row>
    <row r="129" spans="2:5" ht="14.4">
      <c r="B129" s="6"/>
      <c r="C129" s="6"/>
      <c r="E129" s="6"/>
    </row>
    <row r="130" spans="2:5" ht="14.4">
      <c r="B130" s="6"/>
      <c r="C130" s="6"/>
      <c r="E130" s="6"/>
    </row>
    <row r="131" spans="2:5" ht="14.4">
      <c r="B131" s="6"/>
      <c r="C131" s="6"/>
      <c r="E131" s="6"/>
    </row>
    <row r="132" spans="2:5" ht="14.4">
      <c r="B132" s="6"/>
      <c r="C132" s="6"/>
      <c r="E132" s="6"/>
    </row>
    <row r="133" spans="2:5" ht="14.4">
      <c r="B133" s="6"/>
      <c r="C133" s="6"/>
      <c r="E133" s="6"/>
    </row>
    <row r="134" spans="2:5" ht="14.4">
      <c r="B134" s="6"/>
      <c r="C134" s="6"/>
      <c r="E134" s="6"/>
    </row>
    <row r="135" spans="2:5" ht="14.4">
      <c r="B135" s="6"/>
      <c r="C135" s="6"/>
      <c r="E135" s="6"/>
    </row>
    <row r="136" spans="2:5" ht="14.4">
      <c r="B136" s="6"/>
      <c r="C136" s="6"/>
      <c r="E136" s="6"/>
    </row>
    <row r="137" spans="2:5" ht="14.4">
      <c r="B137" s="6"/>
      <c r="C137" s="6"/>
      <c r="E137" s="6"/>
    </row>
    <row r="138" spans="2:5" ht="14.4">
      <c r="B138" s="6"/>
      <c r="C138" s="6"/>
      <c r="E138" s="6"/>
    </row>
    <row r="139" spans="2:5" ht="14.4">
      <c r="B139" s="6"/>
      <c r="C139" s="6"/>
      <c r="E139" s="6"/>
    </row>
    <row r="140" spans="2:5" ht="14.4">
      <c r="B140" s="6"/>
      <c r="C140" s="6"/>
      <c r="E140" s="6"/>
    </row>
    <row r="141" spans="2:5" ht="14.4">
      <c r="B141" s="6"/>
      <c r="C141" s="6"/>
      <c r="E141" s="6"/>
    </row>
    <row r="142" spans="2:5" ht="14.4">
      <c r="B142" s="6"/>
      <c r="C142" s="6"/>
      <c r="E142" s="6"/>
    </row>
    <row r="143" spans="2:5" ht="14.4">
      <c r="B143" s="6"/>
      <c r="C143" s="6"/>
      <c r="E143" s="6"/>
    </row>
    <row r="144" spans="2:5" ht="14.4">
      <c r="B144" s="6"/>
      <c r="C144" s="6"/>
      <c r="E144" s="6"/>
    </row>
    <row r="145" spans="2:5" ht="14.4">
      <c r="B145" s="6"/>
      <c r="C145" s="6"/>
      <c r="E145" s="6"/>
    </row>
    <row r="146" spans="2:5" ht="14.4">
      <c r="B146" s="6"/>
      <c r="C146" s="6"/>
      <c r="E146" s="6"/>
    </row>
    <row r="147" spans="2:5" ht="14.4">
      <c r="B147" s="6"/>
      <c r="C147" s="6"/>
      <c r="E147" s="6"/>
    </row>
    <row r="148" spans="2:5" ht="14.4">
      <c r="B148" s="6"/>
      <c r="C148" s="6"/>
      <c r="E148" s="6"/>
    </row>
    <row r="149" spans="2:5" ht="14.4">
      <c r="B149" s="6"/>
      <c r="C149" s="6"/>
      <c r="E149" s="6"/>
    </row>
    <row r="150" spans="2:5" ht="14.4">
      <c r="B150" s="6"/>
      <c r="C150" s="6"/>
      <c r="E150" s="6"/>
    </row>
    <row r="151" spans="2:5" ht="14.4">
      <c r="B151" s="6"/>
      <c r="C151" s="6"/>
      <c r="E151" s="6"/>
    </row>
    <row r="152" spans="2:5" ht="14.4">
      <c r="B152" s="6"/>
      <c r="C152" s="6"/>
      <c r="E152" s="6"/>
    </row>
    <row r="153" spans="2:5" ht="14.4">
      <c r="B153" s="6"/>
      <c r="C153" s="6"/>
      <c r="E153" s="6"/>
    </row>
    <row r="154" spans="2:5" ht="14.4">
      <c r="B154" s="6"/>
      <c r="C154" s="6"/>
      <c r="E154" s="6"/>
    </row>
    <row r="155" spans="2:5" ht="14.4">
      <c r="B155" s="6"/>
      <c r="C155" s="6"/>
      <c r="E155" s="6"/>
    </row>
    <row r="156" spans="2:5" ht="14.4">
      <c r="B156" s="6"/>
      <c r="C156" s="6"/>
      <c r="E156" s="6"/>
    </row>
    <row r="157" spans="2:5" ht="14.4">
      <c r="B157" s="6"/>
      <c r="C157" s="6"/>
      <c r="E157" s="6"/>
    </row>
    <row r="158" spans="2:5" ht="14.4">
      <c r="B158" s="6"/>
      <c r="C158" s="6"/>
      <c r="E158" s="6"/>
    </row>
    <row r="159" spans="2:5" ht="14.4">
      <c r="B159" s="6"/>
      <c r="C159" s="6"/>
      <c r="E159" s="6"/>
    </row>
    <row r="160" spans="2:5" ht="14.4">
      <c r="B160" s="6"/>
      <c r="C160" s="6"/>
      <c r="E160" s="6"/>
    </row>
    <row r="161" spans="2:5" ht="14.4">
      <c r="B161" s="6"/>
      <c r="C161" s="6"/>
      <c r="E161" s="6"/>
    </row>
    <row r="162" spans="2:5" ht="14.4">
      <c r="B162" s="6"/>
      <c r="C162" s="6"/>
      <c r="E162" s="6"/>
    </row>
    <row r="163" spans="2:5" ht="14.4">
      <c r="B163" s="6"/>
      <c r="C163" s="6"/>
      <c r="E163" s="6"/>
    </row>
    <row r="164" spans="2:5" ht="14.4">
      <c r="B164" s="6"/>
      <c r="C164" s="6"/>
      <c r="E164" s="6"/>
    </row>
    <row r="165" spans="2:5" ht="14.4">
      <c r="B165" s="6"/>
      <c r="C165" s="6"/>
      <c r="E165" s="6"/>
    </row>
    <row r="166" spans="2:5" ht="14.4">
      <c r="B166" s="6"/>
      <c r="C166" s="6"/>
      <c r="E166" s="6"/>
    </row>
    <row r="167" spans="2:5" ht="14.4">
      <c r="B167" s="6"/>
      <c r="C167" s="6"/>
      <c r="E167" s="6"/>
    </row>
    <row r="168" spans="2:5" ht="14.4">
      <c r="B168" s="6"/>
      <c r="C168" s="6"/>
      <c r="E168" s="6"/>
    </row>
    <row r="169" spans="2:5" ht="14.4">
      <c r="B169" s="6"/>
      <c r="C169" s="6"/>
      <c r="E169" s="6"/>
    </row>
    <row r="170" spans="2:5" ht="14.4">
      <c r="B170" s="6"/>
      <c r="C170" s="6"/>
      <c r="E170" s="6"/>
    </row>
    <row r="171" spans="2:5" ht="14.4">
      <c r="B171" s="6"/>
      <c r="C171" s="6"/>
      <c r="E171" s="6"/>
    </row>
    <row r="172" spans="2:5" ht="14.4">
      <c r="B172" s="6"/>
      <c r="C172" s="6"/>
      <c r="E172" s="6"/>
    </row>
    <row r="173" spans="2:5" ht="14.4">
      <c r="B173" s="6"/>
      <c r="C173" s="6"/>
      <c r="E173" s="6"/>
    </row>
    <row r="174" spans="2:5" ht="14.4">
      <c r="B174" s="6"/>
      <c r="C174" s="6"/>
      <c r="E174" s="6"/>
    </row>
    <row r="175" spans="2:5" ht="14.4">
      <c r="B175" s="6"/>
      <c r="C175" s="6"/>
      <c r="E175" s="6"/>
    </row>
    <row r="176" spans="2:5" ht="14.4">
      <c r="B176" s="6"/>
      <c r="C176" s="6"/>
      <c r="E176" s="6"/>
    </row>
    <row r="177" spans="2:5" ht="14.4">
      <c r="B177" s="6"/>
      <c r="C177" s="6"/>
      <c r="E177" s="6"/>
    </row>
    <row r="178" spans="2:5" ht="14.4">
      <c r="B178" s="6"/>
      <c r="C178" s="6"/>
      <c r="E178" s="6"/>
    </row>
    <row r="179" spans="2:5" ht="14.4">
      <c r="B179" s="6"/>
      <c r="C179" s="6"/>
      <c r="E179" s="6"/>
    </row>
    <row r="180" spans="2:5" ht="14.4">
      <c r="B180" s="6"/>
      <c r="C180" s="6"/>
      <c r="E180" s="6"/>
    </row>
    <row r="181" spans="2:5" ht="14.4">
      <c r="B181" s="6"/>
      <c r="C181" s="6"/>
      <c r="E181" s="6"/>
    </row>
    <row r="182" spans="2:5" ht="14.4">
      <c r="B182" s="6"/>
      <c r="C182" s="6"/>
      <c r="E182" s="6"/>
    </row>
    <row r="183" spans="2:5" ht="14.4">
      <c r="B183" s="6"/>
      <c r="C183" s="6"/>
      <c r="E183" s="6"/>
    </row>
    <row r="184" spans="2:5" ht="14.4">
      <c r="B184" s="6"/>
      <c r="C184" s="6"/>
      <c r="E184" s="6"/>
    </row>
    <row r="185" spans="2:5" ht="14.4">
      <c r="B185" s="6"/>
      <c r="C185" s="6"/>
      <c r="E185" s="6"/>
    </row>
    <row r="186" spans="2:5" ht="14.4">
      <c r="B186" s="6"/>
      <c r="C186" s="6"/>
      <c r="E186" s="6"/>
    </row>
    <row r="187" spans="2:5" ht="14.4">
      <c r="B187" s="6"/>
      <c r="C187" s="6"/>
      <c r="E187" s="6"/>
    </row>
    <row r="188" spans="2:5" ht="14.4">
      <c r="B188" s="6"/>
      <c r="C188" s="6"/>
      <c r="E188" s="6"/>
    </row>
    <row r="189" spans="2:5" ht="14.4">
      <c r="B189" s="6"/>
      <c r="C189" s="6"/>
      <c r="E189" s="6"/>
    </row>
    <row r="190" spans="2:5" ht="14.4">
      <c r="B190" s="6"/>
      <c r="C190" s="6"/>
      <c r="E190" s="6"/>
    </row>
    <row r="191" spans="2:5" ht="14.4">
      <c r="B191" s="6"/>
      <c r="C191" s="6"/>
      <c r="E191" s="6"/>
    </row>
    <row r="192" spans="2:5" ht="14.4">
      <c r="B192" s="6"/>
      <c r="C192" s="6"/>
      <c r="E192" s="6"/>
    </row>
    <row r="193" spans="2:5" ht="14.4">
      <c r="B193" s="6"/>
      <c r="C193" s="6"/>
      <c r="E193" s="6"/>
    </row>
    <row r="194" spans="2:5" ht="14.4">
      <c r="B194" s="6"/>
      <c r="C194" s="6"/>
      <c r="E194" s="6"/>
    </row>
    <row r="195" spans="2:5" ht="14.4">
      <c r="B195" s="6"/>
      <c r="C195" s="6"/>
      <c r="E195" s="6"/>
    </row>
    <row r="196" spans="2:5" ht="14.4">
      <c r="B196" s="6"/>
      <c r="C196" s="6"/>
      <c r="E196" s="6"/>
    </row>
    <row r="197" spans="2:5" ht="14.4">
      <c r="B197" s="6"/>
      <c r="C197" s="6"/>
      <c r="E197" s="6"/>
    </row>
    <row r="198" spans="2:5" ht="14.4">
      <c r="B198" s="6"/>
      <c r="C198" s="6"/>
      <c r="E198" s="6"/>
    </row>
    <row r="199" spans="2:5" ht="14.4">
      <c r="B199" s="6"/>
      <c r="C199" s="6"/>
      <c r="E199" s="6"/>
    </row>
    <row r="200" spans="2:5" ht="14.4">
      <c r="B200" s="6"/>
      <c r="C200" s="6"/>
      <c r="E200" s="6"/>
    </row>
    <row r="201" spans="2:5" ht="14.4">
      <c r="B201" s="6"/>
      <c r="C201" s="6"/>
      <c r="E201" s="6"/>
    </row>
    <row r="202" spans="2:5" ht="14.4">
      <c r="B202" s="6"/>
      <c r="C202" s="6"/>
      <c r="E202" s="6"/>
    </row>
    <row r="203" spans="2:5" ht="14.4">
      <c r="B203" s="6"/>
      <c r="C203" s="6"/>
      <c r="E203" s="6"/>
    </row>
    <row r="204" spans="2:5" ht="14.4">
      <c r="B204" s="6"/>
      <c r="C204" s="6"/>
      <c r="E204" s="6"/>
    </row>
    <row r="205" spans="2:5" ht="14.4">
      <c r="B205" s="6"/>
      <c r="C205" s="6"/>
      <c r="E205" s="6"/>
    </row>
    <row r="206" spans="2:5" ht="14.4">
      <c r="B206" s="6"/>
      <c r="C206" s="6"/>
      <c r="E206" s="6"/>
    </row>
    <row r="207" spans="2:5" ht="14.4">
      <c r="B207" s="6"/>
      <c r="C207" s="6"/>
      <c r="E207" s="6"/>
    </row>
    <row r="208" spans="2:5" ht="14.4">
      <c r="B208" s="6"/>
      <c r="C208" s="6"/>
      <c r="E208" s="6"/>
    </row>
    <row r="209" spans="2:5" ht="14.4">
      <c r="B209" s="6"/>
      <c r="C209" s="6"/>
      <c r="E209" s="6"/>
    </row>
    <row r="210" spans="2:5" ht="14.4">
      <c r="B210" s="6"/>
      <c r="C210" s="6"/>
      <c r="E210" s="6"/>
    </row>
    <row r="211" spans="2:5" ht="14.4">
      <c r="B211" s="6"/>
      <c r="C211" s="6"/>
      <c r="E211" s="6"/>
    </row>
    <row r="212" spans="2:5" ht="14.4">
      <c r="B212" s="6"/>
      <c r="C212" s="6"/>
      <c r="E212" s="6"/>
    </row>
    <row r="213" spans="2:5" ht="14.4">
      <c r="B213" s="6"/>
      <c r="C213" s="6"/>
      <c r="E213" s="6"/>
    </row>
    <row r="214" spans="2:5" ht="14.4">
      <c r="B214" s="6"/>
      <c r="C214" s="6"/>
      <c r="E214" s="6"/>
    </row>
    <row r="215" spans="2:5" ht="14.4">
      <c r="B215" s="6"/>
      <c r="C215" s="6"/>
      <c r="E215" s="6"/>
    </row>
    <row r="216" spans="2:5" ht="14.4">
      <c r="B216" s="6"/>
      <c r="C216" s="6"/>
      <c r="E216" s="6"/>
    </row>
    <row r="217" spans="2:5" ht="14.4">
      <c r="B217" s="6"/>
      <c r="C217" s="6"/>
      <c r="E217" s="6"/>
    </row>
    <row r="218" spans="2:5" ht="14.4">
      <c r="B218" s="6"/>
      <c r="C218" s="6"/>
      <c r="E218" s="6"/>
    </row>
    <row r="219" spans="2:5" ht="14.4">
      <c r="B219" s="6"/>
      <c r="C219" s="6"/>
      <c r="E219" s="6"/>
    </row>
    <row r="220" spans="2:5" ht="14.4">
      <c r="B220" s="6"/>
      <c r="C220" s="6"/>
      <c r="E220" s="6"/>
    </row>
    <row r="221" spans="2:5" ht="14.4">
      <c r="B221" s="6"/>
      <c r="C221" s="6"/>
      <c r="E221" s="6"/>
    </row>
    <row r="222" spans="2:5" ht="14.4">
      <c r="B222" s="6"/>
      <c r="C222" s="6"/>
      <c r="E222" s="6"/>
    </row>
    <row r="223" spans="2:5" ht="14.4">
      <c r="B223" s="6"/>
      <c r="C223" s="6"/>
      <c r="E223" s="6"/>
    </row>
    <row r="224" spans="2:5" ht="14.4">
      <c r="B224" s="6"/>
      <c r="C224" s="6"/>
      <c r="E224" s="6"/>
    </row>
    <row r="225" spans="2:5" ht="14.4">
      <c r="B225" s="6"/>
      <c r="C225" s="6"/>
      <c r="E225" s="6"/>
    </row>
    <row r="226" spans="2:5" ht="14.4">
      <c r="B226" s="6"/>
      <c r="C226" s="6"/>
      <c r="E226" s="6"/>
    </row>
    <row r="227" spans="2:5" ht="14.4">
      <c r="B227" s="6"/>
      <c r="C227" s="6"/>
      <c r="E227" s="6"/>
    </row>
    <row r="228" spans="2:5" ht="14.4">
      <c r="B228" s="6"/>
      <c r="C228" s="6"/>
      <c r="E228" s="6"/>
    </row>
    <row r="229" spans="2:5" ht="14.4">
      <c r="B229" s="6"/>
      <c r="C229" s="6"/>
      <c r="E229" s="6"/>
    </row>
    <row r="230" spans="2:5" ht="14.4">
      <c r="B230" s="6"/>
      <c r="C230" s="6"/>
      <c r="E230" s="6"/>
    </row>
    <row r="231" spans="2:5" ht="14.4">
      <c r="B231" s="6"/>
      <c r="C231" s="6"/>
      <c r="E231" s="6"/>
    </row>
    <row r="232" spans="2:5" ht="14.4">
      <c r="B232" s="6"/>
      <c r="C232" s="6"/>
      <c r="E232" s="6"/>
    </row>
    <row r="233" spans="2:5" ht="14.4">
      <c r="B233" s="6"/>
      <c r="C233" s="6"/>
      <c r="E233" s="6"/>
    </row>
    <row r="234" spans="2:5" ht="14.4">
      <c r="B234" s="6"/>
      <c r="C234" s="6"/>
      <c r="E234" s="6"/>
    </row>
    <row r="235" spans="2:5" ht="14.4">
      <c r="B235" s="6"/>
      <c r="C235" s="6"/>
      <c r="E235" s="6"/>
    </row>
    <row r="236" spans="2:5" ht="14.4">
      <c r="B236" s="6"/>
      <c r="C236" s="6"/>
      <c r="E236" s="6"/>
    </row>
    <row r="237" spans="2:5" ht="14.4">
      <c r="B237" s="6"/>
      <c r="C237" s="6"/>
      <c r="E237" s="6"/>
    </row>
    <row r="238" spans="2:5" ht="14.4">
      <c r="B238" s="6"/>
      <c r="C238" s="6"/>
      <c r="E238" s="6"/>
    </row>
    <row r="239" spans="2:5" ht="14.4">
      <c r="B239" s="6"/>
      <c r="C239" s="6"/>
      <c r="E239" s="6"/>
    </row>
    <row r="240" spans="2:5" ht="14.4">
      <c r="B240" s="6"/>
      <c r="C240" s="6"/>
      <c r="E240" s="6"/>
    </row>
    <row r="241" spans="2:5" ht="14.4">
      <c r="B241" s="6"/>
      <c r="C241" s="6"/>
      <c r="E241" s="6"/>
    </row>
    <row r="242" spans="2:5" ht="14.4">
      <c r="B242" s="6"/>
      <c r="C242" s="6"/>
      <c r="E242" s="6"/>
    </row>
    <row r="243" spans="2:5" ht="14.4">
      <c r="B243" s="6"/>
      <c r="C243" s="6"/>
      <c r="E243" s="6"/>
    </row>
    <row r="244" spans="2:5" ht="14.4">
      <c r="B244" s="6"/>
      <c r="C244" s="6"/>
      <c r="E244" s="6"/>
    </row>
    <row r="245" spans="2:5" ht="14.4">
      <c r="B245" s="6"/>
      <c r="C245" s="6"/>
      <c r="E245" s="6"/>
    </row>
    <row r="246" spans="2:5" ht="14.4">
      <c r="B246" s="6"/>
      <c r="C246" s="6"/>
      <c r="E246" s="6"/>
    </row>
    <row r="247" spans="2:5" ht="14.4">
      <c r="B247" s="6"/>
      <c r="C247" s="6"/>
      <c r="E247" s="6"/>
    </row>
    <row r="248" spans="2:5" ht="14.4">
      <c r="B248" s="6"/>
      <c r="C248" s="6"/>
      <c r="E248" s="6"/>
    </row>
    <row r="249" spans="2:5" ht="14.4">
      <c r="B249" s="6"/>
      <c r="C249" s="6"/>
      <c r="E249" s="6"/>
    </row>
    <row r="250" spans="2:5" ht="14.4">
      <c r="B250" s="6"/>
      <c r="C250" s="6"/>
      <c r="E250" s="6"/>
    </row>
    <row r="251" spans="2:5" ht="14.4">
      <c r="B251" s="6"/>
      <c r="C251" s="6"/>
      <c r="E251" s="6"/>
    </row>
    <row r="252" spans="2:5" ht="14.4">
      <c r="B252" s="6"/>
      <c r="C252" s="6"/>
      <c r="E252" s="6"/>
    </row>
    <row r="253" spans="2:5" ht="14.4">
      <c r="B253" s="6"/>
      <c r="C253" s="6"/>
      <c r="E253" s="6"/>
    </row>
    <row r="254" spans="2:5" ht="14.4">
      <c r="B254" s="6"/>
      <c r="C254" s="6"/>
      <c r="E254" s="6"/>
    </row>
    <row r="255" spans="2:5" ht="14.4">
      <c r="B255" s="6"/>
      <c r="C255" s="6"/>
      <c r="E255" s="6"/>
    </row>
    <row r="256" spans="2:5" ht="14.4">
      <c r="B256" s="6"/>
      <c r="C256" s="6"/>
      <c r="E256" s="6"/>
    </row>
    <row r="257" spans="2:5" ht="14.4">
      <c r="B257" s="6"/>
      <c r="C257" s="6"/>
      <c r="E257" s="6"/>
    </row>
    <row r="258" spans="2:5" ht="14.4">
      <c r="B258" s="6"/>
      <c r="C258" s="6"/>
      <c r="E258" s="6"/>
    </row>
    <row r="259" spans="2:5" ht="14.4">
      <c r="B259" s="6"/>
      <c r="C259" s="6"/>
      <c r="E259" s="6"/>
    </row>
    <row r="260" spans="2:5" ht="14.4">
      <c r="B260" s="6"/>
      <c r="C260" s="6"/>
      <c r="E260" s="6"/>
    </row>
    <row r="261" spans="2:5" ht="14.4">
      <c r="B261" s="6"/>
      <c r="C261" s="6"/>
      <c r="E261" s="6"/>
    </row>
    <row r="262" spans="2:5" ht="14.4">
      <c r="B262" s="6"/>
      <c r="C262" s="6"/>
      <c r="E262" s="6"/>
    </row>
    <row r="263" spans="2:5" ht="14.4">
      <c r="B263" s="6"/>
      <c r="C263" s="6"/>
      <c r="E263" s="6"/>
    </row>
    <row r="264" spans="2:5" ht="14.4">
      <c r="B264" s="6"/>
      <c r="C264" s="6"/>
      <c r="E264" s="6"/>
    </row>
    <row r="265" spans="2:5" ht="14.4">
      <c r="B265" s="6"/>
      <c r="C265" s="6"/>
      <c r="E265" s="6"/>
    </row>
    <row r="266" spans="2:5" ht="14.4">
      <c r="B266" s="6"/>
      <c r="C266" s="6"/>
      <c r="E266" s="6"/>
    </row>
    <row r="267" spans="2:5" ht="14.4">
      <c r="B267" s="6"/>
      <c r="C267" s="6"/>
      <c r="E267" s="6"/>
    </row>
    <row r="268" spans="2:5" ht="14.4">
      <c r="B268" s="6"/>
      <c r="C268" s="6"/>
      <c r="E268" s="6"/>
    </row>
    <row r="269" spans="2:5" ht="14.4">
      <c r="B269" s="6"/>
      <c r="C269" s="6"/>
      <c r="E269" s="6"/>
    </row>
    <row r="270" spans="2:5" ht="14.4">
      <c r="B270" s="6"/>
      <c r="C270" s="6"/>
      <c r="E270" s="6"/>
    </row>
    <row r="271" spans="2:5" ht="14.4">
      <c r="B271" s="6"/>
      <c r="C271" s="6"/>
      <c r="E271" s="6"/>
    </row>
    <row r="272" spans="2:5" ht="14.4">
      <c r="B272" s="6"/>
      <c r="C272" s="6"/>
      <c r="E272" s="6"/>
    </row>
    <row r="273" spans="2:5" ht="14.4">
      <c r="B273" s="6"/>
      <c r="C273" s="6"/>
      <c r="E273" s="6"/>
    </row>
    <row r="274" spans="2:5" ht="14.4">
      <c r="B274" s="6"/>
      <c r="C274" s="6"/>
      <c r="E274" s="6"/>
    </row>
    <row r="275" spans="2:5" ht="14.4">
      <c r="B275" s="6"/>
      <c r="C275" s="6"/>
      <c r="E275" s="6"/>
    </row>
    <row r="276" spans="2:5" ht="14.4">
      <c r="B276" s="6"/>
      <c r="C276" s="6"/>
      <c r="E276" s="6"/>
    </row>
    <row r="277" spans="2:5" ht="14.4">
      <c r="B277" s="6"/>
      <c r="C277" s="6"/>
      <c r="E277" s="6"/>
    </row>
    <row r="278" spans="2:5" ht="14.4">
      <c r="B278" s="6"/>
      <c r="C278" s="6"/>
      <c r="E278" s="6"/>
    </row>
    <row r="279" spans="2:5" ht="14.4">
      <c r="B279" s="6"/>
      <c r="C279" s="6"/>
      <c r="E279" s="6"/>
    </row>
    <row r="280" spans="2:5" ht="14.4">
      <c r="B280" s="6"/>
      <c r="C280" s="6"/>
      <c r="E280" s="6"/>
    </row>
    <row r="281" spans="2:5" ht="14.4">
      <c r="B281" s="6"/>
      <c r="C281" s="6"/>
      <c r="E281" s="6"/>
    </row>
    <row r="282" spans="2:5" ht="14.4">
      <c r="B282" s="6"/>
      <c r="C282" s="6"/>
      <c r="E282" s="6"/>
    </row>
    <row r="283" spans="2:5" ht="14.4">
      <c r="B283" s="6"/>
      <c r="C283" s="6"/>
      <c r="E283" s="6"/>
    </row>
    <row r="284" spans="2:5" ht="14.4">
      <c r="B284" s="6"/>
      <c r="C284" s="6"/>
      <c r="E284" s="6"/>
    </row>
    <row r="285" spans="2:5" ht="14.4">
      <c r="B285" s="6"/>
      <c r="C285" s="6"/>
      <c r="E285" s="6"/>
    </row>
    <row r="286" spans="2:5" ht="14.4">
      <c r="B286" s="6"/>
      <c r="C286" s="6"/>
      <c r="E286" s="6"/>
    </row>
    <row r="287" spans="2:5" ht="14.4">
      <c r="B287" s="6"/>
      <c r="C287" s="6"/>
      <c r="E287" s="6"/>
    </row>
    <row r="288" spans="2:5" ht="14.4">
      <c r="B288" s="6"/>
      <c r="C288" s="6"/>
      <c r="E288" s="6"/>
    </row>
    <row r="289" spans="2:5" ht="14.4">
      <c r="B289" s="6"/>
      <c r="C289" s="6"/>
      <c r="E289" s="6"/>
    </row>
    <row r="290" spans="2:5" ht="14.4">
      <c r="B290" s="6"/>
      <c r="C290" s="6"/>
      <c r="E290" s="6"/>
    </row>
    <row r="291" spans="2:5" ht="14.4">
      <c r="B291" s="6"/>
      <c r="C291" s="6"/>
      <c r="E291" s="6"/>
    </row>
    <row r="292" spans="2:5" ht="14.4">
      <c r="B292" s="6"/>
      <c r="C292" s="6"/>
      <c r="E292" s="6"/>
    </row>
    <row r="293" spans="2:5" ht="14.4">
      <c r="B293" s="6"/>
      <c r="C293" s="6"/>
      <c r="E293" s="6"/>
    </row>
    <row r="294" spans="2:5" ht="14.4">
      <c r="B294" s="6"/>
      <c r="C294" s="6"/>
      <c r="E294" s="6"/>
    </row>
    <row r="295" spans="2:5" ht="14.4">
      <c r="B295" s="6"/>
      <c r="C295" s="6"/>
      <c r="E295" s="6"/>
    </row>
    <row r="296" spans="2:5" ht="14.4">
      <c r="B296" s="6"/>
      <c r="C296" s="6"/>
      <c r="E296" s="6"/>
    </row>
    <row r="297" spans="2:5" ht="14.4">
      <c r="B297" s="6"/>
      <c r="C297" s="6"/>
      <c r="E297" s="6"/>
    </row>
    <row r="298" spans="2:5" ht="14.4">
      <c r="B298" s="6"/>
      <c r="C298" s="6"/>
      <c r="E298" s="6"/>
    </row>
    <row r="299" spans="2:5" ht="14.4">
      <c r="B299" s="6"/>
      <c r="C299" s="6"/>
      <c r="E299" s="6"/>
    </row>
    <row r="300" spans="2:5" ht="14.4">
      <c r="B300" s="6"/>
      <c r="C300" s="6"/>
      <c r="E300" s="6"/>
    </row>
    <row r="301" spans="2:5" ht="14.4">
      <c r="B301" s="6"/>
      <c r="C301" s="6"/>
      <c r="E301" s="6"/>
    </row>
    <row r="302" spans="2:5" ht="14.4">
      <c r="B302" s="6"/>
      <c r="C302" s="6"/>
      <c r="E302" s="6"/>
    </row>
    <row r="303" spans="2:5" ht="14.4">
      <c r="B303" s="6"/>
      <c r="C303" s="6"/>
      <c r="E303" s="6"/>
    </row>
    <row r="304" spans="2:5" ht="14.4">
      <c r="B304" s="6"/>
      <c r="C304" s="6"/>
      <c r="E304" s="6"/>
    </row>
    <row r="305" spans="2:5" ht="14.4">
      <c r="B305" s="6"/>
      <c r="C305" s="6"/>
      <c r="E305" s="6"/>
    </row>
    <row r="306" spans="2:5" ht="14.4">
      <c r="B306" s="6"/>
      <c r="C306" s="6"/>
      <c r="E306" s="6"/>
    </row>
    <row r="307" spans="2:5" ht="14.4">
      <c r="B307" s="6"/>
      <c r="C307" s="6"/>
      <c r="E307" s="6"/>
    </row>
    <row r="308" spans="2:5" ht="14.4">
      <c r="B308" s="6"/>
      <c r="C308" s="6"/>
      <c r="E308" s="6"/>
    </row>
    <row r="309" spans="2:5" ht="14.4">
      <c r="B309" s="6"/>
      <c r="C309" s="6"/>
      <c r="E309" s="6"/>
    </row>
    <row r="310" spans="2:5" ht="14.4">
      <c r="B310" s="6"/>
      <c r="C310" s="6"/>
      <c r="E310" s="6"/>
    </row>
    <row r="311" spans="2:5" ht="14.4">
      <c r="B311" s="6"/>
      <c r="C311" s="6"/>
      <c r="E311" s="6"/>
    </row>
    <row r="312" spans="2:5" ht="14.4">
      <c r="B312" s="6"/>
      <c r="C312" s="6"/>
      <c r="E312" s="6"/>
    </row>
    <row r="313" spans="2:5" ht="14.4">
      <c r="B313" s="6"/>
      <c r="C313" s="6"/>
      <c r="E313" s="6"/>
    </row>
    <row r="314" spans="2:5" ht="14.4">
      <c r="B314" s="6"/>
      <c r="C314" s="6"/>
      <c r="E314" s="6"/>
    </row>
    <row r="315" spans="2:5" ht="14.4">
      <c r="B315" s="6"/>
      <c r="C315" s="6"/>
      <c r="E315" s="6"/>
    </row>
    <row r="316" spans="2:5" ht="14.4">
      <c r="B316" s="6"/>
      <c r="C316" s="6"/>
      <c r="E316" s="6"/>
    </row>
    <row r="317" spans="2:5" ht="14.4">
      <c r="B317" s="6"/>
      <c r="C317" s="6"/>
      <c r="E317" s="6"/>
    </row>
    <row r="318" spans="2:5" ht="14.4">
      <c r="B318" s="6"/>
      <c r="C318" s="6"/>
      <c r="E318" s="6"/>
    </row>
    <row r="319" spans="2:5" ht="14.4">
      <c r="B319" s="6"/>
      <c r="C319" s="6"/>
      <c r="E319" s="6"/>
    </row>
    <row r="320" spans="2:5" ht="14.4">
      <c r="B320" s="6"/>
      <c r="C320" s="6"/>
      <c r="E320" s="6"/>
    </row>
    <row r="321" spans="2:5" ht="14.4">
      <c r="B321" s="6"/>
      <c r="C321" s="6"/>
      <c r="E321" s="6"/>
    </row>
    <row r="322" spans="2:5" ht="14.4">
      <c r="B322" s="6"/>
      <c r="C322" s="6"/>
      <c r="E322" s="6"/>
    </row>
    <row r="323" spans="2:5" ht="14.4">
      <c r="B323" s="6"/>
      <c r="C323" s="6"/>
      <c r="E323" s="6"/>
    </row>
    <row r="324" spans="2:5" ht="14.4">
      <c r="B324" s="6"/>
      <c r="C324" s="6"/>
      <c r="E324" s="6"/>
    </row>
    <row r="325" spans="2:5" ht="14.4">
      <c r="B325" s="6"/>
      <c r="C325" s="6"/>
      <c r="E325" s="6"/>
    </row>
    <row r="326" spans="2:5" ht="14.4">
      <c r="B326" s="6"/>
      <c r="C326" s="6"/>
      <c r="E326" s="6"/>
    </row>
    <row r="327" spans="2:5" ht="14.4">
      <c r="B327" s="6"/>
      <c r="C327" s="6"/>
      <c r="E327" s="6"/>
    </row>
    <row r="328" spans="2:5" ht="14.4">
      <c r="B328" s="6"/>
      <c r="C328" s="6"/>
      <c r="E328" s="6"/>
    </row>
    <row r="329" spans="2:5" ht="14.4">
      <c r="B329" s="6"/>
      <c r="C329" s="6"/>
      <c r="E329" s="6"/>
    </row>
    <row r="330" spans="2:5" ht="14.4">
      <c r="B330" s="6"/>
      <c r="C330" s="6"/>
      <c r="E330" s="6"/>
    </row>
    <row r="331" spans="2:5" ht="14.4">
      <c r="B331" s="6"/>
      <c r="C331" s="6"/>
      <c r="E331" s="6"/>
    </row>
    <row r="332" spans="2:5" ht="14.4">
      <c r="B332" s="6"/>
      <c r="C332" s="6"/>
      <c r="E332" s="6"/>
    </row>
    <row r="333" spans="2:5" ht="14.4">
      <c r="B333" s="6"/>
      <c r="C333" s="6"/>
      <c r="E333" s="6"/>
    </row>
    <row r="334" spans="2:5" ht="14.4">
      <c r="B334" s="6"/>
      <c r="C334" s="6"/>
      <c r="E334" s="6"/>
    </row>
    <row r="335" spans="2:5" ht="14.4">
      <c r="B335" s="6"/>
      <c r="C335" s="6"/>
      <c r="E335" s="6"/>
    </row>
    <row r="336" spans="2:5" ht="14.4">
      <c r="B336" s="6"/>
      <c r="C336" s="6"/>
      <c r="E336" s="6"/>
    </row>
    <row r="337" spans="2:5" ht="14.4">
      <c r="B337" s="6"/>
      <c r="C337" s="6"/>
      <c r="E337" s="6"/>
    </row>
    <row r="338" spans="2:5" ht="14.4">
      <c r="B338" s="6"/>
      <c r="C338" s="6"/>
      <c r="E338" s="6"/>
    </row>
    <row r="339" spans="2:5" ht="14.4">
      <c r="B339" s="6"/>
      <c r="C339" s="6"/>
      <c r="E339" s="6"/>
    </row>
    <row r="340" spans="2:5" ht="14.4">
      <c r="B340" s="6"/>
      <c r="C340" s="6"/>
      <c r="E340" s="6"/>
    </row>
    <row r="341" spans="2:5" ht="14.4">
      <c r="B341" s="6"/>
      <c r="C341" s="6"/>
      <c r="E341" s="6"/>
    </row>
    <row r="342" spans="2:5" ht="14.4">
      <c r="B342" s="6"/>
      <c r="C342" s="6"/>
      <c r="E342" s="6"/>
    </row>
    <row r="343" spans="2:5" ht="14.4">
      <c r="B343" s="6"/>
      <c r="C343" s="6"/>
      <c r="E343" s="6"/>
    </row>
    <row r="344" spans="2:5" ht="14.4">
      <c r="B344" s="6"/>
      <c r="C344" s="6"/>
      <c r="E344" s="6"/>
    </row>
    <row r="345" spans="2:5" ht="14.4">
      <c r="B345" s="6"/>
      <c r="C345" s="6"/>
      <c r="E345" s="6"/>
    </row>
    <row r="346" spans="2:5" ht="14.4">
      <c r="B346" s="6"/>
      <c r="C346" s="6"/>
      <c r="E346" s="6"/>
    </row>
    <row r="347" spans="2:5" ht="14.4">
      <c r="B347" s="6"/>
      <c r="C347" s="6"/>
      <c r="E347" s="6"/>
    </row>
    <row r="348" spans="2:5" ht="14.4">
      <c r="B348" s="6"/>
      <c r="C348" s="6"/>
      <c r="E348" s="6"/>
    </row>
    <row r="349" spans="2:5" ht="14.4">
      <c r="B349" s="6"/>
      <c r="C349" s="6"/>
      <c r="E349" s="6"/>
    </row>
    <row r="350" spans="2:5" ht="14.4">
      <c r="B350" s="6"/>
      <c r="C350" s="6"/>
      <c r="E350" s="6"/>
    </row>
    <row r="351" spans="2:5" ht="14.4">
      <c r="B351" s="6"/>
      <c r="C351" s="6"/>
      <c r="E351" s="6"/>
    </row>
    <row r="352" spans="2:5" ht="14.4">
      <c r="B352" s="6"/>
      <c r="C352" s="6"/>
      <c r="E352" s="6"/>
    </row>
    <row r="353" spans="2:5" ht="14.4">
      <c r="B353" s="6"/>
      <c r="C353" s="6"/>
      <c r="E353" s="6"/>
    </row>
    <row r="354" spans="2:5" ht="14.4">
      <c r="B354" s="6"/>
      <c r="C354" s="6"/>
      <c r="E354" s="6"/>
    </row>
    <row r="355" spans="2:5" ht="14.4">
      <c r="B355" s="6"/>
      <c r="C355" s="6"/>
      <c r="E355" s="6"/>
    </row>
    <row r="356" spans="2:5" ht="14.4">
      <c r="B356" s="6"/>
      <c r="C356" s="6"/>
      <c r="E356" s="6"/>
    </row>
    <row r="357" spans="2:5" ht="14.4">
      <c r="B357" s="6"/>
      <c r="C357" s="6"/>
      <c r="E357" s="6"/>
    </row>
    <row r="358" spans="2:5" ht="14.4">
      <c r="B358" s="6"/>
      <c r="C358" s="6"/>
      <c r="E358" s="6"/>
    </row>
    <row r="359" spans="2:5" ht="14.4">
      <c r="B359" s="6"/>
      <c r="C359" s="6"/>
      <c r="E359" s="6"/>
    </row>
    <row r="360" spans="2:5" ht="14.4">
      <c r="B360" s="6"/>
      <c r="C360" s="6"/>
      <c r="E360" s="6"/>
    </row>
    <row r="361" spans="2:5" ht="14.4">
      <c r="B361" s="6"/>
      <c r="C361" s="6"/>
      <c r="E361" s="6"/>
    </row>
    <row r="362" spans="2:5" ht="14.4">
      <c r="B362" s="6"/>
      <c r="C362" s="6"/>
      <c r="E362" s="6"/>
    </row>
    <row r="363" spans="2:5" ht="14.4">
      <c r="B363" s="6"/>
      <c r="C363" s="6"/>
      <c r="E363" s="6"/>
    </row>
    <row r="364" spans="2:5" ht="14.4">
      <c r="B364" s="6"/>
      <c r="C364" s="6"/>
      <c r="E364" s="6"/>
    </row>
    <row r="365" spans="2:5" ht="14.4">
      <c r="B365" s="6"/>
      <c r="C365" s="6"/>
      <c r="E365" s="6"/>
    </row>
    <row r="366" spans="2:5" ht="14.4">
      <c r="B366" s="6"/>
      <c r="C366" s="6"/>
      <c r="E366" s="6"/>
    </row>
    <row r="367" spans="2:5" ht="14.4">
      <c r="B367" s="6"/>
      <c r="C367" s="6"/>
      <c r="E367" s="6"/>
    </row>
    <row r="368" spans="2:5" ht="14.4">
      <c r="B368" s="6"/>
      <c r="C368" s="6"/>
      <c r="E368" s="6"/>
    </row>
    <row r="369" spans="2:5" ht="14.4">
      <c r="B369" s="6"/>
      <c r="C369" s="6"/>
      <c r="E369" s="6"/>
    </row>
    <row r="370" spans="2:5" ht="14.4">
      <c r="B370" s="6"/>
      <c r="C370" s="6"/>
      <c r="E370" s="6"/>
    </row>
    <row r="371" spans="2:5" ht="14.4">
      <c r="B371" s="6"/>
      <c r="C371" s="6"/>
      <c r="E371" s="6"/>
    </row>
    <row r="372" spans="2:5" ht="14.4">
      <c r="B372" s="6"/>
      <c r="C372" s="6"/>
      <c r="E372" s="6"/>
    </row>
    <row r="373" spans="2:5" ht="14.4">
      <c r="B373" s="6"/>
      <c r="C373" s="6"/>
      <c r="E373" s="6"/>
    </row>
    <row r="374" spans="2:5" ht="14.4">
      <c r="B374" s="6"/>
      <c r="C374" s="6"/>
      <c r="E374" s="6"/>
    </row>
    <row r="375" spans="2:5" ht="14.4">
      <c r="B375" s="6"/>
      <c r="C375" s="6"/>
      <c r="E375" s="6"/>
    </row>
    <row r="376" spans="2:5" ht="14.4">
      <c r="B376" s="6"/>
      <c r="C376" s="6"/>
      <c r="E376" s="6"/>
    </row>
    <row r="377" spans="2:5" ht="14.4">
      <c r="B377" s="6"/>
      <c r="C377" s="6"/>
      <c r="E377" s="6"/>
    </row>
    <row r="378" spans="2:5" ht="14.4">
      <c r="B378" s="6"/>
      <c r="C378" s="6"/>
      <c r="E378" s="6"/>
    </row>
    <row r="379" spans="2:5" ht="14.4">
      <c r="B379" s="6"/>
      <c r="C379" s="6"/>
      <c r="E379" s="6"/>
    </row>
    <row r="380" spans="2:5" ht="14.4">
      <c r="B380" s="6"/>
      <c r="C380" s="6"/>
      <c r="E380" s="6"/>
    </row>
    <row r="381" spans="2:5" ht="14.4">
      <c r="B381" s="6"/>
      <c r="C381" s="6"/>
      <c r="E381" s="6"/>
    </row>
    <row r="382" spans="2:5" ht="14.4">
      <c r="B382" s="6"/>
      <c r="C382" s="6"/>
      <c r="E382" s="6"/>
    </row>
    <row r="383" spans="2:5" ht="14.4">
      <c r="B383" s="6"/>
      <c r="C383" s="6"/>
      <c r="E383" s="6"/>
    </row>
    <row r="384" spans="2:5" ht="14.4">
      <c r="B384" s="6"/>
      <c r="C384" s="6"/>
      <c r="E384" s="6"/>
    </row>
    <row r="385" spans="2:5" ht="14.4">
      <c r="B385" s="6"/>
      <c r="C385" s="6"/>
      <c r="E385" s="6"/>
    </row>
    <row r="386" spans="2:5" ht="14.4">
      <c r="B386" s="6"/>
      <c r="C386" s="6"/>
      <c r="E386" s="6"/>
    </row>
    <row r="387" spans="2:5" ht="14.4">
      <c r="B387" s="6"/>
      <c r="C387" s="6"/>
      <c r="E387" s="6"/>
    </row>
    <row r="388" spans="2:5" ht="14.4">
      <c r="B388" s="6"/>
      <c r="C388" s="6"/>
      <c r="E388" s="6"/>
    </row>
    <row r="389" spans="2:5" ht="14.4">
      <c r="B389" s="6"/>
      <c r="C389" s="6"/>
      <c r="E389" s="6"/>
    </row>
    <row r="390" spans="2:5" ht="14.4">
      <c r="B390" s="6"/>
      <c r="C390" s="6"/>
      <c r="E390" s="6"/>
    </row>
    <row r="391" spans="2:5" ht="14.4">
      <c r="B391" s="6"/>
      <c r="C391" s="6"/>
      <c r="E391" s="6"/>
    </row>
    <row r="392" spans="2:5" ht="14.4">
      <c r="B392" s="6"/>
      <c r="C392" s="6"/>
      <c r="E392" s="6"/>
    </row>
    <row r="393" spans="2:5" ht="14.4">
      <c r="B393" s="6"/>
      <c r="C393" s="6"/>
      <c r="E393" s="6"/>
    </row>
    <row r="394" spans="2:5" ht="14.4">
      <c r="B394" s="6"/>
      <c r="C394" s="6"/>
      <c r="E394" s="6"/>
    </row>
    <row r="395" spans="2:5" ht="14.4">
      <c r="B395" s="6"/>
      <c r="C395" s="6"/>
      <c r="E395" s="6"/>
    </row>
    <row r="396" spans="2:5" ht="14.4">
      <c r="B396" s="6"/>
      <c r="C396" s="6"/>
      <c r="E396" s="6"/>
    </row>
    <row r="397" spans="2:5" ht="14.4">
      <c r="B397" s="6"/>
      <c r="C397" s="6"/>
      <c r="E397" s="6"/>
    </row>
    <row r="398" spans="2:5" ht="14.4">
      <c r="B398" s="6"/>
      <c r="C398" s="6"/>
      <c r="E398" s="6"/>
    </row>
    <row r="399" spans="2:5" ht="14.4">
      <c r="B399" s="6"/>
      <c r="C399" s="6"/>
      <c r="E399" s="6"/>
    </row>
    <row r="400" spans="2:5" ht="14.4">
      <c r="B400" s="6"/>
      <c r="C400" s="6"/>
      <c r="E400" s="6"/>
    </row>
    <row r="401" spans="2:5" ht="14.4">
      <c r="B401" s="6"/>
      <c r="C401" s="6"/>
      <c r="E401" s="6"/>
    </row>
    <row r="402" spans="2:5" ht="14.4">
      <c r="B402" s="6"/>
      <c r="C402" s="6"/>
      <c r="E402" s="6"/>
    </row>
    <row r="403" spans="2:5" ht="14.4">
      <c r="B403" s="6"/>
      <c r="C403" s="6"/>
      <c r="E403" s="6"/>
    </row>
    <row r="404" spans="2:5" ht="14.4">
      <c r="B404" s="6"/>
      <c r="C404" s="6"/>
      <c r="E404" s="6"/>
    </row>
    <row r="405" spans="2:5" ht="14.4">
      <c r="B405" s="6"/>
      <c r="C405" s="6"/>
      <c r="E405" s="6"/>
    </row>
    <row r="406" spans="2:5" ht="14.4">
      <c r="B406" s="6"/>
      <c r="C406" s="6"/>
      <c r="E406" s="6"/>
    </row>
    <row r="407" spans="2:5" ht="14.4">
      <c r="B407" s="6"/>
      <c r="C407" s="6"/>
      <c r="E407" s="6"/>
    </row>
    <row r="408" spans="2:5" ht="14.4">
      <c r="B408" s="6"/>
      <c r="C408" s="6"/>
      <c r="E408" s="6"/>
    </row>
    <row r="409" spans="2:5" ht="14.4">
      <c r="B409" s="6"/>
      <c r="C409" s="6"/>
      <c r="E409" s="6"/>
    </row>
    <row r="410" spans="2:5" ht="14.4">
      <c r="B410" s="6"/>
      <c r="C410" s="6"/>
      <c r="E410" s="6"/>
    </row>
    <row r="411" spans="2:5" ht="14.4">
      <c r="B411" s="6"/>
      <c r="C411" s="6"/>
      <c r="E411" s="6"/>
    </row>
    <row r="412" spans="2:5" ht="14.4">
      <c r="B412" s="6"/>
      <c r="C412" s="6"/>
      <c r="E412" s="6"/>
    </row>
    <row r="413" spans="2:5" ht="14.4">
      <c r="B413" s="6"/>
      <c r="C413" s="6"/>
      <c r="E413" s="6"/>
    </row>
    <row r="414" spans="2:5" ht="14.4">
      <c r="B414" s="6"/>
      <c r="C414" s="6"/>
      <c r="E414" s="6"/>
    </row>
    <row r="415" spans="2:5" ht="14.4">
      <c r="B415" s="6"/>
      <c r="C415" s="6"/>
      <c r="E415" s="6"/>
    </row>
    <row r="416" spans="2:5" ht="14.4">
      <c r="B416" s="6"/>
      <c r="C416" s="6"/>
      <c r="E416" s="6"/>
    </row>
    <row r="417" spans="2:5" ht="14.4">
      <c r="B417" s="6"/>
      <c r="C417" s="6"/>
      <c r="E417" s="6"/>
    </row>
    <row r="418" spans="2:5" ht="14.4">
      <c r="B418" s="6"/>
      <c r="C418" s="6"/>
      <c r="E418" s="6"/>
    </row>
    <row r="419" spans="2:5" ht="14.4">
      <c r="B419" s="6"/>
      <c r="C419" s="6"/>
      <c r="E419" s="6"/>
    </row>
    <row r="420" spans="2:5" ht="14.4">
      <c r="B420" s="6"/>
      <c r="C420" s="6"/>
      <c r="E420" s="6"/>
    </row>
    <row r="421" spans="2:5" ht="14.4">
      <c r="B421" s="6"/>
      <c r="C421" s="6"/>
      <c r="E421" s="6"/>
    </row>
    <row r="422" spans="2:5" ht="14.4">
      <c r="B422" s="6"/>
      <c r="C422" s="6"/>
      <c r="E422" s="6"/>
    </row>
    <row r="423" spans="2:5" ht="14.4">
      <c r="B423" s="6"/>
      <c r="C423" s="6"/>
      <c r="E423" s="6"/>
    </row>
    <row r="424" spans="2:5" ht="14.4">
      <c r="B424" s="6"/>
      <c r="C424" s="6"/>
      <c r="E424" s="6"/>
    </row>
    <row r="425" spans="2:5" ht="14.4">
      <c r="B425" s="6"/>
      <c r="C425" s="6"/>
      <c r="E425" s="6"/>
    </row>
    <row r="426" spans="2:5" ht="14.4">
      <c r="B426" s="6"/>
      <c r="C426" s="6"/>
      <c r="E426" s="6"/>
    </row>
    <row r="427" spans="2:5" ht="14.4">
      <c r="B427" s="6"/>
      <c r="C427" s="6"/>
      <c r="E427" s="6"/>
    </row>
    <row r="428" spans="2:5" ht="14.4">
      <c r="B428" s="6"/>
      <c r="C428" s="6"/>
      <c r="E428" s="6"/>
    </row>
    <row r="429" spans="2:5" ht="14.4">
      <c r="B429" s="6"/>
      <c r="C429" s="6"/>
      <c r="E429" s="6"/>
    </row>
    <row r="430" spans="2:5" ht="14.4">
      <c r="B430" s="6"/>
      <c r="C430" s="6"/>
      <c r="E430" s="6"/>
    </row>
    <row r="431" spans="2:5" ht="14.4">
      <c r="B431" s="6"/>
      <c r="C431" s="6"/>
      <c r="E431" s="6"/>
    </row>
    <row r="432" spans="2:5" ht="14.4">
      <c r="B432" s="6"/>
      <c r="C432" s="6"/>
      <c r="E432" s="6"/>
    </row>
    <row r="433" spans="2:5" ht="14.4">
      <c r="B433" s="6"/>
      <c r="C433" s="6"/>
      <c r="E433" s="6"/>
    </row>
    <row r="434" spans="2:5" ht="14.4">
      <c r="B434" s="6"/>
      <c r="C434" s="6"/>
      <c r="E434" s="6"/>
    </row>
    <row r="435" spans="2:5" ht="14.4">
      <c r="B435" s="6"/>
      <c r="C435" s="6"/>
      <c r="E435" s="6"/>
    </row>
    <row r="436" spans="2:5" ht="14.4">
      <c r="B436" s="6"/>
      <c r="C436" s="6"/>
      <c r="E436" s="6"/>
    </row>
    <row r="437" spans="2:5" ht="14.4">
      <c r="B437" s="6"/>
      <c r="C437" s="6"/>
      <c r="E437" s="6"/>
    </row>
    <row r="438" spans="2:5" ht="14.4">
      <c r="B438" s="6"/>
      <c r="C438" s="6"/>
      <c r="E438" s="6"/>
    </row>
    <row r="439" spans="2:5" ht="14.4">
      <c r="B439" s="6"/>
      <c r="C439" s="6"/>
      <c r="E439" s="6"/>
    </row>
    <row r="440" spans="2:5" ht="14.4">
      <c r="B440" s="6"/>
      <c r="C440" s="6"/>
      <c r="E440" s="6"/>
    </row>
    <row r="441" spans="2:5" ht="14.4">
      <c r="B441" s="6"/>
      <c r="C441" s="6"/>
      <c r="E441" s="6"/>
    </row>
    <row r="442" spans="2:5" ht="14.4">
      <c r="B442" s="6"/>
      <c r="C442" s="6"/>
      <c r="E442" s="6"/>
    </row>
    <row r="443" spans="2:5" ht="14.4">
      <c r="B443" s="6"/>
      <c r="C443" s="6"/>
      <c r="E443" s="6"/>
    </row>
    <row r="444" spans="2:5" ht="14.4">
      <c r="B444" s="6"/>
      <c r="C444" s="6"/>
      <c r="E444" s="6"/>
    </row>
    <row r="445" spans="2:5" ht="14.4">
      <c r="B445" s="6"/>
      <c r="C445" s="6"/>
      <c r="E445" s="6"/>
    </row>
    <row r="446" spans="2:5" ht="14.4">
      <c r="B446" s="6"/>
      <c r="C446" s="6"/>
      <c r="E446" s="6"/>
    </row>
    <row r="447" spans="2:5" ht="14.4">
      <c r="B447" s="6"/>
      <c r="C447" s="6"/>
      <c r="E447" s="6"/>
    </row>
    <row r="448" spans="2:5" ht="14.4">
      <c r="B448" s="6"/>
      <c r="C448" s="6"/>
      <c r="E448" s="6"/>
    </row>
    <row r="449" spans="2:5" ht="14.4">
      <c r="B449" s="6"/>
      <c r="C449" s="6"/>
      <c r="E449" s="6"/>
    </row>
    <row r="450" spans="2:5" ht="14.4">
      <c r="B450" s="6"/>
      <c r="C450" s="6"/>
      <c r="E450" s="6"/>
    </row>
    <row r="451" spans="2:5" ht="14.4">
      <c r="B451" s="6"/>
      <c r="C451" s="6"/>
      <c r="E451" s="6"/>
    </row>
    <row r="452" spans="2:5" ht="14.4">
      <c r="B452" s="6"/>
      <c r="C452" s="6"/>
      <c r="E452" s="6"/>
    </row>
    <row r="453" spans="2:5" ht="14.4">
      <c r="B453" s="6"/>
      <c r="C453" s="6"/>
      <c r="E453" s="6"/>
    </row>
    <row r="454" spans="2:5" ht="14.4">
      <c r="B454" s="6"/>
      <c r="C454" s="6"/>
      <c r="E454" s="6"/>
    </row>
    <row r="455" spans="2:5" ht="14.4">
      <c r="B455" s="6"/>
      <c r="C455" s="6"/>
      <c r="E455" s="6"/>
    </row>
    <row r="456" spans="2:5" ht="14.4">
      <c r="B456" s="6"/>
      <c r="C456" s="6"/>
      <c r="E456" s="6"/>
    </row>
    <row r="457" spans="2:5" ht="14.4">
      <c r="B457" s="6"/>
      <c r="C457" s="6"/>
      <c r="E457" s="6"/>
    </row>
    <row r="458" spans="2:5" ht="14.4">
      <c r="B458" s="6"/>
      <c r="C458" s="6"/>
      <c r="E458" s="6"/>
    </row>
    <row r="459" spans="2:5" ht="14.4">
      <c r="B459" s="6"/>
      <c r="C459" s="6"/>
      <c r="E459" s="6"/>
    </row>
    <row r="460" spans="2:5" ht="14.4">
      <c r="B460" s="6"/>
      <c r="C460" s="6"/>
      <c r="E460" s="6"/>
    </row>
    <row r="461" spans="2:5" ht="14.4">
      <c r="B461" s="6"/>
      <c r="C461" s="6"/>
      <c r="E461" s="6"/>
    </row>
    <row r="462" spans="2:5" ht="14.4">
      <c r="B462" s="6"/>
      <c r="C462" s="6"/>
      <c r="E462" s="6"/>
    </row>
    <row r="463" spans="2:5" ht="14.4">
      <c r="B463" s="6"/>
      <c r="C463" s="6"/>
      <c r="E463" s="6"/>
    </row>
    <row r="464" spans="2:5" ht="14.4">
      <c r="B464" s="6"/>
      <c r="C464" s="6"/>
      <c r="E464" s="6"/>
    </row>
    <row r="465" spans="2:5" ht="14.4">
      <c r="B465" s="6"/>
      <c r="C465" s="6"/>
      <c r="E465" s="6"/>
    </row>
    <row r="466" spans="2:5" ht="14.4">
      <c r="B466" s="6"/>
      <c r="C466" s="6"/>
      <c r="E466" s="6"/>
    </row>
    <row r="467" spans="2:5" ht="14.4">
      <c r="B467" s="6"/>
      <c r="C467" s="6"/>
      <c r="E467" s="6"/>
    </row>
    <row r="468" spans="2:5" ht="14.4">
      <c r="B468" s="6"/>
      <c r="C468" s="6"/>
      <c r="E468" s="6"/>
    </row>
    <row r="469" spans="2:5" ht="14.4">
      <c r="B469" s="6"/>
      <c r="C469" s="6"/>
      <c r="E469" s="6"/>
    </row>
    <row r="470" spans="2:5" ht="14.4">
      <c r="B470" s="6"/>
      <c r="C470" s="6"/>
      <c r="E470" s="6"/>
    </row>
    <row r="471" spans="2:5" ht="14.4">
      <c r="B471" s="6"/>
      <c r="C471" s="6"/>
      <c r="E471" s="6"/>
    </row>
    <row r="472" spans="2:5" ht="14.4">
      <c r="B472" s="6"/>
      <c r="C472" s="6"/>
      <c r="E472" s="6"/>
    </row>
    <row r="473" spans="2:5" ht="14.4">
      <c r="B473" s="6"/>
      <c r="C473" s="6"/>
      <c r="E473" s="6"/>
    </row>
    <row r="474" spans="2:5" ht="14.4">
      <c r="B474" s="6"/>
      <c r="C474" s="6"/>
      <c r="E474" s="6"/>
    </row>
    <row r="475" spans="2:5" ht="14.4">
      <c r="B475" s="6"/>
      <c r="C475" s="6"/>
      <c r="E475" s="6"/>
    </row>
    <row r="476" spans="2:5" ht="14.4">
      <c r="B476" s="6"/>
      <c r="C476" s="6"/>
      <c r="E476" s="6"/>
    </row>
    <row r="477" spans="2:5" ht="14.4">
      <c r="B477" s="6"/>
      <c r="C477" s="6"/>
      <c r="E477" s="6"/>
    </row>
    <row r="478" spans="2:5" ht="14.4">
      <c r="B478" s="6"/>
      <c r="C478" s="6"/>
      <c r="E478" s="6"/>
    </row>
    <row r="479" spans="2:5" ht="14.4">
      <c r="B479" s="6"/>
      <c r="C479" s="6"/>
      <c r="E479" s="6"/>
    </row>
    <row r="480" spans="2:5" ht="14.4">
      <c r="B480" s="6"/>
      <c r="C480" s="6"/>
      <c r="E480" s="6"/>
    </row>
    <row r="481" spans="2:5" ht="14.4">
      <c r="B481" s="6"/>
      <c r="C481" s="6"/>
      <c r="E481" s="6"/>
    </row>
    <row r="482" spans="2:5" ht="14.4">
      <c r="B482" s="6"/>
      <c r="C482" s="6"/>
      <c r="E482" s="6"/>
    </row>
    <row r="483" spans="2:5" ht="14.4">
      <c r="B483" s="6"/>
      <c r="C483" s="6"/>
      <c r="E483" s="6"/>
    </row>
    <row r="484" spans="2:5" ht="14.4">
      <c r="B484" s="6"/>
      <c r="C484" s="6"/>
      <c r="E484" s="6"/>
    </row>
    <row r="485" spans="2:5" ht="14.4">
      <c r="B485" s="6"/>
      <c r="C485" s="6"/>
      <c r="E485" s="6"/>
    </row>
    <row r="486" spans="2:5" ht="14.4">
      <c r="B486" s="6"/>
      <c r="C486" s="6"/>
      <c r="E486" s="6"/>
    </row>
    <row r="487" spans="2:5" ht="14.4">
      <c r="B487" s="6"/>
      <c r="C487" s="6"/>
      <c r="E487" s="6"/>
    </row>
    <row r="488" spans="2:5" ht="14.4">
      <c r="B488" s="6"/>
      <c r="C488" s="6"/>
      <c r="E488" s="6"/>
    </row>
    <row r="489" spans="2:5" ht="14.4">
      <c r="B489" s="6"/>
      <c r="C489" s="6"/>
      <c r="E489" s="6"/>
    </row>
    <row r="490" spans="2:5" ht="14.4">
      <c r="B490" s="6"/>
      <c r="C490" s="6"/>
      <c r="E490" s="6"/>
    </row>
    <row r="491" spans="2:5" ht="14.4">
      <c r="B491" s="6"/>
      <c r="C491" s="6"/>
      <c r="E491" s="6"/>
    </row>
    <row r="492" spans="2:5" ht="14.4">
      <c r="B492" s="6"/>
      <c r="C492" s="6"/>
      <c r="E492" s="6"/>
    </row>
    <row r="493" spans="2:5" ht="14.4">
      <c r="B493" s="6"/>
      <c r="C493" s="6"/>
      <c r="E493" s="6"/>
    </row>
    <row r="494" spans="2:5" ht="14.4">
      <c r="B494" s="6"/>
      <c r="C494" s="6"/>
      <c r="E494" s="6"/>
    </row>
    <row r="495" spans="2:5" ht="14.4">
      <c r="B495" s="6"/>
      <c r="C495" s="6"/>
      <c r="E495" s="6"/>
    </row>
    <row r="496" spans="2:5" ht="14.4">
      <c r="B496" s="6"/>
      <c r="C496" s="6"/>
      <c r="E496" s="6"/>
    </row>
    <row r="497" spans="2:5" ht="14.4">
      <c r="B497" s="6"/>
      <c r="C497" s="6"/>
      <c r="E497" s="6"/>
    </row>
    <row r="498" spans="2:5" ht="14.4">
      <c r="B498" s="6"/>
      <c r="C498" s="6"/>
      <c r="E498" s="6"/>
    </row>
    <row r="499" spans="2:5" ht="14.4">
      <c r="B499" s="6"/>
      <c r="C499" s="6"/>
      <c r="E499" s="6"/>
    </row>
    <row r="500" spans="2:5" ht="14.4">
      <c r="B500" s="6"/>
      <c r="C500" s="6"/>
      <c r="E500" s="6"/>
    </row>
    <row r="501" spans="2:5" ht="14.4">
      <c r="B501" s="6"/>
      <c r="C501" s="6"/>
      <c r="E501" s="6"/>
    </row>
    <row r="502" spans="2:5" ht="14.4">
      <c r="B502" s="6"/>
      <c r="C502" s="6"/>
      <c r="E502" s="6"/>
    </row>
    <row r="503" spans="2:5" ht="14.4">
      <c r="B503" s="6"/>
      <c r="C503" s="6"/>
      <c r="E503" s="6"/>
    </row>
    <row r="504" spans="2:5" ht="14.4">
      <c r="B504" s="6"/>
      <c r="C504" s="6"/>
      <c r="E504" s="6"/>
    </row>
    <row r="505" spans="2:5" ht="14.4">
      <c r="B505" s="6"/>
      <c r="C505" s="6"/>
      <c r="E505" s="6"/>
    </row>
    <row r="506" spans="2:5" ht="14.4">
      <c r="B506" s="6"/>
      <c r="C506" s="6"/>
      <c r="E506" s="6"/>
    </row>
    <row r="507" spans="2:5" ht="14.4">
      <c r="B507" s="6"/>
      <c r="C507" s="6"/>
      <c r="E507" s="6"/>
    </row>
    <row r="508" spans="2:5" ht="14.4">
      <c r="B508" s="6"/>
      <c r="C508" s="6"/>
      <c r="E508" s="6"/>
    </row>
    <row r="509" spans="2:5" ht="14.4">
      <c r="B509" s="6"/>
      <c r="C509" s="6"/>
      <c r="E509" s="6"/>
    </row>
    <row r="510" spans="2:5" ht="14.4">
      <c r="B510" s="6"/>
      <c r="C510" s="6"/>
      <c r="E510" s="6"/>
    </row>
    <row r="511" spans="2:5" ht="14.4">
      <c r="B511" s="6"/>
      <c r="C511" s="6"/>
      <c r="E511" s="6"/>
    </row>
    <row r="512" spans="2:5" ht="14.4">
      <c r="B512" s="6"/>
      <c r="C512" s="6"/>
      <c r="E512" s="6"/>
    </row>
    <row r="513" spans="2:5" ht="14.4">
      <c r="B513" s="6"/>
      <c r="C513" s="6"/>
      <c r="E513" s="6"/>
    </row>
    <row r="514" spans="2:5" ht="14.4">
      <c r="B514" s="6"/>
      <c r="C514" s="6"/>
      <c r="E514" s="6"/>
    </row>
    <row r="515" spans="2:5" ht="14.4">
      <c r="B515" s="6"/>
      <c r="C515" s="6"/>
      <c r="E515" s="6"/>
    </row>
    <row r="516" spans="2:5" ht="14.4">
      <c r="B516" s="6"/>
      <c r="C516" s="6"/>
      <c r="E516" s="6"/>
    </row>
    <row r="517" spans="2:5" ht="14.4">
      <c r="B517" s="6"/>
      <c r="C517" s="6"/>
      <c r="E517" s="6"/>
    </row>
    <row r="518" spans="2:5" ht="14.4">
      <c r="B518" s="6"/>
      <c r="C518" s="6"/>
      <c r="E518" s="6"/>
    </row>
    <row r="519" spans="2:5" ht="14.4">
      <c r="B519" s="6"/>
      <c r="C519" s="6"/>
      <c r="E519" s="6"/>
    </row>
    <row r="520" spans="2:5" ht="14.4">
      <c r="B520" s="6"/>
      <c r="C520" s="6"/>
      <c r="E520" s="6"/>
    </row>
    <row r="521" spans="2:5" ht="14.4">
      <c r="B521" s="6"/>
      <c r="C521" s="6"/>
      <c r="E521" s="6"/>
    </row>
    <row r="522" spans="2:5" ht="14.4">
      <c r="B522" s="6"/>
      <c r="C522" s="6"/>
      <c r="E522" s="6"/>
    </row>
    <row r="523" spans="2:5" ht="14.4">
      <c r="B523" s="6"/>
      <c r="C523" s="6"/>
      <c r="E523" s="6"/>
    </row>
    <row r="524" spans="2:5" ht="14.4">
      <c r="B524" s="6"/>
      <c r="C524" s="6"/>
      <c r="E524" s="6"/>
    </row>
    <row r="525" spans="2:5" ht="14.4">
      <c r="B525" s="6"/>
      <c r="C525" s="6"/>
      <c r="E525" s="6"/>
    </row>
    <row r="526" spans="2:5" ht="14.4">
      <c r="B526" s="6"/>
      <c r="C526" s="6"/>
      <c r="E526" s="6"/>
    </row>
    <row r="527" spans="2:5" ht="14.4">
      <c r="B527" s="6"/>
      <c r="C527" s="6"/>
      <c r="E527" s="6"/>
    </row>
    <row r="528" spans="2:5" ht="14.4">
      <c r="B528" s="6"/>
      <c r="C528" s="6"/>
      <c r="E528" s="6"/>
    </row>
    <row r="529" spans="2:5" ht="14.4">
      <c r="B529" s="6"/>
      <c r="C529" s="6"/>
      <c r="E529" s="6"/>
    </row>
    <row r="530" spans="2:5" ht="14.4">
      <c r="B530" s="6"/>
      <c r="C530" s="6"/>
      <c r="E530" s="6"/>
    </row>
    <row r="531" spans="2:5" ht="14.4">
      <c r="B531" s="6"/>
      <c r="C531" s="6"/>
      <c r="E531" s="6"/>
    </row>
    <row r="532" spans="2:5" ht="14.4">
      <c r="B532" s="6"/>
      <c r="C532" s="6"/>
      <c r="E532" s="6"/>
    </row>
    <row r="533" spans="2:5" ht="14.4">
      <c r="B533" s="6"/>
      <c r="C533" s="6"/>
      <c r="E533" s="6"/>
    </row>
    <row r="534" spans="2:5" ht="14.4">
      <c r="B534" s="6"/>
      <c r="C534" s="6"/>
      <c r="E534" s="6"/>
    </row>
    <row r="535" spans="2:5" ht="14.4">
      <c r="B535" s="6"/>
      <c r="C535" s="6"/>
      <c r="E535" s="6"/>
    </row>
    <row r="536" spans="2:5" ht="14.4">
      <c r="B536" s="6"/>
      <c r="C536" s="6"/>
      <c r="E536" s="6"/>
    </row>
    <row r="537" spans="2:5" ht="14.4">
      <c r="B537" s="6"/>
      <c r="C537" s="6"/>
      <c r="E537" s="6"/>
    </row>
    <row r="538" spans="2:5" ht="14.4">
      <c r="B538" s="6"/>
      <c r="C538" s="6"/>
      <c r="E538" s="6"/>
    </row>
    <row r="539" spans="2:5" ht="14.4">
      <c r="B539" s="6"/>
      <c r="C539" s="6"/>
      <c r="E539" s="6"/>
    </row>
    <row r="540" spans="2:5" ht="14.4">
      <c r="B540" s="6"/>
      <c r="C540" s="6"/>
      <c r="E540" s="6"/>
    </row>
    <row r="541" spans="2:5" ht="14.4">
      <c r="B541" s="6"/>
      <c r="C541" s="6"/>
      <c r="E541" s="6"/>
    </row>
    <row r="542" spans="2:5" ht="14.4">
      <c r="B542" s="6"/>
      <c r="C542" s="6"/>
      <c r="E542" s="6"/>
    </row>
    <row r="543" spans="2:5" ht="14.4">
      <c r="B543" s="6"/>
      <c r="C543" s="6"/>
      <c r="E543" s="6"/>
    </row>
    <row r="544" spans="2:5" ht="14.4">
      <c r="B544" s="6"/>
      <c r="C544" s="6"/>
      <c r="E544" s="6"/>
    </row>
    <row r="545" spans="2:5" ht="14.4">
      <c r="B545" s="6"/>
      <c r="C545" s="6"/>
      <c r="E545" s="6"/>
    </row>
    <row r="546" spans="2:5" ht="14.4">
      <c r="B546" s="6"/>
      <c r="C546" s="6"/>
      <c r="E546" s="6"/>
    </row>
    <row r="547" spans="2:5" ht="14.4">
      <c r="B547" s="6"/>
      <c r="C547" s="6"/>
      <c r="E547" s="6"/>
    </row>
    <row r="548" spans="2:5" ht="14.4">
      <c r="B548" s="6"/>
      <c r="C548" s="6"/>
      <c r="E548" s="6"/>
    </row>
    <row r="549" spans="2:5" ht="14.4">
      <c r="B549" s="6"/>
      <c r="C549" s="6"/>
      <c r="E549" s="6"/>
    </row>
    <row r="550" spans="2:5" ht="14.4">
      <c r="B550" s="6"/>
      <c r="C550" s="6"/>
      <c r="E550" s="6"/>
    </row>
    <row r="551" spans="2:5" ht="14.4">
      <c r="B551" s="6"/>
      <c r="C551" s="6"/>
      <c r="E551" s="6"/>
    </row>
    <row r="552" spans="2:5" ht="14.4">
      <c r="B552" s="6"/>
      <c r="C552" s="6"/>
      <c r="E552" s="6"/>
    </row>
    <row r="553" spans="2:5" ht="14.4">
      <c r="B553" s="6"/>
      <c r="C553" s="6"/>
      <c r="E553" s="6"/>
    </row>
    <row r="554" spans="2:5" ht="14.4">
      <c r="B554" s="6"/>
      <c r="C554" s="6"/>
      <c r="E554" s="6"/>
    </row>
    <row r="555" spans="2:5" ht="14.4">
      <c r="B555" s="6"/>
      <c r="C555" s="6"/>
      <c r="E555" s="6"/>
    </row>
    <row r="556" spans="2:5" ht="14.4">
      <c r="B556" s="6"/>
      <c r="C556" s="6"/>
      <c r="E556" s="6"/>
    </row>
    <row r="557" spans="2:5" ht="14.4">
      <c r="B557" s="6"/>
      <c r="C557" s="6"/>
      <c r="E557" s="6"/>
    </row>
    <row r="558" spans="2:5" ht="14.4">
      <c r="B558" s="6"/>
      <c r="C558" s="6"/>
      <c r="E558" s="6"/>
    </row>
    <row r="559" spans="2:5" ht="14.4">
      <c r="B559" s="6"/>
      <c r="C559" s="6"/>
      <c r="E559" s="6"/>
    </row>
    <row r="560" spans="2:5" ht="14.4">
      <c r="B560" s="6"/>
      <c r="C560" s="6"/>
      <c r="E560" s="6"/>
    </row>
    <row r="561" spans="2:5" ht="14.4">
      <c r="B561" s="6"/>
      <c r="C561" s="6"/>
      <c r="E561" s="6"/>
    </row>
    <row r="562" spans="2:5" ht="14.4">
      <c r="B562" s="6"/>
      <c r="C562" s="6"/>
      <c r="E562" s="6"/>
    </row>
    <row r="563" spans="2:5" ht="14.4">
      <c r="B563" s="6"/>
      <c r="C563" s="6"/>
      <c r="E563" s="6"/>
    </row>
    <row r="564" spans="2:5" ht="14.4">
      <c r="B564" s="6"/>
      <c r="C564" s="6"/>
      <c r="E564" s="6"/>
    </row>
    <row r="565" spans="2:5" ht="14.4">
      <c r="B565" s="6"/>
      <c r="C565" s="6"/>
      <c r="E565" s="6"/>
    </row>
    <row r="566" spans="2:5" ht="14.4">
      <c r="B566" s="6"/>
      <c r="C566" s="6"/>
      <c r="E566" s="6"/>
    </row>
    <row r="567" spans="2:5" ht="14.4">
      <c r="B567" s="6"/>
      <c r="C567" s="6"/>
      <c r="E567" s="6"/>
    </row>
    <row r="568" spans="2:5" ht="14.4">
      <c r="B568" s="6"/>
      <c r="C568" s="6"/>
      <c r="E568" s="6"/>
    </row>
    <row r="569" spans="2:5" ht="14.4">
      <c r="B569" s="6"/>
      <c r="C569" s="6"/>
      <c r="E569" s="6"/>
    </row>
    <row r="570" spans="2:5" ht="14.4">
      <c r="B570" s="6"/>
      <c r="C570" s="6"/>
      <c r="E570" s="6"/>
    </row>
    <row r="571" spans="2:5" ht="14.4">
      <c r="B571" s="6"/>
      <c r="C571" s="6"/>
      <c r="E571" s="6"/>
    </row>
    <row r="572" spans="2:5" ht="14.4">
      <c r="B572" s="6"/>
      <c r="C572" s="6"/>
      <c r="E572" s="6"/>
    </row>
    <row r="573" spans="2:5" ht="14.4">
      <c r="B573" s="6"/>
      <c r="C573" s="6"/>
      <c r="E573" s="6"/>
    </row>
    <row r="574" spans="2:5" ht="14.4">
      <c r="B574" s="6"/>
      <c r="C574" s="6"/>
      <c r="E574" s="6"/>
    </row>
    <row r="575" spans="2:5" ht="14.4">
      <c r="B575" s="6"/>
      <c r="C575" s="6"/>
      <c r="E575" s="6"/>
    </row>
    <row r="576" spans="2:5" ht="14.4">
      <c r="B576" s="6"/>
      <c r="C576" s="6"/>
      <c r="E576" s="6"/>
    </row>
    <row r="577" spans="2:5" ht="14.4">
      <c r="B577" s="6"/>
      <c r="C577" s="6"/>
      <c r="E577" s="6"/>
    </row>
    <row r="578" spans="2:5" ht="14.4">
      <c r="B578" s="6"/>
      <c r="C578" s="6"/>
      <c r="E578" s="6"/>
    </row>
    <row r="579" spans="2:5" ht="14.4">
      <c r="B579" s="6"/>
      <c r="C579" s="6"/>
      <c r="E579" s="6"/>
    </row>
    <row r="580" spans="2:5" ht="14.4">
      <c r="B580" s="6"/>
      <c r="C580" s="6"/>
      <c r="E580" s="6"/>
    </row>
    <row r="581" spans="2:5" ht="14.4">
      <c r="B581" s="6"/>
      <c r="C581" s="6"/>
      <c r="E581" s="6"/>
    </row>
    <row r="582" spans="2:5" ht="14.4">
      <c r="B582" s="6"/>
      <c r="C582" s="6"/>
      <c r="E582" s="6"/>
    </row>
    <row r="583" spans="2:5" ht="14.4">
      <c r="B583" s="6"/>
      <c r="C583" s="6"/>
      <c r="E583" s="6"/>
    </row>
    <row r="584" spans="2:5" ht="14.4">
      <c r="B584" s="6"/>
      <c r="C584" s="6"/>
      <c r="E584" s="6"/>
    </row>
    <row r="585" spans="2:5" ht="14.4">
      <c r="B585" s="6"/>
      <c r="C585" s="6"/>
      <c r="E585" s="6"/>
    </row>
    <row r="586" spans="2:5" ht="14.4">
      <c r="B586" s="6"/>
      <c r="C586" s="6"/>
      <c r="E586" s="6"/>
    </row>
    <row r="587" spans="2:5" ht="14.4">
      <c r="B587" s="6"/>
      <c r="C587" s="6"/>
      <c r="E587" s="6"/>
    </row>
    <row r="588" spans="2:5" ht="14.4">
      <c r="B588" s="6"/>
      <c r="C588" s="6"/>
      <c r="E588" s="6"/>
    </row>
    <row r="589" spans="2:5" ht="14.4">
      <c r="B589" s="6"/>
      <c r="C589" s="6"/>
      <c r="E589" s="6"/>
    </row>
    <row r="590" spans="2:5" ht="14.4">
      <c r="B590" s="6"/>
      <c r="C590" s="6"/>
      <c r="E590" s="6"/>
    </row>
    <row r="591" spans="2:5" ht="14.4">
      <c r="B591" s="6"/>
      <c r="C591" s="6"/>
      <c r="E591" s="6"/>
    </row>
    <row r="592" spans="2:5" ht="14.4">
      <c r="B592" s="6"/>
      <c r="C592" s="6"/>
      <c r="E592" s="6"/>
    </row>
    <row r="593" spans="2:5" ht="14.4">
      <c r="B593" s="6"/>
      <c r="C593" s="6"/>
      <c r="E593" s="6"/>
    </row>
    <row r="594" spans="2:5" ht="14.4">
      <c r="B594" s="6"/>
      <c r="C594" s="6"/>
      <c r="E594" s="6"/>
    </row>
    <row r="595" spans="2:5" ht="14.4">
      <c r="B595" s="6"/>
      <c r="C595" s="6"/>
      <c r="E595" s="6"/>
    </row>
    <row r="596" spans="2:5" ht="14.4">
      <c r="B596" s="6"/>
      <c r="C596" s="6"/>
      <c r="E596" s="6"/>
    </row>
    <row r="597" spans="2:5" ht="14.4">
      <c r="B597" s="6"/>
      <c r="C597" s="6"/>
      <c r="E597" s="6"/>
    </row>
    <row r="598" spans="2:5" ht="14.4">
      <c r="B598" s="6"/>
      <c r="C598" s="6"/>
      <c r="E598" s="6"/>
    </row>
    <row r="599" spans="2:5" ht="14.4">
      <c r="B599" s="6"/>
      <c r="C599" s="6"/>
      <c r="E599" s="6"/>
    </row>
    <row r="600" spans="2:5" ht="14.4">
      <c r="B600" s="6"/>
      <c r="C600" s="6"/>
      <c r="E600" s="6"/>
    </row>
    <row r="601" spans="2:5" ht="14.4">
      <c r="B601" s="6"/>
      <c r="C601" s="6"/>
      <c r="E601" s="6"/>
    </row>
    <row r="602" spans="2:5" ht="14.4">
      <c r="B602" s="6"/>
      <c r="C602" s="6"/>
      <c r="E602" s="6"/>
    </row>
    <row r="603" spans="2:5" ht="14.4">
      <c r="B603" s="6"/>
      <c r="C603" s="6"/>
      <c r="E603" s="6"/>
    </row>
    <row r="604" spans="2:5" ht="14.4">
      <c r="B604" s="6"/>
      <c r="C604" s="6"/>
      <c r="E604" s="6"/>
    </row>
    <row r="605" spans="2:5" ht="14.4">
      <c r="B605" s="6"/>
      <c r="C605" s="6"/>
      <c r="E605" s="6"/>
    </row>
    <row r="606" spans="2:5" ht="14.4">
      <c r="B606" s="6"/>
      <c r="C606" s="6"/>
      <c r="E606" s="6"/>
    </row>
    <row r="607" spans="2:5" ht="14.4">
      <c r="B607" s="6"/>
      <c r="C607" s="6"/>
      <c r="E607" s="6"/>
    </row>
    <row r="608" spans="2:5" ht="14.4">
      <c r="B608" s="6"/>
      <c r="C608" s="6"/>
      <c r="E608" s="6"/>
    </row>
    <row r="609" spans="2:5" ht="14.4">
      <c r="B609" s="6"/>
      <c r="C609" s="6"/>
      <c r="E609" s="6"/>
    </row>
    <row r="610" spans="2:5" ht="14.4">
      <c r="B610" s="6"/>
      <c r="C610" s="6"/>
      <c r="E610" s="6"/>
    </row>
    <row r="611" spans="2:5" ht="14.4">
      <c r="B611" s="6"/>
      <c r="C611" s="6"/>
      <c r="E611" s="6"/>
    </row>
    <row r="612" spans="2:5" ht="14.4">
      <c r="B612" s="6"/>
      <c r="C612" s="6"/>
      <c r="E612" s="6"/>
    </row>
    <row r="613" spans="2:5" ht="14.4">
      <c r="B613" s="6"/>
      <c r="C613" s="6"/>
      <c r="E613" s="6"/>
    </row>
    <row r="614" spans="2:5" ht="14.4">
      <c r="B614" s="6"/>
      <c r="C614" s="6"/>
      <c r="E614" s="6"/>
    </row>
    <row r="615" spans="2:5" ht="14.4">
      <c r="B615" s="6"/>
      <c r="C615" s="6"/>
      <c r="E615" s="6"/>
    </row>
    <row r="616" spans="2:5" ht="14.4">
      <c r="B616" s="6"/>
      <c r="C616" s="6"/>
      <c r="E616" s="6"/>
    </row>
    <row r="617" spans="2:5" ht="14.4">
      <c r="B617" s="6"/>
      <c r="C617" s="6"/>
      <c r="E617" s="6"/>
    </row>
    <row r="618" spans="2:5" ht="14.4">
      <c r="B618" s="6"/>
      <c r="C618" s="6"/>
      <c r="E618" s="6"/>
    </row>
    <row r="619" spans="2:5" ht="14.4">
      <c r="B619" s="6"/>
      <c r="C619" s="6"/>
      <c r="E619" s="6"/>
    </row>
    <row r="620" spans="2:5" ht="14.4">
      <c r="B620" s="6"/>
      <c r="C620" s="6"/>
      <c r="E620" s="6"/>
    </row>
    <row r="621" spans="2:5" ht="14.4">
      <c r="B621" s="6"/>
      <c r="C621" s="6"/>
      <c r="E621" s="6"/>
    </row>
    <row r="622" spans="2:5" ht="14.4">
      <c r="B622" s="6"/>
      <c r="C622" s="6"/>
      <c r="E622" s="6"/>
    </row>
    <row r="623" spans="2:5" ht="14.4">
      <c r="B623" s="6"/>
      <c r="C623" s="6"/>
      <c r="E623" s="6"/>
    </row>
    <row r="624" spans="2:5" ht="14.4">
      <c r="B624" s="6"/>
      <c r="C624" s="6"/>
      <c r="E624" s="6"/>
    </row>
    <row r="625" spans="2:5" ht="14.4">
      <c r="B625" s="6"/>
      <c r="C625" s="6"/>
      <c r="E625" s="6"/>
    </row>
    <row r="626" spans="2:5" ht="14.4">
      <c r="B626" s="6"/>
      <c r="C626" s="6"/>
      <c r="E626" s="6"/>
    </row>
    <row r="627" spans="2:5" ht="14.4">
      <c r="B627" s="6"/>
      <c r="C627" s="6"/>
      <c r="E627" s="6"/>
    </row>
    <row r="628" spans="2:5" ht="14.4">
      <c r="B628" s="6"/>
      <c r="C628" s="6"/>
      <c r="E628" s="6"/>
    </row>
    <row r="629" spans="2:5" ht="14.4">
      <c r="B629" s="6"/>
      <c r="C629" s="6"/>
      <c r="E629" s="6"/>
    </row>
    <row r="630" spans="2:5" ht="14.4">
      <c r="B630" s="6"/>
      <c r="C630" s="6"/>
      <c r="E630" s="6"/>
    </row>
    <row r="631" spans="2:5" ht="14.4">
      <c r="B631" s="6"/>
      <c r="C631" s="6"/>
      <c r="E631" s="6"/>
    </row>
    <row r="632" spans="2:5" ht="14.4">
      <c r="B632" s="6"/>
      <c r="C632" s="6"/>
      <c r="E632" s="6"/>
    </row>
    <row r="633" spans="2:5" ht="14.4">
      <c r="B633" s="6"/>
      <c r="C633" s="6"/>
      <c r="E633" s="6"/>
    </row>
    <row r="634" spans="2:5" ht="14.4">
      <c r="B634" s="6"/>
      <c r="C634" s="6"/>
      <c r="E634" s="6"/>
    </row>
    <row r="635" spans="2:5" ht="14.4">
      <c r="B635" s="6"/>
      <c r="C635" s="6"/>
      <c r="E635" s="6"/>
    </row>
    <row r="636" spans="2:5" ht="14.4">
      <c r="B636" s="6"/>
      <c r="C636" s="6"/>
      <c r="E636" s="6"/>
    </row>
    <row r="637" spans="2:5" ht="14.4">
      <c r="B637" s="6"/>
      <c r="C637" s="6"/>
      <c r="E637" s="6"/>
    </row>
    <row r="638" spans="2:5" ht="14.4">
      <c r="B638" s="6"/>
      <c r="C638" s="6"/>
      <c r="E638" s="6"/>
    </row>
    <row r="639" spans="2:5" ht="14.4">
      <c r="B639" s="6"/>
      <c r="C639" s="6"/>
      <c r="E639" s="6"/>
    </row>
    <row r="640" spans="2:5" ht="14.4">
      <c r="B640" s="6"/>
      <c r="C640" s="6"/>
      <c r="E640" s="6"/>
    </row>
    <row r="641" spans="2:5" ht="14.4">
      <c r="B641" s="6"/>
      <c r="C641" s="6"/>
      <c r="E641" s="6"/>
    </row>
    <row r="642" spans="2:5" ht="14.4">
      <c r="B642" s="6"/>
      <c r="C642" s="6"/>
      <c r="E642" s="6"/>
    </row>
    <row r="643" spans="2:5" ht="14.4">
      <c r="B643" s="6"/>
      <c r="C643" s="6"/>
      <c r="E643" s="6"/>
    </row>
    <row r="644" spans="2:5" ht="14.4">
      <c r="B644" s="6"/>
      <c r="C644" s="6"/>
      <c r="E644" s="6"/>
    </row>
    <row r="645" spans="2:5" ht="14.4">
      <c r="B645" s="6"/>
      <c r="C645" s="6"/>
      <c r="E645" s="6"/>
    </row>
    <row r="646" spans="2:5" ht="14.4">
      <c r="B646" s="6"/>
      <c r="C646" s="6"/>
      <c r="E646" s="6"/>
    </row>
    <row r="647" spans="2:5" ht="14.4">
      <c r="B647" s="6"/>
      <c r="C647" s="6"/>
      <c r="E647" s="6"/>
    </row>
    <row r="648" spans="2:5" ht="14.4">
      <c r="B648" s="6"/>
      <c r="C648" s="6"/>
      <c r="E648" s="6"/>
    </row>
    <row r="649" spans="2:5" ht="14.4">
      <c r="B649" s="6"/>
      <c r="C649" s="6"/>
      <c r="E649" s="6"/>
    </row>
    <row r="650" spans="2:5" ht="14.4">
      <c r="B650" s="6"/>
      <c r="C650" s="6"/>
      <c r="E650" s="6"/>
    </row>
    <row r="651" spans="2:5" ht="14.4">
      <c r="B651" s="6"/>
      <c r="C651" s="6"/>
      <c r="E651" s="6"/>
    </row>
    <row r="652" spans="2:5" ht="14.4">
      <c r="B652" s="6"/>
      <c r="C652" s="6"/>
      <c r="E652" s="6"/>
    </row>
    <row r="653" spans="2:5" ht="14.4">
      <c r="B653" s="6"/>
      <c r="C653" s="6"/>
      <c r="E653" s="6"/>
    </row>
    <row r="654" spans="2:5" ht="14.4">
      <c r="B654" s="6"/>
      <c r="C654" s="6"/>
      <c r="E654" s="6"/>
    </row>
    <row r="655" spans="2:5" ht="14.4">
      <c r="B655" s="6"/>
      <c r="C655" s="6"/>
      <c r="E655" s="6"/>
    </row>
    <row r="656" spans="2:5" ht="14.4">
      <c r="B656" s="6"/>
      <c r="C656" s="6"/>
      <c r="E656" s="6"/>
    </row>
    <row r="657" spans="2:5" ht="14.4">
      <c r="B657" s="6"/>
      <c r="C657" s="6"/>
      <c r="E657" s="6"/>
    </row>
    <row r="658" spans="2:5" ht="14.4">
      <c r="B658" s="6"/>
      <c r="C658" s="6"/>
      <c r="E658" s="6"/>
    </row>
    <row r="659" spans="2:5" ht="14.4">
      <c r="B659" s="6"/>
      <c r="C659" s="6"/>
      <c r="E659" s="6"/>
    </row>
    <row r="660" spans="2:5" ht="14.4">
      <c r="B660" s="6"/>
      <c r="C660" s="6"/>
      <c r="E660" s="6"/>
    </row>
    <row r="661" spans="2:5" ht="14.4">
      <c r="B661" s="6"/>
      <c r="C661" s="6"/>
      <c r="E661" s="6"/>
    </row>
    <row r="662" spans="2:5" ht="14.4">
      <c r="B662" s="6"/>
      <c r="C662" s="6"/>
      <c r="E662" s="6"/>
    </row>
    <row r="663" spans="2:5" ht="14.4">
      <c r="B663" s="6"/>
      <c r="C663" s="6"/>
      <c r="E663" s="6"/>
    </row>
    <row r="664" spans="2:5" ht="14.4">
      <c r="B664" s="6"/>
      <c r="C664" s="6"/>
      <c r="E664" s="6"/>
    </row>
    <row r="665" spans="2:5" ht="14.4">
      <c r="B665" s="6"/>
      <c r="C665" s="6"/>
      <c r="E665" s="6"/>
    </row>
    <row r="666" spans="2:5" ht="14.4">
      <c r="B666" s="6"/>
      <c r="C666" s="6"/>
      <c r="E666" s="6"/>
    </row>
    <row r="667" spans="2:5" ht="14.4">
      <c r="B667" s="6"/>
      <c r="C667" s="6"/>
      <c r="E667" s="6"/>
    </row>
    <row r="668" spans="2:5" ht="14.4">
      <c r="B668" s="6"/>
      <c r="C668" s="6"/>
      <c r="E668" s="6"/>
    </row>
    <row r="669" spans="2:5" ht="14.4">
      <c r="B669" s="6"/>
      <c r="C669" s="6"/>
      <c r="E669" s="6"/>
    </row>
    <row r="670" spans="2:5" ht="14.4">
      <c r="B670" s="6"/>
      <c r="C670" s="6"/>
      <c r="E670" s="6"/>
    </row>
    <row r="671" spans="2:5" ht="14.4">
      <c r="B671" s="6"/>
      <c r="C671" s="6"/>
      <c r="E671" s="6"/>
    </row>
    <row r="672" spans="2:5" ht="14.4">
      <c r="B672" s="6"/>
      <c r="C672" s="6"/>
      <c r="E672" s="6"/>
    </row>
    <row r="673" spans="2:5" ht="14.4">
      <c r="B673" s="6"/>
      <c r="C673" s="6"/>
      <c r="E673" s="6"/>
    </row>
    <row r="674" spans="2:5" ht="14.4">
      <c r="B674" s="6"/>
      <c r="C674" s="6"/>
      <c r="E674" s="6"/>
    </row>
    <row r="675" spans="2:5" ht="14.4">
      <c r="B675" s="6"/>
      <c r="C675" s="6"/>
      <c r="E675" s="6"/>
    </row>
    <row r="676" spans="2:5" ht="14.4">
      <c r="B676" s="6"/>
      <c r="C676" s="6"/>
      <c r="E676" s="6"/>
    </row>
    <row r="677" spans="2:5" ht="14.4">
      <c r="B677" s="6"/>
      <c r="C677" s="6"/>
      <c r="E677" s="6"/>
    </row>
    <row r="678" spans="2:5" ht="14.4">
      <c r="B678" s="6"/>
      <c r="C678" s="6"/>
      <c r="E678" s="6"/>
    </row>
    <row r="679" spans="2:5" ht="14.4">
      <c r="B679" s="6"/>
      <c r="C679" s="6"/>
      <c r="E679" s="6"/>
    </row>
    <row r="680" spans="2:5" ht="14.4">
      <c r="B680" s="6"/>
      <c r="C680" s="6"/>
      <c r="E680" s="6"/>
    </row>
    <row r="681" spans="2:5" ht="14.4">
      <c r="B681" s="6"/>
      <c r="C681" s="6"/>
      <c r="E681" s="6"/>
    </row>
    <row r="682" spans="2:5" ht="14.4">
      <c r="B682" s="6"/>
      <c r="C682" s="6"/>
      <c r="E682" s="6"/>
    </row>
    <row r="683" spans="2:5" ht="14.4">
      <c r="B683" s="6"/>
      <c r="C683" s="6"/>
      <c r="E683" s="6"/>
    </row>
    <row r="684" spans="2:5" ht="14.4">
      <c r="B684" s="6"/>
      <c r="C684" s="6"/>
      <c r="E684" s="6"/>
    </row>
    <row r="685" spans="2:5" ht="14.4">
      <c r="B685" s="6"/>
      <c r="C685" s="6"/>
      <c r="E685" s="6"/>
    </row>
    <row r="686" spans="2:5" ht="14.4">
      <c r="B686" s="6"/>
      <c r="C686" s="6"/>
      <c r="E686" s="6"/>
    </row>
    <row r="687" spans="2:5" ht="14.4">
      <c r="B687" s="6"/>
      <c r="C687" s="6"/>
      <c r="E687" s="6"/>
    </row>
    <row r="688" spans="2:5" ht="14.4">
      <c r="B688" s="6"/>
      <c r="C688" s="6"/>
      <c r="E688" s="6"/>
    </row>
    <row r="689" spans="2:5" ht="14.4">
      <c r="B689" s="6"/>
      <c r="C689" s="6"/>
      <c r="E689" s="6"/>
    </row>
    <row r="690" spans="2:5" ht="14.4">
      <c r="B690" s="6"/>
      <c r="C690" s="6"/>
      <c r="E690" s="6"/>
    </row>
    <row r="691" spans="2:5" ht="14.4">
      <c r="B691" s="6"/>
      <c r="C691" s="6"/>
      <c r="E691" s="6"/>
    </row>
    <row r="692" spans="2:5" ht="14.4">
      <c r="B692" s="6"/>
      <c r="C692" s="6"/>
      <c r="E692" s="6"/>
    </row>
    <row r="693" spans="2:5" ht="14.4">
      <c r="B693" s="6"/>
      <c r="C693" s="6"/>
      <c r="E693" s="6"/>
    </row>
    <row r="694" spans="2:5" ht="14.4">
      <c r="B694" s="6"/>
      <c r="C694" s="6"/>
      <c r="E694" s="6"/>
    </row>
    <row r="695" spans="2:5" ht="14.4">
      <c r="B695" s="6"/>
      <c r="C695" s="6"/>
      <c r="E695" s="6"/>
    </row>
    <row r="696" spans="2:5" ht="14.4">
      <c r="B696" s="6"/>
      <c r="C696" s="6"/>
      <c r="E696" s="6"/>
    </row>
    <row r="697" spans="2:5" ht="14.4">
      <c r="B697" s="6"/>
      <c r="C697" s="6"/>
      <c r="E697" s="6"/>
    </row>
    <row r="698" spans="2:5" ht="14.4">
      <c r="B698" s="6"/>
      <c r="C698" s="6"/>
      <c r="E698" s="6"/>
    </row>
    <row r="699" spans="2:5" ht="14.4">
      <c r="B699" s="6"/>
      <c r="C699" s="6"/>
      <c r="E699" s="6"/>
    </row>
    <row r="700" spans="2:5" ht="14.4">
      <c r="B700" s="6"/>
      <c r="C700" s="6"/>
      <c r="E700" s="6"/>
    </row>
    <row r="701" spans="2:5" ht="14.4">
      <c r="B701" s="6"/>
      <c r="C701" s="6"/>
      <c r="E701" s="6"/>
    </row>
    <row r="702" spans="2:5" ht="14.4">
      <c r="B702" s="6"/>
      <c r="C702" s="6"/>
      <c r="E702" s="6"/>
    </row>
    <row r="703" spans="2:5" ht="14.4">
      <c r="B703" s="6"/>
      <c r="C703" s="6"/>
      <c r="E703" s="6"/>
    </row>
    <row r="704" spans="2:5" ht="14.4">
      <c r="B704" s="6"/>
      <c r="C704" s="6"/>
      <c r="E704" s="6"/>
    </row>
    <row r="705" spans="2:5" ht="14.4">
      <c r="B705" s="6"/>
      <c r="C705" s="6"/>
      <c r="E705" s="6"/>
    </row>
    <row r="706" spans="2:5" ht="14.4">
      <c r="B706" s="6"/>
      <c r="C706" s="6"/>
      <c r="E706" s="6"/>
    </row>
    <row r="707" spans="2:5" ht="14.4">
      <c r="B707" s="6"/>
      <c r="C707" s="6"/>
      <c r="E707" s="6"/>
    </row>
    <row r="708" spans="2:5" ht="14.4">
      <c r="B708" s="6"/>
      <c r="C708" s="6"/>
      <c r="E708" s="6"/>
    </row>
    <row r="709" spans="2:5" ht="14.4">
      <c r="B709" s="6"/>
      <c r="C709" s="6"/>
      <c r="E709" s="6"/>
    </row>
    <row r="710" spans="2:5" ht="14.4">
      <c r="B710" s="6"/>
      <c r="C710" s="6"/>
      <c r="E710" s="6"/>
    </row>
    <row r="711" spans="2:5" ht="14.4">
      <c r="B711" s="6"/>
      <c r="C711" s="6"/>
      <c r="E711" s="6"/>
    </row>
    <row r="712" spans="2:5" ht="14.4">
      <c r="B712" s="6"/>
      <c r="C712" s="6"/>
      <c r="E712" s="6"/>
    </row>
    <row r="713" spans="2:5" ht="14.4">
      <c r="B713" s="6"/>
      <c r="C713" s="6"/>
      <c r="E713" s="6"/>
    </row>
    <row r="714" spans="2:5" ht="14.4">
      <c r="B714" s="6"/>
      <c r="C714" s="6"/>
      <c r="E714" s="6"/>
    </row>
    <row r="715" spans="2:5" ht="14.4">
      <c r="B715" s="6"/>
      <c r="C715" s="6"/>
      <c r="E715" s="6"/>
    </row>
    <row r="716" spans="2:5" ht="14.4">
      <c r="B716" s="6"/>
      <c r="C716" s="6"/>
      <c r="E716" s="6"/>
    </row>
    <row r="717" spans="2:5" ht="14.4">
      <c r="B717" s="6"/>
      <c r="C717" s="6"/>
      <c r="E717" s="6"/>
    </row>
    <row r="718" spans="2:5" ht="14.4">
      <c r="B718" s="6"/>
      <c r="C718" s="6"/>
      <c r="E718" s="6"/>
    </row>
    <row r="719" spans="2:5" ht="14.4">
      <c r="B719" s="6"/>
      <c r="C719" s="6"/>
      <c r="E719" s="6"/>
    </row>
    <row r="720" spans="2:5" ht="14.4">
      <c r="B720" s="6"/>
      <c r="C720" s="6"/>
      <c r="E720" s="6"/>
    </row>
    <row r="721" spans="2:5" ht="14.4">
      <c r="B721" s="6"/>
      <c r="C721" s="6"/>
      <c r="E721" s="6"/>
    </row>
    <row r="722" spans="2:5" ht="14.4">
      <c r="B722" s="6"/>
      <c r="C722" s="6"/>
      <c r="E722" s="6"/>
    </row>
    <row r="723" spans="2:5" ht="14.4">
      <c r="B723" s="6"/>
      <c r="C723" s="6"/>
      <c r="E723" s="6"/>
    </row>
    <row r="724" spans="2:5" ht="14.4">
      <c r="B724" s="6"/>
      <c r="C724" s="6"/>
      <c r="E724" s="6"/>
    </row>
    <row r="725" spans="2:5" ht="14.4">
      <c r="B725" s="6"/>
      <c r="C725" s="6"/>
      <c r="E725" s="6"/>
    </row>
    <row r="726" spans="2:5" ht="14.4">
      <c r="B726" s="6"/>
      <c r="C726" s="6"/>
      <c r="E726" s="6"/>
    </row>
    <row r="727" spans="2:5" ht="14.4">
      <c r="B727" s="6"/>
      <c r="C727" s="6"/>
      <c r="E727" s="6"/>
    </row>
    <row r="728" spans="2:5" ht="14.4">
      <c r="B728" s="6"/>
      <c r="C728" s="6"/>
      <c r="E728" s="6"/>
    </row>
    <row r="729" spans="2:5" ht="14.4">
      <c r="B729" s="6"/>
      <c r="C729" s="6"/>
      <c r="E729" s="6"/>
    </row>
    <row r="730" spans="2:5" ht="14.4">
      <c r="B730" s="6"/>
      <c r="C730" s="6"/>
      <c r="E730" s="6"/>
    </row>
    <row r="731" spans="2:5" ht="14.4">
      <c r="B731" s="6"/>
      <c r="C731" s="6"/>
      <c r="E731" s="6"/>
    </row>
    <row r="732" spans="2:5" ht="14.4">
      <c r="B732" s="6"/>
      <c r="C732" s="6"/>
      <c r="E732" s="6"/>
    </row>
    <row r="733" spans="2:5" ht="14.4">
      <c r="B733" s="6"/>
      <c r="C733" s="6"/>
      <c r="E733" s="6"/>
    </row>
    <row r="734" spans="2:5" ht="14.4">
      <c r="B734" s="6"/>
      <c r="C734" s="6"/>
      <c r="E734" s="6"/>
    </row>
    <row r="735" spans="2:5" ht="14.4">
      <c r="B735" s="6"/>
      <c r="C735" s="6"/>
      <c r="E735" s="6"/>
    </row>
    <row r="736" spans="2:5" ht="14.4">
      <c r="B736" s="6"/>
      <c r="C736" s="6"/>
      <c r="E736" s="6"/>
    </row>
    <row r="737" spans="2:5" ht="14.4">
      <c r="B737" s="6"/>
      <c r="C737" s="6"/>
      <c r="E737" s="6"/>
    </row>
    <row r="738" spans="2:5" ht="14.4">
      <c r="B738" s="6"/>
      <c r="C738" s="6"/>
      <c r="E738" s="6"/>
    </row>
    <row r="739" spans="2:5" ht="14.4">
      <c r="B739" s="6"/>
      <c r="C739" s="6"/>
      <c r="E739" s="6"/>
    </row>
    <row r="740" spans="2:5" ht="14.4">
      <c r="B740" s="6"/>
      <c r="C740" s="6"/>
      <c r="E740" s="6"/>
    </row>
    <row r="741" spans="2:5" ht="14.4">
      <c r="B741" s="6"/>
      <c r="C741" s="6"/>
      <c r="E741" s="6"/>
    </row>
    <row r="742" spans="2:5" ht="14.4">
      <c r="B742" s="6"/>
      <c r="C742" s="6"/>
      <c r="E742" s="6"/>
    </row>
    <row r="743" spans="2:5" ht="14.4">
      <c r="B743" s="6"/>
      <c r="C743" s="6"/>
      <c r="E743" s="6"/>
    </row>
    <row r="744" spans="2:5" ht="14.4">
      <c r="B744" s="6"/>
      <c r="C744" s="6"/>
      <c r="E744" s="6"/>
    </row>
    <row r="745" spans="2:5" ht="14.4">
      <c r="B745" s="6"/>
      <c r="C745" s="6"/>
      <c r="E745" s="6"/>
    </row>
    <row r="746" spans="2:5" ht="14.4">
      <c r="B746" s="6"/>
      <c r="C746" s="6"/>
      <c r="E746" s="6"/>
    </row>
    <row r="747" spans="2:5" ht="14.4">
      <c r="B747" s="6"/>
      <c r="C747" s="6"/>
      <c r="E747" s="6"/>
    </row>
    <row r="748" spans="2:5" ht="14.4">
      <c r="B748" s="6"/>
      <c r="C748" s="6"/>
      <c r="E748" s="6"/>
    </row>
    <row r="749" spans="2:5" ht="14.4">
      <c r="B749" s="6"/>
      <c r="C749" s="6"/>
      <c r="E749" s="6"/>
    </row>
    <row r="750" spans="2:5" ht="14.4">
      <c r="B750" s="6"/>
      <c r="C750" s="6"/>
      <c r="E750" s="6"/>
    </row>
    <row r="751" spans="2:5" ht="14.4">
      <c r="B751" s="6"/>
      <c r="C751" s="6"/>
      <c r="E751" s="6"/>
    </row>
    <row r="752" spans="2:5" ht="14.4">
      <c r="B752" s="6"/>
      <c r="C752" s="6"/>
      <c r="E752" s="6"/>
    </row>
    <row r="753" spans="2:5" ht="14.4">
      <c r="B753" s="6"/>
      <c r="C753" s="6"/>
      <c r="E753" s="6"/>
    </row>
    <row r="754" spans="2:5" ht="14.4">
      <c r="B754" s="6"/>
      <c r="C754" s="6"/>
      <c r="E754" s="6"/>
    </row>
    <row r="755" spans="2:5" ht="14.4">
      <c r="B755" s="6"/>
      <c r="C755" s="6"/>
      <c r="E755" s="6"/>
    </row>
    <row r="756" spans="2:5" ht="14.4">
      <c r="B756" s="6"/>
      <c r="C756" s="6"/>
      <c r="E756" s="6"/>
    </row>
    <row r="757" spans="2:5" ht="14.4">
      <c r="B757" s="6"/>
      <c r="C757" s="6"/>
      <c r="E757" s="6"/>
    </row>
    <row r="758" spans="2:5" ht="14.4">
      <c r="B758" s="6"/>
      <c r="C758" s="6"/>
      <c r="E758" s="6"/>
    </row>
    <row r="759" spans="2:5" ht="14.4">
      <c r="B759" s="6"/>
      <c r="C759" s="6"/>
      <c r="E759" s="6"/>
    </row>
    <row r="760" spans="2:5" ht="14.4">
      <c r="B760" s="6"/>
      <c r="C760" s="6"/>
      <c r="E760" s="6"/>
    </row>
    <row r="761" spans="2:5" ht="14.4">
      <c r="B761" s="6"/>
      <c r="C761" s="6"/>
      <c r="E761" s="6"/>
    </row>
    <row r="762" spans="2:5" ht="14.4">
      <c r="B762" s="6"/>
      <c r="C762" s="6"/>
      <c r="E762" s="6"/>
    </row>
    <row r="763" spans="2:5" ht="14.4">
      <c r="B763" s="6"/>
      <c r="C763" s="6"/>
      <c r="E763" s="6"/>
    </row>
    <row r="764" spans="2:5" ht="14.4">
      <c r="B764" s="6"/>
      <c r="C764" s="6"/>
      <c r="E764" s="6"/>
    </row>
    <row r="765" spans="2:5" ht="14.4">
      <c r="B765" s="6"/>
      <c r="C765" s="6"/>
      <c r="E765" s="6"/>
    </row>
    <row r="766" spans="2:5" ht="14.4">
      <c r="B766" s="6"/>
      <c r="C766" s="6"/>
      <c r="E766" s="6"/>
    </row>
    <row r="767" spans="2:5" ht="14.4">
      <c r="B767" s="6"/>
      <c r="C767" s="6"/>
      <c r="E767" s="6"/>
    </row>
    <row r="768" spans="2:5" ht="14.4">
      <c r="B768" s="6"/>
      <c r="C768" s="6"/>
      <c r="E768" s="6"/>
    </row>
    <row r="769" spans="2:5" ht="14.4">
      <c r="B769" s="6"/>
      <c r="C769" s="6"/>
      <c r="E769" s="6"/>
    </row>
    <row r="770" spans="2:5" ht="14.4">
      <c r="B770" s="6"/>
      <c r="C770" s="6"/>
      <c r="E770" s="6"/>
    </row>
    <row r="771" spans="2:5" ht="14.4">
      <c r="B771" s="6"/>
      <c r="C771" s="6"/>
      <c r="E771" s="6"/>
    </row>
    <row r="772" spans="2:5" ht="14.4">
      <c r="B772" s="6"/>
      <c r="C772" s="6"/>
      <c r="E772" s="6"/>
    </row>
    <row r="773" spans="2:5" ht="14.4">
      <c r="B773" s="6"/>
      <c r="C773" s="6"/>
      <c r="E773" s="6"/>
    </row>
    <row r="774" spans="2:5" ht="14.4">
      <c r="B774" s="6"/>
      <c r="C774" s="6"/>
      <c r="E774" s="6"/>
    </row>
    <row r="775" spans="2:5" ht="14.4">
      <c r="B775" s="6"/>
      <c r="C775" s="6"/>
      <c r="E775" s="6"/>
    </row>
    <row r="776" spans="2:5" ht="14.4">
      <c r="B776" s="6"/>
      <c r="C776" s="6"/>
      <c r="E776" s="6"/>
    </row>
    <row r="777" spans="2:5" ht="14.4">
      <c r="B777" s="6"/>
      <c r="C777" s="6"/>
      <c r="E777" s="6"/>
    </row>
    <row r="778" spans="2:5" ht="14.4">
      <c r="B778" s="6"/>
      <c r="C778" s="6"/>
      <c r="E778" s="6"/>
    </row>
    <row r="779" spans="2:5" ht="14.4">
      <c r="B779" s="6"/>
      <c r="C779" s="6"/>
      <c r="E779" s="6"/>
    </row>
    <row r="780" spans="2:5" ht="14.4">
      <c r="B780" s="6"/>
      <c r="C780" s="6"/>
      <c r="E780" s="6"/>
    </row>
    <row r="781" spans="2:5" ht="14.4">
      <c r="B781" s="6"/>
      <c r="C781" s="6"/>
      <c r="E781" s="6"/>
    </row>
    <row r="782" spans="2:5" ht="14.4">
      <c r="B782" s="6"/>
      <c r="C782" s="6"/>
      <c r="E782" s="6"/>
    </row>
    <row r="783" spans="2:5" ht="14.4">
      <c r="B783" s="6"/>
      <c r="C783" s="6"/>
      <c r="E783" s="6"/>
    </row>
    <row r="784" spans="2:5" ht="14.4">
      <c r="B784" s="6"/>
      <c r="C784" s="6"/>
      <c r="E784" s="6"/>
    </row>
    <row r="785" spans="2:5" ht="14.4">
      <c r="B785" s="6"/>
      <c r="C785" s="6"/>
      <c r="E785" s="6"/>
    </row>
    <row r="786" spans="2:5" ht="14.4">
      <c r="B786" s="6"/>
      <c r="C786" s="6"/>
      <c r="E786" s="6"/>
    </row>
    <row r="787" spans="2:5" ht="14.4">
      <c r="B787" s="6"/>
      <c r="C787" s="6"/>
      <c r="E787" s="6"/>
    </row>
    <row r="788" spans="2:5" ht="14.4">
      <c r="B788" s="6"/>
      <c r="C788" s="6"/>
      <c r="E788" s="6"/>
    </row>
    <row r="789" spans="2:5" ht="14.4">
      <c r="B789" s="6"/>
      <c r="C789" s="6"/>
      <c r="E789" s="6"/>
    </row>
    <row r="790" spans="2:5" ht="14.4">
      <c r="B790" s="6"/>
      <c r="C790" s="6"/>
      <c r="E790" s="6"/>
    </row>
    <row r="791" spans="2:5" ht="14.4">
      <c r="B791" s="6"/>
      <c r="C791" s="6"/>
      <c r="E791" s="6"/>
    </row>
    <row r="792" spans="2:5" ht="14.4">
      <c r="B792" s="6"/>
      <c r="C792" s="6"/>
      <c r="E792" s="6"/>
    </row>
    <row r="793" spans="2:5" ht="14.4">
      <c r="B793" s="6"/>
      <c r="C793" s="6"/>
      <c r="E793" s="6"/>
    </row>
    <row r="794" spans="2:5" ht="14.4">
      <c r="B794" s="6"/>
      <c r="C794" s="6"/>
      <c r="E794" s="6"/>
    </row>
    <row r="795" spans="2:5" ht="14.4">
      <c r="B795" s="6"/>
      <c r="C795" s="6"/>
      <c r="E795" s="6"/>
    </row>
    <row r="796" spans="2:5" ht="14.4">
      <c r="B796" s="6"/>
      <c r="C796" s="6"/>
      <c r="E796" s="6"/>
    </row>
    <row r="797" spans="2:5" ht="14.4">
      <c r="B797" s="6"/>
      <c r="C797" s="6"/>
      <c r="E797" s="6"/>
    </row>
    <row r="798" spans="2:5" ht="14.4">
      <c r="B798" s="6"/>
      <c r="C798" s="6"/>
      <c r="E798" s="6"/>
    </row>
    <row r="799" spans="2:5" ht="14.4">
      <c r="B799" s="6"/>
      <c r="C799" s="6"/>
      <c r="E799" s="6"/>
    </row>
    <row r="800" spans="2:5" ht="14.4">
      <c r="B800" s="6"/>
      <c r="C800" s="6"/>
      <c r="E800" s="6"/>
    </row>
    <row r="801" spans="2:5" ht="14.4">
      <c r="B801" s="6"/>
      <c r="C801" s="6"/>
      <c r="E801" s="6"/>
    </row>
    <row r="802" spans="2:5" ht="14.4">
      <c r="B802" s="6"/>
      <c r="C802" s="6"/>
      <c r="E802" s="6"/>
    </row>
    <row r="803" spans="2:5" ht="14.4">
      <c r="B803" s="6"/>
      <c r="C803" s="6"/>
      <c r="E803" s="6"/>
    </row>
    <row r="804" spans="2:5" ht="14.4">
      <c r="B804" s="6"/>
      <c r="C804" s="6"/>
      <c r="E804" s="6"/>
    </row>
    <row r="805" spans="2:5" ht="14.4">
      <c r="B805" s="6"/>
      <c r="C805" s="6"/>
      <c r="E805" s="6"/>
    </row>
    <row r="806" spans="2:5" ht="14.4">
      <c r="B806" s="6"/>
      <c r="C806" s="6"/>
      <c r="E806" s="6"/>
    </row>
    <row r="807" spans="2:5" ht="14.4">
      <c r="B807" s="6"/>
      <c r="C807" s="6"/>
      <c r="E807" s="6"/>
    </row>
    <row r="808" spans="2:5" ht="14.4">
      <c r="B808" s="6"/>
      <c r="C808" s="6"/>
      <c r="E808" s="6"/>
    </row>
    <row r="809" spans="2:5" ht="14.4">
      <c r="B809" s="6"/>
      <c r="C809" s="6"/>
      <c r="E809" s="6"/>
    </row>
    <row r="810" spans="2:5" ht="14.4">
      <c r="B810" s="6"/>
      <c r="C810" s="6"/>
      <c r="E810" s="6"/>
    </row>
    <row r="811" spans="2:5" ht="14.4">
      <c r="B811" s="6"/>
      <c r="C811" s="6"/>
      <c r="E811" s="6"/>
    </row>
    <row r="812" spans="2:5" ht="14.4">
      <c r="B812" s="6"/>
      <c r="C812" s="6"/>
      <c r="E812" s="6"/>
    </row>
    <row r="813" spans="2:5" ht="14.4">
      <c r="B813" s="6"/>
      <c r="C813" s="6"/>
      <c r="E813" s="6"/>
    </row>
    <row r="814" spans="2:5" ht="14.4">
      <c r="B814" s="6"/>
      <c r="C814" s="6"/>
      <c r="E814" s="6"/>
    </row>
    <row r="815" spans="2:5" ht="14.4">
      <c r="B815" s="6"/>
      <c r="C815" s="6"/>
      <c r="E815" s="6"/>
    </row>
    <row r="816" spans="2:5" ht="14.4">
      <c r="B816" s="6"/>
      <c r="C816" s="6"/>
      <c r="E816" s="6"/>
    </row>
    <row r="817" spans="2:5" ht="14.4">
      <c r="B817" s="6"/>
      <c r="C817" s="6"/>
      <c r="E817" s="6"/>
    </row>
    <row r="818" spans="2:5" ht="14.4">
      <c r="B818" s="6"/>
      <c r="C818" s="6"/>
      <c r="E818" s="6"/>
    </row>
    <row r="819" spans="2:5" ht="14.4">
      <c r="B819" s="6"/>
      <c r="C819" s="6"/>
      <c r="E819" s="6"/>
    </row>
    <row r="820" spans="2:5" ht="14.4">
      <c r="B820" s="6"/>
      <c r="C820" s="6"/>
      <c r="E820" s="6"/>
    </row>
    <row r="821" spans="2:5" ht="14.4">
      <c r="B821" s="6"/>
      <c r="C821" s="6"/>
      <c r="E821" s="6"/>
    </row>
    <row r="822" spans="2:5" ht="14.4">
      <c r="B822" s="6"/>
      <c r="C822" s="6"/>
      <c r="E822" s="6"/>
    </row>
    <row r="823" spans="2:5" ht="14.4">
      <c r="B823" s="6"/>
      <c r="C823" s="6"/>
      <c r="E823" s="6"/>
    </row>
    <row r="824" spans="2:5" ht="14.4">
      <c r="B824" s="6"/>
      <c r="C824" s="6"/>
      <c r="E824" s="6"/>
    </row>
    <row r="825" spans="2:5" ht="14.4">
      <c r="B825" s="6"/>
      <c r="C825" s="6"/>
      <c r="E825" s="6"/>
    </row>
    <row r="826" spans="2:5" ht="14.4">
      <c r="B826" s="6"/>
      <c r="C826" s="6"/>
      <c r="E826" s="6"/>
    </row>
    <row r="827" spans="2:5" ht="14.4">
      <c r="B827" s="6"/>
      <c r="C827" s="6"/>
      <c r="E827" s="6"/>
    </row>
    <row r="828" spans="2:5" ht="14.4">
      <c r="B828" s="6"/>
      <c r="C828" s="6"/>
      <c r="E828" s="6"/>
    </row>
    <row r="829" spans="2:5" ht="14.4">
      <c r="B829" s="6"/>
      <c r="C829" s="6"/>
      <c r="E829" s="6"/>
    </row>
    <row r="830" spans="2:5" ht="14.4">
      <c r="B830" s="6"/>
      <c r="C830" s="6"/>
      <c r="E830" s="6"/>
    </row>
    <row r="831" spans="2:5" ht="14.4">
      <c r="B831" s="6"/>
      <c r="C831" s="6"/>
      <c r="E831" s="6"/>
    </row>
    <row r="832" spans="2:5" ht="14.4">
      <c r="B832" s="6"/>
      <c r="C832" s="6"/>
      <c r="E832" s="6"/>
    </row>
    <row r="833" spans="2:5" ht="14.4">
      <c r="B833" s="6"/>
      <c r="C833" s="6"/>
      <c r="E833" s="6"/>
    </row>
    <row r="834" spans="2:5" ht="14.4">
      <c r="B834" s="6"/>
      <c r="C834" s="6"/>
      <c r="E834" s="6"/>
    </row>
    <row r="835" spans="2:5" ht="14.4">
      <c r="B835" s="6"/>
      <c r="C835" s="6"/>
      <c r="E835" s="6"/>
    </row>
    <row r="836" spans="2:5" ht="14.4">
      <c r="B836" s="6"/>
      <c r="C836" s="6"/>
      <c r="E836" s="6"/>
    </row>
    <row r="837" spans="2:5" ht="14.4">
      <c r="B837" s="6"/>
      <c r="C837" s="6"/>
      <c r="E837" s="6"/>
    </row>
    <row r="838" spans="2:5" ht="14.4">
      <c r="B838" s="6"/>
      <c r="C838" s="6"/>
      <c r="E838" s="6"/>
    </row>
    <row r="839" spans="2:5" ht="14.4">
      <c r="B839" s="6"/>
      <c r="C839" s="6"/>
      <c r="E839" s="6"/>
    </row>
    <row r="840" spans="2:5" ht="14.4">
      <c r="B840" s="6"/>
      <c r="C840" s="6"/>
      <c r="E840" s="6"/>
    </row>
    <row r="841" spans="2:5" ht="14.4">
      <c r="B841" s="6"/>
      <c r="C841" s="6"/>
      <c r="E841" s="6"/>
    </row>
    <row r="842" spans="2:5" ht="14.4">
      <c r="B842" s="6"/>
      <c r="C842" s="6"/>
      <c r="E842" s="6"/>
    </row>
    <row r="843" spans="2:5" ht="14.4">
      <c r="B843" s="6"/>
      <c r="C843" s="6"/>
      <c r="E843" s="6"/>
    </row>
    <row r="844" spans="2:5" ht="14.4">
      <c r="B844" s="6"/>
      <c r="C844" s="6"/>
      <c r="E844" s="6"/>
    </row>
    <row r="845" spans="2:5" ht="14.4">
      <c r="B845" s="6"/>
      <c r="C845" s="6"/>
      <c r="E845" s="6"/>
    </row>
    <row r="846" spans="2:5" ht="14.4">
      <c r="B846" s="6"/>
      <c r="C846" s="6"/>
      <c r="E846" s="6"/>
    </row>
    <row r="847" spans="2:5" ht="14.4">
      <c r="B847" s="6"/>
      <c r="C847" s="6"/>
      <c r="E847" s="6"/>
    </row>
    <row r="848" spans="2:5" ht="14.4">
      <c r="B848" s="6"/>
      <c r="C848" s="6"/>
      <c r="E848" s="6"/>
    </row>
    <row r="849" spans="2:5" ht="14.4">
      <c r="B849" s="6"/>
      <c r="C849" s="6"/>
      <c r="E849" s="6"/>
    </row>
    <row r="850" spans="2:5" ht="14.4">
      <c r="B850" s="6"/>
      <c r="C850" s="6"/>
      <c r="E850" s="6"/>
    </row>
    <row r="851" spans="2:5" ht="14.4">
      <c r="B851" s="6"/>
      <c r="C851" s="6"/>
      <c r="E851" s="6"/>
    </row>
    <row r="852" spans="2:5" ht="14.4">
      <c r="B852" s="6"/>
      <c r="C852" s="6"/>
      <c r="E852" s="6"/>
    </row>
    <row r="853" spans="2:5" ht="14.4">
      <c r="B853" s="6"/>
      <c r="C853" s="6"/>
      <c r="E853" s="6"/>
    </row>
    <row r="854" spans="2:5" ht="14.4">
      <c r="B854" s="6"/>
      <c r="C854" s="6"/>
      <c r="E854" s="6"/>
    </row>
    <row r="855" spans="2:5" ht="14.4">
      <c r="B855" s="6"/>
      <c r="C855" s="6"/>
      <c r="E855" s="6"/>
    </row>
    <row r="856" spans="2:5" ht="14.4">
      <c r="B856" s="6"/>
      <c r="C856" s="6"/>
      <c r="E856" s="6"/>
    </row>
    <row r="857" spans="2:5" ht="14.4">
      <c r="B857" s="6"/>
      <c r="C857" s="6"/>
      <c r="E857" s="6"/>
    </row>
    <row r="858" spans="2:5" ht="14.4">
      <c r="B858" s="6"/>
      <c r="C858" s="6"/>
      <c r="E858" s="6"/>
    </row>
    <row r="859" spans="2:5" ht="14.4">
      <c r="B859" s="6"/>
      <c r="C859" s="6"/>
      <c r="E859" s="6"/>
    </row>
    <row r="860" spans="2:5" ht="14.4">
      <c r="B860" s="6"/>
      <c r="C860" s="6"/>
      <c r="E860" s="6"/>
    </row>
    <row r="861" spans="2:5" ht="14.4">
      <c r="B861" s="6"/>
      <c r="C861" s="6"/>
      <c r="E861" s="6"/>
    </row>
    <row r="862" spans="2:5" ht="14.4">
      <c r="B862" s="6"/>
      <c r="C862" s="6"/>
      <c r="E862" s="6"/>
    </row>
    <row r="863" spans="2:5" ht="14.4">
      <c r="B863" s="6"/>
      <c r="C863" s="6"/>
      <c r="E863" s="6"/>
    </row>
    <row r="864" spans="2:5" ht="14.4">
      <c r="B864" s="6"/>
      <c r="C864" s="6"/>
      <c r="E864" s="6"/>
    </row>
    <row r="865" spans="2:5" ht="14.4">
      <c r="B865" s="6"/>
      <c r="C865" s="6"/>
      <c r="E865" s="6"/>
    </row>
    <row r="866" spans="2:5" ht="14.4">
      <c r="B866" s="6"/>
      <c r="C866" s="6"/>
      <c r="E866" s="6"/>
    </row>
    <row r="867" spans="2:5" ht="14.4">
      <c r="B867" s="6"/>
      <c r="C867" s="6"/>
      <c r="E867" s="6"/>
    </row>
    <row r="868" spans="2:5" ht="14.4">
      <c r="B868" s="6"/>
      <c r="C868" s="6"/>
      <c r="E868" s="6"/>
    </row>
    <row r="869" spans="2:5" ht="14.4">
      <c r="B869" s="6"/>
      <c r="C869" s="6"/>
      <c r="E869" s="6"/>
    </row>
    <row r="870" spans="2:5" ht="14.4">
      <c r="B870" s="6"/>
      <c r="C870" s="6"/>
      <c r="E870" s="6"/>
    </row>
    <row r="871" spans="2:5" ht="14.4">
      <c r="B871" s="6"/>
      <c r="C871" s="6"/>
      <c r="E871" s="6"/>
    </row>
    <row r="872" spans="2:5" ht="14.4">
      <c r="B872" s="6"/>
      <c r="C872" s="6"/>
      <c r="E872" s="6"/>
    </row>
    <row r="873" spans="2:5" ht="14.4">
      <c r="B873" s="6"/>
      <c r="C873" s="6"/>
      <c r="E873" s="6"/>
    </row>
    <row r="874" spans="2:5" ht="14.4">
      <c r="B874" s="6"/>
      <c r="C874" s="6"/>
      <c r="E874" s="6"/>
    </row>
    <row r="875" spans="2:5" ht="14.4">
      <c r="B875" s="6"/>
      <c r="C875" s="6"/>
      <c r="E875" s="6"/>
    </row>
    <row r="876" spans="2:5" ht="14.4">
      <c r="B876" s="6"/>
      <c r="C876" s="6"/>
      <c r="E876" s="6"/>
    </row>
    <row r="877" spans="2:5" ht="14.4">
      <c r="B877" s="6"/>
      <c r="C877" s="6"/>
      <c r="E877" s="6"/>
    </row>
    <row r="878" spans="2:5" ht="14.4">
      <c r="B878" s="6"/>
      <c r="C878" s="6"/>
      <c r="E878" s="6"/>
    </row>
    <row r="879" spans="2:5" ht="14.4">
      <c r="B879" s="6"/>
      <c r="C879" s="6"/>
      <c r="E879" s="6"/>
    </row>
    <row r="880" spans="2:5" ht="14.4">
      <c r="B880" s="6"/>
      <c r="C880" s="6"/>
      <c r="E880" s="6"/>
    </row>
    <row r="881" spans="2:5" ht="14.4">
      <c r="B881" s="6"/>
      <c r="C881" s="6"/>
      <c r="E881" s="6"/>
    </row>
    <row r="882" spans="2:5" ht="14.4">
      <c r="B882" s="6"/>
      <c r="C882" s="6"/>
      <c r="E882" s="6"/>
    </row>
    <row r="883" spans="2:5" ht="14.4">
      <c r="B883" s="6"/>
      <c r="C883" s="6"/>
      <c r="E883" s="6"/>
    </row>
    <row r="884" spans="2:5" ht="14.4">
      <c r="B884" s="6"/>
      <c r="C884" s="6"/>
      <c r="E884" s="6"/>
    </row>
    <row r="885" spans="2:5" ht="14.4">
      <c r="B885" s="6"/>
      <c r="C885" s="6"/>
      <c r="E885" s="6"/>
    </row>
    <row r="886" spans="2:5" ht="14.4">
      <c r="B886" s="6"/>
      <c r="C886" s="6"/>
      <c r="E886" s="6"/>
    </row>
    <row r="887" spans="2:5" ht="14.4">
      <c r="B887" s="6"/>
      <c r="C887" s="6"/>
      <c r="E887" s="6"/>
    </row>
    <row r="888" spans="2:5" ht="14.4">
      <c r="B888" s="6"/>
      <c r="C888" s="6"/>
      <c r="E888" s="6"/>
    </row>
    <row r="889" spans="2:5" ht="14.4">
      <c r="B889" s="6"/>
      <c r="C889" s="6"/>
      <c r="E889" s="6"/>
    </row>
    <row r="890" spans="2:5" ht="14.4">
      <c r="B890" s="6"/>
      <c r="C890" s="6"/>
      <c r="E890" s="6"/>
    </row>
    <row r="891" spans="2:5" ht="14.4">
      <c r="B891" s="6"/>
      <c r="C891" s="6"/>
      <c r="E891" s="6"/>
    </row>
    <row r="892" spans="2:5" ht="14.4">
      <c r="B892" s="6"/>
      <c r="C892" s="6"/>
      <c r="E892" s="6"/>
    </row>
    <row r="893" spans="2:5" ht="14.4">
      <c r="B893" s="6"/>
      <c r="C893" s="6"/>
      <c r="E893" s="6"/>
    </row>
    <row r="894" spans="2:5" ht="14.4">
      <c r="B894" s="6"/>
      <c r="C894" s="6"/>
      <c r="E894" s="6"/>
    </row>
    <row r="895" spans="2:5" ht="14.4">
      <c r="B895" s="6"/>
      <c r="C895" s="6"/>
      <c r="E895" s="6"/>
    </row>
    <row r="896" spans="2:5" ht="14.4">
      <c r="B896" s="6"/>
      <c r="C896" s="6"/>
      <c r="E896" s="6"/>
    </row>
    <row r="897" spans="2:5" ht="14.4">
      <c r="B897" s="6"/>
      <c r="C897" s="6"/>
      <c r="E897" s="6"/>
    </row>
    <row r="898" spans="2:5" ht="14.4">
      <c r="B898" s="6"/>
      <c r="C898" s="6"/>
      <c r="E898" s="6"/>
    </row>
    <row r="899" spans="2:5" ht="14.4">
      <c r="B899" s="6"/>
      <c r="C899" s="6"/>
      <c r="E899" s="6"/>
    </row>
    <row r="900" spans="2:5" ht="14.4">
      <c r="B900" s="6"/>
      <c r="C900" s="6"/>
      <c r="E900" s="6"/>
    </row>
    <row r="901" spans="2:5" ht="14.4">
      <c r="B901" s="6"/>
      <c r="C901" s="6"/>
      <c r="E901" s="6"/>
    </row>
    <row r="902" spans="2:5" ht="14.4">
      <c r="B902" s="6"/>
      <c r="C902" s="6"/>
      <c r="E902" s="6"/>
    </row>
    <row r="903" spans="2:5" ht="14.4">
      <c r="B903" s="6"/>
      <c r="C903" s="6"/>
      <c r="E903" s="6"/>
    </row>
    <row r="904" spans="2:5" ht="14.4">
      <c r="B904" s="6"/>
      <c r="C904" s="6"/>
      <c r="E904" s="6"/>
    </row>
    <row r="905" spans="2:5" ht="14.4">
      <c r="B905" s="6"/>
      <c r="C905" s="6"/>
      <c r="E905" s="6"/>
    </row>
    <row r="906" spans="2:5" ht="14.4">
      <c r="B906" s="6"/>
      <c r="C906" s="6"/>
      <c r="E906" s="6"/>
    </row>
    <row r="907" spans="2:5" ht="14.4">
      <c r="B907" s="6"/>
      <c r="C907" s="6"/>
      <c r="E907" s="6"/>
    </row>
    <row r="908" spans="2:5" ht="14.4">
      <c r="B908" s="6"/>
      <c r="C908" s="6"/>
      <c r="E908" s="6"/>
    </row>
    <row r="909" spans="2:5" ht="14.4">
      <c r="B909" s="6"/>
      <c r="C909" s="6"/>
      <c r="E909" s="6"/>
    </row>
    <row r="910" spans="2:5" ht="14.4">
      <c r="B910" s="6"/>
      <c r="C910" s="6"/>
      <c r="E910" s="6"/>
    </row>
    <row r="911" spans="2:5" ht="14.4">
      <c r="B911" s="6"/>
      <c r="C911" s="6"/>
      <c r="E911" s="6"/>
    </row>
    <row r="912" spans="2:5" ht="14.4">
      <c r="B912" s="6"/>
      <c r="C912" s="6"/>
      <c r="E912" s="6"/>
    </row>
    <row r="913" spans="2:5" ht="14.4">
      <c r="B913" s="6"/>
      <c r="C913" s="6"/>
      <c r="E913" s="6"/>
    </row>
    <row r="914" spans="2:5" ht="14.4">
      <c r="B914" s="6"/>
      <c r="C914" s="6"/>
      <c r="E914" s="6"/>
    </row>
    <row r="915" spans="2:5" ht="14.4">
      <c r="B915" s="6"/>
      <c r="C915" s="6"/>
      <c r="E915" s="6"/>
    </row>
    <row r="916" spans="2:5" ht="14.4">
      <c r="B916" s="6"/>
      <c r="C916" s="6"/>
      <c r="E916" s="6"/>
    </row>
    <row r="917" spans="2:5" ht="14.4">
      <c r="B917" s="6"/>
      <c r="C917" s="6"/>
      <c r="E917" s="6"/>
    </row>
    <row r="918" spans="2:5" ht="14.4">
      <c r="B918" s="6"/>
      <c r="C918" s="6"/>
      <c r="E918" s="6"/>
    </row>
    <row r="919" spans="2:5" ht="14.4">
      <c r="B919" s="6"/>
      <c r="C919" s="6"/>
      <c r="E919" s="6"/>
    </row>
    <row r="920" spans="2:5" ht="14.4">
      <c r="B920" s="6"/>
      <c r="C920" s="6"/>
      <c r="E920" s="6"/>
    </row>
    <row r="921" spans="2:5" ht="14.4">
      <c r="B921" s="6"/>
      <c r="C921" s="6"/>
      <c r="E921" s="6"/>
    </row>
    <row r="922" spans="2:5" ht="14.4">
      <c r="B922" s="6"/>
      <c r="C922" s="6"/>
      <c r="E922" s="6"/>
    </row>
    <row r="923" spans="2:5" ht="14.4">
      <c r="B923" s="6"/>
      <c r="C923" s="6"/>
      <c r="E923" s="6"/>
    </row>
    <row r="924" spans="2:5" ht="14.4">
      <c r="B924" s="6"/>
      <c r="C924" s="6"/>
      <c r="E924" s="6"/>
    </row>
    <row r="925" spans="2:5" ht="14.4">
      <c r="B925" s="6"/>
      <c r="C925" s="6"/>
      <c r="E925" s="6"/>
    </row>
    <row r="926" spans="2:5" ht="14.4">
      <c r="B926" s="6"/>
      <c r="C926" s="6"/>
      <c r="E926" s="6"/>
    </row>
    <row r="927" spans="2:5" ht="14.4">
      <c r="B927" s="6"/>
      <c r="C927" s="6"/>
      <c r="E927" s="6"/>
    </row>
    <row r="928" spans="2:5" ht="14.4">
      <c r="B928" s="6"/>
      <c r="C928" s="6"/>
      <c r="E928" s="6"/>
    </row>
    <row r="929" spans="2:5" ht="14.4">
      <c r="B929" s="6"/>
      <c r="C929" s="6"/>
      <c r="E929" s="6"/>
    </row>
    <row r="930" spans="2:5" ht="14.4">
      <c r="B930" s="6"/>
      <c r="C930" s="6"/>
      <c r="E930" s="6"/>
    </row>
    <row r="931" spans="2:5" ht="14.4">
      <c r="B931" s="6"/>
      <c r="C931" s="6"/>
      <c r="E931" s="6"/>
    </row>
    <row r="932" spans="2:5" ht="14.4">
      <c r="B932" s="6"/>
      <c r="C932" s="6"/>
      <c r="E932" s="6"/>
    </row>
    <row r="933" spans="2:5" ht="14.4">
      <c r="B933" s="6"/>
      <c r="C933" s="6"/>
      <c r="E933" s="6"/>
    </row>
    <row r="934" spans="2:5" ht="14.4">
      <c r="B934" s="6"/>
      <c r="C934" s="6"/>
      <c r="E934" s="6"/>
    </row>
    <row r="935" spans="2:5" ht="14.4">
      <c r="B935" s="6"/>
      <c r="C935" s="6"/>
      <c r="E935" s="6"/>
    </row>
    <row r="936" spans="2:5" ht="14.4">
      <c r="B936" s="6"/>
      <c r="C936" s="6"/>
      <c r="E936" s="6"/>
    </row>
    <row r="937" spans="2:5" ht="14.4">
      <c r="B937" s="6"/>
      <c r="C937" s="6"/>
      <c r="E937" s="6"/>
    </row>
    <row r="938" spans="2:5" ht="14.4">
      <c r="B938" s="6"/>
      <c r="C938" s="6"/>
      <c r="E938" s="6"/>
    </row>
    <row r="939" spans="2:5" ht="14.4">
      <c r="B939" s="6"/>
      <c r="C939" s="6"/>
      <c r="E939" s="6"/>
    </row>
    <row r="940" spans="2:5" ht="14.4">
      <c r="B940" s="6"/>
      <c r="C940" s="6"/>
      <c r="E940" s="6"/>
    </row>
    <row r="941" spans="2:5" ht="14.4">
      <c r="B941" s="6"/>
      <c r="C941" s="6"/>
      <c r="E941" s="6"/>
    </row>
    <row r="942" spans="2:5" ht="14.4">
      <c r="B942" s="6"/>
      <c r="C942" s="6"/>
      <c r="E942" s="6"/>
    </row>
    <row r="943" spans="2:5" ht="14.4">
      <c r="B943" s="6"/>
      <c r="C943" s="6"/>
      <c r="E943" s="6"/>
    </row>
    <row r="944" spans="2:5" ht="14.4">
      <c r="B944" s="6"/>
      <c r="C944" s="6"/>
      <c r="E944" s="6"/>
    </row>
    <row r="945" spans="2:5" ht="14.4">
      <c r="B945" s="6"/>
      <c r="C945" s="6"/>
      <c r="E945" s="6"/>
    </row>
    <row r="946" spans="2:5" ht="14.4">
      <c r="B946" s="6"/>
      <c r="C946" s="6"/>
      <c r="E946" s="6"/>
    </row>
    <row r="947" spans="2:5" ht="14.4">
      <c r="B947" s="6"/>
      <c r="C947" s="6"/>
      <c r="E947" s="6"/>
    </row>
    <row r="948" spans="2:5" ht="14.4">
      <c r="B948" s="6"/>
      <c r="C948" s="6"/>
      <c r="E948" s="6"/>
    </row>
    <row r="949" spans="2:5" ht="14.4">
      <c r="B949" s="6"/>
      <c r="C949" s="6"/>
      <c r="E949" s="6"/>
    </row>
    <row r="950" spans="2:5" ht="14.4">
      <c r="B950" s="6"/>
      <c r="C950" s="6"/>
      <c r="E950" s="6"/>
    </row>
    <row r="951" spans="2:5" ht="14.4">
      <c r="B951" s="6"/>
      <c r="C951" s="6"/>
      <c r="E951" s="6"/>
    </row>
    <row r="952" spans="2:5" ht="14.4">
      <c r="B952" s="6"/>
      <c r="C952" s="6"/>
      <c r="E952" s="6"/>
    </row>
    <row r="953" spans="2:5" ht="14.4">
      <c r="B953" s="6"/>
      <c r="C953" s="6"/>
      <c r="E953" s="6"/>
    </row>
    <row r="954" spans="2:5" ht="14.4">
      <c r="B954" s="6"/>
      <c r="C954" s="6"/>
      <c r="E954" s="6"/>
    </row>
    <row r="955" spans="2:5" ht="14.4">
      <c r="B955" s="6"/>
      <c r="C955" s="6"/>
      <c r="E955" s="6"/>
    </row>
    <row r="956" spans="2:5" ht="14.4">
      <c r="B956" s="6"/>
      <c r="C956" s="6"/>
      <c r="E956" s="6"/>
    </row>
    <row r="957" spans="2:5" ht="14.4">
      <c r="B957" s="6"/>
      <c r="C957" s="6"/>
      <c r="E957" s="6"/>
    </row>
    <row r="958" spans="2:5" ht="14.4">
      <c r="B958" s="6"/>
      <c r="C958" s="6"/>
      <c r="E958" s="6"/>
    </row>
    <row r="959" spans="2:5" ht="14.4">
      <c r="B959" s="6"/>
      <c r="C959" s="6"/>
      <c r="E959" s="6"/>
    </row>
    <row r="960" spans="2:5" ht="14.4">
      <c r="B960" s="6"/>
      <c r="C960" s="6"/>
      <c r="E960" s="6"/>
    </row>
    <row r="961" spans="2:5" ht="14.4">
      <c r="B961" s="6"/>
      <c r="C961" s="6"/>
      <c r="E961" s="6"/>
    </row>
    <row r="962" spans="2:5" ht="14.4">
      <c r="B962" s="6"/>
      <c r="C962" s="6"/>
      <c r="E962" s="6"/>
    </row>
    <row r="963" spans="2:5" ht="14.4">
      <c r="B963" s="6"/>
      <c r="C963" s="6"/>
      <c r="E963" s="6"/>
    </row>
    <row r="964" spans="2:5" ht="14.4">
      <c r="B964" s="6"/>
      <c r="C964" s="6"/>
      <c r="E964" s="6"/>
    </row>
    <row r="965" spans="2:5" ht="14.4">
      <c r="B965" s="6"/>
      <c r="C965" s="6"/>
      <c r="E965" s="6"/>
    </row>
    <row r="966" spans="2:5" ht="14.4">
      <c r="B966" s="6"/>
      <c r="C966" s="6"/>
      <c r="E966" s="6"/>
    </row>
    <row r="967" spans="2:5" ht="14.4">
      <c r="B967" s="6"/>
      <c r="C967" s="6"/>
      <c r="E967" s="6"/>
    </row>
    <row r="968" spans="2:5" ht="14.4">
      <c r="B968" s="6"/>
      <c r="C968" s="6"/>
      <c r="E968" s="6"/>
    </row>
    <row r="969" spans="2:5" ht="14.4">
      <c r="B969" s="6"/>
      <c r="C969" s="6"/>
      <c r="E969" s="6"/>
    </row>
    <row r="970" spans="2:5" ht="14.4">
      <c r="B970" s="6"/>
      <c r="C970" s="6"/>
      <c r="E970" s="6"/>
    </row>
    <row r="971" spans="2:5" ht="14.4">
      <c r="B971" s="6"/>
      <c r="C971" s="6"/>
      <c r="E971" s="6"/>
    </row>
    <row r="972" spans="2:5" ht="14.4">
      <c r="B972" s="6"/>
      <c r="C972" s="6"/>
      <c r="E972" s="6"/>
    </row>
    <row r="973" spans="2:5" ht="14.4">
      <c r="B973" s="6"/>
      <c r="C973" s="6"/>
      <c r="E973" s="6"/>
    </row>
    <row r="974" spans="2:5" ht="14.4">
      <c r="B974" s="6"/>
      <c r="C974" s="6"/>
      <c r="E974" s="6"/>
    </row>
    <row r="975" spans="2:5" ht="14.4">
      <c r="B975" s="6"/>
      <c r="C975" s="6"/>
      <c r="E975" s="6"/>
    </row>
    <row r="976" spans="2:5" ht="14.4">
      <c r="B976" s="6"/>
      <c r="C976" s="6"/>
      <c r="E976" s="6"/>
    </row>
    <row r="977" spans="2:5" ht="14.4">
      <c r="B977" s="6"/>
      <c r="C977" s="6"/>
      <c r="E977" s="6"/>
    </row>
    <row r="978" spans="2:5" ht="14.4">
      <c r="B978" s="6"/>
      <c r="C978" s="6"/>
      <c r="E978" s="6"/>
    </row>
    <row r="979" spans="2:5" ht="14.4">
      <c r="B979" s="6"/>
      <c r="C979" s="6"/>
      <c r="E979" s="6"/>
    </row>
    <row r="980" spans="2:5" ht="14.4">
      <c r="B980" s="6"/>
      <c r="C980" s="6"/>
      <c r="E980" s="6"/>
    </row>
    <row r="981" spans="2:5" ht="14.4">
      <c r="B981" s="6"/>
      <c r="C981" s="6"/>
      <c r="E981" s="6"/>
    </row>
    <row r="982" spans="2:5" ht="14.4">
      <c r="B982" s="6"/>
      <c r="C982" s="6"/>
      <c r="E982" s="6"/>
    </row>
    <row r="983" spans="2:5" ht="14.4">
      <c r="B983" s="6"/>
      <c r="C983" s="6"/>
      <c r="E983" s="6"/>
    </row>
    <row r="984" spans="2:5" ht="14.4">
      <c r="B984" s="6"/>
      <c r="C984" s="6"/>
      <c r="E984" s="6"/>
    </row>
    <row r="985" spans="2:5" ht="14.4">
      <c r="B985" s="6"/>
      <c r="C985" s="6"/>
      <c r="E985" s="6"/>
    </row>
    <row r="986" spans="2:5" ht="14.4">
      <c r="B986" s="6"/>
      <c r="C986" s="6"/>
      <c r="E986" s="6"/>
    </row>
    <row r="987" spans="2:5" ht="14.4">
      <c r="B987" s="6"/>
      <c r="C987" s="6"/>
      <c r="E987" s="6"/>
    </row>
    <row r="988" spans="2:5" ht="14.4">
      <c r="B988" s="6"/>
      <c r="C988" s="6"/>
      <c r="E988" s="6"/>
    </row>
    <row r="989" spans="2:5" ht="14.4">
      <c r="B989" s="6"/>
      <c r="C989" s="6"/>
      <c r="E989" s="6"/>
    </row>
    <row r="990" spans="2:5" ht="14.4">
      <c r="B990" s="6"/>
      <c r="C990" s="6"/>
      <c r="E990" s="6"/>
    </row>
    <row r="991" spans="2:5" ht="14.4">
      <c r="B991" s="6"/>
      <c r="C991" s="6"/>
      <c r="E991" s="6"/>
    </row>
    <row r="992" spans="2:5" ht="14.4">
      <c r="B992" s="6"/>
      <c r="C992" s="6"/>
      <c r="E992" s="6"/>
    </row>
    <row r="993" spans="2:5" ht="14.4">
      <c r="B993" s="6"/>
      <c r="C993" s="6"/>
      <c r="E993" s="6"/>
    </row>
    <row r="994" spans="2:5" ht="14.4">
      <c r="B994" s="6"/>
      <c r="C994" s="6"/>
      <c r="E994" s="6"/>
    </row>
    <row r="995" spans="2:5" ht="14.4">
      <c r="B995" s="6"/>
      <c r="C995" s="6"/>
      <c r="E995" s="6"/>
    </row>
    <row r="996" spans="2:5" ht="14.4">
      <c r="B996" s="6"/>
      <c r="C996" s="6"/>
      <c r="E996" s="6"/>
    </row>
    <row r="997" spans="2:5" ht="14.4">
      <c r="B997" s="6"/>
      <c r="C997" s="6"/>
      <c r="E997" s="6"/>
    </row>
    <row r="998" spans="2:5" ht="14.4">
      <c r="B998" s="6"/>
      <c r="C998" s="6"/>
      <c r="E998" s="6"/>
    </row>
    <row r="999" spans="2:5" ht="14.4">
      <c r="B999" s="6"/>
      <c r="C999" s="6"/>
      <c r="E999" s="6"/>
    </row>
    <row r="1000" spans="2:5" ht="14.4">
      <c r="B1000" s="6"/>
      <c r="C1000" s="6"/>
      <c r="E10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zoomScale="70" zoomScaleNormal="70" workbookViewId="0">
      <selection activeCell="A55" sqref="A55"/>
    </sheetView>
  </sheetViews>
  <sheetFormatPr defaultColWidth="17.33203125" defaultRowHeight="15" customHeight="1"/>
  <cols>
    <col min="1" max="1" width="8.6640625" customWidth="1"/>
    <col min="2" max="2" width="14.109375" customWidth="1"/>
    <col min="3" max="4" width="33.6640625" customWidth="1"/>
    <col min="5" max="5" width="14.109375" customWidth="1"/>
    <col min="6" max="6" width="20" customWidth="1"/>
    <col min="7" max="7" width="24.44140625" customWidth="1"/>
    <col min="8" max="8" width="19.44140625" customWidth="1"/>
    <col min="9" max="26" width="8.6640625" customWidth="1"/>
  </cols>
  <sheetData>
    <row r="1" spans="1:10" ht="14.4">
      <c r="A1" s="6" t="s">
        <v>526</v>
      </c>
      <c r="B1" s="83" t="s">
        <v>3716</v>
      </c>
      <c r="C1" s="83" t="s">
        <v>3717</v>
      </c>
      <c r="D1" s="83" t="s">
        <v>528</v>
      </c>
      <c r="E1" s="83" t="s">
        <v>3718</v>
      </c>
      <c r="F1" s="83" t="s">
        <v>3719</v>
      </c>
      <c r="G1" s="83" t="s">
        <v>3720</v>
      </c>
      <c r="H1" s="83" t="s">
        <v>3721</v>
      </c>
    </row>
    <row r="2" spans="1:10" ht="15.75" customHeight="1">
      <c r="A2" s="84">
        <v>0</v>
      </c>
      <c r="B2" s="84">
        <v>20000</v>
      </c>
      <c r="C2" s="84" t="s">
        <v>3722</v>
      </c>
      <c r="D2" s="84">
        <v>0</v>
      </c>
      <c r="E2" s="84"/>
      <c r="F2" s="84"/>
      <c r="G2" s="84"/>
      <c r="H2" s="84"/>
      <c r="J2">
        <f>SUM(B:B)</f>
        <v>73500</v>
      </c>
    </row>
    <row r="3" spans="1:10" ht="29.25" customHeight="1">
      <c r="A3" s="84">
        <f t="shared" ref="A3:A62" si="0">+A2+B2</f>
        <v>20000</v>
      </c>
      <c r="B3" s="84">
        <v>2000</v>
      </c>
      <c r="C3" s="84" t="s">
        <v>3723</v>
      </c>
      <c r="D3" s="84">
        <v>500</v>
      </c>
      <c r="E3" s="84" t="s">
        <v>933</v>
      </c>
      <c r="F3" s="84"/>
      <c r="G3" s="84" t="s">
        <v>3724</v>
      </c>
      <c r="H3" s="84" t="s">
        <v>3725</v>
      </c>
    </row>
    <row r="4" spans="1:10" ht="15.75" customHeight="1">
      <c r="A4" s="84">
        <f t="shared" si="0"/>
        <v>22000</v>
      </c>
      <c r="B4" s="84">
        <v>2000</v>
      </c>
      <c r="C4" s="84" t="s">
        <v>3726</v>
      </c>
      <c r="D4" s="84">
        <v>1500</v>
      </c>
      <c r="E4" s="84" t="s">
        <v>933</v>
      </c>
      <c r="F4" s="84"/>
      <c r="G4" s="84"/>
      <c r="H4" s="84" t="s">
        <v>3727</v>
      </c>
    </row>
    <row r="5" spans="1:10" ht="29.25" customHeight="1">
      <c r="A5" s="84">
        <f t="shared" si="0"/>
        <v>24000</v>
      </c>
      <c r="B5" s="84">
        <v>2000</v>
      </c>
      <c r="C5" s="84" t="s">
        <v>3728</v>
      </c>
      <c r="D5" s="84">
        <v>800</v>
      </c>
      <c r="E5" s="84" t="s">
        <v>933</v>
      </c>
      <c r="F5" s="84"/>
      <c r="G5" s="84" t="s">
        <v>3724</v>
      </c>
      <c r="H5" s="84" t="s">
        <v>3729</v>
      </c>
    </row>
    <row r="6" spans="1:10" ht="15.75" customHeight="1">
      <c r="A6" s="84">
        <f t="shared" si="0"/>
        <v>26000</v>
      </c>
      <c r="B6" s="84">
        <v>2000</v>
      </c>
      <c r="C6" s="84" t="s">
        <v>584</v>
      </c>
      <c r="D6" s="84">
        <v>20000</v>
      </c>
      <c r="E6" s="84" t="s">
        <v>933</v>
      </c>
      <c r="F6" s="84"/>
      <c r="G6" s="84" t="s">
        <v>3730</v>
      </c>
      <c r="H6" s="84" t="s">
        <v>3731</v>
      </c>
    </row>
    <row r="7" spans="1:10" ht="15.75" customHeight="1">
      <c r="A7" s="84">
        <f t="shared" si="0"/>
        <v>28000</v>
      </c>
      <c r="B7" s="84">
        <v>2000</v>
      </c>
      <c r="C7" s="84" t="s">
        <v>574</v>
      </c>
      <c r="D7" s="84">
        <v>1500</v>
      </c>
      <c r="E7" s="84" t="s">
        <v>933</v>
      </c>
      <c r="F7" s="84"/>
      <c r="G7" s="84" t="s">
        <v>3730</v>
      </c>
      <c r="H7" s="84" t="s">
        <v>3732</v>
      </c>
    </row>
    <row r="8" spans="1:10" ht="15.75" customHeight="1">
      <c r="A8" s="84">
        <f t="shared" si="0"/>
        <v>30000</v>
      </c>
      <c r="B8" s="84">
        <v>1000</v>
      </c>
      <c r="C8" s="84" t="s">
        <v>3733</v>
      </c>
      <c r="D8" s="84">
        <v>6000</v>
      </c>
      <c r="E8" s="84" t="s">
        <v>933</v>
      </c>
      <c r="F8" s="84" t="s">
        <v>3734</v>
      </c>
      <c r="G8" s="84"/>
      <c r="H8" s="84" t="s">
        <v>3735</v>
      </c>
    </row>
    <row r="9" spans="1:10" ht="15.75" customHeight="1">
      <c r="A9" s="84">
        <f t="shared" si="0"/>
        <v>31000</v>
      </c>
      <c r="B9" s="84">
        <v>1000</v>
      </c>
      <c r="C9" s="84" t="s">
        <v>3736</v>
      </c>
      <c r="D9" s="84">
        <v>3000</v>
      </c>
      <c r="E9" s="84" t="s">
        <v>933</v>
      </c>
      <c r="F9" s="84" t="s">
        <v>3734</v>
      </c>
      <c r="G9" s="84" t="s">
        <v>3737</v>
      </c>
      <c r="H9" s="84" t="s">
        <v>3735</v>
      </c>
    </row>
    <row r="10" spans="1:10" ht="15.75" customHeight="1">
      <c r="A10" s="84">
        <f t="shared" si="0"/>
        <v>32000</v>
      </c>
      <c r="B10" s="84">
        <v>1000</v>
      </c>
      <c r="C10" s="84" t="s">
        <v>3738</v>
      </c>
      <c r="D10" s="84">
        <v>1500</v>
      </c>
      <c r="E10" s="84" t="s">
        <v>933</v>
      </c>
      <c r="F10" s="84"/>
      <c r="G10" s="84"/>
      <c r="H10" s="84" t="s">
        <v>3735</v>
      </c>
    </row>
    <row r="11" spans="1:10" ht="15.75" customHeight="1">
      <c r="A11" s="84">
        <f t="shared" si="0"/>
        <v>33000</v>
      </c>
      <c r="B11" s="84">
        <v>1000</v>
      </c>
      <c r="C11" s="84" t="s">
        <v>3739</v>
      </c>
      <c r="D11" s="84">
        <v>6000</v>
      </c>
      <c r="E11" s="84" t="s">
        <v>933</v>
      </c>
      <c r="F11" s="84" t="s">
        <v>3734</v>
      </c>
      <c r="G11" s="84" t="s">
        <v>3730</v>
      </c>
      <c r="H11" s="84" t="s">
        <v>3735</v>
      </c>
    </row>
    <row r="12" spans="1:10" ht="15.75" customHeight="1">
      <c r="A12" s="84">
        <f t="shared" si="0"/>
        <v>34000</v>
      </c>
      <c r="B12" s="84">
        <v>1000</v>
      </c>
      <c r="C12" s="84" t="s">
        <v>3740</v>
      </c>
      <c r="D12" s="84">
        <v>4000</v>
      </c>
      <c r="E12" s="84" t="s">
        <v>933</v>
      </c>
      <c r="F12" s="84"/>
      <c r="G12" s="84" t="s">
        <v>3741</v>
      </c>
      <c r="H12" s="84" t="s">
        <v>3742</v>
      </c>
    </row>
    <row r="13" spans="1:10" ht="15.75" customHeight="1">
      <c r="A13" s="84">
        <f t="shared" si="0"/>
        <v>35000</v>
      </c>
      <c r="B13" s="84">
        <v>1000</v>
      </c>
      <c r="C13" s="84" t="s">
        <v>3743</v>
      </c>
      <c r="D13" s="84">
        <v>2000</v>
      </c>
      <c r="E13" s="84" t="s">
        <v>933</v>
      </c>
      <c r="F13" s="84"/>
      <c r="G13" s="84" t="s">
        <v>3744</v>
      </c>
      <c r="H13" s="84" t="s">
        <v>3745</v>
      </c>
    </row>
    <row r="14" spans="1:10" ht="15.75" customHeight="1">
      <c r="A14" s="84">
        <f t="shared" si="0"/>
        <v>36000</v>
      </c>
      <c r="B14" s="84">
        <v>1000</v>
      </c>
      <c r="C14" s="84" t="s">
        <v>3746</v>
      </c>
      <c r="D14" s="84">
        <v>6000</v>
      </c>
      <c r="E14" s="84" t="s">
        <v>933</v>
      </c>
      <c r="F14" s="84" t="s">
        <v>3734</v>
      </c>
      <c r="G14" s="84" t="s">
        <v>3730</v>
      </c>
      <c r="H14" s="84" t="s">
        <v>3732</v>
      </c>
    </row>
    <row r="15" spans="1:10" ht="15.75" customHeight="1">
      <c r="A15" s="84">
        <f t="shared" si="0"/>
        <v>37000</v>
      </c>
      <c r="B15" s="84">
        <v>1000</v>
      </c>
      <c r="C15" s="84" t="s">
        <v>906</v>
      </c>
      <c r="D15" s="84">
        <v>6000</v>
      </c>
      <c r="E15" s="84" t="s">
        <v>933</v>
      </c>
      <c r="F15" s="84"/>
      <c r="G15" s="84" t="s">
        <v>3730</v>
      </c>
      <c r="H15" s="84" t="s">
        <v>3732</v>
      </c>
    </row>
    <row r="16" spans="1:10" ht="15.75" customHeight="1">
      <c r="A16" s="84">
        <f t="shared" si="0"/>
        <v>38000</v>
      </c>
      <c r="B16" s="84">
        <v>500</v>
      </c>
      <c r="C16" s="84" t="s">
        <v>3747</v>
      </c>
      <c r="D16" s="84">
        <v>6000</v>
      </c>
      <c r="E16" s="84" t="s">
        <v>933</v>
      </c>
      <c r="F16" s="84" t="s">
        <v>3734</v>
      </c>
      <c r="G16" s="84" t="s">
        <v>3730</v>
      </c>
      <c r="H16" s="84" t="s">
        <v>3748</v>
      </c>
    </row>
    <row r="17" spans="1:8" ht="15.75" customHeight="1">
      <c r="A17" s="84">
        <f t="shared" si="0"/>
        <v>38500</v>
      </c>
      <c r="B17" s="84">
        <v>500</v>
      </c>
      <c r="C17" s="84" t="s">
        <v>3749</v>
      </c>
      <c r="D17" s="84">
        <v>6000</v>
      </c>
      <c r="E17" s="84" t="s">
        <v>933</v>
      </c>
      <c r="F17" s="84"/>
      <c r="G17" s="84"/>
      <c r="H17" s="84" t="s">
        <v>3735</v>
      </c>
    </row>
    <row r="18" spans="1:8" ht="15.75" customHeight="1">
      <c r="A18" s="84">
        <f t="shared" si="0"/>
        <v>39000</v>
      </c>
      <c r="B18" s="84">
        <v>500</v>
      </c>
      <c r="C18" s="84" t="s">
        <v>3750</v>
      </c>
      <c r="D18" s="84">
        <v>2000</v>
      </c>
      <c r="E18" s="84" t="s">
        <v>933</v>
      </c>
      <c r="F18" s="84" t="s">
        <v>3734</v>
      </c>
      <c r="G18" s="84" t="s">
        <v>3737</v>
      </c>
      <c r="H18" s="84" t="s">
        <v>3751</v>
      </c>
    </row>
    <row r="19" spans="1:8" ht="15.75" customHeight="1">
      <c r="A19" s="84">
        <f t="shared" si="0"/>
        <v>39500</v>
      </c>
      <c r="B19" s="84">
        <v>500</v>
      </c>
      <c r="C19" s="84" t="s">
        <v>3752</v>
      </c>
      <c r="D19" s="84">
        <v>4000</v>
      </c>
      <c r="E19" s="84" t="s">
        <v>933</v>
      </c>
      <c r="F19" s="84" t="s">
        <v>3734</v>
      </c>
      <c r="G19" s="84" t="s">
        <v>3753</v>
      </c>
      <c r="H19" s="84" t="s">
        <v>3751</v>
      </c>
    </row>
    <row r="20" spans="1:8" ht="15.75" customHeight="1">
      <c r="A20" s="84">
        <f t="shared" si="0"/>
        <v>40000</v>
      </c>
      <c r="B20" s="84">
        <v>500</v>
      </c>
      <c r="C20" s="84" t="s">
        <v>3754</v>
      </c>
      <c r="D20" s="84">
        <v>9000</v>
      </c>
      <c r="E20" s="84" t="s">
        <v>933</v>
      </c>
      <c r="F20" s="84"/>
      <c r="G20" s="84" t="s">
        <v>3737</v>
      </c>
      <c r="H20" s="84" t="s">
        <v>3755</v>
      </c>
    </row>
    <row r="21" spans="1:8" ht="15.75" customHeight="1">
      <c r="A21" s="84">
        <f t="shared" si="0"/>
        <v>40500</v>
      </c>
      <c r="B21" s="84">
        <v>500</v>
      </c>
      <c r="C21" s="84" t="s">
        <v>688</v>
      </c>
      <c r="D21" s="84">
        <v>24000</v>
      </c>
      <c r="E21" s="84" t="s">
        <v>933</v>
      </c>
      <c r="F21" s="84"/>
      <c r="G21" s="84" t="s">
        <v>3730</v>
      </c>
      <c r="H21" s="84" t="s">
        <v>3732</v>
      </c>
    </row>
    <row r="22" spans="1:8" ht="15.75" customHeight="1">
      <c r="A22" s="84">
        <f t="shared" si="0"/>
        <v>41000</v>
      </c>
      <c r="B22" s="84">
        <v>500</v>
      </c>
      <c r="C22" s="84" t="s">
        <v>3756</v>
      </c>
      <c r="D22" s="84">
        <v>50000</v>
      </c>
      <c r="E22" s="84" t="s">
        <v>933</v>
      </c>
      <c r="F22" s="84" t="s">
        <v>3734</v>
      </c>
      <c r="G22" s="84" t="s">
        <v>3730</v>
      </c>
      <c r="H22" s="84" t="s">
        <v>3757</v>
      </c>
    </row>
    <row r="23" spans="1:8" ht="15.75" customHeight="1">
      <c r="A23" s="84">
        <f t="shared" si="0"/>
        <v>41500</v>
      </c>
      <c r="B23" s="84">
        <v>100</v>
      </c>
      <c r="C23" s="84" t="s">
        <v>3736</v>
      </c>
      <c r="D23" s="84">
        <v>18000</v>
      </c>
      <c r="E23" s="84" t="s">
        <v>933</v>
      </c>
      <c r="F23" s="84" t="s">
        <v>3734</v>
      </c>
      <c r="G23" s="84" t="s">
        <v>3737</v>
      </c>
      <c r="H23" s="84" t="s">
        <v>3735</v>
      </c>
    </row>
    <row r="24" spans="1:8" ht="15.75" customHeight="1">
      <c r="A24" s="84">
        <f t="shared" si="0"/>
        <v>41600</v>
      </c>
      <c r="B24" s="84">
        <v>100</v>
      </c>
      <c r="C24" s="84" t="s">
        <v>3758</v>
      </c>
      <c r="D24" s="84">
        <v>24000</v>
      </c>
      <c r="E24" s="84" t="s">
        <v>933</v>
      </c>
      <c r="F24" s="84"/>
      <c r="G24" s="84"/>
      <c r="H24" s="84" t="s">
        <v>3735</v>
      </c>
    </row>
    <row r="25" spans="1:8" ht="15.75" customHeight="1">
      <c r="A25" s="84">
        <f t="shared" si="0"/>
        <v>41700</v>
      </c>
      <c r="B25" s="84">
        <v>100</v>
      </c>
      <c r="C25" s="84" t="s">
        <v>3759</v>
      </c>
      <c r="D25" s="84">
        <v>20000</v>
      </c>
      <c r="E25" s="84" t="s">
        <v>933</v>
      </c>
      <c r="F25" s="84" t="s">
        <v>3734</v>
      </c>
      <c r="G25" s="84" t="s">
        <v>3760</v>
      </c>
      <c r="H25" s="84" t="s">
        <v>3755</v>
      </c>
    </row>
    <row r="26" spans="1:8" ht="14.4">
      <c r="A26" s="84">
        <f t="shared" si="0"/>
        <v>41800</v>
      </c>
      <c r="B26" s="84">
        <v>100</v>
      </c>
      <c r="C26" s="84" t="s">
        <v>3761</v>
      </c>
      <c r="D26" s="84">
        <v>48000</v>
      </c>
      <c r="E26" s="84" t="s">
        <v>933</v>
      </c>
      <c r="F26" s="84" t="s">
        <v>3734</v>
      </c>
      <c r="G26" s="84" t="s">
        <v>3737</v>
      </c>
      <c r="H26" s="84" t="s">
        <v>3762</v>
      </c>
    </row>
    <row r="27" spans="1:8" ht="15.75" customHeight="1">
      <c r="A27" s="84">
        <f t="shared" si="0"/>
        <v>41900</v>
      </c>
      <c r="B27" s="84">
        <v>2000</v>
      </c>
      <c r="C27" s="84" t="s">
        <v>593</v>
      </c>
      <c r="D27" s="84">
        <v>25</v>
      </c>
      <c r="E27" s="84" t="s">
        <v>3763</v>
      </c>
      <c r="F27" s="84"/>
      <c r="G27" s="84" t="s">
        <v>3764</v>
      </c>
      <c r="H27" s="84" t="s">
        <v>3725</v>
      </c>
    </row>
    <row r="28" spans="1:8" ht="15.75" customHeight="1">
      <c r="A28" s="84">
        <f t="shared" si="0"/>
        <v>43900</v>
      </c>
      <c r="B28" s="84">
        <v>2000</v>
      </c>
      <c r="C28" s="84" t="s">
        <v>3765</v>
      </c>
      <c r="D28" s="84">
        <v>1500</v>
      </c>
      <c r="E28" s="84" t="s">
        <v>3763</v>
      </c>
      <c r="F28" s="84"/>
      <c r="G28" s="84" t="s">
        <v>3766</v>
      </c>
      <c r="H28" s="84" t="s">
        <v>3767</v>
      </c>
    </row>
    <row r="29" spans="1:8" ht="15.75" customHeight="1">
      <c r="A29" s="84">
        <f t="shared" si="0"/>
        <v>45900</v>
      </c>
      <c r="B29" s="84">
        <v>2000</v>
      </c>
      <c r="C29" s="84" t="s">
        <v>3768</v>
      </c>
      <c r="D29" s="84">
        <v>1500</v>
      </c>
      <c r="E29" s="84" t="s">
        <v>3763</v>
      </c>
      <c r="F29" s="84" t="s">
        <v>3734</v>
      </c>
      <c r="G29" s="84" t="s">
        <v>3769</v>
      </c>
      <c r="H29" s="84" t="s">
        <v>3770</v>
      </c>
    </row>
    <row r="30" spans="1:8" ht="15.75" customHeight="1">
      <c r="A30" s="84">
        <f t="shared" si="0"/>
        <v>47900</v>
      </c>
      <c r="B30" s="84">
        <v>2000</v>
      </c>
      <c r="C30" s="84" t="s">
        <v>3771</v>
      </c>
      <c r="D30" s="84">
        <v>800</v>
      </c>
      <c r="E30" s="84" t="s">
        <v>3763</v>
      </c>
      <c r="F30" s="84" t="s">
        <v>3734</v>
      </c>
      <c r="G30" s="84" t="s">
        <v>3772</v>
      </c>
      <c r="H30" s="84" t="s">
        <v>3773</v>
      </c>
    </row>
    <row r="31" spans="1:8" ht="15.75" customHeight="1">
      <c r="A31" s="84">
        <f t="shared" si="0"/>
        <v>49900</v>
      </c>
      <c r="B31" s="84">
        <v>2000</v>
      </c>
      <c r="C31" s="84" t="s">
        <v>3774</v>
      </c>
      <c r="D31" s="84">
        <v>60000</v>
      </c>
      <c r="E31" s="84" t="s">
        <v>3763</v>
      </c>
      <c r="F31" s="84" t="s">
        <v>3734</v>
      </c>
      <c r="G31" s="84"/>
      <c r="H31" s="84" t="s">
        <v>3775</v>
      </c>
    </row>
    <row r="32" spans="1:8" ht="15.75" customHeight="1">
      <c r="A32" s="84">
        <f t="shared" si="0"/>
        <v>51900</v>
      </c>
      <c r="B32" s="84">
        <v>2000</v>
      </c>
      <c r="C32" s="84" t="s">
        <v>564</v>
      </c>
      <c r="D32" s="84">
        <v>1000</v>
      </c>
      <c r="E32" s="84" t="s">
        <v>3763</v>
      </c>
      <c r="F32" s="84"/>
      <c r="G32" s="84"/>
      <c r="H32" s="84" t="s">
        <v>3775</v>
      </c>
    </row>
    <row r="33" spans="1:8" ht="15.75" customHeight="1">
      <c r="A33" s="84">
        <f t="shared" si="0"/>
        <v>53900</v>
      </c>
      <c r="B33" s="84">
        <v>1000</v>
      </c>
      <c r="C33" s="84" t="s">
        <v>3776</v>
      </c>
      <c r="D33" s="84">
        <v>100</v>
      </c>
      <c r="E33" s="84" t="s">
        <v>3763</v>
      </c>
      <c r="F33" s="84"/>
      <c r="G33" s="84" t="s">
        <v>3777</v>
      </c>
      <c r="H33" s="84" t="s">
        <v>3725</v>
      </c>
    </row>
    <row r="34" spans="1:8" ht="15.75" customHeight="1">
      <c r="A34" s="84">
        <f t="shared" si="0"/>
        <v>54900</v>
      </c>
      <c r="B34" s="84">
        <v>1000</v>
      </c>
      <c r="C34" s="84" t="s">
        <v>3778</v>
      </c>
      <c r="D34" s="84">
        <v>5000</v>
      </c>
      <c r="E34" s="84" t="s">
        <v>3763</v>
      </c>
      <c r="F34" s="84" t="s">
        <v>3734</v>
      </c>
      <c r="G34" s="84" t="s">
        <v>3779</v>
      </c>
      <c r="H34" s="84" t="s">
        <v>3780</v>
      </c>
    </row>
    <row r="35" spans="1:8" ht="15.75" customHeight="1">
      <c r="A35" s="84">
        <f t="shared" si="0"/>
        <v>55900</v>
      </c>
      <c r="B35" s="84">
        <v>1000</v>
      </c>
      <c r="C35" s="84" t="s">
        <v>3781</v>
      </c>
      <c r="D35" s="84">
        <v>2500</v>
      </c>
      <c r="E35" s="84" t="s">
        <v>3763</v>
      </c>
      <c r="F35" s="84"/>
      <c r="G35" s="84" t="s">
        <v>3782</v>
      </c>
      <c r="H35" s="84" t="s">
        <v>3783</v>
      </c>
    </row>
    <row r="36" spans="1:8" ht="15.75" customHeight="1">
      <c r="A36" s="84">
        <f t="shared" si="0"/>
        <v>56900</v>
      </c>
      <c r="B36" s="84">
        <v>1000</v>
      </c>
      <c r="C36" s="84" t="s">
        <v>3784</v>
      </c>
      <c r="D36" s="84">
        <v>8000</v>
      </c>
      <c r="E36" s="84" t="s">
        <v>3763</v>
      </c>
      <c r="F36" s="84"/>
      <c r="G36" s="84" t="s">
        <v>3769</v>
      </c>
      <c r="H36" s="84" t="s">
        <v>3785</v>
      </c>
    </row>
    <row r="37" spans="1:8" ht="15.75" customHeight="1">
      <c r="A37" s="84">
        <f t="shared" si="0"/>
        <v>57900</v>
      </c>
      <c r="B37" s="84">
        <v>1000</v>
      </c>
      <c r="C37" s="84" t="s">
        <v>3786</v>
      </c>
      <c r="D37" s="84">
        <v>5000</v>
      </c>
      <c r="E37" s="84" t="s">
        <v>3763</v>
      </c>
      <c r="F37" s="84" t="s">
        <v>3734</v>
      </c>
      <c r="G37" s="84" t="s">
        <v>3769</v>
      </c>
      <c r="H37" s="84" t="s">
        <v>3787</v>
      </c>
    </row>
    <row r="38" spans="1:8" ht="15.75" customHeight="1">
      <c r="A38" s="84">
        <f t="shared" si="0"/>
        <v>58900</v>
      </c>
      <c r="B38" s="84">
        <v>1000</v>
      </c>
      <c r="C38" s="84" t="s">
        <v>3788</v>
      </c>
      <c r="D38" s="84">
        <v>7000</v>
      </c>
      <c r="E38" s="84" t="s">
        <v>3763</v>
      </c>
      <c r="F38" s="84"/>
      <c r="G38" s="84" t="s">
        <v>3789</v>
      </c>
      <c r="H38" s="84" t="s">
        <v>3745</v>
      </c>
    </row>
    <row r="39" spans="1:8" ht="15.75" customHeight="1">
      <c r="A39" s="84">
        <f t="shared" si="0"/>
        <v>59900</v>
      </c>
      <c r="B39" s="84">
        <v>1000</v>
      </c>
      <c r="C39" s="84" t="s">
        <v>3790</v>
      </c>
      <c r="D39" s="84">
        <v>8000</v>
      </c>
      <c r="E39" s="84" t="s">
        <v>3763</v>
      </c>
      <c r="F39" s="84" t="s">
        <v>3734</v>
      </c>
      <c r="G39" s="84" t="s">
        <v>3791</v>
      </c>
      <c r="H39" s="84" t="s">
        <v>3792</v>
      </c>
    </row>
    <row r="40" spans="1:8" ht="15.75" customHeight="1">
      <c r="A40" s="84">
        <f t="shared" si="0"/>
        <v>60900</v>
      </c>
      <c r="B40" s="84">
        <v>1000</v>
      </c>
      <c r="C40" s="84" t="s">
        <v>3793</v>
      </c>
      <c r="D40" s="84">
        <v>7000</v>
      </c>
      <c r="E40" s="84" t="s">
        <v>3763</v>
      </c>
      <c r="F40" s="84"/>
      <c r="G40" s="84" t="s">
        <v>3791</v>
      </c>
      <c r="H40" s="84" t="s">
        <v>3792</v>
      </c>
    </row>
    <row r="41" spans="1:8" ht="15.75" customHeight="1">
      <c r="A41" s="84">
        <f t="shared" si="0"/>
        <v>61900</v>
      </c>
      <c r="B41" s="84">
        <v>1000</v>
      </c>
      <c r="C41" s="84" t="s">
        <v>3794</v>
      </c>
      <c r="D41" s="84">
        <v>8000</v>
      </c>
      <c r="E41" s="84" t="s">
        <v>3763</v>
      </c>
      <c r="F41" s="84" t="s">
        <v>3734</v>
      </c>
      <c r="G41" s="84" t="s">
        <v>3791</v>
      </c>
      <c r="H41" s="84" t="s">
        <v>3795</v>
      </c>
    </row>
    <row r="42" spans="1:8" ht="15.75" customHeight="1">
      <c r="A42" s="84">
        <f t="shared" si="0"/>
        <v>62900</v>
      </c>
      <c r="B42" s="84">
        <v>1000</v>
      </c>
      <c r="C42" s="84" t="s">
        <v>3796</v>
      </c>
      <c r="D42" s="84">
        <v>12000</v>
      </c>
      <c r="E42" s="84" t="s">
        <v>3763</v>
      </c>
      <c r="F42" s="84" t="s">
        <v>3734</v>
      </c>
      <c r="G42" s="84" t="s">
        <v>3797</v>
      </c>
      <c r="H42" s="84" t="s">
        <v>3798</v>
      </c>
    </row>
    <row r="43" spans="1:8" ht="15.75" customHeight="1">
      <c r="A43" s="84">
        <f t="shared" si="0"/>
        <v>63900</v>
      </c>
      <c r="B43" s="84">
        <v>1000</v>
      </c>
      <c r="C43" s="84" t="s">
        <v>3799</v>
      </c>
      <c r="D43" s="84">
        <v>1000</v>
      </c>
      <c r="E43" s="84" t="s">
        <v>3763</v>
      </c>
      <c r="F43" s="84" t="s">
        <v>3734</v>
      </c>
      <c r="G43" s="84" t="s">
        <v>3769</v>
      </c>
      <c r="H43" s="84" t="s">
        <v>3770</v>
      </c>
    </row>
    <row r="44" spans="1:8" ht="15.75" customHeight="1">
      <c r="A44" s="84">
        <f t="shared" si="0"/>
        <v>64900</v>
      </c>
      <c r="B44" s="84">
        <v>1000</v>
      </c>
      <c r="C44" s="84" t="s">
        <v>3800</v>
      </c>
      <c r="D44" s="84">
        <v>2000</v>
      </c>
      <c r="E44" s="84" t="s">
        <v>3763</v>
      </c>
      <c r="F44" s="84" t="s">
        <v>3734</v>
      </c>
      <c r="G44" s="84" t="s">
        <v>3769</v>
      </c>
      <c r="H44" s="84" t="s">
        <v>3801</v>
      </c>
    </row>
    <row r="45" spans="1:8" ht="15.75" customHeight="1">
      <c r="A45" s="84">
        <f t="shared" si="0"/>
        <v>65900</v>
      </c>
      <c r="B45" s="84">
        <v>1000</v>
      </c>
      <c r="C45" s="84" t="s">
        <v>3802</v>
      </c>
      <c r="D45" s="84">
        <v>350</v>
      </c>
      <c r="E45" s="84" t="s">
        <v>3763</v>
      </c>
      <c r="F45" s="84"/>
      <c r="G45" s="84"/>
      <c r="H45" s="84" t="s">
        <v>3773</v>
      </c>
    </row>
    <row r="46" spans="1:8" ht="15.75" customHeight="1">
      <c r="A46" s="84">
        <f t="shared" si="0"/>
        <v>66900</v>
      </c>
      <c r="B46" s="84">
        <v>1000</v>
      </c>
      <c r="C46" s="84" t="s">
        <v>565</v>
      </c>
      <c r="D46" s="84">
        <v>4000</v>
      </c>
      <c r="E46" s="84" t="s">
        <v>3763</v>
      </c>
      <c r="F46" s="84"/>
      <c r="G46" s="84"/>
      <c r="H46" s="84" t="s">
        <v>3775</v>
      </c>
    </row>
    <row r="47" spans="1:8" ht="15.75" customHeight="1">
      <c r="A47" s="84">
        <f t="shared" si="0"/>
        <v>67900</v>
      </c>
      <c r="B47" s="84">
        <v>500</v>
      </c>
      <c r="C47" s="84" t="s">
        <v>3803</v>
      </c>
      <c r="D47" s="84">
        <v>400</v>
      </c>
      <c r="E47" s="84" t="s">
        <v>3763</v>
      </c>
      <c r="F47" s="84"/>
      <c r="G47" s="84" t="s">
        <v>3777</v>
      </c>
      <c r="H47" s="84" t="s">
        <v>3725</v>
      </c>
    </row>
    <row r="48" spans="1:8" ht="15.75" customHeight="1">
      <c r="A48" s="84">
        <f t="shared" si="0"/>
        <v>68400</v>
      </c>
      <c r="B48" s="84">
        <v>500</v>
      </c>
      <c r="C48" s="84" t="s">
        <v>3804</v>
      </c>
      <c r="D48" s="84">
        <v>600</v>
      </c>
      <c r="E48" s="84" t="s">
        <v>3763</v>
      </c>
      <c r="F48" s="84"/>
      <c r="G48" s="84" t="s">
        <v>3805</v>
      </c>
      <c r="H48" s="84" t="s">
        <v>3735</v>
      </c>
    </row>
    <row r="49" spans="1:8" ht="15.75" customHeight="1">
      <c r="A49" s="84">
        <f t="shared" si="0"/>
        <v>68900</v>
      </c>
      <c r="B49" s="84">
        <v>500</v>
      </c>
      <c r="C49" s="84" t="s">
        <v>3806</v>
      </c>
      <c r="D49" s="84">
        <v>2000</v>
      </c>
      <c r="E49" s="84" t="s">
        <v>3763</v>
      </c>
      <c r="F49" s="84" t="s">
        <v>3734</v>
      </c>
      <c r="G49" s="84" t="s">
        <v>3769</v>
      </c>
      <c r="H49" s="84" t="s">
        <v>3783</v>
      </c>
    </row>
    <row r="50" spans="1:8" ht="15.75" customHeight="1">
      <c r="A50" s="84">
        <f t="shared" si="0"/>
        <v>69400</v>
      </c>
      <c r="B50" s="84">
        <v>500</v>
      </c>
      <c r="C50" s="84" t="s">
        <v>3807</v>
      </c>
      <c r="D50" s="84">
        <v>18000</v>
      </c>
      <c r="E50" s="84" t="s">
        <v>3763</v>
      </c>
      <c r="F50" s="84" t="s">
        <v>3734</v>
      </c>
      <c r="G50" s="84" t="s">
        <v>3808</v>
      </c>
      <c r="H50" s="84" t="s">
        <v>3755</v>
      </c>
    </row>
    <row r="51" spans="1:8" ht="15.75" customHeight="1">
      <c r="A51" s="84">
        <f t="shared" si="0"/>
        <v>69900</v>
      </c>
      <c r="B51" s="84">
        <v>500</v>
      </c>
      <c r="C51" s="84" t="s">
        <v>3809</v>
      </c>
      <c r="D51" s="84">
        <v>2200</v>
      </c>
      <c r="E51" s="84" t="s">
        <v>3763</v>
      </c>
      <c r="F51" s="84" t="s">
        <v>3734</v>
      </c>
      <c r="G51" s="84" t="s">
        <v>3769</v>
      </c>
      <c r="H51" s="84" t="s">
        <v>3810</v>
      </c>
    </row>
    <row r="52" spans="1:8" ht="15.75" customHeight="1">
      <c r="A52" s="84">
        <f t="shared" si="0"/>
        <v>70400</v>
      </c>
      <c r="B52" s="84">
        <v>500</v>
      </c>
      <c r="C52" s="84" t="s">
        <v>3811</v>
      </c>
      <c r="D52" s="84">
        <v>8000</v>
      </c>
      <c r="E52" s="84" t="s">
        <v>3763</v>
      </c>
      <c r="F52" s="84" t="s">
        <v>3734</v>
      </c>
      <c r="G52" s="84" t="s">
        <v>3769</v>
      </c>
      <c r="H52" s="84" t="s">
        <v>3812</v>
      </c>
    </row>
    <row r="53" spans="1:8" ht="15.75" customHeight="1">
      <c r="A53" s="84">
        <f t="shared" si="0"/>
        <v>70900</v>
      </c>
      <c r="B53" s="84">
        <v>500</v>
      </c>
      <c r="C53" s="84" t="s">
        <v>894</v>
      </c>
      <c r="D53" s="84">
        <v>3500</v>
      </c>
      <c r="E53" s="84" t="s">
        <v>3763</v>
      </c>
      <c r="F53" s="84" t="s">
        <v>3734</v>
      </c>
      <c r="G53" s="84" t="s">
        <v>3813</v>
      </c>
      <c r="H53" s="84" t="s">
        <v>3812</v>
      </c>
    </row>
    <row r="54" spans="1:8" ht="15.75" customHeight="1">
      <c r="A54" s="84">
        <f t="shared" si="0"/>
        <v>71400</v>
      </c>
      <c r="B54" s="84">
        <v>500</v>
      </c>
      <c r="C54" s="84" t="s">
        <v>3814</v>
      </c>
      <c r="D54" s="84">
        <v>6000</v>
      </c>
      <c r="E54" s="84" t="s">
        <v>3763</v>
      </c>
      <c r="F54" s="84" t="s">
        <v>3734</v>
      </c>
      <c r="G54" s="84" t="s">
        <v>3815</v>
      </c>
      <c r="H54" s="84" t="s">
        <v>3731</v>
      </c>
    </row>
    <row r="55" spans="1:8" ht="29.25" customHeight="1">
      <c r="A55" s="84">
        <f t="shared" si="0"/>
        <v>71900</v>
      </c>
      <c r="B55" s="84">
        <v>500</v>
      </c>
      <c r="C55" s="84" t="s">
        <v>3816</v>
      </c>
      <c r="D55" s="84">
        <v>1700</v>
      </c>
      <c r="E55" s="84" t="s">
        <v>3763</v>
      </c>
      <c r="F55" s="84" t="s">
        <v>3734</v>
      </c>
      <c r="G55" s="84" t="s">
        <v>3817</v>
      </c>
      <c r="H55" s="84" t="s">
        <v>3770</v>
      </c>
    </row>
    <row r="56" spans="1:8" ht="15.75" customHeight="1">
      <c r="A56" s="84">
        <f t="shared" si="0"/>
        <v>72400</v>
      </c>
      <c r="B56" s="84">
        <v>500</v>
      </c>
      <c r="C56" s="84" t="s">
        <v>567</v>
      </c>
      <c r="D56" s="84">
        <v>16000</v>
      </c>
      <c r="E56" s="84" t="s">
        <v>3763</v>
      </c>
      <c r="F56" s="84"/>
      <c r="G56" s="84"/>
      <c r="H56" s="84" t="s">
        <v>3775</v>
      </c>
    </row>
    <row r="57" spans="1:8" ht="15.75" customHeight="1">
      <c r="A57" s="84">
        <f t="shared" si="0"/>
        <v>72900</v>
      </c>
      <c r="B57" s="84">
        <v>100</v>
      </c>
      <c r="C57" s="84" t="s">
        <v>568</v>
      </c>
      <c r="D57" s="84">
        <v>24000</v>
      </c>
      <c r="E57" s="84" t="s">
        <v>3763</v>
      </c>
      <c r="F57" s="84" t="s">
        <v>3734</v>
      </c>
      <c r="G57" s="84" t="s">
        <v>3769</v>
      </c>
      <c r="H57" s="84" t="s">
        <v>3818</v>
      </c>
    </row>
    <row r="58" spans="1:8" ht="15.75" customHeight="1">
      <c r="A58" s="84">
        <f t="shared" si="0"/>
        <v>73000</v>
      </c>
      <c r="B58" s="84">
        <v>100</v>
      </c>
      <c r="C58" s="84" t="s">
        <v>3819</v>
      </c>
      <c r="D58" s="84">
        <v>16000</v>
      </c>
      <c r="E58" s="84" t="s">
        <v>3763</v>
      </c>
      <c r="F58" s="84"/>
      <c r="G58" s="84" t="s">
        <v>3820</v>
      </c>
      <c r="H58" s="84" t="s">
        <v>3821</v>
      </c>
    </row>
    <row r="59" spans="1:8" ht="15.75" customHeight="1">
      <c r="A59" s="84">
        <f t="shared" si="0"/>
        <v>73100</v>
      </c>
      <c r="B59" s="84">
        <v>100</v>
      </c>
      <c r="C59" s="84" t="s">
        <v>3822</v>
      </c>
      <c r="D59" s="84">
        <v>165000</v>
      </c>
      <c r="E59" s="84" t="s">
        <v>3763</v>
      </c>
      <c r="F59" s="84" t="s">
        <v>3734</v>
      </c>
      <c r="G59" s="84" t="s">
        <v>3823</v>
      </c>
      <c r="H59" s="84" t="s">
        <v>3824</v>
      </c>
    </row>
    <row r="60" spans="1:8" ht="15.75" customHeight="1">
      <c r="A60" s="84">
        <f t="shared" si="0"/>
        <v>73200</v>
      </c>
      <c r="B60" s="84">
        <v>100</v>
      </c>
      <c r="C60" s="84" t="s">
        <v>3825</v>
      </c>
      <c r="D60" s="84">
        <v>50000</v>
      </c>
      <c r="E60" s="84" t="s">
        <v>3763</v>
      </c>
      <c r="F60" s="84" t="s">
        <v>3734</v>
      </c>
      <c r="G60" s="84" t="s">
        <v>3769</v>
      </c>
      <c r="H60" s="84" t="s">
        <v>3792</v>
      </c>
    </row>
    <row r="61" spans="1:8" ht="29.25" customHeight="1">
      <c r="A61" s="84">
        <f t="shared" si="0"/>
        <v>73300</v>
      </c>
      <c r="B61" s="84">
        <v>100</v>
      </c>
      <c r="C61" s="84" t="s">
        <v>3826</v>
      </c>
      <c r="D61" s="84">
        <v>36000</v>
      </c>
      <c r="E61" s="84" t="s">
        <v>3763</v>
      </c>
      <c r="F61" s="84" t="s">
        <v>3734</v>
      </c>
      <c r="G61" s="84" t="s">
        <v>3827</v>
      </c>
      <c r="H61" s="84" t="s">
        <v>3770</v>
      </c>
    </row>
    <row r="62" spans="1:8" ht="29.25" customHeight="1">
      <c r="A62" s="84">
        <f t="shared" si="0"/>
        <v>73400</v>
      </c>
      <c r="B62" s="84">
        <v>100</v>
      </c>
      <c r="C62" s="84" t="s">
        <v>3828</v>
      </c>
      <c r="D62" s="84">
        <v>24000</v>
      </c>
      <c r="E62" s="84" t="s">
        <v>3763</v>
      </c>
      <c r="F62" s="84" t="s">
        <v>3734</v>
      </c>
      <c r="G62" s="84" t="s">
        <v>3817</v>
      </c>
      <c r="H62" s="84" t="s">
        <v>3773</v>
      </c>
    </row>
    <row r="63" spans="1:8" ht="14.4">
      <c r="B63" s="6"/>
      <c r="C63" s="6"/>
      <c r="D63" s="6"/>
      <c r="E63" s="6"/>
      <c r="F63" s="6"/>
      <c r="G63" s="6"/>
      <c r="H63" s="6"/>
    </row>
    <row r="64" spans="1:8" ht="14.4">
      <c r="B64" s="6"/>
      <c r="C64" s="6"/>
      <c r="D64" s="6"/>
      <c r="E64" s="6"/>
      <c r="F64" s="6"/>
      <c r="G64" s="6"/>
      <c r="H64" s="6"/>
    </row>
    <row r="65" spans="2:8" ht="14.4">
      <c r="B65" s="6"/>
      <c r="C65" s="6"/>
      <c r="D65" s="6"/>
      <c r="E65" s="6"/>
      <c r="F65" s="6"/>
      <c r="G65" s="6"/>
      <c r="H65" s="6"/>
    </row>
    <row r="66" spans="2:8" ht="14.4">
      <c r="B66" s="6"/>
      <c r="C66" s="6"/>
      <c r="D66" s="6"/>
      <c r="E66" s="6"/>
      <c r="F66" s="6"/>
      <c r="G66" s="6"/>
      <c r="H66" s="6"/>
    </row>
    <row r="67" spans="2:8" ht="14.4">
      <c r="B67" s="6"/>
      <c r="C67" s="6"/>
      <c r="D67" s="6"/>
      <c r="E67" s="6"/>
      <c r="F67" s="6"/>
      <c r="G67" s="6"/>
      <c r="H67" s="6"/>
    </row>
    <row r="68" spans="2:8" ht="14.4">
      <c r="B68" s="6"/>
      <c r="C68" s="6"/>
      <c r="D68" s="6"/>
      <c r="E68" s="6"/>
      <c r="F68" s="6"/>
      <c r="G68" s="6"/>
      <c r="H68" s="6"/>
    </row>
    <row r="69" spans="2:8" ht="14.4">
      <c r="B69" s="6"/>
      <c r="C69" s="6"/>
      <c r="D69" s="6"/>
      <c r="E69" s="6"/>
      <c r="F69" s="6"/>
      <c r="G69" s="6"/>
      <c r="H69" s="6"/>
    </row>
    <row r="70" spans="2:8" ht="14.4">
      <c r="B70" s="6"/>
      <c r="C70" s="6"/>
      <c r="D70" s="6"/>
      <c r="E70" s="6"/>
      <c r="F70" s="6"/>
      <c r="G70" s="6"/>
      <c r="H70" s="6"/>
    </row>
    <row r="71" spans="2:8" ht="14.4">
      <c r="B71" s="6"/>
      <c r="C71" s="6"/>
      <c r="D71" s="6"/>
      <c r="E71" s="6"/>
      <c r="F71" s="6"/>
      <c r="G71" s="6"/>
      <c r="H71" s="6"/>
    </row>
    <row r="72" spans="2:8" ht="14.4">
      <c r="B72" s="6"/>
      <c r="C72" s="6"/>
      <c r="D72" s="6"/>
      <c r="E72" s="6"/>
      <c r="F72" s="6"/>
      <c r="G72" s="6"/>
      <c r="H72" s="6"/>
    </row>
    <row r="73" spans="2:8" ht="14.4">
      <c r="B73" s="6"/>
      <c r="C73" s="6"/>
      <c r="D73" s="6"/>
      <c r="E73" s="6"/>
      <c r="F73" s="6"/>
      <c r="G73" s="6"/>
      <c r="H73" s="6"/>
    </row>
    <row r="74" spans="2:8" ht="14.4">
      <c r="B74" s="6"/>
      <c r="C74" s="6"/>
      <c r="D74" s="6"/>
      <c r="E74" s="6"/>
      <c r="F74" s="6"/>
      <c r="G74" s="6"/>
      <c r="H74" s="6"/>
    </row>
    <row r="75" spans="2:8" ht="14.4">
      <c r="B75" s="6"/>
      <c r="C75" s="6"/>
      <c r="D75" s="6"/>
      <c r="E75" s="6"/>
      <c r="F75" s="6"/>
      <c r="G75" s="6"/>
      <c r="H75" s="6"/>
    </row>
    <row r="76" spans="2:8" ht="14.4">
      <c r="B76" s="6"/>
      <c r="C76" s="6"/>
      <c r="D76" s="6"/>
      <c r="E76" s="6"/>
      <c r="F76" s="6"/>
      <c r="G76" s="6"/>
      <c r="H76" s="6"/>
    </row>
    <row r="77" spans="2:8" ht="14.4">
      <c r="B77" s="6"/>
      <c r="C77" s="6"/>
      <c r="D77" s="6"/>
      <c r="E77" s="6"/>
      <c r="F77" s="6"/>
      <c r="G77" s="6"/>
      <c r="H77" s="6"/>
    </row>
    <row r="78" spans="2:8" ht="14.4">
      <c r="B78" s="6"/>
      <c r="C78" s="6"/>
      <c r="D78" s="6"/>
      <c r="E78" s="6"/>
      <c r="F78" s="6"/>
      <c r="G78" s="6"/>
      <c r="H78" s="6"/>
    </row>
    <row r="79" spans="2:8" ht="14.4">
      <c r="B79" s="6"/>
      <c r="C79" s="6"/>
      <c r="D79" s="6"/>
      <c r="E79" s="6"/>
      <c r="F79" s="6"/>
      <c r="G79" s="6"/>
      <c r="H79" s="6"/>
    </row>
    <row r="80" spans="2:8" ht="14.4">
      <c r="B80" s="6"/>
      <c r="C80" s="6"/>
      <c r="D80" s="6"/>
      <c r="E80" s="6"/>
      <c r="F80" s="6"/>
      <c r="G80" s="6"/>
      <c r="H80" s="6"/>
    </row>
    <row r="81" spans="2:8" ht="14.4">
      <c r="B81" s="6"/>
      <c r="C81" s="6"/>
      <c r="D81" s="6"/>
      <c r="E81" s="6"/>
      <c r="F81" s="6"/>
      <c r="G81" s="6"/>
      <c r="H81" s="6"/>
    </row>
    <row r="82" spans="2:8" ht="14.4">
      <c r="B82" s="6"/>
      <c r="C82" s="6"/>
      <c r="D82" s="6"/>
      <c r="E82" s="6"/>
      <c r="F82" s="6"/>
      <c r="G82" s="6"/>
      <c r="H82" s="6"/>
    </row>
    <row r="83" spans="2:8" ht="14.4">
      <c r="B83" s="6"/>
      <c r="C83" s="6"/>
      <c r="D83" s="6"/>
      <c r="E83" s="6"/>
      <c r="F83" s="6"/>
      <c r="G83" s="6"/>
      <c r="H83" s="6"/>
    </row>
    <row r="84" spans="2:8" ht="14.4">
      <c r="B84" s="6"/>
      <c r="C84" s="6"/>
      <c r="D84" s="6"/>
      <c r="E84" s="6"/>
      <c r="F84" s="6"/>
      <c r="G84" s="6"/>
      <c r="H84" s="6"/>
    </row>
    <row r="85" spans="2:8" ht="14.4">
      <c r="B85" s="6"/>
      <c r="C85" s="6"/>
      <c r="D85" s="6"/>
      <c r="E85" s="6"/>
      <c r="F85" s="6"/>
      <c r="G85" s="6"/>
      <c r="H85" s="6"/>
    </row>
    <row r="86" spans="2:8" ht="14.4">
      <c r="B86" s="6"/>
      <c r="C86" s="6"/>
      <c r="D86" s="6"/>
      <c r="E86" s="6"/>
      <c r="F86" s="6"/>
      <c r="G86" s="6"/>
      <c r="H86" s="6"/>
    </row>
    <row r="87" spans="2:8" ht="14.4">
      <c r="B87" s="6"/>
      <c r="C87" s="6"/>
      <c r="D87" s="6"/>
      <c r="E87" s="6"/>
      <c r="F87" s="6"/>
      <c r="G87" s="6"/>
      <c r="H87" s="6"/>
    </row>
    <row r="88" spans="2:8" ht="14.4">
      <c r="B88" s="6"/>
      <c r="C88" s="6"/>
      <c r="D88" s="6"/>
      <c r="E88" s="6"/>
      <c r="F88" s="6"/>
      <c r="G88" s="6"/>
      <c r="H88" s="6"/>
    </row>
    <row r="89" spans="2:8" ht="14.4">
      <c r="B89" s="6"/>
      <c r="C89" s="6"/>
      <c r="D89" s="6"/>
      <c r="E89" s="6"/>
      <c r="F89" s="6"/>
      <c r="G89" s="6"/>
      <c r="H89" s="6"/>
    </row>
    <row r="90" spans="2:8" ht="14.4">
      <c r="B90" s="6"/>
      <c r="C90" s="6"/>
      <c r="D90" s="6"/>
      <c r="E90" s="6"/>
      <c r="F90" s="6"/>
      <c r="G90" s="6"/>
      <c r="H90" s="6"/>
    </row>
    <row r="91" spans="2:8" ht="14.4">
      <c r="B91" s="6"/>
      <c r="C91" s="6"/>
      <c r="D91" s="6"/>
      <c r="E91" s="6"/>
      <c r="F91" s="6"/>
      <c r="G91" s="6"/>
      <c r="H91" s="6"/>
    </row>
    <row r="92" spans="2:8" ht="14.4">
      <c r="B92" s="6"/>
      <c r="C92" s="6"/>
      <c r="D92" s="6"/>
      <c r="E92" s="6"/>
      <c r="F92" s="6"/>
      <c r="G92" s="6"/>
      <c r="H92" s="6"/>
    </row>
    <row r="93" spans="2:8" ht="14.4">
      <c r="B93" s="6"/>
      <c r="C93" s="6"/>
      <c r="D93" s="6"/>
      <c r="E93" s="6"/>
      <c r="F93" s="6"/>
      <c r="G93" s="6"/>
      <c r="H93" s="6"/>
    </row>
    <row r="94" spans="2:8" ht="14.4">
      <c r="B94" s="6"/>
      <c r="C94" s="6"/>
      <c r="D94" s="6"/>
      <c r="E94" s="6"/>
      <c r="F94" s="6"/>
      <c r="G94" s="6"/>
      <c r="H94" s="6"/>
    </row>
    <row r="95" spans="2:8" ht="14.4">
      <c r="B95" s="6"/>
      <c r="C95" s="6"/>
      <c r="D95" s="6"/>
      <c r="E95" s="6"/>
      <c r="F95" s="6"/>
      <c r="G95" s="6"/>
      <c r="H95" s="6"/>
    </row>
    <row r="96" spans="2:8" ht="14.4">
      <c r="B96" s="6"/>
      <c r="C96" s="6"/>
      <c r="D96" s="6"/>
      <c r="E96" s="6"/>
      <c r="F96" s="6"/>
      <c r="G96" s="6"/>
      <c r="H96" s="6"/>
    </row>
    <row r="97" spans="2:8" ht="14.4">
      <c r="B97" s="6"/>
      <c r="C97" s="6"/>
      <c r="D97" s="6"/>
      <c r="E97" s="6"/>
      <c r="F97" s="6"/>
      <c r="G97" s="6"/>
      <c r="H97" s="6"/>
    </row>
    <row r="98" spans="2:8" ht="14.4">
      <c r="B98" s="6"/>
      <c r="C98" s="6"/>
      <c r="D98" s="6"/>
      <c r="E98" s="6"/>
      <c r="F98" s="6"/>
      <c r="G98" s="6"/>
      <c r="H98" s="6"/>
    </row>
    <row r="99" spans="2:8" ht="14.4">
      <c r="B99" s="6"/>
      <c r="C99" s="6"/>
      <c r="D99" s="6"/>
      <c r="E99" s="6"/>
      <c r="F99" s="6"/>
      <c r="G99" s="6"/>
      <c r="H99" s="6"/>
    </row>
    <row r="100" spans="2:8" ht="14.4">
      <c r="B100" s="6"/>
      <c r="C100" s="6"/>
      <c r="D100" s="6"/>
      <c r="E100" s="6"/>
      <c r="F100" s="6"/>
      <c r="G100" s="6"/>
      <c r="H100" s="6"/>
    </row>
    <row r="101" spans="2:8" ht="14.4">
      <c r="B101" s="6"/>
      <c r="C101" s="6"/>
      <c r="D101" s="6"/>
      <c r="E101" s="6"/>
      <c r="F101" s="6"/>
      <c r="G101" s="6"/>
      <c r="H101" s="6"/>
    </row>
    <row r="102" spans="2:8" ht="14.4">
      <c r="B102" s="6"/>
      <c r="C102" s="6"/>
      <c r="D102" s="6"/>
      <c r="E102" s="6"/>
      <c r="F102" s="6"/>
      <c r="G102" s="6"/>
      <c r="H102" s="6"/>
    </row>
    <row r="103" spans="2:8" ht="14.4">
      <c r="B103" s="6"/>
      <c r="C103" s="6"/>
      <c r="D103" s="6"/>
      <c r="E103" s="6"/>
      <c r="F103" s="6"/>
      <c r="G103" s="6"/>
      <c r="H103" s="6"/>
    </row>
    <row r="104" spans="2:8" ht="14.4">
      <c r="B104" s="6"/>
      <c r="C104" s="6"/>
      <c r="D104" s="6"/>
      <c r="E104" s="6"/>
      <c r="F104" s="6"/>
      <c r="G104" s="6"/>
      <c r="H104" s="6"/>
    </row>
    <row r="105" spans="2:8" ht="14.4">
      <c r="B105" s="6"/>
      <c r="C105" s="6"/>
      <c r="D105" s="6"/>
      <c r="E105" s="6"/>
      <c r="F105" s="6"/>
      <c r="G105" s="6"/>
      <c r="H105" s="6"/>
    </row>
    <row r="106" spans="2:8" ht="14.4">
      <c r="B106" s="6"/>
      <c r="C106" s="6"/>
      <c r="D106" s="6"/>
      <c r="E106" s="6"/>
      <c r="F106" s="6"/>
      <c r="G106" s="6"/>
      <c r="H106" s="6"/>
    </row>
    <row r="107" spans="2:8" ht="14.4">
      <c r="B107" s="6"/>
      <c r="C107" s="6"/>
      <c r="D107" s="6"/>
      <c r="E107" s="6"/>
      <c r="F107" s="6"/>
      <c r="G107" s="6"/>
      <c r="H107" s="6"/>
    </row>
    <row r="108" spans="2:8" ht="14.4">
      <c r="B108" s="6"/>
      <c r="C108" s="6"/>
      <c r="D108" s="6"/>
      <c r="E108" s="6"/>
      <c r="F108" s="6"/>
      <c r="G108" s="6"/>
      <c r="H108" s="6"/>
    </row>
    <row r="109" spans="2:8" ht="14.4">
      <c r="B109" s="6"/>
      <c r="C109" s="6"/>
      <c r="D109" s="6"/>
      <c r="E109" s="6"/>
      <c r="F109" s="6"/>
      <c r="G109" s="6"/>
      <c r="H109" s="6"/>
    </row>
    <row r="110" spans="2:8" ht="14.4">
      <c r="B110" s="6"/>
      <c r="C110" s="6"/>
      <c r="D110" s="6"/>
      <c r="E110" s="6"/>
      <c r="F110" s="6"/>
      <c r="G110" s="6"/>
      <c r="H110" s="6"/>
    </row>
    <row r="111" spans="2:8" ht="14.4">
      <c r="B111" s="6"/>
      <c r="C111" s="6"/>
      <c r="D111" s="6"/>
      <c r="E111" s="6"/>
      <c r="F111" s="6"/>
      <c r="G111" s="6"/>
      <c r="H111" s="6"/>
    </row>
    <row r="112" spans="2:8" ht="14.4">
      <c r="B112" s="6"/>
      <c r="C112" s="6"/>
      <c r="D112" s="6"/>
      <c r="E112" s="6"/>
      <c r="F112" s="6"/>
      <c r="G112" s="6"/>
      <c r="H112" s="6"/>
    </row>
    <row r="113" spans="2:8" ht="14.4">
      <c r="B113" s="6"/>
      <c r="C113" s="6"/>
      <c r="D113" s="6"/>
      <c r="E113" s="6"/>
      <c r="F113" s="6"/>
      <c r="G113" s="6"/>
      <c r="H113" s="6"/>
    </row>
    <row r="114" spans="2:8" ht="14.4">
      <c r="B114" s="6"/>
      <c r="C114" s="6"/>
      <c r="D114" s="6"/>
      <c r="E114" s="6"/>
      <c r="F114" s="6"/>
      <c r="G114" s="6"/>
      <c r="H114" s="6"/>
    </row>
    <row r="115" spans="2:8" ht="14.4">
      <c r="B115" s="6"/>
      <c r="C115" s="6"/>
      <c r="D115" s="6"/>
      <c r="E115" s="6"/>
      <c r="F115" s="6"/>
      <c r="G115" s="6"/>
      <c r="H115" s="6"/>
    </row>
    <row r="116" spans="2:8" ht="14.4">
      <c r="B116" s="6"/>
      <c r="C116" s="6"/>
      <c r="D116" s="6"/>
      <c r="E116" s="6"/>
      <c r="F116" s="6"/>
      <c r="G116" s="6"/>
      <c r="H116" s="6"/>
    </row>
    <row r="117" spans="2:8" ht="14.4">
      <c r="B117" s="6"/>
      <c r="C117" s="6"/>
      <c r="D117" s="6"/>
      <c r="E117" s="6"/>
      <c r="F117" s="6"/>
      <c r="G117" s="6"/>
      <c r="H117" s="6"/>
    </row>
    <row r="118" spans="2:8" ht="14.4">
      <c r="B118" s="6"/>
      <c r="C118" s="6"/>
      <c r="D118" s="6"/>
      <c r="E118" s="6"/>
      <c r="F118" s="6"/>
      <c r="G118" s="6"/>
      <c r="H118" s="6"/>
    </row>
    <row r="119" spans="2:8" ht="14.4">
      <c r="B119" s="6"/>
      <c r="C119" s="6"/>
      <c r="D119" s="6"/>
      <c r="E119" s="6"/>
      <c r="F119" s="6"/>
      <c r="G119" s="6"/>
      <c r="H119" s="6"/>
    </row>
    <row r="120" spans="2:8" ht="14.4">
      <c r="B120" s="6"/>
      <c r="C120" s="6"/>
      <c r="D120" s="6"/>
      <c r="E120" s="6"/>
      <c r="F120" s="6"/>
      <c r="G120" s="6"/>
      <c r="H120" s="6"/>
    </row>
    <row r="121" spans="2:8" ht="14.4">
      <c r="B121" s="6"/>
      <c r="C121" s="6"/>
      <c r="D121" s="6"/>
      <c r="E121" s="6"/>
      <c r="F121" s="6"/>
      <c r="G121" s="6"/>
      <c r="H121" s="6"/>
    </row>
    <row r="122" spans="2:8" ht="14.4">
      <c r="B122" s="6"/>
      <c r="C122" s="6"/>
      <c r="D122" s="6"/>
      <c r="E122" s="6"/>
      <c r="F122" s="6"/>
      <c r="G122" s="6"/>
      <c r="H122" s="6"/>
    </row>
    <row r="123" spans="2:8" ht="14.4">
      <c r="B123" s="6"/>
      <c r="C123" s="6"/>
      <c r="D123" s="6"/>
      <c r="E123" s="6"/>
      <c r="F123" s="6"/>
      <c r="G123" s="6"/>
      <c r="H123" s="6"/>
    </row>
    <row r="124" spans="2:8" ht="14.4">
      <c r="B124" s="6"/>
      <c r="C124" s="6"/>
      <c r="D124" s="6"/>
      <c r="E124" s="6"/>
      <c r="F124" s="6"/>
      <c r="G124" s="6"/>
      <c r="H124" s="6"/>
    </row>
    <row r="125" spans="2:8" ht="14.4">
      <c r="B125" s="6"/>
      <c r="C125" s="6"/>
      <c r="D125" s="6"/>
      <c r="E125" s="6"/>
      <c r="F125" s="6"/>
      <c r="G125" s="6"/>
      <c r="H125" s="6"/>
    </row>
    <row r="126" spans="2:8" ht="14.4">
      <c r="B126" s="6"/>
      <c r="C126" s="6"/>
      <c r="D126" s="6"/>
      <c r="E126" s="6"/>
      <c r="F126" s="6"/>
      <c r="G126" s="6"/>
      <c r="H126" s="6"/>
    </row>
    <row r="127" spans="2:8" ht="14.4">
      <c r="B127" s="6"/>
      <c r="C127" s="6"/>
      <c r="D127" s="6"/>
      <c r="E127" s="6"/>
      <c r="F127" s="6"/>
      <c r="G127" s="6"/>
      <c r="H127" s="6"/>
    </row>
    <row r="128" spans="2:8" ht="14.4">
      <c r="B128" s="6"/>
      <c r="C128" s="6"/>
      <c r="D128" s="6"/>
      <c r="E128" s="6"/>
      <c r="F128" s="6"/>
      <c r="G128" s="6"/>
      <c r="H128" s="6"/>
    </row>
    <row r="129" spans="2:8" ht="14.4">
      <c r="B129" s="6"/>
      <c r="C129" s="6"/>
      <c r="D129" s="6"/>
      <c r="E129" s="6"/>
      <c r="F129" s="6"/>
      <c r="G129" s="6"/>
      <c r="H129" s="6"/>
    </row>
    <row r="130" spans="2:8" ht="14.4">
      <c r="B130" s="6"/>
      <c r="C130" s="6"/>
      <c r="D130" s="6"/>
      <c r="E130" s="6"/>
      <c r="F130" s="6"/>
      <c r="G130" s="6"/>
      <c r="H130" s="6"/>
    </row>
    <row r="131" spans="2:8" ht="14.4">
      <c r="B131" s="6"/>
      <c r="C131" s="6"/>
      <c r="D131" s="6"/>
      <c r="E131" s="6"/>
      <c r="F131" s="6"/>
      <c r="G131" s="6"/>
      <c r="H131" s="6"/>
    </row>
    <row r="132" spans="2:8" ht="14.4">
      <c r="B132" s="6"/>
      <c r="C132" s="6"/>
      <c r="D132" s="6"/>
      <c r="E132" s="6"/>
      <c r="F132" s="6"/>
      <c r="G132" s="6"/>
      <c r="H132" s="6"/>
    </row>
    <row r="133" spans="2:8" ht="14.4">
      <c r="B133" s="6"/>
      <c r="C133" s="6"/>
      <c r="D133" s="6"/>
      <c r="E133" s="6"/>
      <c r="F133" s="6"/>
      <c r="G133" s="6"/>
      <c r="H133" s="6"/>
    </row>
    <row r="134" spans="2:8" ht="14.4">
      <c r="B134" s="6"/>
      <c r="C134" s="6"/>
      <c r="D134" s="6"/>
      <c r="E134" s="6"/>
      <c r="F134" s="6"/>
      <c r="G134" s="6"/>
      <c r="H134" s="6"/>
    </row>
    <row r="135" spans="2:8" ht="14.4">
      <c r="B135" s="6"/>
      <c r="C135" s="6"/>
      <c r="D135" s="6"/>
      <c r="E135" s="6"/>
      <c r="F135" s="6"/>
      <c r="G135" s="6"/>
      <c r="H135" s="6"/>
    </row>
    <row r="136" spans="2:8" ht="14.4">
      <c r="B136" s="6"/>
      <c r="C136" s="6"/>
      <c r="D136" s="6"/>
      <c r="E136" s="6"/>
      <c r="F136" s="6"/>
      <c r="G136" s="6"/>
      <c r="H136" s="6"/>
    </row>
    <row r="137" spans="2:8" ht="14.4">
      <c r="B137" s="6"/>
      <c r="C137" s="6"/>
      <c r="D137" s="6"/>
      <c r="E137" s="6"/>
      <c r="F137" s="6"/>
      <c r="G137" s="6"/>
      <c r="H137" s="6"/>
    </row>
    <row r="138" spans="2:8" ht="14.4">
      <c r="B138" s="6"/>
      <c r="C138" s="6"/>
      <c r="D138" s="6"/>
      <c r="E138" s="6"/>
      <c r="F138" s="6"/>
      <c r="G138" s="6"/>
      <c r="H138" s="6"/>
    </row>
    <row r="139" spans="2:8" ht="14.4">
      <c r="B139" s="6"/>
      <c r="C139" s="6"/>
      <c r="D139" s="6"/>
      <c r="E139" s="6"/>
      <c r="F139" s="6"/>
      <c r="G139" s="6"/>
      <c r="H139" s="6"/>
    </row>
    <row r="140" spans="2:8" ht="14.4">
      <c r="B140" s="6"/>
      <c r="C140" s="6"/>
      <c r="D140" s="6"/>
      <c r="E140" s="6"/>
      <c r="F140" s="6"/>
      <c r="G140" s="6"/>
      <c r="H140" s="6"/>
    </row>
    <row r="141" spans="2:8" ht="14.4">
      <c r="B141" s="6"/>
      <c r="C141" s="6"/>
      <c r="D141" s="6"/>
      <c r="E141" s="6"/>
      <c r="F141" s="6"/>
      <c r="G141" s="6"/>
      <c r="H141" s="6"/>
    </row>
    <row r="142" spans="2:8" ht="14.4">
      <c r="B142" s="6"/>
      <c r="C142" s="6"/>
      <c r="D142" s="6"/>
      <c r="E142" s="6"/>
      <c r="F142" s="6"/>
      <c r="G142" s="6"/>
      <c r="H142" s="6"/>
    </row>
    <row r="143" spans="2:8" ht="14.4">
      <c r="B143" s="6"/>
      <c r="C143" s="6"/>
      <c r="D143" s="6"/>
      <c r="E143" s="6"/>
      <c r="F143" s="6"/>
      <c r="G143" s="6"/>
      <c r="H143" s="6"/>
    </row>
    <row r="144" spans="2:8" ht="14.4">
      <c r="B144" s="6"/>
      <c r="C144" s="6"/>
      <c r="D144" s="6"/>
      <c r="E144" s="6"/>
      <c r="F144" s="6"/>
      <c r="G144" s="6"/>
      <c r="H144" s="6"/>
    </row>
    <row r="145" spans="2:8" ht="14.4">
      <c r="B145" s="6"/>
      <c r="C145" s="6"/>
      <c r="D145" s="6"/>
      <c r="E145" s="6"/>
      <c r="F145" s="6"/>
      <c r="G145" s="6"/>
      <c r="H145" s="6"/>
    </row>
    <row r="146" spans="2:8" ht="14.4">
      <c r="B146" s="6"/>
      <c r="C146" s="6"/>
      <c r="D146" s="6"/>
      <c r="E146" s="6"/>
      <c r="F146" s="6"/>
      <c r="G146" s="6"/>
      <c r="H146" s="6"/>
    </row>
    <row r="147" spans="2:8" ht="14.4">
      <c r="B147" s="6"/>
      <c r="C147" s="6"/>
      <c r="D147" s="6"/>
      <c r="E147" s="6"/>
      <c r="F147" s="6"/>
      <c r="G147" s="6"/>
      <c r="H147" s="6"/>
    </row>
    <row r="148" spans="2:8" ht="14.4">
      <c r="B148" s="6"/>
      <c r="C148" s="6"/>
      <c r="D148" s="6"/>
      <c r="E148" s="6"/>
      <c r="F148" s="6"/>
      <c r="G148" s="6"/>
      <c r="H148" s="6"/>
    </row>
    <row r="149" spans="2:8" ht="14.4">
      <c r="B149" s="6"/>
      <c r="C149" s="6"/>
      <c r="D149" s="6"/>
      <c r="E149" s="6"/>
      <c r="F149" s="6"/>
      <c r="G149" s="6"/>
      <c r="H149" s="6"/>
    </row>
    <row r="150" spans="2:8" ht="14.4">
      <c r="B150" s="6"/>
      <c r="C150" s="6"/>
      <c r="D150" s="6"/>
      <c r="E150" s="6"/>
      <c r="F150" s="6"/>
      <c r="G150" s="6"/>
      <c r="H150" s="6"/>
    </row>
    <row r="151" spans="2:8" ht="14.4">
      <c r="B151" s="6"/>
      <c r="C151" s="6"/>
      <c r="D151" s="6"/>
      <c r="E151" s="6"/>
      <c r="F151" s="6"/>
      <c r="G151" s="6"/>
      <c r="H151" s="6"/>
    </row>
    <row r="152" spans="2:8" ht="14.4">
      <c r="B152" s="6"/>
      <c r="C152" s="6"/>
      <c r="D152" s="6"/>
      <c r="E152" s="6"/>
      <c r="F152" s="6"/>
      <c r="G152" s="6"/>
      <c r="H152" s="6"/>
    </row>
    <row r="153" spans="2:8" ht="14.4">
      <c r="B153" s="6"/>
      <c r="C153" s="6"/>
      <c r="D153" s="6"/>
      <c r="E153" s="6"/>
      <c r="F153" s="6"/>
      <c r="G153" s="6"/>
      <c r="H153" s="6"/>
    </row>
    <row r="154" spans="2:8" ht="14.4">
      <c r="B154" s="6"/>
      <c r="C154" s="6"/>
      <c r="D154" s="6"/>
      <c r="E154" s="6"/>
      <c r="F154" s="6"/>
      <c r="G154" s="6"/>
      <c r="H154" s="6"/>
    </row>
    <row r="155" spans="2:8" ht="14.4">
      <c r="B155" s="6"/>
      <c r="C155" s="6"/>
      <c r="D155" s="6"/>
      <c r="E155" s="6"/>
      <c r="F155" s="6"/>
      <c r="G155" s="6"/>
      <c r="H155" s="6"/>
    </row>
    <row r="156" spans="2:8" ht="14.4">
      <c r="B156" s="6"/>
      <c r="C156" s="6"/>
      <c r="D156" s="6"/>
      <c r="E156" s="6"/>
      <c r="F156" s="6"/>
      <c r="G156" s="6"/>
      <c r="H156" s="6"/>
    </row>
    <row r="157" spans="2:8" ht="14.4">
      <c r="B157" s="6"/>
      <c r="C157" s="6"/>
      <c r="D157" s="6"/>
      <c r="E157" s="6"/>
      <c r="F157" s="6"/>
      <c r="G157" s="6"/>
      <c r="H157" s="6"/>
    </row>
    <row r="158" spans="2:8" ht="14.4">
      <c r="B158" s="6"/>
      <c r="C158" s="6"/>
      <c r="D158" s="6"/>
      <c r="E158" s="6"/>
      <c r="F158" s="6"/>
      <c r="G158" s="6"/>
      <c r="H158" s="6"/>
    </row>
    <row r="159" spans="2:8" ht="14.4">
      <c r="B159" s="6"/>
      <c r="C159" s="6"/>
      <c r="D159" s="6"/>
      <c r="E159" s="6"/>
      <c r="F159" s="6"/>
      <c r="G159" s="6"/>
      <c r="H159" s="6"/>
    </row>
    <row r="160" spans="2:8" ht="14.4">
      <c r="B160" s="6"/>
      <c r="C160" s="6"/>
      <c r="D160" s="6"/>
      <c r="E160" s="6"/>
      <c r="F160" s="6"/>
      <c r="G160" s="6"/>
      <c r="H160" s="6"/>
    </row>
    <row r="161" spans="2:8" ht="14.4">
      <c r="B161" s="6"/>
      <c r="C161" s="6"/>
      <c r="D161" s="6"/>
      <c r="E161" s="6"/>
      <c r="F161" s="6"/>
      <c r="G161" s="6"/>
      <c r="H161" s="6"/>
    </row>
    <row r="162" spans="2:8" ht="14.4">
      <c r="B162" s="6"/>
      <c r="C162" s="6"/>
      <c r="D162" s="6"/>
      <c r="E162" s="6"/>
      <c r="F162" s="6"/>
      <c r="G162" s="6"/>
      <c r="H162" s="6"/>
    </row>
    <row r="163" spans="2:8" ht="14.4">
      <c r="B163" s="6"/>
      <c r="C163" s="6"/>
      <c r="D163" s="6"/>
      <c r="E163" s="6"/>
      <c r="F163" s="6"/>
      <c r="G163" s="6"/>
      <c r="H163" s="6"/>
    </row>
    <row r="164" spans="2:8" ht="14.4">
      <c r="B164" s="6"/>
      <c r="C164" s="6"/>
      <c r="D164" s="6"/>
      <c r="E164" s="6"/>
      <c r="F164" s="6"/>
      <c r="G164" s="6"/>
      <c r="H164" s="6"/>
    </row>
    <row r="165" spans="2:8" ht="14.4">
      <c r="B165" s="6"/>
      <c r="C165" s="6"/>
      <c r="D165" s="6"/>
      <c r="E165" s="6"/>
      <c r="F165" s="6"/>
      <c r="G165" s="6"/>
      <c r="H165" s="6"/>
    </row>
    <row r="166" spans="2:8" ht="14.4">
      <c r="B166" s="6"/>
      <c r="C166" s="6"/>
      <c r="D166" s="6"/>
      <c r="E166" s="6"/>
      <c r="F166" s="6"/>
      <c r="G166" s="6"/>
      <c r="H166" s="6"/>
    </row>
    <row r="167" spans="2:8" ht="14.4">
      <c r="B167" s="6"/>
      <c r="C167" s="6"/>
      <c r="D167" s="6"/>
      <c r="E167" s="6"/>
      <c r="F167" s="6"/>
      <c r="G167" s="6"/>
      <c r="H167" s="6"/>
    </row>
    <row r="168" spans="2:8" ht="14.4">
      <c r="B168" s="6"/>
      <c r="C168" s="6"/>
      <c r="D168" s="6"/>
      <c r="E168" s="6"/>
      <c r="F168" s="6"/>
      <c r="G168" s="6"/>
      <c r="H168" s="6"/>
    </row>
    <row r="169" spans="2:8" ht="14.4">
      <c r="B169" s="6"/>
      <c r="C169" s="6"/>
      <c r="D169" s="6"/>
      <c r="E169" s="6"/>
      <c r="F169" s="6"/>
      <c r="G169" s="6"/>
      <c r="H169" s="6"/>
    </row>
    <row r="170" spans="2:8" ht="14.4">
      <c r="B170" s="6"/>
      <c r="C170" s="6"/>
      <c r="D170" s="6"/>
      <c r="E170" s="6"/>
      <c r="F170" s="6"/>
      <c r="G170" s="6"/>
      <c r="H170" s="6"/>
    </row>
    <row r="171" spans="2:8" ht="14.4">
      <c r="B171" s="6"/>
      <c r="C171" s="6"/>
      <c r="D171" s="6"/>
      <c r="E171" s="6"/>
      <c r="F171" s="6"/>
      <c r="G171" s="6"/>
      <c r="H171" s="6"/>
    </row>
    <row r="172" spans="2:8" ht="14.4">
      <c r="B172" s="6"/>
      <c r="C172" s="6"/>
      <c r="D172" s="6"/>
      <c r="E172" s="6"/>
      <c r="F172" s="6"/>
      <c r="G172" s="6"/>
      <c r="H172" s="6"/>
    </row>
    <row r="173" spans="2:8" ht="14.4">
      <c r="B173" s="6"/>
      <c r="C173" s="6"/>
      <c r="D173" s="6"/>
      <c r="E173" s="6"/>
      <c r="F173" s="6"/>
      <c r="G173" s="6"/>
      <c r="H173" s="6"/>
    </row>
    <row r="174" spans="2:8" ht="14.4">
      <c r="B174" s="6"/>
      <c r="C174" s="6"/>
      <c r="D174" s="6"/>
      <c r="E174" s="6"/>
      <c r="F174" s="6"/>
      <c r="G174" s="6"/>
      <c r="H174" s="6"/>
    </row>
    <row r="175" spans="2:8" ht="14.4">
      <c r="B175" s="6"/>
      <c r="C175" s="6"/>
      <c r="D175" s="6"/>
      <c r="E175" s="6"/>
      <c r="F175" s="6"/>
      <c r="G175" s="6"/>
      <c r="H175" s="6"/>
    </row>
    <row r="176" spans="2:8" ht="14.4">
      <c r="B176" s="6"/>
      <c r="C176" s="6"/>
      <c r="D176" s="6"/>
      <c r="E176" s="6"/>
      <c r="F176" s="6"/>
      <c r="G176" s="6"/>
      <c r="H176" s="6"/>
    </row>
    <row r="177" spans="2:8" ht="14.4">
      <c r="B177" s="6"/>
      <c r="C177" s="6"/>
      <c r="D177" s="6"/>
      <c r="E177" s="6"/>
      <c r="F177" s="6"/>
      <c r="G177" s="6"/>
      <c r="H177" s="6"/>
    </row>
    <row r="178" spans="2:8" ht="14.4">
      <c r="B178" s="6"/>
      <c r="C178" s="6"/>
      <c r="D178" s="6"/>
      <c r="E178" s="6"/>
      <c r="F178" s="6"/>
      <c r="G178" s="6"/>
      <c r="H178" s="6"/>
    </row>
    <row r="179" spans="2:8" ht="14.4">
      <c r="B179" s="6"/>
      <c r="C179" s="6"/>
      <c r="D179" s="6"/>
      <c r="E179" s="6"/>
      <c r="F179" s="6"/>
      <c r="G179" s="6"/>
      <c r="H179" s="6"/>
    </row>
    <row r="180" spans="2:8" ht="14.4">
      <c r="B180" s="6"/>
      <c r="C180" s="6"/>
      <c r="D180" s="6"/>
      <c r="E180" s="6"/>
      <c r="F180" s="6"/>
      <c r="G180" s="6"/>
      <c r="H180" s="6"/>
    </row>
    <row r="181" spans="2:8" ht="14.4">
      <c r="B181" s="6"/>
      <c r="C181" s="6"/>
      <c r="D181" s="6"/>
      <c r="E181" s="6"/>
      <c r="F181" s="6"/>
      <c r="G181" s="6"/>
      <c r="H181" s="6"/>
    </row>
    <row r="182" spans="2:8" ht="14.4">
      <c r="B182" s="6"/>
      <c r="C182" s="6"/>
      <c r="D182" s="6"/>
      <c r="E182" s="6"/>
      <c r="F182" s="6"/>
      <c r="G182" s="6"/>
      <c r="H182" s="6"/>
    </row>
    <row r="183" spans="2:8" ht="14.4">
      <c r="B183" s="6"/>
      <c r="C183" s="6"/>
      <c r="D183" s="6"/>
      <c r="E183" s="6"/>
      <c r="F183" s="6"/>
      <c r="G183" s="6"/>
      <c r="H183" s="6"/>
    </row>
    <row r="184" spans="2:8" ht="14.4">
      <c r="B184" s="6"/>
      <c r="C184" s="6"/>
      <c r="D184" s="6"/>
      <c r="E184" s="6"/>
      <c r="F184" s="6"/>
      <c r="G184" s="6"/>
      <c r="H184" s="6"/>
    </row>
    <row r="185" spans="2:8" ht="14.4">
      <c r="B185" s="6"/>
      <c r="C185" s="6"/>
      <c r="D185" s="6"/>
      <c r="E185" s="6"/>
      <c r="F185" s="6"/>
      <c r="G185" s="6"/>
      <c r="H185" s="6"/>
    </row>
    <row r="186" spans="2:8" ht="14.4">
      <c r="B186" s="6"/>
      <c r="C186" s="6"/>
      <c r="D186" s="6"/>
      <c r="E186" s="6"/>
      <c r="F186" s="6"/>
      <c r="G186" s="6"/>
      <c r="H186" s="6"/>
    </row>
    <row r="187" spans="2:8" ht="14.4">
      <c r="B187" s="6"/>
      <c r="C187" s="6"/>
      <c r="D187" s="6"/>
      <c r="E187" s="6"/>
      <c r="F187" s="6"/>
      <c r="G187" s="6"/>
      <c r="H187" s="6"/>
    </row>
    <row r="188" spans="2:8" ht="14.4">
      <c r="B188" s="6"/>
      <c r="C188" s="6"/>
      <c r="D188" s="6"/>
      <c r="E188" s="6"/>
      <c r="F188" s="6"/>
      <c r="G188" s="6"/>
      <c r="H188" s="6"/>
    </row>
    <row r="189" spans="2:8" ht="14.4">
      <c r="B189" s="6"/>
      <c r="C189" s="6"/>
      <c r="D189" s="6"/>
      <c r="E189" s="6"/>
      <c r="F189" s="6"/>
      <c r="G189" s="6"/>
      <c r="H189" s="6"/>
    </row>
    <row r="190" spans="2:8" ht="14.4">
      <c r="B190" s="6"/>
      <c r="C190" s="6"/>
      <c r="D190" s="6"/>
      <c r="E190" s="6"/>
      <c r="F190" s="6"/>
      <c r="G190" s="6"/>
      <c r="H190" s="6"/>
    </row>
    <row r="191" spans="2:8" ht="14.4">
      <c r="B191" s="6"/>
      <c r="C191" s="6"/>
      <c r="D191" s="6"/>
      <c r="E191" s="6"/>
      <c r="F191" s="6"/>
      <c r="G191" s="6"/>
      <c r="H191" s="6"/>
    </row>
    <row r="192" spans="2:8" ht="14.4">
      <c r="B192" s="6"/>
      <c r="C192" s="6"/>
      <c r="D192" s="6"/>
      <c r="E192" s="6"/>
      <c r="F192" s="6"/>
      <c r="G192" s="6"/>
      <c r="H192" s="6"/>
    </row>
    <row r="193" spans="2:8" ht="14.4">
      <c r="B193" s="6"/>
      <c r="C193" s="6"/>
      <c r="D193" s="6"/>
      <c r="E193" s="6"/>
      <c r="F193" s="6"/>
      <c r="G193" s="6"/>
      <c r="H193" s="6"/>
    </row>
    <row r="194" spans="2:8" ht="14.4">
      <c r="B194" s="6"/>
      <c r="C194" s="6"/>
      <c r="D194" s="6"/>
      <c r="E194" s="6"/>
      <c r="F194" s="6"/>
      <c r="G194" s="6"/>
      <c r="H194" s="6"/>
    </row>
    <row r="195" spans="2:8" ht="14.4">
      <c r="B195" s="6"/>
      <c r="C195" s="6"/>
      <c r="D195" s="6"/>
      <c r="E195" s="6"/>
      <c r="F195" s="6"/>
      <c r="G195" s="6"/>
      <c r="H195" s="6"/>
    </row>
    <row r="196" spans="2:8" ht="14.4">
      <c r="B196" s="6"/>
      <c r="C196" s="6"/>
      <c r="D196" s="6"/>
      <c r="E196" s="6"/>
      <c r="F196" s="6"/>
      <c r="G196" s="6"/>
      <c r="H196" s="6"/>
    </row>
    <row r="197" spans="2:8" ht="14.4">
      <c r="B197" s="6"/>
      <c r="C197" s="6"/>
      <c r="D197" s="6"/>
      <c r="E197" s="6"/>
      <c r="F197" s="6"/>
      <c r="G197" s="6"/>
      <c r="H197" s="6"/>
    </row>
    <row r="198" spans="2:8" ht="14.4">
      <c r="B198" s="6"/>
      <c r="C198" s="6"/>
      <c r="D198" s="6"/>
      <c r="E198" s="6"/>
      <c r="F198" s="6"/>
      <c r="G198" s="6"/>
      <c r="H198" s="6"/>
    </row>
    <row r="199" spans="2:8" ht="14.4">
      <c r="B199" s="6"/>
      <c r="C199" s="6"/>
      <c r="D199" s="6"/>
      <c r="E199" s="6"/>
      <c r="F199" s="6"/>
      <c r="G199" s="6"/>
      <c r="H199" s="6"/>
    </row>
    <row r="200" spans="2:8" ht="14.4">
      <c r="B200" s="6"/>
      <c r="C200" s="6"/>
      <c r="D200" s="6"/>
      <c r="E200" s="6"/>
      <c r="F200" s="6"/>
      <c r="G200" s="6"/>
      <c r="H200" s="6"/>
    </row>
    <row r="201" spans="2:8" ht="14.4">
      <c r="B201" s="6"/>
      <c r="C201" s="6"/>
      <c r="D201" s="6"/>
      <c r="E201" s="6"/>
      <c r="F201" s="6"/>
      <c r="G201" s="6"/>
      <c r="H201" s="6"/>
    </row>
    <row r="202" spans="2:8" ht="14.4">
      <c r="B202" s="6"/>
      <c r="C202" s="6"/>
      <c r="D202" s="6"/>
      <c r="E202" s="6"/>
      <c r="F202" s="6"/>
      <c r="G202" s="6"/>
      <c r="H202" s="6"/>
    </row>
    <row r="203" spans="2:8" ht="14.4">
      <c r="B203" s="6"/>
      <c r="C203" s="6"/>
      <c r="D203" s="6"/>
      <c r="E203" s="6"/>
      <c r="F203" s="6"/>
      <c r="G203" s="6"/>
      <c r="H203" s="6"/>
    </row>
    <row r="204" spans="2:8" ht="14.4">
      <c r="B204" s="6"/>
      <c r="C204" s="6"/>
      <c r="D204" s="6"/>
      <c r="E204" s="6"/>
      <c r="F204" s="6"/>
      <c r="G204" s="6"/>
      <c r="H204" s="6"/>
    </row>
    <row r="205" spans="2:8" ht="14.4">
      <c r="B205" s="6"/>
      <c r="C205" s="6"/>
      <c r="D205" s="6"/>
      <c r="E205" s="6"/>
      <c r="F205" s="6"/>
      <c r="G205" s="6"/>
      <c r="H205" s="6"/>
    </row>
    <row r="206" spans="2:8" ht="14.4">
      <c r="B206" s="6"/>
      <c r="C206" s="6"/>
      <c r="D206" s="6"/>
      <c r="E206" s="6"/>
      <c r="F206" s="6"/>
      <c r="G206" s="6"/>
      <c r="H206" s="6"/>
    </row>
    <row r="207" spans="2:8" ht="14.4">
      <c r="B207" s="6"/>
      <c r="C207" s="6"/>
      <c r="D207" s="6"/>
      <c r="E207" s="6"/>
      <c r="F207" s="6"/>
      <c r="G207" s="6"/>
      <c r="H207" s="6"/>
    </row>
    <row r="208" spans="2:8" ht="14.4">
      <c r="B208" s="6"/>
      <c r="C208" s="6"/>
      <c r="D208" s="6"/>
      <c r="E208" s="6"/>
      <c r="F208" s="6"/>
      <c r="G208" s="6"/>
      <c r="H208" s="6"/>
    </row>
    <row r="209" spans="2:8" ht="14.4">
      <c r="B209" s="6"/>
      <c r="C209" s="6"/>
      <c r="D209" s="6"/>
      <c r="E209" s="6"/>
      <c r="F209" s="6"/>
      <c r="G209" s="6"/>
      <c r="H209" s="6"/>
    </row>
    <row r="210" spans="2:8" ht="14.4">
      <c r="B210" s="6"/>
      <c r="C210" s="6"/>
      <c r="D210" s="6"/>
      <c r="E210" s="6"/>
      <c r="F210" s="6"/>
      <c r="G210" s="6"/>
      <c r="H210" s="6"/>
    </row>
    <row r="211" spans="2:8" ht="14.4">
      <c r="B211" s="6"/>
      <c r="C211" s="6"/>
      <c r="D211" s="6"/>
      <c r="E211" s="6"/>
      <c r="F211" s="6"/>
      <c r="G211" s="6"/>
      <c r="H211" s="6"/>
    </row>
    <row r="212" spans="2:8" ht="14.4">
      <c r="B212" s="6"/>
      <c r="C212" s="6"/>
      <c r="D212" s="6"/>
      <c r="E212" s="6"/>
      <c r="F212" s="6"/>
      <c r="G212" s="6"/>
      <c r="H212" s="6"/>
    </row>
    <row r="213" spans="2:8" ht="14.4">
      <c r="B213" s="6"/>
      <c r="C213" s="6"/>
      <c r="D213" s="6"/>
      <c r="E213" s="6"/>
      <c r="F213" s="6"/>
      <c r="G213" s="6"/>
      <c r="H213" s="6"/>
    </row>
    <row r="214" spans="2:8" ht="14.4">
      <c r="B214" s="6"/>
      <c r="C214" s="6"/>
      <c r="D214" s="6"/>
      <c r="E214" s="6"/>
      <c r="F214" s="6"/>
      <c r="G214" s="6"/>
      <c r="H214" s="6"/>
    </row>
    <row r="215" spans="2:8" ht="14.4">
      <c r="B215" s="6"/>
      <c r="C215" s="6"/>
      <c r="D215" s="6"/>
      <c r="E215" s="6"/>
      <c r="F215" s="6"/>
      <c r="G215" s="6"/>
      <c r="H215" s="6"/>
    </row>
    <row r="216" spans="2:8" ht="14.4">
      <c r="B216" s="6"/>
      <c r="C216" s="6"/>
      <c r="D216" s="6"/>
      <c r="E216" s="6"/>
      <c r="F216" s="6"/>
      <c r="G216" s="6"/>
      <c r="H216" s="6"/>
    </row>
    <row r="217" spans="2:8" ht="14.4">
      <c r="B217" s="6"/>
      <c r="C217" s="6"/>
      <c r="D217" s="6"/>
      <c r="E217" s="6"/>
      <c r="F217" s="6"/>
      <c r="G217" s="6"/>
      <c r="H217" s="6"/>
    </row>
    <row r="218" spans="2:8" ht="14.4">
      <c r="B218" s="6"/>
      <c r="C218" s="6"/>
      <c r="D218" s="6"/>
      <c r="E218" s="6"/>
      <c r="F218" s="6"/>
      <c r="G218" s="6"/>
      <c r="H218" s="6"/>
    </row>
    <row r="219" spans="2:8" ht="14.4">
      <c r="B219" s="6"/>
      <c r="C219" s="6"/>
      <c r="D219" s="6"/>
      <c r="E219" s="6"/>
      <c r="F219" s="6"/>
      <c r="G219" s="6"/>
      <c r="H219" s="6"/>
    </row>
    <row r="220" spans="2:8" ht="14.4">
      <c r="B220" s="6"/>
      <c r="C220" s="6"/>
      <c r="D220" s="6"/>
      <c r="E220" s="6"/>
      <c r="F220" s="6"/>
      <c r="G220" s="6"/>
      <c r="H220" s="6"/>
    </row>
    <row r="221" spans="2:8" ht="14.4">
      <c r="B221" s="6"/>
      <c r="C221" s="6"/>
      <c r="D221" s="6"/>
      <c r="E221" s="6"/>
      <c r="F221" s="6"/>
      <c r="G221" s="6"/>
      <c r="H221" s="6"/>
    </row>
    <row r="222" spans="2:8" ht="14.4">
      <c r="B222" s="6"/>
      <c r="C222" s="6"/>
      <c r="D222" s="6"/>
      <c r="E222" s="6"/>
      <c r="F222" s="6"/>
      <c r="G222" s="6"/>
      <c r="H222" s="6"/>
    </row>
    <row r="223" spans="2:8" ht="14.4">
      <c r="B223" s="6"/>
      <c r="C223" s="6"/>
      <c r="D223" s="6"/>
      <c r="E223" s="6"/>
      <c r="F223" s="6"/>
      <c r="G223" s="6"/>
      <c r="H223" s="6"/>
    </row>
    <row r="224" spans="2:8" ht="14.4">
      <c r="B224" s="6"/>
      <c r="C224" s="6"/>
      <c r="D224" s="6"/>
      <c r="E224" s="6"/>
      <c r="F224" s="6"/>
      <c r="G224" s="6"/>
      <c r="H224" s="6"/>
    </row>
    <row r="225" spans="2:8" ht="14.4">
      <c r="B225" s="6"/>
      <c r="C225" s="6"/>
      <c r="D225" s="6"/>
      <c r="E225" s="6"/>
      <c r="F225" s="6"/>
      <c r="G225" s="6"/>
      <c r="H225" s="6"/>
    </row>
    <row r="226" spans="2:8" ht="14.4">
      <c r="B226" s="6"/>
      <c r="C226" s="6"/>
      <c r="D226" s="6"/>
      <c r="E226" s="6"/>
      <c r="F226" s="6"/>
      <c r="G226" s="6"/>
      <c r="H226" s="6"/>
    </row>
    <row r="227" spans="2:8" ht="14.4">
      <c r="B227" s="6"/>
      <c r="C227" s="6"/>
      <c r="D227" s="6"/>
      <c r="E227" s="6"/>
      <c r="F227" s="6"/>
      <c r="G227" s="6"/>
      <c r="H227" s="6"/>
    </row>
    <row r="228" spans="2:8" ht="14.4">
      <c r="B228" s="6"/>
      <c r="C228" s="6"/>
      <c r="D228" s="6"/>
      <c r="E228" s="6"/>
      <c r="F228" s="6"/>
      <c r="G228" s="6"/>
      <c r="H228" s="6"/>
    </row>
    <row r="229" spans="2:8" ht="14.4">
      <c r="B229" s="6"/>
      <c r="C229" s="6"/>
      <c r="D229" s="6"/>
      <c r="E229" s="6"/>
      <c r="F229" s="6"/>
      <c r="G229" s="6"/>
      <c r="H229" s="6"/>
    </row>
    <row r="230" spans="2:8" ht="14.4">
      <c r="B230" s="6"/>
      <c r="C230" s="6"/>
      <c r="D230" s="6"/>
      <c r="E230" s="6"/>
      <c r="F230" s="6"/>
      <c r="G230" s="6"/>
      <c r="H230" s="6"/>
    </row>
    <row r="231" spans="2:8" ht="14.4">
      <c r="B231" s="6"/>
      <c r="C231" s="6"/>
      <c r="D231" s="6"/>
      <c r="E231" s="6"/>
      <c r="F231" s="6"/>
      <c r="G231" s="6"/>
      <c r="H231" s="6"/>
    </row>
    <row r="232" spans="2:8" ht="14.4">
      <c r="B232" s="6"/>
      <c r="C232" s="6"/>
      <c r="D232" s="6"/>
      <c r="E232" s="6"/>
      <c r="F232" s="6"/>
      <c r="G232" s="6"/>
      <c r="H232" s="6"/>
    </row>
    <row r="233" spans="2:8" ht="14.4">
      <c r="B233" s="6"/>
      <c r="C233" s="6"/>
      <c r="D233" s="6"/>
      <c r="E233" s="6"/>
      <c r="F233" s="6"/>
      <c r="G233" s="6"/>
      <c r="H233" s="6"/>
    </row>
    <row r="234" spans="2:8" ht="14.4">
      <c r="B234" s="6"/>
      <c r="C234" s="6"/>
      <c r="D234" s="6"/>
      <c r="E234" s="6"/>
      <c r="F234" s="6"/>
      <c r="G234" s="6"/>
      <c r="H234" s="6"/>
    </row>
    <row r="235" spans="2:8" ht="14.4">
      <c r="B235" s="6"/>
      <c r="C235" s="6"/>
      <c r="D235" s="6"/>
      <c r="E235" s="6"/>
      <c r="F235" s="6"/>
      <c r="G235" s="6"/>
      <c r="H235" s="6"/>
    </row>
    <row r="236" spans="2:8" ht="14.4">
      <c r="B236" s="6"/>
      <c r="C236" s="6"/>
      <c r="D236" s="6"/>
      <c r="E236" s="6"/>
      <c r="F236" s="6"/>
      <c r="G236" s="6"/>
      <c r="H236" s="6"/>
    </row>
    <row r="237" spans="2:8" ht="14.4">
      <c r="B237" s="6"/>
      <c r="C237" s="6"/>
      <c r="D237" s="6"/>
      <c r="E237" s="6"/>
      <c r="F237" s="6"/>
      <c r="G237" s="6"/>
      <c r="H237" s="6"/>
    </row>
    <row r="238" spans="2:8" ht="14.4">
      <c r="B238" s="6"/>
      <c r="C238" s="6"/>
      <c r="D238" s="6"/>
      <c r="E238" s="6"/>
      <c r="F238" s="6"/>
      <c r="G238" s="6"/>
      <c r="H238" s="6"/>
    </row>
    <row r="239" spans="2:8" ht="14.4">
      <c r="B239" s="6"/>
      <c r="C239" s="6"/>
      <c r="D239" s="6"/>
      <c r="E239" s="6"/>
      <c r="F239" s="6"/>
      <c r="G239" s="6"/>
      <c r="H239" s="6"/>
    </row>
    <row r="240" spans="2:8" ht="14.4">
      <c r="B240" s="6"/>
      <c r="C240" s="6"/>
      <c r="D240" s="6"/>
      <c r="E240" s="6"/>
      <c r="F240" s="6"/>
      <c r="G240" s="6"/>
      <c r="H240" s="6"/>
    </row>
    <row r="241" spans="2:8" ht="14.4">
      <c r="B241" s="6"/>
      <c r="C241" s="6"/>
      <c r="D241" s="6"/>
      <c r="E241" s="6"/>
      <c r="F241" s="6"/>
      <c r="G241" s="6"/>
      <c r="H241" s="6"/>
    </row>
    <row r="242" spans="2:8" ht="14.4">
      <c r="B242" s="6"/>
      <c r="C242" s="6"/>
      <c r="D242" s="6"/>
      <c r="E242" s="6"/>
      <c r="F242" s="6"/>
      <c r="G242" s="6"/>
      <c r="H242" s="6"/>
    </row>
    <row r="243" spans="2:8" ht="14.4">
      <c r="B243" s="6"/>
      <c r="C243" s="6"/>
      <c r="D243" s="6"/>
      <c r="E243" s="6"/>
      <c r="F243" s="6"/>
      <c r="G243" s="6"/>
      <c r="H243" s="6"/>
    </row>
    <row r="244" spans="2:8" ht="14.4">
      <c r="B244" s="6"/>
      <c r="C244" s="6"/>
      <c r="D244" s="6"/>
      <c r="E244" s="6"/>
      <c r="F244" s="6"/>
      <c r="G244" s="6"/>
      <c r="H244" s="6"/>
    </row>
    <row r="245" spans="2:8" ht="14.4">
      <c r="B245" s="6"/>
      <c r="C245" s="6"/>
      <c r="D245" s="6"/>
      <c r="E245" s="6"/>
      <c r="F245" s="6"/>
      <c r="G245" s="6"/>
      <c r="H245" s="6"/>
    </row>
    <row r="246" spans="2:8" ht="14.4">
      <c r="B246" s="6"/>
      <c r="C246" s="6"/>
      <c r="D246" s="6"/>
      <c r="E246" s="6"/>
      <c r="F246" s="6"/>
      <c r="G246" s="6"/>
      <c r="H246" s="6"/>
    </row>
    <row r="247" spans="2:8" ht="14.4">
      <c r="B247" s="6"/>
      <c r="C247" s="6"/>
      <c r="D247" s="6"/>
      <c r="E247" s="6"/>
      <c r="F247" s="6"/>
      <c r="G247" s="6"/>
      <c r="H247" s="6"/>
    </row>
    <row r="248" spans="2:8" ht="14.4">
      <c r="B248" s="6"/>
      <c r="C248" s="6"/>
      <c r="D248" s="6"/>
      <c r="E248" s="6"/>
      <c r="F248" s="6"/>
      <c r="G248" s="6"/>
      <c r="H248" s="6"/>
    </row>
    <row r="249" spans="2:8" ht="14.4">
      <c r="B249" s="6"/>
      <c r="C249" s="6"/>
      <c r="D249" s="6"/>
      <c r="E249" s="6"/>
      <c r="F249" s="6"/>
      <c r="G249" s="6"/>
      <c r="H249" s="6"/>
    </row>
    <row r="250" spans="2:8" ht="14.4">
      <c r="B250" s="6"/>
      <c r="C250" s="6"/>
      <c r="D250" s="6"/>
      <c r="E250" s="6"/>
      <c r="F250" s="6"/>
      <c r="G250" s="6"/>
      <c r="H250" s="6"/>
    </row>
    <row r="251" spans="2:8" ht="14.4">
      <c r="B251" s="6"/>
      <c r="C251" s="6"/>
      <c r="D251" s="6"/>
      <c r="E251" s="6"/>
      <c r="F251" s="6"/>
      <c r="G251" s="6"/>
      <c r="H251" s="6"/>
    </row>
    <row r="252" spans="2:8" ht="14.4">
      <c r="B252" s="6"/>
      <c r="C252" s="6"/>
      <c r="D252" s="6"/>
      <c r="E252" s="6"/>
      <c r="F252" s="6"/>
      <c r="G252" s="6"/>
      <c r="H252" s="6"/>
    </row>
    <row r="253" spans="2:8" ht="14.4">
      <c r="B253" s="6"/>
      <c r="C253" s="6"/>
      <c r="D253" s="6"/>
      <c r="E253" s="6"/>
      <c r="F253" s="6"/>
      <c r="G253" s="6"/>
      <c r="H253" s="6"/>
    </row>
    <row r="254" spans="2:8" ht="14.4">
      <c r="B254" s="6"/>
      <c r="C254" s="6"/>
      <c r="D254" s="6"/>
      <c r="E254" s="6"/>
      <c r="F254" s="6"/>
      <c r="G254" s="6"/>
      <c r="H254" s="6"/>
    </row>
    <row r="255" spans="2:8" ht="14.4">
      <c r="B255" s="6"/>
      <c r="C255" s="6"/>
      <c r="D255" s="6"/>
      <c r="E255" s="6"/>
      <c r="F255" s="6"/>
      <c r="G255" s="6"/>
      <c r="H255" s="6"/>
    </row>
    <row r="256" spans="2:8" ht="14.4">
      <c r="B256" s="6"/>
      <c r="C256" s="6"/>
      <c r="D256" s="6"/>
      <c r="E256" s="6"/>
      <c r="F256" s="6"/>
      <c r="G256" s="6"/>
      <c r="H256" s="6"/>
    </row>
    <row r="257" spans="2:8" ht="14.4">
      <c r="B257" s="6"/>
      <c r="C257" s="6"/>
      <c r="D257" s="6"/>
      <c r="E257" s="6"/>
      <c r="F257" s="6"/>
      <c r="G257" s="6"/>
      <c r="H257" s="6"/>
    </row>
    <row r="258" spans="2:8" ht="14.4">
      <c r="B258" s="6"/>
      <c r="C258" s="6"/>
      <c r="D258" s="6"/>
      <c r="E258" s="6"/>
      <c r="F258" s="6"/>
      <c r="G258" s="6"/>
      <c r="H258" s="6"/>
    </row>
    <row r="259" spans="2:8" ht="14.4">
      <c r="B259" s="6"/>
      <c r="C259" s="6"/>
      <c r="D259" s="6"/>
      <c r="E259" s="6"/>
      <c r="F259" s="6"/>
      <c r="G259" s="6"/>
      <c r="H259" s="6"/>
    </row>
    <row r="260" spans="2:8" ht="14.4">
      <c r="B260" s="6"/>
      <c r="C260" s="6"/>
      <c r="D260" s="6"/>
      <c r="E260" s="6"/>
      <c r="F260" s="6"/>
      <c r="G260" s="6"/>
      <c r="H260" s="6"/>
    </row>
    <row r="261" spans="2:8" ht="14.4">
      <c r="B261" s="6"/>
      <c r="C261" s="6"/>
      <c r="D261" s="6"/>
      <c r="E261" s="6"/>
      <c r="F261" s="6"/>
      <c r="G261" s="6"/>
      <c r="H261" s="6"/>
    </row>
    <row r="262" spans="2:8" ht="14.4">
      <c r="B262" s="6"/>
      <c r="C262" s="6"/>
      <c r="D262" s="6"/>
      <c r="E262" s="6"/>
      <c r="F262" s="6"/>
      <c r="G262" s="6"/>
      <c r="H262" s="6"/>
    </row>
    <row r="263" spans="2:8" ht="14.4">
      <c r="B263" s="6"/>
      <c r="C263" s="6"/>
      <c r="D263" s="6"/>
      <c r="E263" s="6"/>
      <c r="F263" s="6"/>
      <c r="G263" s="6"/>
      <c r="H263" s="6"/>
    </row>
    <row r="264" spans="2:8" ht="14.4">
      <c r="B264" s="6"/>
      <c r="C264" s="6"/>
      <c r="D264" s="6"/>
      <c r="E264" s="6"/>
      <c r="F264" s="6"/>
      <c r="G264" s="6"/>
      <c r="H264" s="6"/>
    </row>
    <row r="265" spans="2:8" ht="14.4">
      <c r="B265" s="6"/>
      <c r="C265" s="6"/>
      <c r="D265" s="6"/>
      <c r="E265" s="6"/>
      <c r="F265" s="6"/>
      <c r="G265" s="6"/>
      <c r="H265" s="6"/>
    </row>
    <row r="266" spans="2:8" ht="14.4">
      <c r="B266" s="6"/>
      <c r="C266" s="6"/>
      <c r="D266" s="6"/>
      <c r="E266" s="6"/>
      <c r="F266" s="6"/>
      <c r="G266" s="6"/>
      <c r="H266" s="6"/>
    </row>
    <row r="267" spans="2:8" ht="14.4">
      <c r="B267" s="6"/>
      <c r="C267" s="6"/>
      <c r="D267" s="6"/>
      <c r="E267" s="6"/>
      <c r="F267" s="6"/>
      <c r="G267" s="6"/>
      <c r="H267" s="6"/>
    </row>
    <row r="268" spans="2:8" ht="14.4">
      <c r="B268" s="6"/>
      <c r="C268" s="6"/>
      <c r="D268" s="6"/>
      <c r="E268" s="6"/>
      <c r="F268" s="6"/>
      <c r="G268" s="6"/>
      <c r="H268" s="6"/>
    </row>
    <row r="269" spans="2:8" ht="14.4">
      <c r="B269" s="6"/>
      <c r="C269" s="6"/>
      <c r="D269" s="6"/>
      <c r="E269" s="6"/>
      <c r="F269" s="6"/>
      <c r="G269" s="6"/>
      <c r="H269" s="6"/>
    </row>
    <row r="270" spans="2:8" ht="14.4">
      <c r="B270" s="6"/>
      <c r="C270" s="6"/>
      <c r="D270" s="6"/>
      <c r="E270" s="6"/>
      <c r="F270" s="6"/>
      <c r="G270" s="6"/>
      <c r="H270" s="6"/>
    </row>
    <row r="271" spans="2:8" ht="14.4">
      <c r="B271" s="6"/>
      <c r="C271" s="6"/>
      <c r="D271" s="6"/>
      <c r="E271" s="6"/>
      <c r="F271" s="6"/>
      <c r="G271" s="6"/>
      <c r="H271" s="6"/>
    </row>
    <row r="272" spans="2:8" ht="14.4">
      <c r="B272" s="6"/>
      <c r="C272" s="6"/>
      <c r="D272" s="6"/>
      <c r="E272" s="6"/>
      <c r="F272" s="6"/>
      <c r="G272" s="6"/>
      <c r="H272" s="6"/>
    </row>
    <row r="273" spans="2:8" ht="14.4">
      <c r="B273" s="6"/>
      <c r="C273" s="6"/>
      <c r="D273" s="6"/>
      <c r="E273" s="6"/>
      <c r="F273" s="6"/>
      <c r="G273" s="6"/>
      <c r="H273" s="6"/>
    </row>
    <row r="274" spans="2:8" ht="14.4">
      <c r="B274" s="6"/>
      <c r="C274" s="6"/>
      <c r="D274" s="6"/>
      <c r="E274" s="6"/>
      <c r="F274" s="6"/>
      <c r="G274" s="6"/>
      <c r="H274" s="6"/>
    </row>
    <row r="275" spans="2:8" ht="14.4">
      <c r="B275" s="6"/>
      <c r="C275" s="6"/>
      <c r="D275" s="6"/>
      <c r="E275" s="6"/>
      <c r="F275" s="6"/>
      <c r="G275" s="6"/>
      <c r="H275" s="6"/>
    </row>
    <row r="276" spans="2:8" ht="14.4">
      <c r="B276" s="6"/>
      <c r="C276" s="6"/>
      <c r="D276" s="6"/>
      <c r="E276" s="6"/>
      <c r="F276" s="6"/>
      <c r="G276" s="6"/>
      <c r="H276" s="6"/>
    </row>
    <row r="277" spans="2:8" ht="14.4">
      <c r="B277" s="6"/>
      <c r="C277" s="6"/>
      <c r="D277" s="6"/>
      <c r="E277" s="6"/>
      <c r="F277" s="6"/>
      <c r="G277" s="6"/>
      <c r="H277" s="6"/>
    </row>
    <row r="278" spans="2:8" ht="14.4">
      <c r="B278" s="6"/>
      <c r="C278" s="6"/>
      <c r="D278" s="6"/>
      <c r="E278" s="6"/>
      <c r="F278" s="6"/>
      <c r="G278" s="6"/>
      <c r="H278" s="6"/>
    </row>
    <row r="279" spans="2:8" ht="14.4">
      <c r="B279" s="6"/>
      <c r="C279" s="6"/>
      <c r="D279" s="6"/>
      <c r="E279" s="6"/>
      <c r="F279" s="6"/>
      <c r="G279" s="6"/>
      <c r="H279" s="6"/>
    </row>
    <row r="280" spans="2:8" ht="14.4">
      <c r="B280" s="6"/>
      <c r="C280" s="6"/>
      <c r="D280" s="6"/>
      <c r="E280" s="6"/>
      <c r="F280" s="6"/>
      <c r="G280" s="6"/>
      <c r="H280" s="6"/>
    </row>
    <row r="281" spans="2:8" ht="14.4">
      <c r="B281" s="6"/>
      <c r="C281" s="6"/>
      <c r="D281" s="6"/>
      <c r="E281" s="6"/>
      <c r="F281" s="6"/>
      <c r="G281" s="6"/>
      <c r="H281" s="6"/>
    </row>
    <row r="282" spans="2:8" ht="14.4">
      <c r="B282" s="6"/>
      <c r="C282" s="6"/>
      <c r="D282" s="6"/>
      <c r="E282" s="6"/>
      <c r="F282" s="6"/>
      <c r="G282" s="6"/>
      <c r="H282" s="6"/>
    </row>
    <row r="283" spans="2:8" ht="14.4">
      <c r="B283" s="6"/>
      <c r="C283" s="6"/>
      <c r="D283" s="6"/>
      <c r="E283" s="6"/>
      <c r="F283" s="6"/>
      <c r="G283" s="6"/>
      <c r="H283" s="6"/>
    </row>
    <row r="284" spans="2:8" ht="14.4">
      <c r="B284" s="6"/>
      <c r="C284" s="6"/>
      <c r="D284" s="6"/>
      <c r="E284" s="6"/>
      <c r="F284" s="6"/>
      <c r="G284" s="6"/>
      <c r="H284" s="6"/>
    </row>
    <row r="285" spans="2:8" ht="14.4">
      <c r="B285" s="6"/>
      <c r="C285" s="6"/>
      <c r="D285" s="6"/>
      <c r="E285" s="6"/>
      <c r="F285" s="6"/>
      <c r="G285" s="6"/>
      <c r="H285" s="6"/>
    </row>
    <row r="286" spans="2:8" ht="14.4">
      <c r="B286" s="6"/>
      <c r="C286" s="6"/>
      <c r="D286" s="6"/>
      <c r="E286" s="6"/>
      <c r="F286" s="6"/>
      <c r="G286" s="6"/>
      <c r="H286" s="6"/>
    </row>
    <row r="287" spans="2:8" ht="14.4">
      <c r="B287" s="6"/>
      <c r="C287" s="6"/>
      <c r="D287" s="6"/>
      <c r="E287" s="6"/>
      <c r="F287" s="6"/>
      <c r="G287" s="6"/>
      <c r="H287" s="6"/>
    </row>
    <row r="288" spans="2:8" ht="14.4">
      <c r="B288" s="6"/>
      <c r="C288" s="6"/>
      <c r="D288" s="6"/>
      <c r="E288" s="6"/>
      <c r="F288" s="6"/>
      <c r="G288" s="6"/>
      <c r="H288" s="6"/>
    </row>
    <row r="289" spans="2:8" ht="14.4">
      <c r="B289" s="6"/>
      <c r="C289" s="6"/>
      <c r="D289" s="6"/>
      <c r="E289" s="6"/>
      <c r="F289" s="6"/>
      <c r="G289" s="6"/>
      <c r="H289" s="6"/>
    </row>
    <row r="290" spans="2:8" ht="14.4">
      <c r="B290" s="6"/>
      <c r="C290" s="6"/>
      <c r="D290" s="6"/>
      <c r="E290" s="6"/>
      <c r="F290" s="6"/>
      <c r="G290" s="6"/>
      <c r="H290" s="6"/>
    </row>
    <row r="291" spans="2:8" ht="14.4">
      <c r="B291" s="6"/>
      <c r="C291" s="6"/>
      <c r="D291" s="6"/>
      <c r="E291" s="6"/>
      <c r="F291" s="6"/>
      <c r="G291" s="6"/>
      <c r="H291" s="6"/>
    </row>
    <row r="292" spans="2:8" ht="14.4">
      <c r="B292" s="6"/>
      <c r="C292" s="6"/>
      <c r="D292" s="6"/>
      <c r="E292" s="6"/>
      <c r="F292" s="6"/>
      <c r="G292" s="6"/>
      <c r="H292" s="6"/>
    </row>
    <row r="293" spans="2:8" ht="14.4">
      <c r="B293" s="6"/>
      <c r="C293" s="6"/>
      <c r="D293" s="6"/>
      <c r="E293" s="6"/>
      <c r="F293" s="6"/>
      <c r="G293" s="6"/>
      <c r="H293" s="6"/>
    </row>
    <row r="294" spans="2:8" ht="14.4">
      <c r="B294" s="6"/>
      <c r="C294" s="6"/>
      <c r="D294" s="6"/>
      <c r="E294" s="6"/>
      <c r="F294" s="6"/>
      <c r="G294" s="6"/>
      <c r="H294" s="6"/>
    </row>
    <row r="295" spans="2:8" ht="14.4">
      <c r="B295" s="6"/>
      <c r="C295" s="6"/>
      <c r="D295" s="6"/>
      <c r="E295" s="6"/>
      <c r="F295" s="6"/>
      <c r="G295" s="6"/>
      <c r="H295" s="6"/>
    </row>
    <row r="296" spans="2:8" ht="14.4">
      <c r="B296" s="6"/>
      <c r="C296" s="6"/>
      <c r="D296" s="6"/>
      <c r="E296" s="6"/>
      <c r="F296" s="6"/>
      <c r="G296" s="6"/>
      <c r="H296" s="6"/>
    </row>
    <row r="297" spans="2:8" ht="14.4">
      <c r="B297" s="6"/>
      <c r="C297" s="6"/>
      <c r="D297" s="6"/>
      <c r="E297" s="6"/>
      <c r="F297" s="6"/>
      <c r="G297" s="6"/>
      <c r="H297" s="6"/>
    </row>
    <row r="298" spans="2:8" ht="14.4">
      <c r="B298" s="6"/>
      <c r="C298" s="6"/>
      <c r="D298" s="6"/>
      <c r="E298" s="6"/>
      <c r="F298" s="6"/>
      <c r="G298" s="6"/>
      <c r="H298" s="6"/>
    </row>
    <row r="299" spans="2:8" ht="14.4">
      <c r="B299" s="6"/>
      <c r="C299" s="6"/>
      <c r="D299" s="6"/>
      <c r="E299" s="6"/>
      <c r="F299" s="6"/>
      <c r="G299" s="6"/>
      <c r="H299" s="6"/>
    </row>
    <row r="300" spans="2:8" ht="14.4">
      <c r="B300" s="6"/>
      <c r="C300" s="6"/>
      <c r="D300" s="6"/>
      <c r="E300" s="6"/>
      <c r="F300" s="6"/>
      <c r="G300" s="6"/>
      <c r="H300" s="6"/>
    </row>
    <row r="301" spans="2:8" ht="14.4">
      <c r="B301" s="6"/>
      <c r="C301" s="6"/>
      <c r="D301" s="6"/>
      <c r="E301" s="6"/>
      <c r="F301" s="6"/>
      <c r="G301" s="6"/>
      <c r="H301" s="6"/>
    </row>
    <row r="302" spans="2:8" ht="14.4">
      <c r="B302" s="6"/>
      <c r="C302" s="6"/>
      <c r="D302" s="6"/>
      <c r="E302" s="6"/>
      <c r="F302" s="6"/>
      <c r="G302" s="6"/>
      <c r="H302" s="6"/>
    </row>
    <row r="303" spans="2:8" ht="14.4">
      <c r="B303" s="6"/>
      <c r="C303" s="6"/>
      <c r="D303" s="6"/>
      <c r="E303" s="6"/>
      <c r="F303" s="6"/>
      <c r="G303" s="6"/>
      <c r="H303" s="6"/>
    </row>
    <row r="304" spans="2:8" ht="14.4">
      <c r="B304" s="6"/>
      <c r="C304" s="6"/>
      <c r="D304" s="6"/>
      <c r="E304" s="6"/>
      <c r="F304" s="6"/>
      <c r="G304" s="6"/>
      <c r="H304" s="6"/>
    </row>
    <row r="305" spans="2:8" ht="14.4">
      <c r="B305" s="6"/>
      <c r="C305" s="6"/>
      <c r="D305" s="6"/>
      <c r="E305" s="6"/>
      <c r="F305" s="6"/>
      <c r="G305" s="6"/>
      <c r="H305" s="6"/>
    </row>
    <row r="306" spans="2:8" ht="14.4">
      <c r="B306" s="6"/>
      <c r="C306" s="6"/>
      <c r="D306" s="6"/>
      <c r="E306" s="6"/>
      <c r="F306" s="6"/>
      <c r="G306" s="6"/>
      <c r="H306" s="6"/>
    </row>
    <row r="307" spans="2:8" ht="14.4">
      <c r="B307" s="6"/>
      <c r="C307" s="6"/>
      <c r="D307" s="6"/>
      <c r="E307" s="6"/>
      <c r="F307" s="6"/>
      <c r="G307" s="6"/>
      <c r="H307" s="6"/>
    </row>
    <row r="308" spans="2:8" ht="14.4">
      <c r="B308" s="6"/>
      <c r="C308" s="6"/>
      <c r="D308" s="6"/>
      <c r="E308" s="6"/>
      <c r="F308" s="6"/>
      <c r="G308" s="6"/>
      <c r="H308" s="6"/>
    </row>
    <row r="309" spans="2:8" ht="14.4">
      <c r="B309" s="6"/>
      <c r="C309" s="6"/>
      <c r="D309" s="6"/>
      <c r="E309" s="6"/>
      <c r="F309" s="6"/>
      <c r="G309" s="6"/>
      <c r="H309" s="6"/>
    </row>
    <row r="310" spans="2:8" ht="14.4">
      <c r="B310" s="6"/>
      <c r="C310" s="6"/>
      <c r="D310" s="6"/>
      <c r="E310" s="6"/>
      <c r="F310" s="6"/>
      <c r="G310" s="6"/>
      <c r="H310" s="6"/>
    </row>
    <row r="311" spans="2:8" ht="14.4">
      <c r="B311" s="6"/>
      <c r="C311" s="6"/>
      <c r="D311" s="6"/>
      <c r="E311" s="6"/>
      <c r="F311" s="6"/>
      <c r="G311" s="6"/>
      <c r="H311" s="6"/>
    </row>
    <row r="312" spans="2:8" ht="14.4">
      <c r="B312" s="6"/>
      <c r="C312" s="6"/>
      <c r="D312" s="6"/>
      <c r="E312" s="6"/>
      <c r="F312" s="6"/>
      <c r="G312" s="6"/>
      <c r="H312" s="6"/>
    </row>
    <row r="313" spans="2:8" ht="14.4">
      <c r="B313" s="6"/>
      <c r="C313" s="6"/>
      <c r="D313" s="6"/>
      <c r="E313" s="6"/>
      <c r="F313" s="6"/>
      <c r="G313" s="6"/>
      <c r="H313" s="6"/>
    </row>
    <row r="314" spans="2:8" ht="14.4">
      <c r="B314" s="6"/>
      <c r="C314" s="6"/>
      <c r="D314" s="6"/>
      <c r="E314" s="6"/>
      <c r="F314" s="6"/>
      <c r="G314" s="6"/>
      <c r="H314" s="6"/>
    </row>
    <row r="315" spans="2:8" ht="14.4">
      <c r="B315" s="6"/>
      <c r="C315" s="6"/>
      <c r="D315" s="6"/>
      <c r="E315" s="6"/>
      <c r="F315" s="6"/>
      <c r="G315" s="6"/>
      <c r="H315" s="6"/>
    </row>
    <row r="316" spans="2:8" ht="14.4">
      <c r="B316" s="6"/>
      <c r="C316" s="6"/>
      <c r="D316" s="6"/>
      <c r="E316" s="6"/>
      <c r="F316" s="6"/>
      <c r="G316" s="6"/>
      <c r="H316" s="6"/>
    </row>
    <row r="317" spans="2:8" ht="14.4">
      <c r="B317" s="6"/>
      <c r="C317" s="6"/>
      <c r="D317" s="6"/>
      <c r="E317" s="6"/>
      <c r="F317" s="6"/>
      <c r="G317" s="6"/>
      <c r="H317" s="6"/>
    </row>
    <row r="318" spans="2:8" ht="14.4">
      <c r="B318" s="6"/>
      <c r="C318" s="6"/>
      <c r="D318" s="6"/>
      <c r="E318" s="6"/>
      <c r="F318" s="6"/>
      <c r="G318" s="6"/>
      <c r="H318" s="6"/>
    </row>
    <row r="319" spans="2:8" ht="14.4">
      <c r="B319" s="6"/>
      <c r="C319" s="6"/>
      <c r="D319" s="6"/>
      <c r="E319" s="6"/>
      <c r="F319" s="6"/>
      <c r="G319" s="6"/>
      <c r="H319" s="6"/>
    </row>
    <row r="320" spans="2:8" ht="14.4">
      <c r="B320" s="6"/>
      <c r="C320" s="6"/>
      <c r="D320" s="6"/>
      <c r="E320" s="6"/>
      <c r="F320" s="6"/>
      <c r="G320" s="6"/>
      <c r="H320" s="6"/>
    </row>
    <row r="321" spans="2:8" ht="14.4">
      <c r="B321" s="6"/>
      <c r="C321" s="6"/>
      <c r="D321" s="6"/>
      <c r="E321" s="6"/>
      <c r="F321" s="6"/>
      <c r="G321" s="6"/>
      <c r="H321" s="6"/>
    </row>
    <row r="322" spans="2:8" ht="14.4">
      <c r="B322" s="6"/>
      <c r="C322" s="6"/>
      <c r="D322" s="6"/>
      <c r="E322" s="6"/>
      <c r="F322" s="6"/>
      <c r="G322" s="6"/>
      <c r="H322" s="6"/>
    </row>
    <row r="323" spans="2:8" ht="14.4">
      <c r="B323" s="6"/>
      <c r="C323" s="6"/>
      <c r="D323" s="6"/>
      <c r="E323" s="6"/>
      <c r="F323" s="6"/>
      <c r="G323" s="6"/>
      <c r="H323" s="6"/>
    </row>
    <row r="324" spans="2:8" ht="14.4">
      <c r="B324" s="6"/>
      <c r="C324" s="6"/>
      <c r="D324" s="6"/>
      <c r="E324" s="6"/>
      <c r="F324" s="6"/>
      <c r="G324" s="6"/>
      <c r="H324" s="6"/>
    </row>
    <row r="325" spans="2:8" ht="14.4">
      <c r="B325" s="6"/>
      <c r="C325" s="6"/>
      <c r="D325" s="6"/>
      <c r="E325" s="6"/>
      <c r="F325" s="6"/>
      <c r="G325" s="6"/>
      <c r="H325" s="6"/>
    </row>
    <row r="326" spans="2:8" ht="14.4">
      <c r="B326" s="6"/>
      <c r="C326" s="6"/>
      <c r="D326" s="6"/>
      <c r="E326" s="6"/>
      <c r="F326" s="6"/>
      <c r="G326" s="6"/>
      <c r="H326" s="6"/>
    </row>
    <row r="327" spans="2:8" ht="14.4">
      <c r="B327" s="6"/>
      <c r="C327" s="6"/>
      <c r="D327" s="6"/>
      <c r="E327" s="6"/>
      <c r="F327" s="6"/>
      <c r="G327" s="6"/>
      <c r="H327" s="6"/>
    </row>
    <row r="328" spans="2:8" ht="14.4">
      <c r="B328" s="6"/>
      <c r="C328" s="6"/>
      <c r="D328" s="6"/>
      <c r="E328" s="6"/>
      <c r="F328" s="6"/>
      <c r="G328" s="6"/>
      <c r="H328" s="6"/>
    </row>
    <row r="329" spans="2:8" ht="14.4">
      <c r="B329" s="6"/>
      <c r="C329" s="6"/>
      <c r="D329" s="6"/>
      <c r="E329" s="6"/>
      <c r="F329" s="6"/>
      <c r="G329" s="6"/>
      <c r="H329" s="6"/>
    </row>
    <row r="330" spans="2:8" ht="14.4">
      <c r="B330" s="6"/>
      <c r="C330" s="6"/>
      <c r="D330" s="6"/>
      <c r="E330" s="6"/>
      <c r="F330" s="6"/>
      <c r="G330" s="6"/>
      <c r="H330" s="6"/>
    </row>
    <row r="331" spans="2:8" ht="14.4">
      <c r="B331" s="6"/>
      <c r="C331" s="6"/>
      <c r="D331" s="6"/>
      <c r="E331" s="6"/>
      <c r="F331" s="6"/>
      <c r="G331" s="6"/>
      <c r="H331" s="6"/>
    </row>
    <row r="332" spans="2:8" ht="14.4">
      <c r="B332" s="6"/>
      <c r="C332" s="6"/>
      <c r="D332" s="6"/>
      <c r="E332" s="6"/>
      <c r="F332" s="6"/>
      <c r="G332" s="6"/>
      <c r="H332" s="6"/>
    </row>
    <row r="333" spans="2:8" ht="14.4">
      <c r="B333" s="6"/>
      <c r="C333" s="6"/>
      <c r="D333" s="6"/>
      <c r="E333" s="6"/>
      <c r="F333" s="6"/>
      <c r="G333" s="6"/>
      <c r="H333" s="6"/>
    </row>
    <row r="334" spans="2:8" ht="14.4">
      <c r="B334" s="6"/>
      <c r="C334" s="6"/>
      <c r="D334" s="6"/>
      <c r="E334" s="6"/>
      <c r="F334" s="6"/>
      <c r="G334" s="6"/>
      <c r="H334" s="6"/>
    </row>
    <row r="335" spans="2:8" ht="14.4">
      <c r="B335" s="6"/>
      <c r="C335" s="6"/>
      <c r="D335" s="6"/>
      <c r="E335" s="6"/>
      <c r="F335" s="6"/>
      <c r="G335" s="6"/>
      <c r="H335" s="6"/>
    </row>
    <row r="336" spans="2:8" ht="14.4">
      <c r="B336" s="6"/>
      <c r="C336" s="6"/>
      <c r="D336" s="6"/>
      <c r="E336" s="6"/>
      <c r="F336" s="6"/>
      <c r="G336" s="6"/>
      <c r="H336" s="6"/>
    </row>
    <row r="337" spans="2:8" ht="14.4">
      <c r="B337" s="6"/>
      <c r="C337" s="6"/>
      <c r="D337" s="6"/>
      <c r="E337" s="6"/>
      <c r="F337" s="6"/>
      <c r="G337" s="6"/>
      <c r="H337" s="6"/>
    </row>
    <row r="338" spans="2:8" ht="14.4">
      <c r="B338" s="6"/>
      <c r="C338" s="6"/>
      <c r="D338" s="6"/>
      <c r="E338" s="6"/>
      <c r="F338" s="6"/>
      <c r="G338" s="6"/>
      <c r="H338" s="6"/>
    </row>
    <row r="339" spans="2:8" ht="14.4">
      <c r="B339" s="6"/>
      <c r="C339" s="6"/>
      <c r="D339" s="6"/>
      <c r="E339" s="6"/>
      <c r="F339" s="6"/>
      <c r="G339" s="6"/>
      <c r="H339" s="6"/>
    </row>
    <row r="340" spans="2:8" ht="14.4">
      <c r="B340" s="6"/>
      <c r="C340" s="6"/>
      <c r="D340" s="6"/>
      <c r="E340" s="6"/>
      <c r="F340" s="6"/>
      <c r="G340" s="6"/>
      <c r="H340" s="6"/>
    </row>
    <row r="341" spans="2:8" ht="14.4">
      <c r="B341" s="6"/>
      <c r="C341" s="6"/>
      <c r="D341" s="6"/>
      <c r="E341" s="6"/>
      <c r="F341" s="6"/>
      <c r="G341" s="6"/>
      <c r="H341" s="6"/>
    </row>
    <row r="342" spans="2:8" ht="14.4">
      <c r="B342" s="6"/>
      <c r="C342" s="6"/>
      <c r="D342" s="6"/>
      <c r="E342" s="6"/>
      <c r="F342" s="6"/>
      <c r="G342" s="6"/>
      <c r="H342" s="6"/>
    </row>
    <row r="343" spans="2:8" ht="14.4">
      <c r="B343" s="6"/>
      <c r="C343" s="6"/>
      <c r="D343" s="6"/>
      <c r="E343" s="6"/>
      <c r="F343" s="6"/>
      <c r="G343" s="6"/>
      <c r="H343" s="6"/>
    </row>
    <row r="344" spans="2:8" ht="14.4">
      <c r="B344" s="6"/>
      <c r="C344" s="6"/>
      <c r="D344" s="6"/>
      <c r="E344" s="6"/>
      <c r="F344" s="6"/>
      <c r="G344" s="6"/>
      <c r="H344" s="6"/>
    </row>
    <row r="345" spans="2:8" ht="14.4">
      <c r="B345" s="6"/>
      <c r="C345" s="6"/>
      <c r="D345" s="6"/>
      <c r="E345" s="6"/>
      <c r="F345" s="6"/>
      <c r="G345" s="6"/>
      <c r="H345" s="6"/>
    </row>
    <row r="346" spans="2:8" ht="14.4">
      <c r="B346" s="6"/>
      <c r="C346" s="6"/>
      <c r="D346" s="6"/>
      <c r="E346" s="6"/>
      <c r="F346" s="6"/>
      <c r="G346" s="6"/>
      <c r="H346" s="6"/>
    </row>
    <row r="347" spans="2:8" ht="14.4">
      <c r="B347" s="6"/>
      <c r="C347" s="6"/>
      <c r="D347" s="6"/>
      <c r="E347" s="6"/>
      <c r="F347" s="6"/>
      <c r="G347" s="6"/>
      <c r="H347" s="6"/>
    </row>
    <row r="348" spans="2:8" ht="14.4">
      <c r="B348" s="6"/>
      <c r="C348" s="6"/>
      <c r="D348" s="6"/>
      <c r="E348" s="6"/>
      <c r="F348" s="6"/>
      <c r="G348" s="6"/>
      <c r="H348" s="6"/>
    </row>
    <row r="349" spans="2:8" ht="14.4">
      <c r="B349" s="6"/>
      <c r="C349" s="6"/>
      <c r="D349" s="6"/>
      <c r="E349" s="6"/>
      <c r="F349" s="6"/>
      <c r="G349" s="6"/>
      <c r="H349" s="6"/>
    </row>
    <row r="350" spans="2:8" ht="14.4">
      <c r="B350" s="6"/>
      <c r="C350" s="6"/>
      <c r="D350" s="6"/>
      <c r="E350" s="6"/>
      <c r="F350" s="6"/>
      <c r="G350" s="6"/>
      <c r="H350" s="6"/>
    </row>
    <row r="351" spans="2:8" ht="14.4">
      <c r="B351" s="6"/>
      <c r="C351" s="6"/>
      <c r="D351" s="6"/>
      <c r="E351" s="6"/>
      <c r="F351" s="6"/>
      <c r="G351" s="6"/>
      <c r="H351" s="6"/>
    </row>
    <row r="352" spans="2:8" ht="14.4">
      <c r="B352" s="6"/>
      <c r="C352" s="6"/>
      <c r="D352" s="6"/>
      <c r="E352" s="6"/>
      <c r="F352" s="6"/>
      <c r="G352" s="6"/>
      <c r="H352" s="6"/>
    </row>
    <row r="353" spans="2:8" ht="14.4">
      <c r="B353" s="6"/>
      <c r="C353" s="6"/>
      <c r="D353" s="6"/>
      <c r="E353" s="6"/>
      <c r="F353" s="6"/>
      <c r="G353" s="6"/>
      <c r="H353" s="6"/>
    </row>
    <row r="354" spans="2:8" ht="14.4">
      <c r="B354" s="6"/>
      <c r="C354" s="6"/>
      <c r="D354" s="6"/>
      <c r="E354" s="6"/>
      <c r="F354" s="6"/>
      <c r="G354" s="6"/>
      <c r="H354" s="6"/>
    </row>
    <row r="355" spans="2:8" ht="14.4">
      <c r="B355" s="6"/>
      <c r="C355" s="6"/>
      <c r="D355" s="6"/>
      <c r="E355" s="6"/>
      <c r="F355" s="6"/>
      <c r="G355" s="6"/>
      <c r="H355" s="6"/>
    </row>
    <row r="356" spans="2:8" ht="14.4">
      <c r="B356" s="6"/>
      <c r="C356" s="6"/>
      <c r="D356" s="6"/>
      <c r="E356" s="6"/>
      <c r="F356" s="6"/>
      <c r="G356" s="6"/>
      <c r="H356" s="6"/>
    </row>
    <row r="357" spans="2:8" ht="14.4">
      <c r="B357" s="6"/>
      <c r="C357" s="6"/>
      <c r="D357" s="6"/>
      <c r="E357" s="6"/>
      <c r="F357" s="6"/>
      <c r="G357" s="6"/>
      <c r="H357" s="6"/>
    </row>
    <row r="358" spans="2:8" ht="14.4">
      <c r="B358" s="6"/>
      <c r="C358" s="6"/>
      <c r="D358" s="6"/>
      <c r="E358" s="6"/>
      <c r="F358" s="6"/>
      <c r="G358" s="6"/>
      <c r="H358" s="6"/>
    </row>
    <row r="359" spans="2:8" ht="14.4">
      <c r="B359" s="6"/>
      <c r="C359" s="6"/>
      <c r="D359" s="6"/>
      <c r="E359" s="6"/>
      <c r="F359" s="6"/>
      <c r="G359" s="6"/>
      <c r="H359" s="6"/>
    </row>
    <row r="360" spans="2:8" ht="14.4">
      <c r="B360" s="6"/>
      <c r="C360" s="6"/>
      <c r="D360" s="6"/>
      <c r="E360" s="6"/>
      <c r="F360" s="6"/>
      <c r="G360" s="6"/>
      <c r="H360" s="6"/>
    </row>
    <row r="361" spans="2:8" ht="14.4">
      <c r="B361" s="6"/>
      <c r="C361" s="6"/>
      <c r="D361" s="6"/>
      <c r="E361" s="6"/>
      <c r="F361" s="6"/>
      <c r="G361" s="6"/>
      <c r="H361" s="6"/>
    </row>
    <row r="362" spans="2:8" ht="14.4">
      <c r="B362" s="6"/>
      <c r="C362" s="6"/>
      <c r="D362" s="6"/>
      <c r="E362" s="6"/>
      <c r="F362" s="6"/>
      <c r="G362" s="6"/>
      <c r="H362" s="6"/>
    </row>
    <row r="363" spans="2:8" ht="14.4">
      <c r="B363" s="6"/>
      <c r="C363" s="6"/>
      <c r="D363" s="6"/>
      <c r="E363" s="6"/>
      <c r="F363" s="6"/>
      <c r="G363" s="6"/>
      <c r="H363" s="6"/>
    </row>
    <row r="364" spans="2:8" ht="14.4">
      <c r="B364" s="6"/>
      <c r="C364" s="6"/>
      <c r="D364" s="6"/>
      <c r="E364" s="6"/>
      <c r="F364" s="6"/>
      <c r="G364" s="6"/>
      <c r="H364" s="6"/>
    </row>
    <row r="365" spans="2:8" ht="14.4">
      <c r="B365" s="6"/>
      <c r="C365" s="6"/>
      <c r="D365" s="6"/>
      <c r="E365" s="6"/>
      <c r="F365" s="6"/>
      <c r="G365" s="6"/>
      <c r="H365" s="6"/>
    </row>
    <row r="366" spans="2:8" ht="14.4">
      <c r="B366" s="6"/>
      <c r="C366" s="6"/>
      <c r="D366" s="6"/>
      <c r="E366" s="6"/>
      <c r="F366" s="6"/>
      <c r="G366" s="6"/>
      <c r="H366" s="6"/>
    </row>
    <row r="367" spans="2:8" ht="14.4">
      <c r="B367" s="6"/>
      <c r="C367" s="6"/>
      <c r="D367" s="6"/>
      <c r="E367" s="6"/>
      <c r="F367" s="6"/>
      <c r="G367" s="6"/>
      <c r="H367" s="6"/>
    </row>
    <row r="368" spans="2:8" ht="14.4">
      <c r="B368" s="6"/>
      <c r="C368" s="6"/>
      <c r="D368" s="6"/>
      <c r="E368" s="6"/>
      <c r="F368" s="6"/>
      <c r="G368" s="6"/>
      <c r="H368" s="6"/>
    </row>
    <row r="369" spans="2:8" ht="14.4">
      <c r="B369" s="6"/>
      <c r="C369" s="6"/>
      <c r="D369" s="6"/>
      <c r="E369" s="6"/>
      <c r="F369" s="6"/>
      <c r="G369" s="6"/>
      <c r="H369" s="6"/>
    </row>
    <row r="370" spans="2:8" ht="14.4">
      <c r="B370" s="6"/>
      <c r="C370" s="6"/>
      <c r="D370" s="6"/>
      <c r="E370" s="6"/>
      <c r="F370" s="6"/>
      <c r="G370" s="6"/>
      <c r="H370" s="6"/>
    </row>
    <row r="371" spans="2:8" ht="14.4">
      <c r="B371" s="6"/>
      <c r="C371" s="6"/>
      <c r="D371" s="6"/>
      <c r="E371" s="6"/>
      <c r="F371" s="6"/>
      <c r="G371" s="6"/>
      <c r="H371" s="6"/>
    </row>
    <row r="372" spans="2:8" ht="14.4">
      <c r="B372" s="6"/>
      <c r="C372" s="6"/>
      <c r="D372" s="6"/>
      <c r="E372" s="6"/>
      <c r="F372" s="6"/>
      <c r="G372" s="6"/>
      <c r="H372" s="6"/>
    </row>
    <row r="373" spans="2:8" ht="14.4">
      <c r="B373" s="6"/>
      <c r="C373" s="6"/>
      <c r="D373" s="6"/>
      <c r="E373" s="6"/>
      <c r="F373" s="6"/>
      <c r="G373" s="6"/>
      <c r="H373" s="6"/>
    </row>
    <row r="374" spans="2:8" ht="14.4">
      <c r="B374" s="6"/>
      <c r="C374" s="6"/>
      <c r="D374" s="6"/>
      <c r="E374" s="6"/>
      <c r="F374" s="6"/>
      <c r="G374" s="6"/>
      <c r="H374" s="6"/>
    </row>
    <row r="375" spans="2:8" ht="14.4">
      <c r="B375" s="6"/>
      <c r="C375" s="6"/>
      <c r="D375" s="6"/>
      <c r="E375" s="6"/>
      <c r="F375" s="6"/>
      <c r="G375" s="6"/>
      <c r="H375" s="6"/>
    </row>
    <row r="376" spans="2:8" ht="14.4">
      <c r="B376" s="6"/>
      <c r="C376" s="6"/>
      <c r="D376" s="6"/>
      <c r="E376" s="6"/>
      <c r="F376" s="6"/>
      <c r="G376" s="6"/>
      <c r="H376" s="6"/>
    </row>
    <row r="377" spans="2:8" ht="14.4">
      <c r="B377" s="6"/>
      <c r="C377" s="6"/>
      <c r="D377" s="6"/>
      <c r="E377" s="6"/>
      <c r="F377" s="6"/>
      <c r="G377" s="6"/>
      <c r="H377" s="6"/>
    </row>
    <row r="378" spans="2:8" ht="14.4">
      <c r="B378" s="6"/>
      <c r="C378" s="6"/>
      <c r="D378" s="6"/>
      <c r="E378" s="6"/>
      <c r="F378" s="6"/>
      <c r="G378" s="6"/>
      <c r="H378" s="6"/>
    </row>
    <row r="379" spans="2:8" ht="14.4">
      <c r="B379" s="6"/>
      <c r="C379" s="6"/>
      <c r="D379" s="6"/>
      <c r="E379" s="6"/>
      <c r="F379" s="6"/>
      <c r="G379" s="6"/>
      <c r="H379" s="6"/>
    </row>
    <row r="380" spans="2:8" ht="14.4">
      <c r="B380" s="6"/>
      <c r="C380" s="6"/>
      <c r="D380" s="6"/>
      <c r="E380" s="6"/>
      <c r="F380" s="6"/>
      <c r="G380" s="6"/>
      <c r="H380" s="6"/>
    </row>
    <row r="381" spans="2:8" ht="14.4">
      <c r="B381" s="6"/>
      <c r="C381" s="6"/>
      <c r="D381" s="6"/>
      <c r="E381" s="6"/>
      <c r="F381" s="6"/>
      <c r="G381" s="6"/>
      <c r="H381" s="6"/>
    </row>
    <row r="382" spans="2:8" ht="14.4">
      <c r="B382" s="6"/>
      <c r="C382" s="6"/>
      <c r="D382" s="6"/>
      <c r="E382" s="6"/>
      <c r="F382" s="6"/>
      <c r="G382" s="6"/>
      <c r="H382" s="6"/>
    </row>
    <row r="383" spans="2:8" ht="14.4">
      <c r="B383" s="6"/>
      <c r="C383" s="6"/>
      <c r="D383" s="6"/>
      <c r="E383" s="6"/>
      <c r="F383" s="6"/>
      <c r="G383" s="6"/>
      <c r="H383" s="6"/>
    </row>
    <row r="384" spans="2:8" ht="14.4">
      <c r="B384" s="6"/>
      <c r="C384" s="6"/>
      <c r="D384" s="6"/>
      <c r="E384" s="6"/>
      <c r="F384" s="6"/>
      <c r="G384" s="6"/>
      <c r="H384" s="6"/>
    </row>
    <row r="385" spans="2:8" ht="14.4">
      <c r="B385" s="6"/>
      <c r="C385" s="6"/>
      <c r="D385" s="6"/>
      <c r="E385" s="6"/>
      <c r="F385" s="6"/>
      <c r="G385" s="6"/>
      <c r="H385" s="6"/>
    </row>
    <row r="386" spans="2:8" ht="14.4">
      <c r="B386" s="6"/>
      <c r="C386" s="6"/>
      <c r="D386" s="6"/>
      <c r="E386" s="6"/>
      <c r="F386" s="6"/>
      <c r="G386" s="6"/>
      <c r="H386" s="6"/>
    </row>
    <row r="387" spans="2:8" ht="14.4">
      <c r="B387" s="6"/>
      <c r="C387" s="6"/>
      <c r="D387" s="6"/>
      <c r="E387" s="6"/>
      <c r="F387" s="6"/>
      <c r="G387" s="6"/>
      <c r="H387" s="6"/>
    </row>
    <row r="388" spans="2:8" ht="14.4">
      <c r="B388" s="6"/>
      <c r="C388" s="6"/>
      <c r="D388" s="6"/>
      <c r="E388" s="6"/>
      <c r="F388" s="6"/>
      <c r="G388" s="6"/>
      <c r="H388" s="6"/>
    </row>
    <row r="389" spans="2:8" ht="14.4">
      <c r="B389" s="6"/>
      <c r="C389" s="6"/>
      <c r="D389" s="6"/>
      <c r="E389" s="6"/>
      <c r="F389" s="6"/>
      <c r="G389" s="6"/>
      <c r="H389" s="6"/>
    </row>
    <row r="390" spans="2:8" ht="14.4">
      <c r="B390" s="6"/>
      <c r="C390" s="6"/>
      <c r="D390" s="6"/>
      <c r="E390" s="6"/>
      <c r="F390" s="6"/>
      <c r="G390" s="6"/>
      <c r="H390" s="6"/>
    </row>
    <row r="391" spans="2:8" ht="14.4">
      <c r="B391" s="6"/>
      <c r="C391" s="6"/>
      <c r="D391" s="6"/>
      <c r="E391" s="6"/>
      <c r="F391" s="6"/>
      <c r="G391" s="6"/>
      <c r="H391" s="6"/>
    </row>
    <row r="392" spans="2:8" ht="14.4">
      <c r="B392" s="6"/>
      <c r="C392" s="6"/>
      <c r="D392" s="6"/>
      <c r="E392" s="6"/>
      <c r="F392" s="6"/>
      <c r="G392" s="6"/>
      <c r="H392" s="6"/>
    </row>
    <row r="393" spans="2:8" ht="14.4">
      <c r="B393" s="6"/>
      <c r="C393" s="6"/>
      <c r="D393" s="6"/>
      <c r="E393" s="6"/>
      <c r="F393" s="6"/>
      <c r="G393" s="6"/>
      <c r="H393" s="6"/>
    </row>
    <row r="394" spans="2:8" ht="14.4">
      <c r="B394" s="6"/>
      <c r="C394" s="6"/>
      <c r="D394" s="6"/>
      <c r="E394" s="6"/>
      <c r="F394" s="6"/>
      <c r="G394" s="6"/>
      <c r="H394" s="6"/>
    </row>
    <row r="395" spans="2:8" ht="14.4">
      <c r="B395" s="6"/>
      <c r="C395" s="6"/>
      <c r="D395" s="6"/>
      <c r="E395" s="6"/>
      <c r="F395" s="6"/>
      <c r="G395" s="6"/>
      <c r="H395" s="6"/>
    </row>
    <row r="396" spans="2:8" ht="14.4">
      <c r="B396" s="6"/>
      <c r="C396" s="6"/>
      <c r="D396" s="6"/>
      <c r="E396" s="6"/>
      <c r="F396" s="6"/>
      <c r="G396" s="6"/>
      <c r="H396" s="6"/>
    </row>
    <row r="397" spans="2:8" ht="14.4">
      <c r="B397" s="6"/>
      <c r="C397" s="6"/>
      <c r="D397" s="6"/>
      <c r="E397" s="6"/>
      <c r="F397" s="6"/>
      <c r="G397" s="6"/>
      <c r="H397" s="6"/>
    </row>
    <row r="398" spans="2:8" ht="14.4">
      <c r="B398" s="6"/>
      <c r="C398" s="6"/>
      <c r="D398" s="6"/>
      <c r="E398" s="6"/>
      <c r="F398" s="6"/>
      <c r="G398" s="6"/>
      <c r="H398" s="6"/>
    </row>
    <row r="399" spans="2:8" ht="14.4">
      <c r="B399" s="6"/>
      <c r="C399" s="6"/>
      <c r="D399" s="6"/>
      <c r="E399" s="6"/>
      <c r="F399" s="6"/>
      <c r="G399" s="6"/>
      <c r="H399" s="6"/>
    </row>
    <row r="400" spans="2:8" ht="14.4">
      <c r="B400" s="6"/>
      <c r="C400" s="6"/>
      <c r="D400" s="6"/>
      <c r="E400" s="6"/>
      <c r="F400" s="6"/>
      <c r="G400" s="6"/>
      <c r="H400" s="6"/>
    </row>
    <row r="401" spans="2:8" ht="14.4">
      <c r="B401" s="6"/>
      <c r="C401" s="6"/>
      <c r="D401" s="6"/>
      <c r="E401" s="6"/>
      <c r="F401" s="6"/>
      <c r="G401" s="6"/>
      <c r="H401" s="6"/>
    </row>
    <row r="402" spans="2:8" ht="14.4">
      <c r="B402" s="6"/>
      <c r="C402" s="6"/>
      <c r="D402" s="6"/>
      <c r="E402" s="6"/>
      <c r="F402" s="6"/>
      <c r="G402" s="6"/>
      <c r="H402" s="6"/>
    </row>
    <row r="403" spans="2:8" ht="14.4">
      <c r="B403" s="6"/>
      <c r="C403" s="6"/>
      <c r="D403" s="6"/>
      <c r="E403" s="6"/>
      <c r="F403" s="6"/>
      <c r="G403" s="6"/>
      <c r="H403" s="6"/>
    </row>
    <row r="404" spans="2:8" ht="14.4">
      <c r="B404" s="6"/>
      <c r="C404" s="6"/>
      <c r="D404" s="6"/>
      <c r="E404" s="6"/>
      <c r="F404" s="6"/>
      <c r="G404" s="6"/>
      <c r="H404" s="6"/>
    </row>
    <row r="405" spans="2:8" ht="14.4">
      <c r="B405" s="6"/>
      <c r="C405" s="6"/>
      <c r="D405" s="6"/>
      <c r="E405" s="6"/>
      <c r="F405" s="6"/>
      <c r="G405" s="6"/>
      <c r="H405" s="6"/>
    </row>
    <row r="406" spans="2:8" ht="14.4">
      <c r="B406" s="6"/>
      <c r="C406" s="6"/>
      <c r="D406" s="6"/>
      <c r="E406" s="6"/>
      <c r="F406" s="6"/>
      <c r="G406" s="6"/>
      <c r="H406" s="6"/>
    </row>
    <row r="407" spans="2:8" ht="14.4">
      <c r="B407" s="6"/>
      <c r="C407" s="6"/>
      <c r="D407" s="6"/>
      <c r="E407" s="6"/>
      <c r="F407" s="6"/>
      <c r="G407" s="6"/>
      <c r="H407" s="6"/>
    </row>
    <row r="408" spans="2:8" ht="14.4">
      <c r="B408" s="6"/>
      <c r="C408" s="6"/>
      <c r="D408" s="6"/>
      <c r="E408" s="6"/>
      <c r="F408" s="6"/>
      <c r="G408" s="6"/>
      <c r="H408" s="6"/>
    </row>
    <row r="409" spans="2:8" ht="14.4">
      <c r="B409" s="6"/>
      <c r="C409" s="6"/>
      <c r="D409" s="6"/>
      <c r="E409" s="6"/>
      <c r="F409" s="6"/>
      <c r="G409" s="6"/>
      <c r="H409" s="6"/>
    </row>
    <row r="410" spans="2:8" ht="14.4">
      <c r="B410" s="6"/>
      <c r="C410" s="6"/>
      <c r="D410" s="6"/>
      <c r="E410" s="6"/>
      <c r="F410" s="6"/>
      <c r="G410" s="6"/>
      <c r="H410" s="6"/>
    </row>
    <row r="411" spans="2:8" ht="14.4">
      <c r="B411" s="6"/>
      <c r="C411" s="6"/>
      <c r="D411" s="6"/>
      <c r="E411" s="6"/>
      <c r="F411" s="6"/>
      <c r="G411" s="6"/>
      <c r="H411" s="6"/>
    </row>
    <row r="412" spans="2:8" ht="14.4">
      <c r="B412" s="6"/>
      <c r="C412" s="6"/>
      <c r="D412" s="6"/>
      <c r="E412" s="6"/>
      <c r="F412" s="6"/>
      <c r="G412" s="6"/>
      <c r="H412" s="6"/>
    </row>
    <row r="413" spans="2:8" ht="14.4">
      <c r="B413" s="6"/>
      <c r="C413" s="6"/>
      <c r="D413" s="6"/>
      <c r="E413" s="6"/>
      <c r="F413" s="6"/>
      <c r="G413" s="6"/>
      <c r="H413" s="6"/>
    </row>
    <row r="414" spans="2:8" ht="14.4">
      <c r="B414" s="6"/>
      <c r="C414" s="6"/>
      <c r="D414" s="6"/>
      <c r="E414" s="6"/>
      <c r="F414" s="6"/>
      <c r="G414" s="6"/>
      <c r="H414" s="6"/>
    </row>
    <row r="415" spans="2:8" ht="14.4">
      <c r="B415" s="6"/>
      <c r="C415" s="6"/>
      <c r="D415" s="6"/>
      <c r="E415" s="6"/>
      <c r="F415" s="6"/>
      <c r="G415" s="6"/>
      <c r="H415" s="6"/>
    </row>
    <row r="416" spans="2:8" ht="14.4">
      <c r="B416" s="6"/>
      <c r="C416" s="6"/>
      <c r="D416" s="6"/>
      <c r="E416" s="6"/>
      <c r="F416" s="6"/>
      <c r="G416" s="6"/>
      <c r="H416" s="6"/>
    </row>
    <row r="417" spans="2:8" ht="14.4">
      <c r="B417" s="6"/>
      <c r="C417" s="6"/>
      <c r="D417" s="6"/>
      <c r="E417" s="6"/>
      <c r="F417" s="6"/>
      <c r="G417" s="6"/>
      <c r="H417" s="6"/>
    </row>
    <row r="418" spans="2:8" ht="14.4">
      <c r="B418" s="6"/>
      <c r="C418" s="6"/>
      <c r="D418" s="6"/>
      <c r="E418" s="6"/>
      <c r="F418" s="6"/>
      <c r="G418" s="6"/>
      <c r="H418" s="6"/>
    </row>
    <row r="419" spans="2:8" ht="14.4">
      <c r="B419" s="6"/>
      <c r="C419" s="6"/>
      <c r="D419" s="6"/>
      <c r="E419" s="6"/>
      <c r="F419" s="6"/>
      <c r="G419" s="6"/>
      <c r="H419" s="6"/>
    </row>
    <row r="420" spans="2:8" ht="14.4">
      <c r="B420" s="6"/>
      <c r="C420" s="6"/>
      <c r="D420" s="6"/>
      <c r="E420" s="6"/>
      <c r="F420" s="6"/>
      <c r="G420" s="6"/>
      <c r="H420" s="6"/>
    </row>
    <row r="421" spans="2:8" ht="14.4">
      <c r="B421" s="6"/>
      <c r="C421" s="6"/>
      <c r="D421" s="6"/>
      <c r="E421" s="6"/>
      <c r="F421" s="6"/>
      <c r="G421" s="6"/>
      <c r="H421" s="6"/>
    </row>
    <row r="422" spans="2:8" ht="14.4">
      <c r="B422" s="6"/>
      <c r="C422" s="6"/>
      <c r="D422" s="6"/>
      <c r="E422" s="6"/>
      <c r="F422" s="6"/>
      <c r="G422" s="6"/>
      <c r="H422" s="6"/>
    </row>
    <row r="423" spans="2:8" ht="14.4">
      <c r="B423" s="6"/>
      <c r="C423" s="6"/>
      <c r="D423" s="6"/>
      <c r="E423" s="6"/>
      <c r="F423" s="6"/>
      <c r="G423" s="6"/>
      <c r="H423" s="6"/>
    </row>
    <row r="424" spans="2:8" ht="14.4">
      <c r="B424" s="6"/>
      <c r="C424" s="6"/>
      <c r="D424" s="6"/>
      <c r="E424" s="6"/>
      <c r="F424" s="6"/>
      <c r="G424" s="6"/>
      <c r="H424" s="6"/>
    </row>
    <row r="425" spans="2:8" ht="14.4">
      <c r="B425" s="6"/>
      <c r="C425" s="6"/>
      <c r="D425" s="6"/>
      <c r="E425" s="6"/>
      <c r="F425" s="6"/>
      <c r="G425" s="6"/>
      <c r="H425" s="6"/>
    </row>
    <row r="426" spans="2:8" ht="14.4">
      <c r="B426" s="6"/>
      <c r="C426" s="6"/>
      <c r="D426" s="6"/>
      <c r="E426" s="6"/>
      <c r="F426" s="6"/>
      <c r="G426" s="6"/>
      <c r="H426" s="6"/>
    </row>
    <row r="427" spans="2:8" ht="14.4">
      <c r="B427" s="6"/>
      <c r="C427" s="6"/>
      <c r="D427" s="6"/>
      <c r="E427" s="6"/>
      <c r="F427" s="6"/>
      <c r="G427" s="6"/>
      <c r="H427" s="6"/>
    </row>
    <row r="428" spans="2:8" ht="14.4">
      <c r="B428" s="6"/>
      <c r="C428" s="6"/>
      <c r="D428" s="6"/>
      <c r="E428" s="6"/>
      <c r="F428" s="6"/>
      <c r="G428" s="6"/>
      <c r="H428" s="6"/>
    </row>
    <row r="429" spans="2:8" ht="14.4">
      <c r="B429" s="6"/>
      <c r="C429" s="6"/>
      <c r="D429" s="6"/>
      <c r="E429" s="6"/>
      <c r="F429" s="6"/>
      <c r="G429" s="6"/>
      <c r="H429" s="6"/>
    </row>
    <row r="430" spans="2:8" ht="14.4">
      <c r="B430" s="6"/>
      <c r="C430" s="6"/>
      <c r="D430" s="6"/>
      <c r="E430" s="6"/>
      <c r="F430" s="6"/>
      <c r="G430" s="6"/>
      <c r="H430" s="6"/>
    </row>
    <row r="431" spans="2:8" ht="14.4">
      <c r="B431" s="6"/>
      <c r="C431" s="6"/>
      <c r="D431" s="6"/>
      <c r="E431" s="6"/>
      <c r="F431" s="6"/>
      <c r="G431" s="6"/>
      <c r="H431" s="6"/>
    </row>
    <row r="432" spans="2:8" ht="14.4">
      <c r="B432" s="6"/>
      <c r="C432" s="6"/>
      <c r="D432" s="6"/>
      <c r="E432" s="6"/>
      <c r="F432" s="6"/>
      <c r="G432" s="6"/>
      <c r="H432" s="6"/>
    </row>
    <row r="433" spans="2:8" ht="14.4">
      <c r="B433" s="6"/>
      <c r="C433" s="6"/>
      <c r="D433" s="6"/>
      <c r="E433" s="6"/>
      <c r="F433" s="6"/>
      <c r="G433" s="6"/>
      <c r="H433" s="6"/>
    </row>
    <row r="434" spans="2:8" ht="14.4">
      <c r="B434" s="6"/>
      <c r="C434" s="6"/>
      <c r="D434" s="6"/>
      <c r="E434" s="6"/>
      <c r="F434" s="6"/>
      <c r="G434" s="6"/>
      <c r="H434" s="6"/>
    </row>
    <row r="435" spans="2:8" ht="14.4">
      <c r="B435" s="6"/>
      <c r="C435" s="6"/>
      <c r="D435" s="6"/>
      <c r="E435" s="6"/>
      <c r="F435" s="6"/>
      <c r="G435" s="6"/>
      <c r="H435" s="6"/>
    </row>
    <row r="436" spans="2:8" ht="14.4">
      <c r="B436" s="6"/>
      <c r="C436" s="6"/>
      <c r="D436" s="6"/>
      <c r="E436" s="6"/>
      <c r="F436" s="6"/>
      <c r="G436" s="6"/>
      <c r="H436" s="6"/>
    </row>
    <row r="437" spans="2:8" ht="14.4">
      <c r="B437" s="6"/>
      <c r="C437" s="6"/>
      <c r="D437" s="6"/>
      <c r="E437" s="6"/>
      <c r="F437" s="6"/>
      <c r="G437" s="6"/>
      <c r="H437" s="6"/>
    </row>
    <row r="438" spans="2:8" ht="14.4">
      <c r="B438" s="6"/>
      <c r="C438" s="6"/>
      <c r="D438" s="6"/>
      <c r="E438" s="6"/>
      <c r="F438" s="6"/>
      <c r="G438" s="6"/>
      <c r="H438" s="6"/>
    </row>
    <row r="439" spans="2:8" ht="14.4">
      <c r="B439" s="6"/>
      <c r="C439" s="6"/>
      <c r="D439" s="6"/>
      <c r="E439" s="6"/>
      <c r="F439" s="6"/>
      <c r="G439" s="6"/>
      <c r="H439" s="6"/>
    </row>
    <row r="440" spans="2:8" ht="14.4">
      <c r="B440" s="6"/>
      <c r="C440" s="6"/>
      <c r="D440" s="6"/>
      <c r="E440" s="6"/>
      <c r="F440" s="6"/>
      <c r="G440" s="6"/>
      <c r="H440" s="6"/>
    </row>
    <row r="441" spans="2:8" ht="14.4">
      <c r="B441" s="6"/>
      <c r="C441" s="6"/>
      <c r="D441" s="6"/>
      <c r="E441" s="6"/>
      <c r="F441" s="6"/>
      <c r="G441" s="6"/>
      <c r="H441" s="6"/>
    </row>
    <row r="442" spans="2:8" ht="14.4">
      <c r="B442" s="6"/>
      <c r="C442" s="6"/>
      <c r="D442" s="6"/>
      <c r="E442" s="6"/>
      <c r="F442" s="6"/>
      <c r="G442" s="6"/>
      <c r="H442" s="6"/>
    </row>
    <row r="443" spans="2:8" ht="14.4">
      <c r="B443" s="6"/>
      <c r="C443" s="6"/>
      <c r="D443" s="6"/>
      <c r="E443" s="6"/>
      <c r="F443" s="6"/>
      <c r="G443" s="6"/>
      <c r="H443" s="6"/>
    </row>
    <row r="444" spans="2:8" ht="14.4">
      <c r="B444" s="6"/>
      <c r="C444" s="6"/>
      <c r="D444" s="6"/>
      <c r="E444" s="6"/>
      <c r="F444" s="6"/>
      <c r="G444" s="6"/>
      <c r="H444" s="6"/>
    </row>
    <row r="445" spans="2:8" ht="14.4">
      <c r="B445" s="6"/>
      <c r="C445" s="6"/>
      <c r="D445" s="6"/>
      <c r="E445" s="6"/>
      <c r="F445" s="6"/>
      <c r="G445" s="6"/>
      <c r="H445" s="6"/>
    </row>
    <row r="446" spans="2:8" ht="14.4">
      <c r="B446" s="6"/>
      <c r="C446" s="6"/>
      <c r="D446" s="6"/>
      <c r="E446" s="6"/>
      <c r="F446" s="6"/>
      <c r="G446" s="6"/>
      <c r="H446" s="6"/>
    </row>
    <row r="447" spans="2:8" ht="14.4">
      <c r="B447" s="6"/>
      <c r="C447" s="6"/>
      <c r="D447" s="6"/>
      <c r="E447" s="6"/>
      <c r="F447" s="6"/>
      <c r="G447" s="6"/>
      <c r="H447" s="6"/>
    </row>
    <row r="448" spans="2:8" ht="14.4">
      <c r="B448" s="6"/>
      <c r="C448" s="6"/>
      <c r="D448" s="6"/>
      <c r="E448" s="6"/>
      <c r="F448" s="6"/>
      <c r="G448" s="6"/>
      <c r="H448" s="6"/>
    </row>
    <row r="449" spans="2:8" ht="14.4">
      <c r="B449" s="6"/>
      <c r="C449" s="6"/>
      <c r="D449" s="6"/>
      <c r="E449" s="6"/>
      <c r="F449" s="6"/>
      <c r="G449" s="6"/>
      <c r="H449" s="6"/>
    </row>
    <row r="450" spans="2:8" ht="14.4">
      <c r="B450" s="6"/>
      <c r="C450" s="6"/>
      <c r="D450" s="6"/>
      <c r="E450" s="6"/>
      <c r="F450" s="6"/>
      <c r="G450" s="6"/>
      <c r="H450" s="6"/>
    </row>
    <row r="451" spans="2:8" ht="14.4">
      <c r="B451" s="6"/>
      <c r="C451" s="6"/>
      <c r="D451" s="6"/>
      <c r="E451" s="6"/>
      <c r="F451" s="6"/>
      <c r="G451" s="6"/>
      <c r="H451" s="6"/>
    </row>
    <row r="452" spans="2:8" ht="14.4">
      <c r="B452" s="6"/>
      <c r="C452" s="6"/>
      <c r="D452" s="6"/>
      <c r="E452" s="6"/>
      <c r="F452" s="6"/>
      <c r="G452" s="6"/>
      <c r="H452" s="6"/>
    </row>
    <row r="453" spans="2:8" ht="14.4">
      <c r="B453" s="6"/>
      <c r="C453" s="6"/>
      <c r="D453" s="6"/>
      <c r="E453" s="6"/>
      <c r="F453" s="6"/>
      <c r="G453" s="6"/>
      <c r="H453" s="6"/>
    </row>
    <row r="454" spans="2:8" ht="14.4">
      <c r="B454" s="6"/>
      <c r="C454" s="6"/>
      <c r="D454" s="6"/>
      <c r="E454" s="6"/>
      <c r="F454" s="6"/>
      <c r="G454" s="6"/>
      <c r="H454" s="6"/>
    </row>
    <row r="455" spans="2:8" ht="14.4">
      <c r="B455" s="6"/>
      <c r="C455" s="6"/>
      <c r="D455" s="6"/>
      <c r="E455" s="6"/>
      <c r="F455" s="6"/>
      <c r="G455" s="6"/>
      <c r="H455" s="6"/>
    </row>
    <row r="456" spans="2:8" ht="14.4">
      <c r="B456" s="6"/>
      <c r="C456" s="6"/>
      <c r="D456" s="6"/>
      <c r="E456" s="6"/>
      <c r="F456" s="6"/>
      <c r="G456" s="6"/>
      <c r="H456" s="6"/>
    </row>
    <row r="457" spans="2:8" ht="14.4">
      <c r="B457" s="6"/>
      <c r="C457" s="6"/>
      <c r="D457" s="6"/>
      <c r="E457" s="6"/>
      <c r="F457" s="6"/>
      <c r="G457" s="6"/>
      <c r="H457" s="6"/>
    </row>
    <row r="458" spans="2:8" ht="14.4">
      <c r="B458" s="6"/>
      <c r="C458" s="6"/>
      <c r="D458" s="6"/>
      <c r="E458" s="6"/>
      <c r="F458" s="6"/>
      <c r="G458" s="6"/>
      <c r="H458" s="6"/>
    </row>
    <row r="459" spans="2:8" ht="14.4">
      <c r="B459" s="6"/>
      <c r="C459" s="6"/>
      <c r="D459" s="6"/>
      <c r="E459" s="6"/>
      <c r="F459" s="6"/>
      <c r="G459" s="6"/>
      <c r="H459" s="6"/>
    </row>
    <row r="460" spans="2:8" ht="14.4">
      <c r="B460" s="6"/>
      <c r="C460" s="6"/>
      <c r="D460" s="6"/>
      <c r="E460" s="6"/>
      <c r="F460" s="6"/>
      <c r="G460" s="6"/>
      <c r="H460" s="6"/>
    </row>
    <row r="461" spans="2:8" ht="14.4">
      <c r="B461" s="6"/>
      <c r="C461" s="6"/>
      <c r="D461" s="6"/>
      <c r="E461" s="6"/>
      <c r="F461" s="6"/>
      <c r="G461" s="6"/>
      <c r="H461" s="6"/>
    </row>
    <row r="462" spans="2:8" ht="14.4">
      <c r="B462" s="6"/>
      <c r="C462" s="6"/>
      <c r="D462" s="6"/>
      <c r="E462" s="6"/>
      <c r="F462" s="6"/>
      <c r="G462" s="6"/>
      <c r="H462" s="6"/>
    </row>
    <row r="463" spans="2:8" ht="14.4">
      <c r="B463" s="6"/>
      <c r="C463" s="6"/>
      <c r="D463" s="6"/>
      <c r="E463" s="6"/>
      <c r="F463" s="6"/>
      <c r="G463" s="6"/>
      <c r="H463" s="6"/>
    </row>
    <row r="464" spans="2:8" ht="14.4">
      <c r="B464" s="6"/>
      <c r="C464" s="6"/>
      <c r="D464" s="6"/>
      <c r="E464" s="6"/>
      <c r="F464" s="6"/>
      <c r="G464" s="6"/>
      <c r="H464" s="6"/>
    </row>
    <row r="465" spans="2:8" ht="14.4">
      <c r="B465" s="6"/>
      <c r="C465" s="6"/>
      <c r="D465" s="6"/>
      <c r="E465" s="6"/>
      <c r="F465" s="6"/>
      <c r="G465" s="6"/>
      <c r="H465" s="6"/>
    </row>
    <row r="466" spans="2:8" ht="14.4">
      <c r="B466" s="6"/>
      <c r="C466" s="6"/>
      <c r="D466" s="6"/>
      <c r="E466" s="6"/>
      <c r="F466" s="6"/>
      <c r="G466" s="6"/>
      <c r="H466" s="6"/>
    </row>
    <row r="467" spans="2:8" ht="14.4">
      <c r="B467" s="6"/>
      <c r="C467" s="6"/>
      <c r="D467" s="6"/>
      <c r="E467" s="6"/>
      <c r="F467" s="6"/>
      <c r="G467" s="6"/>
      <c r="H467" s="6"/>
    </row>
    <row r="468" spans="2:8" ht="14.4">
      <c r="B468" s="6"/>
      <c r="C468" s="6"/>
      <c r="D468" s="6"/>
      <c r="E468" s="6"/>
      <c r="F468" s="6"/>
      <c r="G468" s="6"/>
      <c r="H468" s="6"/>
    </row>
    <row r="469" spans="2:8" ht="14.4">
      <c r="B469" s="6"/>
      <c r="C469" s="6"/>
      <c r="D469" s="6"/>
      <c r="E469" s="6"/>
      <c r="F469" s="6"/>
      <c r="G469" s="6"/>
      <c r="H469" s="6"/>
    </row>
    <row r="470" spans="2:8" ht="14.4">
      <c r="B470" s="6"/>
      <c r="C470" s="6"/>
      <c r="D470" s="6"/>
      <c r="E470" s="6"/>
      <c r="F470" s="6"/>
      <c r="G470" s="6"/>
      <c r="H470" s="6"/>
    </row>
    <row r="471" spans="2:8" ht="14.4">
      <c r="B471" s="6"/>
      <c r="C471" s="6"/>
      <c r="D471" s="6"/>
      <c r="E471" s="6"/>
      <c r="F471" s="6"/>
      <c r="G471" s="6"/>
      <c r="H471" s="6"/>
    </row>
    <row r="472" spans="2:8" ht="14.4">
      <c r="B472" s="6"/>
      <c r="C472" s="6"/>
      <c r="D472" s="6"/>
      <c r="E472" s="6"/>
      <c r="F472" s="6"/>
      <c r="G472" s="6"/>
      <c r="H472" s="6"/>
    </row>
    <row r="473" spans="2:8" ht="14.4">
      <c r="B473" s="6"/>
      <c r="C473" s="6"/>
      <c r="D473" s="6"/>
      <c r="E473" s="6"/>
      <c r="F473" s="6"/>
      <c r="G473" s="6"/>
      <c r="H473" s="6"/>
    </row>
    <row r="474" spans="2:8" ht="14.4">
      <c r="B474" s="6"/>
      <c r="C474" s="6"/>
      <c r="D474" s="6"/>
      <c r="E474" s="6"/>
      <c r="F474" s="6"/>
      <c r="G474" s="6"/>
      <c r="H474" s="6"/>
    </row>
    <row r="475" spans="2:8" ht="14.4">
      <c r="B475" s="6"/>
      <c r="C475" s="6"/>
      <c r="D475" s="6"/>
      <c r="E475" s="6"/>
      <c r="F475" s="6"/>
      <c r="G475" s="6"/>
      <c r="H475" s="6"/>
    </row>
    <row r="476" spans="2:8" ht="14.4">
      <c r="B476" s="6"/>
      <c r="C476" s="6"/>
      <c r="D476" s="6"/>
      <c r="E476" s="6"/>
      <c r="F476" s="6"/>
      <c r="G476" s="6"/>
      <c r="H476" s="6"/>
    </row>
    <row r="477" spans="2:8" ht="14.4">
      <c r="B477" s="6"/>
      <c r="C477" s="6"/>
      <c r="D477" s="6"/>
      <c r="E477" s="6"/>
      <c r="F477" s="6"/>
      <c r="G477" s="6"/>
      <c r="H477" s="6"/>
    </row>
    <row r="478" spans="2:8" ht="14.4">
      <c r="B478" s="6"/>
      <c r="C478" s="6"/>
      <c r="D478" s="6"/>
      <c r="E478" s="6"/>
      <c r="F478" s="6"/>
      <c r="G478" s="6"/>
      <c r="H478" s="6"/>
    </row>
    <row r="479" spans="2:8" ht="14.4">
      <c r="B479" s="6"/>
      <c r="C479" s="6"/>
      <c r="D479" s="6"/>
      <c r="E479" s="6"/>
      <c r="F479" s="6"/>
      <c r="G479" s="6"/>
      <c r="H479" s="6"/>
    </row>
    <row r="480" spans="2:8" ht="14.4">
      <c r="B480" s="6"/>
      <c r="C480" s="6"/>
      <c r="D480" s="6"/>
      <c r="E480" s="6"/>
      <c r="F480" s="6"/>
      <c r="G480" s="6"/>
      <c r="H480" s="6"/>
    </row>
    <row r="481" spans="2:8" ht="14.4">
      <c r="B481" s="6"/>
      <c r="C481" s="6"/>
      <c r="D481" s="6"/>
      <c r="E481" s="6"/>
      <c r="F481" s="6"/>
      <c r="G481" s="6"/>
      <c r="H481" s="6"/>
    </row>
    <row r="482" spans="2:8" ht="14.4">
      <c r="B482" s="6"/>
      <c r="C482" s="6"/>
      <c r="D482" s="6"/>
      <c r="E482" s="6"/>
      <c r="F482" s="6"/>
      <c r="G482" s="6"/>
      <c r="H482" s="6"/>
    </row>
    <row r="483" spans="2:8" ht="14.4">
      <c r="B483" s="6"/>
      <c r="C483" s="6"/>
      <c r="D483" s="6"/>
      <c r="E483" s="6"/>
      <c r="F483" s="6"/>
      <c r="G483" s="6"/>
      <c r="H483" s="6"/>
    </row>
    <row r="484" spans="2:8" ht="14.4">
      <c r="B484" s="6"/>
      <c r="C484" s="6"/>
      <c r="D484" s="6"/>
      <c r="E484" s="6"/>
      <c r="F484" s="6"/>
      <c r="G484" s="6"/>
      <c r="H484" s="6"/>
    </row>
    <row r="485" spans="2:8" ht="14.4">
      <c r="B485" s="6"/>
      <c r="C485" s="6"/>
      <c r="D485" s="6"/>
      <c r="E485" s="6"/>
      <c r="F485" s="6"/>
      <c r="G485" s="6"/>
      <c r="H485" s="6"/>
    </row>
    <row r="486" spans="2:8" ht="14.4">
      <c r="B486" s="6"/>
      <c r="C486" s="6"/>
      <c r="D486" s="6"/>
      <c r="E486" s="6"/>
      <c r="F486" s="6"/>
      <c r="G486" s="6"/>
      <c r="H486" s="6"/>
    </row>
    <row r="487" spans="2:8" ht="14.4">
      <c r="B487" s="6"/>
      <c r="C487" s="6"/>
      <c r="D487" s="6"/>
      <c r="E487" s="6"/>
      <c r="F487" s="6"/>
      <c r="G487" s="6"/>
      <c r="H487" s="6"/>
    </row>
    <row r="488" spans="2:8" ht="14.4">
      <c r="B488" s="6"/>
      <c r="C488" s="6"/>
      <c r="D488" s="6"/>
      <c r="E488" s="6"/>
      <c r="F488" s="6"/>
      <c r="G488" s="6"/>
      <c r="H488" s="6"/>
    </row>
    <row r="489" spans="2:8" ht="14.4">
      <c r="B489" s="6"/>
      <c r="C489" s="6"/>
      <c r="D489" s="6"/>
      <c r="E489" s="6"/>
      <c r="F489" s="6"/>
      <c r="G489" s="6"/>
      <c r="H489" s="6"/>
    </row>
    <row r="490" spans="2:8" ht="14.4">
      <c r="B490" s="6"/>
      <c r="C490" s="6"/>
      <c r="D490" s="6"/>
      <c r="E490" s="6"/>
      <c r="F490" s="6"/>
      <c r="G490" s="6"/>
      <c r="H490" s="6"/>
    </row>
    <row r="491" spans="2:8" ht="14.4">
      <c r="B491" s="6"/>
      <c r="C491" s="6"/>
      <c r="D491" s="6"/>
      <c r="E491" s="6"/>
      <c r="F491" s="6"/>
      <c r="G491" s="6"/>
      <c r="H491" s="6"/>
    </row>
    <row r="492" spans="2:8" ht="14.4">
      <c r="B492" s="6"/>
      <c r="C492" s="6"/>
      <c r="D492" s="6"/>
      <c r="E492" s="6"/>
      <c r="F492" s="6"/>
      <c r="G492" s="6"/>
      <c r="H492" s="6"/>
    </row>
    <row r="493" spans="2:8" ht="14.4">
      <c r="B493" s="6"/>
      <c r="C493" s="6"/>
      <c r="D493" s="6"/>
      <c r="E493" s="6"/>
      <c r="F493" s="6"/>
      <c r="G493" s="6"/>
      <c r="H493" s="6"/>
    </row>
    <row r="494" spans="2:8" ht="14.4">
      <c r="B494" s="6"/>
      <c r="C494" s="6"/>
      <c r="D494" s="6"/>
      <c r="E494" s="6"/>
      <c r="F494" s="6"/>
      <c r="G494" s="6"/>
      <c r="H494" s="6"/>
    </row>
    <row r="495" spans="2:8" ht="14.4">
      <c r="B495" s="6"/>
      <c r="C495" s="6"/>
      <c r="D495" s="6"/>
      <c r="E495" s="6"/>
      <c r="F495" s="6"/>
      <c r="G495" s="6"/>
      <c r="H495" s="6"/>
    </row>
    <row r="496" spans="2:8" ht="14.4">
      <c r="B496" s="6"/>
      <c r="C496" s="6"/>
      <c r="D496" s="6"/>
      <c r="E496" s="6"/>
      <c r="F496" s="6"/>
      <c r="G496" s="6"/>
      <c r="H496" s="6"/>
    </row>
    <row r="497" spans="2:8" ht="14.4">
      <c r="B497" s="6"/>
      <c r="C497" s="6"/>
      <c r="D497" s="6"/>
      <c r="E497" s="6"/>
      <c r="F497" s="6"/>
      <c r="G497" s="6"/>
      <c r="H497" s="6"/>
    </row>
    <row r="498" spans="2:8" ht="14.4">
      <c r="B498" s="6"/>
      <c r="C498" s="6"/>
      <c r="D498" s="6"/>
      <c r="E498" s="6"/>
      <c r="F498" s="6"/>
      <c r="G498" s="6"/>
      <c r="H498" s="6"/>
    </row>
    <row r="499" spans="2:8" ht="14.4">
      <c r="B499" s="6"/>
      <c r="C499" s="6"/>
      <c r="D499" s="6"/>
      <c r="E499" s="6"/>
      <c r="F499" s="6"/>
      <c r="G499" s="6"/>
      <c r="H499" s="6"/>
    </row>
    <row r="500" spans="2:8" ht="14.4">
      <c r="B500" s="6"/>
      <c r="C500" s="6"/>
      <c r="D500" s="6"/>
      <c r="E500" s="6"/>
      <c r="F500" s="6"/>
      <c r="G500" s="6"/>
      <c r="H500" s="6"/>
    </row>
    <row r="501" spans="2:8" ht="14.4">
      <c r="B501" s="6"/>
      <c r="C501" s="6"/>
      <c r="D501" s="6"/>
      <c r="E501" s="6"/>
      <c r="F501" s="6"/>
      <c r="G501" s="6"/>
      <c r="H501" s="6"/>
    </row>
    <row r="502" spans="2:8" ht="14.4">
      <c r="B502" s="6"/>
      <c r="C502" s="6"/>
      <c r="D502" s="6"/>
      <c r="E502" s="6"/>
      <c r="F502" s="6"/>
      <c r="G502" s="6"/>
      <c r="H502" s="6"/>
    </row>
    <row r="503" spans="2:8" ht="14.4">
      <c r="B503" s="6"/>
      <c r="C503" s="6"/>
      <c r="D503" s="6"/>
      <c r="E503" s="6"/>
      <c r="F503" s="6"/>
      <c r="G503" s="6"/>
      <c r="H503" s="6"/>
    </row>
    <row r="504" spans="2:8" ht="14.4">
      <c r="B504" s="6"/>
      <c r="C504" s="6"/>
      <c r="D504" s="6"/>
      <c r="E504" s="6"/>
      <c r="F504" s="6"/>
      <c r="G504" s="6"/>
      <c r="H504" s="6"/>
    </row>
    <row r="505" spans="2:8" ht="14.4">
      <c r="B505" s="6"/>
      <c r="C505" s="6"/>
      <c r="D505" s="6"/>
      <c r="E505" s="6"/>
      <c r="F505" s="6"/>
      <c r="G505" s="6"/>
      <c r="H505" s="6"/>
    </row>
    <row r="506" spans="2:8" ht="14.4">
      <c r="B506" s="6"/>
      <c r="C506" s="6"/>
      <c r="D506" s="6"/>
      <c r="E506" s="6"/>
      <c r="F506" s="6"/>
      <c r="G506" s="6"/>
      <c r="H506" s="6"/>
    </row>
    <row r="507" spans="2:8" ht="14.4">
      <c r="B507" s="6"/>
      <c r="C507" s="6"/>
      <c r="D507" s="6"/>
      <c r="E507" s="6"/>
      <c r="F507" s="6"/>
      <c r="G507" s="6"/>
      <c r="H507" s="6"/>
    </row>
    <row r="508" spans="2:8" ht="14.4">
      <c r="B508" s="6"/>
      <c r="C508" s="6"/>
      <c r="D508" s="6"/>
      <c r="E508" s="6"/>
      <c r="F508" s="6"/>
      <c r="G508" s="6"/>
      <c r="H508" s="6"/>
    </row>
    <row r="509" spans="2:8" ht="14.4">
      <c r="B509" s="6"/>
      <c r="C509" s="6"/>
      <c r="D509" s="6"/>
      <c r="E509" s="6"/>
      <c r="F509" s="6"/>
      <c r="G509" s="6"/>
      <c r="H509" s="6"/>
    </row>
    <row r="510" spans="2:8" ht="14.4">
      <c r="B510" s="6"/>
      <c r="C510" s="6"/>
      <c r="D510" s="6"/>
      <c r="E510" s="6"/>
      <c r="F510" s="6"/>
      <c r="G510" s="6"/>
      <c r="H510" s="6"/>
    </row>
    <row r="511" spans="2:8" ht="14.4">
      <c r="B511" s="6"/>
      <c r="C511" s="6"/>
      <c r="D511" s="6"/>
      <c r="E511" s="6"/>
      <c r="F511" s="6"/>
      <c r="G511" s="6"/>
      <c r="H511" s="6"/>
    </row>
    <row r="512" spans="2:8" ht="14.4">
      <c r="B512" s="6"/>
      <c r="C512" s="6"/>
      <c r="D512" s="6"/>
      <c r="E512" s="6"/>
      <c r="F512" s="6"/>
      <c r="G512" s="6"/>
      <c r="H512" s="6"/>
    </row>
    <row r="513" spans="2:8" ht="14.4">
      <c r="B513" s="6"/>
      <c r="C513" s="6"/>
      <c r="D513" s="6"/>
      <c r="E513" s="6"/>
      <c r="F513" s="6"/>
      <c r="G513" s="6"/>
      <c r="H513" s="6"/>
    </row>
    <row r="514" spans="2:8" ht="14.4">
      <c r="B514" s="6"/>
      <c r="C514" s="6"/>
      <c r="D514" s="6"/>
      <c r="E514" s="6"/>
      <c r="F514" s="6"/>
      <c r="G514" s="6"/>
      <c r="H514" s="6"/>
    </row>
    <row r="515" spans="2:8" ht="14.4">
      <c r="B515" s="6"/>
      <c r="C515" s="6"/>
      <c r="D515" s="6"/>
      <c r="E515" s="6"/>
      <c r="F515" s="6"/>
      <c r="G515" s="6"/>
      <c r="H515" s="6"/>
    </row>
    <row r="516" spans="2:8" ht="14.4">
      <c r="B516" s="6"/>
      <c r="C516" s="6"/>
      <c r="D516" s="6"/>
      <c r="E516" s="6"/>
      <c r="F516" s="6"/>
      <c r="G516" s="6"/>
      <c r="H516" s="6"/>
    </row>
    <row r="517" spans="2:8" ht="14.4">
      <c r="B517" s="6"/>
      <c r="C517" s="6"/>
      <c r="D517" s="6"/>
      <c r="E517" s="6"/>
      <c r="F517" s="6"/>
      <c r="G517" s="6"/>
      <c r="H517" s="6"/>
    </row>
    <row r="518" spans="2:8" ht="14.4">
      <c r="B518" s="6"/>
      <c r="C518" s="6"/>
      <c r="D518" s="6"/>
      <c r="E518" s="6"/>
      <c r="F518" s="6"/>
      <c r="G518" s="6"/>
      <c r="H518" s="6"/>
    </row>
    <row r="519" spans="2:8" ht="14.4">
      <c r="B519" s="6"/>
      <c r="C519" s="6"/>
      <c r="D519" s="6"/>
      <c r="E519" s="6"/>
      <c r="F519" s="6"/>
      <c r="G519" s="6"/>
      <c r="H519" s="6"/>
    </row>
    <row r="520" spans="2:8" ht="14.4">
      <c r="B520" s="6"/>
      <c r="C520" s="6"/>
      <c r="D520" s="6"/>
      <c r="E520" s="6"/>
      <c r="F520" s="6"/>
      <c r="G520" s="6"/>
      <c r="H520" s="6"/>
    </row>
    <row r="521" spans="2:8" ht="14.4">
      <c r="B521" s="6"/>
      <c r="C521" s="6"/>
      <c r="D521" s="6"/>
      <c r="E521" s="6"/>
      <c r="F521" s="6"/>
      <c r="G521" s="6"/>
      <c r="H521" s="6"/>
    </row>
    <row r="522" spans="2:8" ht="14.4">
      <c r="B522" s="6"/>
      <c r="C522" s="6"/>
      <c r="D522" s="6"/>
      <c r="E522" s="6"/>
      <c r="F522" s="6"/>
      <c r="G522" s="6"/>
      <c r="H522" s="6"/>
    </row>
    <row r="523" spans="2:8" ht="14.4">
      <c r="B523" s="6"/>
      <c r="C523" s="6"/>
      <c r="D523" s="6"/>
      <c r="E523" s="6"/>
      <c r="F523" s="6"/>
      <c r="G523" s="6"/>
      <c r="H523" s="6"/>
    </row>
    <row r="524" spans="2:8" ht="14.4">
      <c r="B524" s="6"/>
      <c r="C524" s="6"/>
      <c r="D524" s="6"/>
      <c r="E524" s="6"/>
      <c r="F524" s="6"/>
      <c r="G524" s="6"/>
      <c r="H524" s="6"/>
    </row>
    <row r="525" spans="2:8" ht="14.4">
      <c r="B525" s="6"/>
      <c r="C525" s="6"/>
      <c r="D525" s="6"/>
      <c r="E525" s="6"/>
      <c r="F525" s="6"/>
      <c r="G525" s="6"/>
      <c r="H525" s="6"/>
    </row>
    <row r="526" spans="2:8" ht="14.4">
      <c r="B526" s="6"/>
      <c r="C526" s="6"/>
      <c r="D526" s="6"/>
      <c r="E526" s="6"/>
      <c r="F526" s="6"/>
      <c r="G526" s="6"/>
      <c r="H526" s="6"/>
    </row>
    <row r="527" spans="2:8" ht="14.4">
      <c r="B527" s="6"/>
      <c r="C527" s="6"/>
      <c r="D527" s="6"/>
      <c r="E527" s="6"/>
      <c r="F527" s="6"/>
      <c r="G527" s="6"/>
      <c r="H527" s="6"/>
    </row>
    <row r="528" spans="2:8" ht="14.4">
      <c r="B528" s="6"/>
      <c r="C528" s="6"/>
      <c r="D528" s="6"/>
      <c r="E528" s="6"/>
      <c r="F528" s="6"/>
      <c r="G528" s="6"/>
      <c r="H528" s="6"/>
    </row>
    <row r="529" spans="2:8" ht="14.4">
      <c r="B529" s="6"/>
      <c r="C529" s="6"/>
      <c r="D529" s="6"/>
      <c r="E529" s="6"/>
      <c r="F529" s="6"/>
      <c r="G529" s="6"/>
      <c r="H529" s="6"/>
    </row>
    <row r="530" spans="2:8" ht="14.4">
      <c r="B530" s="6"/>
      <c r="C530" s="6"/>
      <c r="D530" s="6"/>
      <c r="E530" s="6"/>
      <c r="F530" s="6"/>
      <c r="G530" s="6"/>
      <c r="H530" s="6"/>
    </row>
    <row r="531" spans="2:8" ht="14.4">
      <c r="B531" s="6"/>
      <c r="C531" s="6"/>
      <c r="D531" s="6"/>
      <c r="E531" s="6"/>
      <c r="F531" s="6"/>
      <c r="G531" s="6"/>
      <c r="H531" s="6"/>
    </row>
    <row r="532" spans="2:8" ht="14.4">
      <c r="B532" s="6"/>
      <c r="C532" s="6"/>
      <c r="D532" s="6"/>
      <c r="E532" s="6"/>
      <c r="F532" s="6"/>
      <c r="G532" s="6"/>
      <c r="H532" s="6"/>
    </row>
    <row r="533" spans="2:8" ht="14.4">
      <c r="B533" s="6"/>
      <c r="C533" s="6"/>
      <c r="D533" s="6"/>
      <c r="E533" s="6"/>
      <c r="F533" s="6"/>
      <c r="G533" s="6"/>
      <c r="H533" s="6"/>
    </row>
    <row r="534" spans="2:8" ht="14.4">
      <c r="B534" s="6"/>
      <c r="C534" s="6"/>
      <c r="D534" s="6"/>
      <c r="E534" s="6"/>
      <c r="F534" s="6"/>
      <c r="G534" s="6"/>
      <c r="H534" s="6"/>
    </row>
    <row r="535" spans="2:8" ht="14.4">
      <c r="B535" s="6"/>
      <c r="C535" s="6"/>
      <c r="D535" s="6"/>
      <c r="E535" s="6"/>
      <c r="F535" s="6"/>
      <c r="G535" s="6"/>
      <c r="H535" s="6"/>
    </row>
    <row r="536" spans="2:8" ht="14.4">
      <c r="B536" s="6"/>
      <c r="C536" s="6"/>
      <c r="D536" s="6"/>
      <c r="E536" s="6"/>
      <c r="F536" s="6"/>
      <c r="G536" s="6"/>
      <c r="H536" s="6"/>
    </row>
    <row r="537" spans="2:8" ht="14.4">
      <c r="B537" s="6"/>
      <c r="C537" s="6"/>
      <c r="D537" s="6"/>
      <c r="E537" s="6"/>
      <c r="F537" s="6"/>
      <c r="G537" s="6"/>
      <c r="H537" s="6"/>
    </row>
    <row r="538" spans="2:8" ht="14.4">
      <c r="B538" s="6"/>
      <c r="C538" s="6"/>
      <c r="D538" s="6"/>
      <c r="E538" s="6"/>
      <c r="F538" s="6"/>
      <c r="G538" s="6"/>
      <c r="H538" s="6"/>
    </row>
    <row r="539" spans="2:8" ht="14.4">
      <c r="B539" s="6"/>
      <c r="C539" s="6"/>
      <c r="D539" s="6"/>
      <c r="E539" s="6"/>
      <c r="F539" s="6"/>
      <c r="G539" s="6"/>
      <c r="H539" s="6"/>
    </row>
    <row r="540" spans="2:8" ht="14.4">
      <c r="B540" s="6"/>
      <c r="C540" s="6"/>
      <c r="D540" s="6"/>
      <c r="E540" s="6"/>
      <c r="F540" s="6"/>
      <c r="G540" s="6"/>
      <c r="H540" s="6"/>
    </row>
    <row r="541" spans="2:8" ht="14.4">
      <c r="B541" s="6"/>
      <c r="C541" s="6"/>
      <c r="D541" s="6"/>
      <c r="E541" s="6"/>
      <c r="F541" s="6"/>
      <c r="G541" s="6"/>
      <c r="H541" s="6"/>
    </row>
    <row r="542" spans="2:8" ht="14.4">
      <c r="B542" s="6"/>
      <c r="C542" s="6"/>
      <c r="D542" s="6"/>
      <c r="E542" s="6"/>
      <c r="F542" s="6"/>
      <c r="G542" s="6"/>
      <c r="H542" s="6"/>
    </row>
    <row r="543" spans="2:8" ht="14.4">
      <c r="B543" s="6"/>
      <c r="C543" s="6"/>
      <c r="D543" s="6"/>
      <c r="E543" s="6"/>
      <c r="F543" s="6"/>
      <c r="G543" s="6"/>
      <c r="H543" s="6"/>
    </row>
    <row r="544" spans="2:8" ht="14.4">
      <c r="B544" s="6"/>
      <c r="C544" s="6"/>
      <c r="D544" s="6"/>
      <c r="E544" s="6"/>
      <c r="F544" s="6"/>
      <c r="G544" s="6"/>
      <c r="H544" s="6"/>
    </row>
    <row r="545" spans="2:8" ht="14.4">
      <c r="B545" s="6"/>
      <c r="C545" s="6"/>
      <c r="D545" s="6"/>
      <c r="E545" s="6"/>
      <c r="F545" s="6"/>
      <c r="G545" s="6"/>
      <c r="H545" s="6"/>
    </row>
    <row r="546" spans="2:8" ht="14.4">
      <c r="B546" s="6"/>
      <c r="C546" s="6"/>
      <c r="D546" s="6"/>
      <c r="E546" s="6"/>
      <c r="F546" s="6"/>
      <c r="G546" s="6"/>
      <c r="H546" s="6"/>
    </row>
    <row r="547" spans="2:8" ht="14.4">
      <c r="B547" s="6"/>
      <c r="C547" s="6"/>
      <c r="D547" s="6"/>
      <c r="E547" s="6"/>
      <c r="F547" s="6"/>
      <c r="G547" s="6"/>
      <c r="H547" s="6"/>
    </row>
    <row r="548" spans="2:8" ht="14.4">
      <c r="B548" s="6"/>
      <c r="C548" s="6"/>
      <c r="D548" s="6"/>
      <c r="E548" s="6"/>
      <c r="F548" s="6"/>
      <c r="G548" s="6"/>
      <c r="H548" s="6"/>
    </row>
    <row r="549" spans="2:8" ht="14.4">
      <c r="B549" s="6"/>
      <c r="C549" s="6"/>
      <c r="D549" s="6"/>
      <c r="E549" s="6"/>
      <c r="F549" s="6"/>
      <c r="G549" s="6"/>
      <c r="H549" s="6"/>
    </row>
    <row r="550" spans="2:8" ht="14.4">
      <c r="B550" s="6"/>
      <c r="C550" s="6"/>
      <c r="D550" s="6"/>
      <c r="E550" s="6"/>
      <c r="F550" s="6"/>
      <c r="G550" s="6"/>
      <c r="H550" s="6"/>
    </row>
    <row r="551" spans="2:8" ht="14.4">
      <c r="B551" s="6"/>
      <c r="C551" s="6"/>
      <c r="D551" s="6"/>
      <c r="E551" s="6"/>
      <c r="F551" s="6"/>
      <c r="G551" s="6"/>
      <c r="H551" s="6"/>
    </row>
    <row r="552" spans="2:8" ht="14.4">
      <c r="B552" s="6"/>
      <c r="C552" s="6"/>
      <c r="D552" s="6"/>
      <c r="E552" s="6"/>
      <c r="F552" s="6"/>
      <c r="G552" s="6"/>
      <c r="H552" s="6"/>
    </row>
    <row r="553" spans="2:8" ht="14.4">
      <c r="B553" s="6"/>
      <c r="C553" s="6"/>
      <c r="D553" s="6"/>
      <c r="E553" s="6"/>
      <c r="F553" s="6"/>
      <c r="G553" s="6"/>
      <c r="H553" s="6"/>
    </row>
    <row r="554" spans="2:8" ht="14.4">
      <c r="B554" s="6"/>
      <c r="C554" s="6"/>
      <c r="D554" s="6"/>
      <c r="E554" s="6"/>
      <c r="F554" s="6"/>
      <c r="G554" s="6"/>
      <c r="H554" s="6"/>
    </row>
    <row r="555" spans="2:8" ht="14.4">
      <c r="B555" s="6"/>
      <c r="C555" s="6"/>
      <c r="D555" s="6"/>
      <c r="E555" s="6"/>
      <c r="F555" s="6"/>
      <c r="G555" s="6"/>
      <c r="H555" s="6"/>
    </row>
    <row r="556" spans="2:8" ht="14.4">
      <c r="B556" s="6"/>
      <c r="C556" s="6"/>
      <c r="D556" s="6"/>
      <c r="E556" s="6"/>
      <c r="F556" s="6"/>
      <c r="G556" s="6"/>
      <c r="H556" s="6"/>
    </row>
    <row r="557" spans="2:8" ht="14.4">
      <c r="B557" s="6"/>
      <c r="C557" s="6"/>
      <c r="D557" s="6"/>
      <c r="E557" s="6"/>
      <c r="F557" s="6"/>
      <c r="G557" s="6"/>
      <c r="H557" s="6"/>
    </row>
    <row r="558" spans="2:8" ht="14.4">
      <c r="B558" s="6"/>
      <c r="C558" s="6"/>
      <c r="D558" s="6"/>
      <c r="E558" s="6"/>
      <c r="F558" s="6"/>
      <c r="G558" s="6"/>
      <c r="H558" s="6"/>
    </row>
    <row r="559" spans="2:8" ht="14.4">
      <c r="B559" s="6"/>
      <c r="C559" s="6"/>
      <c r="D559" s="6"/>
      <c r="E559" s="6"/>
      <c r="F559" s="6"/>
      <c r="G559" s="6"/>
      <c r="H559" s="6"/>
    </row>
    <row r="560" spans="2:8" ht="14.4">
      <c r="B560" s="6"/>
      <c r="C560" s="6"/>
      <c r="D560" s="6"/>
      <c r="E560" s="6"/>
      <c r="F560" s="6"/>
      <c r="G560" s="6"/>
      <c r="H560" s="6"/>
    </row>
    <row r="561" spans="2:8" ht="14.4">
      <c r="B561" s="6"/>
      <c r="C561" s="6"/>
      <c r="D561" s="6"/>
      <c r="E561" s="6"/>
      <c r="F561" s="6"/>
      <c r="G561" s="6"/>
      <c r="H561" s="6"/>
    </row>
    <row r="562" spans="2:8" ht="14.4">
      <c r="B562" s="6"/>
      <c r="C562" s="6"/>
      <c r="D562" s="6"/>
      <c r="E562" s="6"/>
      <c r="F562" s="6"/>
      <c r="G562" s="6"/>
      <c r="H562" s="6"/>
    </row>
    <row r="563" spans="2:8" ht="14.4">
      <c r="B563" s="6"/>
      <c r="C563" s="6"/>
      <c r="D563" s="6"/>
      <c r="E563" s="6"/>
      <c r="F563" s="6"/>
      <c r="G563" s="6"/>
      <c r="H563" s="6"/>
    </row>
    <row r="564" spans="2:8" ht="14.4">
      <c r="B564" s="6"/>
      <c r="C564" s="6"/>
      <c r="D564" s="6"/>
      <c r="E564" s="6"/>
      <c r="F564" s="6"/>
      <c r="G564" s="6"/>
      <c r="H564" s="6"/>
    </row>
    <row r="565" spans="2:8" ht="14.4">
      <c r="B565" s="6"/>
      <c r="C565" s="6"/>
      <c r="D565" s="6"/>
      <c r="E565" s="6"/>
      <c r="F565" s="6"/>
      <c r="G565" s="6"/>
      <c r="H565" s="6"/>
    </row>
    <row r="566" spans="2:8" ht="14.4">
      <c r="B566" s="6"/>
      <c r="C566" s="6"/>
      <c r="D566" s="6"/>
      <c r="E566" s="6"/>
      <c r="F566" s="6"/>
      <c r="G566" s="6"/>
      <c r="H566" s="6"/>
    </row>
    <row r="567" spans="2:8" ht="14.4">
      <c r="B567" s="6"/>
      <c r="C567" s="6"/>
      <c r="D567" s="6"/>
      <c r="E567" s="6"/>
      <c r="F567" s="6"/>
      <c r="G567" s="6"/>
      <c r="H567" s="6"/>
    </row>
    <row r="568" spans="2:8" ht="14.4">
      <c r="B568" s="6"/>
      <c r="C568" s="6"/>
      <c r="D568" s="6"/>
      <c r="E568" s="6"/>
      <c r="F568" s="6"/>
      <c r="G568" s="6"/>
      <c r="H568" s="6"/>
    </row>
    <row r="569" spans="2:8" ht="14.4">
      <c r="B569" s="6"/>
      <c r="C569" s="6"/>
      <c r="D569" s="6"/>
      <c r="E569" s="6"/>
      <c r="F569" s="6"/>
      <c r="G569" s="6"/>
      <c r="H569" s="6"/>
    </row>
    <row r="570" spans="2:8" ht="14.4">
      <c r="B570" s="6"/>
      <c r="C570" s="6"/>
      <c r="D570" s="6"/>
      <c r="E570" s="6"/>
      <c r="F570" s="6"/>
      <c r="G570" s="6"/>
      <c r="H570" s="6"/>
    </row>
    <row r="571" spans="2:8" ht="14.4">
      <c r="B571" s="6"/>
      <c r="C571" s="6"/>
      <c r="D571" s="6"/>
      <c r="E571" s="6"/>
      <c r="F571" s="6"/>
      <c r="G571" s="6"/>
      <c r="H571" s="6"/>
    </row>
    <row r="572" spans="2:8" ht="14.4">
      <c r="B572" s="6"/>
      <c r="C572" s="6"/>
      <c r="D572" s="6"/>
      <c r="E572" s="6"/>
      <c r="F572" s="6"/>
      <c r="G572" s="6"/>
      <c r="H572" s="6"/>
    </row>
    <row r="573" spans="2:8" ht="14.4">
      <c r="B573" s="6"/>
      <c r="C573" s="6"/>
      <c r="D573" s="6"/>
      <c r="E573" s="6"/>
      <c r="F573" s="6"/>
      <c r="G573" s="6"/>
      <c r="H573" s="6"/>
    </row>
    <row r="574" spans="2:8" ht="14.4">
      <c r="B574" s="6"/>
      <c r="C574" s="6"/>
      <c r="D574" s="6"/>
      <c r="E574" s="6"/>
      <c r="F574" s="6"/>
      <c r="G574" s="6"/>
      <c r="H574" s="6"/>
    </row>
    <row r="575" spans="2:8" ht="14.4">
      <c r="B575" s="6"/>
      <c r="C575" s="6"/>
      <c r="D575" s="6"/>
      <c r="E575" s="6"/>
      <c r="F575" s="6"/>
      <c r="G575" s="6"/>
      <c r="H575" s="6"/>
    </row>
    <row r="576" spans="2:8" ht="14.4">
      <c r="B576" s="6"/>
      <c r="C576" s="6"/>
      <c r="D576" s="6"/>
      <c r="E576" s="6"/>
      <c r="F576" s="6"/>
      <c r="G576" s="6"/>
      <c r="H576" s="6"/>
    </row>
    <row r="577" spans="2:8" ht="14.4">
      <c r="B577" s="6"/>
      <c r="C577" s="6"/>
      <c r="D577" s="6"/>
      <c r="E577" s="6"/>
      <c r="F577" s="6"/>
      <c r="G577" s="6"/>
      <c r="H577" s="6"/>
    </row>
    <row r="578" spans="2:8" ht="14.4">
      <c r="B578" s="6"/>
      <c r="C578" s="6"/>
      <c r="D578" s="6"/>
      <c r="E578" s="6"/>
      <c r="F578" s="6"/>
      <c r="G578" s="6"/>
      <c r="H578" s="6"/>
    </row>
    <row r="579" spans="2:8" ht="14.4">
      <c r="B579" s="6"/>
      <c r="C579" s="6"/>
      <c r="D579" s="6"/>
      <c r="E579" s="6"/>
      <c r="F579" s="6"/>
      <c r="G579" s="6"/>
      <c r="H579" s="6"/>
    </row>
    <row r="580" spans="2:8" ht="14.4">
      <c r="B580" s="6"/>
      <c r="C580" s="6"/>
      <c r="D580" s="6"/>
      <c r="E580" s="6"/>
      <c r="F580" s="6"/>
      <c r="G580" s="6"/>
      <c r="H580" s="6"/>
    </row>
    <row r="581" spans="2:8" ht="14.4">
      <c r="B581" s="6"/>
      <c r="C581" s="6"/>
      <c r="D581" s="6"/>
      <c r="E581" s="6"/>
      <c r="F581" s="6"/>
      <c r="G581" s="6"/>
      <c r="H581" s="6"/>
    </row>
    <row r="582" spans="2:8" ht="14.4">
      <c r="B582" s="6"/>
      <c r="C582" s="6"/>
      <c r="D582" s="6"/>
      <c r="E582" s="6"/>
      <c r="F582" s="6"/>
      <c r="G582" s="6"/>
      <c r="H582" s="6"/>
    </row>
    <row r="583" spans="2:8" ht="14.4">
      <c r="B583" s="6"/>
      <c r="C583" s="6"/>
      <c r="D583" s="6"/>
      <c r="E583" s="6"/>
      <c r="F583" s="6"/>
      <c r="G583" s="6"/>
      <c r="H583" s="6"/>
    </row>
    <row r="584" spans="2:8" ht="14.4">
      <c r="B584" s="6"/>
      <c r="C584" s="6"/>
      <c r="D584" s="6"/>
      <c r="E584" s="6"/>
      <c r="F584" s="6"/>
      <c r="G584" s="6"/>
      <c r="H584" s="6"/>
    </row>
    <row r="585" spans="2:8" ht="14.4">
      <c r="B585" s="6"/>
      <c r="C585" s="6"/>
      <c r="D585" s="6"/>
      <c r="E585" s="6"/>
      <c r="F585" s="6"/>
      <c r="G585" s="6"/>
      <c r="H585" s="6"/>
    </row>
    <row r="586" spans="2:8" ht="14.4">
      <c r="B586" s="6"/>
      <c r="C586" s="6"/>
      <c r="D586" s="6"/>
      <c r="E586" s="6"/>
      <c r="F586" s="6"/>
      <c r="G586" s="6"/>
      <c r="H586" s="6"/>
    </row>
    <row r="587" spans="2:8" ht="14.4">
      <c r="B587" s="6"/>
      <c r="C587" s="6"/>
      <c r="D587" s="6"/>
      <c r="E587" s="6"/>
      <c r="F587" s="6"/>
      <c r="G587" s="6"/>
      <c r="H587" s="6"/>
    </row>
    <row r="588" spans="2:8" ht="14.4">
      <c r="B588" s="6"/>
      <c r="C588" s="6"/>
      <c r="D588" s="6"/>
      <c r="E588" s="6"/>
      <c r="F588" s="6"/>
      <c r="G588" s="6"/>
      <c r="H588" s="6"/>
    </row>
    <row r="589" spans="2:8" ht="14.4">
      <c r="B589" s="6"/>
      <c r="C589" s="6"/>
      <c r="D589" s="6"/>
      <c r="E589" s="6"/>
      <c r="F589" s="6"/>
      <c r="G589" s="6"/>
      <c r="H589" s="6"/>
    </row>
    <row r="590" spans="2:8" ht="14.4">
      <c r="B590" s="6"/>
      <c r="C590" s="6"/>
      <c r="D590" s="6"/>
      <c r="E590" s="6"/>
      <c r="F590" s="6"/>
      <c r="G590" s="6"/>
      <c r="H590" s="6"/>
    </row>
    <row r="591" spans="2:8" ht="14.4">
      <c r="B591" s="6"/>
      <c r="C591" s="6"/>
      <c r="D591" s="6"/>
      <c r="E591" s="6"/>
      <c r="F591" s="6"/>
      <c r="G591" s="6"/>
      <c r="H591" s="6"/>
    </row>
    <row r="592" spans="2:8" ht="14.4">
      <c r="B592" s="6"/>
      <c r="C592" s="6"/>
      <c r="D592" s="6"/>
      <c r="E592" s="6"/>
      <c r="F592" s="6"/>
      <c r="G592" s="6"/>
      <c r="H592" s="6"/>
    </row>
    <row r="593" spans="2:8" ht="14.4">
      <c r="B593" s="6"/>
      <c r="C593" s="6"/>
      <c r="D593" s="6"/>
      <c r="E593" s="6"/>
      <c r="F593" s="6"/>
      <c r="G593" s="6"/>
      <c r="H593" s="6"/>
    </row>
    <row r="594" spans="2:8" ht="14.4">
      <c r="B594" s="6"/>
      <c r="C594" s="6"/>
      <c r="D594" s="6"/>
      <c r="E594" s="6"/>
      <c r="F594" s="6"/>
      <c r="G594" s="6"/>
      <c r="H594" s="6"/>
    </row>
    <row r="595" spans="2:8" ht="14.4">
      <c r="B595" s="6"/>
      <c r="C595" s="6"/>
      <c r="D595" s="6"/>
      <c r="E595" s="6"/>
      <c r="F595" s="6"/>
      <c r="G595" s="6"/>
      <c r="H595" s="6"/>
    </row>
    <row r="596" spans="2:8" ht="14.4">
      <c r="B596" s="6"/>
      <c r="C596" s="6"/>
      <c r="D596" s="6"/>
      <c r="E596" s="6"/>
      <c r="F596" s="6"/>
      <c r="G596" s="6"/>
      <c r="H596" s="6"/>
    </row>
    <row r="597" spans="2:8" ht="14.4">
      <c r="B597" s="6"/>
      <c r="C597" s="6"/>
      <c r="D597" s="6"/>
      <c r="E597" s="6"/>
      <c r="F597" s="6"/>
      <c r="G597" s="6"/>
      <c r="H597" s="6"/>
    </row>
    <row r="598" spans="2:8" ht="14.4">
      <c r="B598" s="6"/>
      <c r="C598" s="6"/>
      <c r="D598" s="6"/>
      <c r="E598" s="6"/>
      <c r="F598" s="6"/>
      <c r="G598" s="6"/>
      <c r="H598" s="6"/>
    </row>
    <row r="599" spans="2:8" ht="14.4">
      <c r="B599" s="6"/>
      <c r="C599" s="6"/>
      <c r="D599" s="6"/>
      <c r="E599" s="6"/>
      <c r="F599" s="6"/>
      <c r="G599" s="6"/>
      <c r="H599" s="6"/>
    </row>
    <row r="600" spans="2:8" ht="14.4">
      <c r="B600" s="6"/>
      <c r="C600" s="6"/>
      <c r="D600" s="6"/>
      <c r="E600" s="6"/>
      <c r="F600" s="6"/>
      <c r="G600" s="6"/>
      <c r="H600" s="6"/>
    </row>
    <row r="601" spans="2:8" ht="14.4">
      <c r="B601" s="6"/>
      <c r="C601" s="6"/>
      <c r="D601" s="6"/>
      <c r="E601" s="6"/>
      <c r="F601" s="6"/>
      <c r="G601" s="6"/>
      <c r="H601" s="6"/>
    </row>
    <row r="602" spans="2:8" ht="14.4">
      <c r="B602" s="6"/>
      <c r="C602" s="6"/>
      <c r="D602" s="6"/>
      <c r="E602" s="6"/>
      <c r="F602" s="6"/>
      <c r="G602" s="6"/>
      <c r="H602" s="6"/>
    </row>
    <row r="603" spans="2:8" ht="14.4">
      <c r="B603" s="6"/>
      <c r="C603" s="6"/>
      <c r="D603" s="6"/>
      <c r="E603" s="6"/>
      <c r="F603" s="6"/>
      <c r="G603" s="6"/>
      <c r="H603" s="6"/>
    </row>
    <row r="604" spans="2:8" ht="14.4">
      <c r="B604" s="6"/>
      <c r="C604" s="6"/>
      <c r="D604" s="6"/>
      <c r="E604" s="6"/>
      <c r="F604" s="6"/>
      <c r="G604" s="6"/>
      <c r="H604" s="6"/>
    </row>
    <row r="605" spans="2:8" ht="14.4">
      <c r="B605" s="6"/>
      <c r="C605" s="6"/>
      <c r="D605" s="6"/>
      <c r="E605" s="6"/>
      <c r="F605" s="6"/>
      <c r="G605" s="6"/>
      <c r="H605" s="6"/>
    </row>
    <row r="606" spans="2:8" ht="14.4">
      <c r="B606" s="6"/>
      <c r="C606" s="6"/>
      <c r="D606" s="6"/>
      <c r="E606" s="6"/>
      <c r="F606" s="6"/>
      <c r="G606" s="6"/>
      <c r="H606" s="6"/>
    </row>
    <row r="607" spans="2:8" ht="14.4">
      <c r="B607" s="6"/>
      <c r="C607" s="6"/>
      <c r="D607" s="6"/>
      <c r="E607" s="6"/>
      <c r="F607" s="6"/>
      <c r="G607" s="6"/>
      <c r="H607" s="6"/>
    </row>
    <row r="608" spans="2:8" ht="14.4">
      <c r="B608" s="6"/>
      <c r="C608" s="6"/>
      <c r="D608" s="6"/>
      <c r="E608" s="6"/>
      <c r="F608" s="6"/>
      <c r="G608" s="6"/>
      <c r="H608" s="6"/>
    </row>
    <row r="609" spans="2:8" ht="14.4">
      <c r="B609" s="6"/>
      <c r="C609" s="6"/>
      <c r="D609" s="6"/>
      <c r="E609" s="6"/>
      <c r="F609" s="6"/>
      <c r="G609" s="6"/>
      <c r="H609" s="6"/>
    </row>
    <row r="610" spans="2:8" ht="14.4">
      <c r="B610" s="6"/>
      <c r="C610" s="6"/>
      <c r="D610" s="6"/>
      <c r="E610" s="6"/>
      <c r="F610" s="6"/>
      <c r="G610" s="6"/>
      <c r="H610" s="6"/>
    </row>
    <row r="611" spans="2:8" ht="14.4">
      <c r="B611" s="6"/>
      <c r="C611" s="6"/>
      <c r="D611" s="6"/>
      <c r="E611" s="6"/>
      <c r="F611" s="6"/>
      <c r="G611" s="6"/>
      <c r="H611" s="6"/>
    </row>
    <row r="612" spans="2:8" ht="14.4">
      <c r="B612" s="6"/>
      <c r="C612" s="6"/>
      <c r="D612" s="6"/>
      <c r="E612" s="6"/>
      <c r="F612" s="6"/>
      <c r="G612" s="6"/>
      <c r="H612" s="6"/>
    </row>
    <row r="613" spans="2:8" ht="14.4">
      <c r="B613" s="6"/>
      <c r="C613" s="6"/>
      <c r="D613" s="6"/>
      <c r="E613" s="6"/>
      <c r="F613" s="6"/>
      <c r="G613" s="6"/>
      <c r="H613" s="6"/>
    </row>
    <row r="614" spans="2:8" ht="14.4">
      <c r="B614" s="6"/>
      <c r="C614" s="6"/>
      <c r="D614" s="6"/>
      <c r="E614" s="6"/>
      <c r="F614" s="6"/>
      <c r="G614" s="6"/>
      <c r="H614" s="6"/>
    </row>
    <row r="615" spans="2:8" ht="14.4">
      <c r="B615" s="6"/>
      <c r="C615" s="6"/>
      <c r="D615" s="6"/>
      <c r="E615" s="6"/>
      <c r="F615" s="6"/>
      <c r="G615" s="6"/>
      <c r="H615" s="6"/>
    </row>
    <row r="616" spans="2:8" ht="14.4">
      <c r="B616" s="6"/>
      <c r="C616" s="6"/>
      <c r="D616" s="6"/>
      <c r="E616" s="6"/>
      <c r="F616" s="6"/>
      <c r="G616" s="6"/>
      <c r="H616" s="6"/>
    </row>
    <row r="617" spans="2:8" ht="14.4">
      <c r="B617" s="6"/>
      <c r="C617" s="6"/>
      <c r="D617" s="6"/>
      <c r="E617" s="6"/>
      <c r="F617" s="6"/>
      <c r="G617" s="6"/>
      <c r="H617" s="6"/>
    </row>
    <row r="618" spans="2:8" ht="14.4">
      <c r="B618" s="6"/>
      <c r="C618" s="6"/>
      <c r="D618" s="6"/>
      <c r="E618" s="6"/>
      <c r="F618" s="6"/>
      <c r="G618" s="6"/>
      <c r="H618" s="6"/>
    </row>
    <row r="619" spans="2:8" ht="14.4">
      <c r="B619" s="6"/>
      <c r="C619" s="6"/>
      <c r="D619" s="6"/>
      <c r="E619" s="6"/>
      <c r="F619" s="6"/>
      <c r="G619" s="6"/>
      <c r="H619" s="6"/>
    </row>
    <row r="620" spans="2:8" ht="14.4">
      <c r="B620" s="6"/>
      <c r="C620" s="6"/>
      <c r="D620" s="6"/>
      <c r="E620" s="6"/>
      <c r="F620" s="6"/>
      <c r="G620" s="6"/>
      <c r="H620" s="6"/>
    </row>
    <row r="621" spans="2:8" ht="14.4">
      <c r="B621" s="6"/>
      <c r="C621" s="6"/>
      <c r="D621" s="6"/>
      <c r="E621" s="6"/>
      <c r="F621" s="6"/>
      <c r="G621" s="6"/>
      <c r="H621" s="6"/>
    </row>
    <row r="622" spans="2:8" ht="14.4">
      <c r="B622" s="6"/>
      <c r="C622" s="6"/>
      <c r="D622" s="6"/>
      <c r="E622" s="6"/>
      <c r="F622" s="6"/>
      <c r="G622" s="6"/>
      <c r="H622" s="6"/>
    </row>
    <row r="623" spans="2:8" ht="14.4">
      <c r="B623" s="6"/>
      <c r="C623" s="6"/>
      <c r="D623" s="6"/>
      <c r="E623" s="6"/>
      <c r="F623" s="6"/>
      <c r="G623" s="6"/>
      <c r="H623" s="6"/>
    </row>
    <row r="624" spans="2:8" ht="14.4">
      <c r="B624" s="6"/>
      <c r="C624" s="6"/>
      <c r="D624" s="6"/>
      <c r="E624" s="6"/>
      <c r="F624" s="6"/>
      <c r="G624" s="6"/>
      <c r="H624" s="6"/>
    </row>
    <row r="625" spans="2:8" ht="14.4">
      <c r="B625" s="6"/>
      <c r="C625" s="6"/>
      <c r="D625" s="6"/>
      <c r="E625" s="6"/>
      <c r="F625" s="6"/>
      <c r="G625" s="6"/>
      <c r="H625" s="6"/>
    </row>
    <row r="626" spans="2:8" ht="14.4">
      <c r="B626" s="6"/>
      <c r="C626" s="6"/>
      <c r="D626" s="6"/>
      <c r="E626" s="6"/>
      <c r="F626" s="6"/>
      <c r="G626" s="6"/>
      <c r="H626" s="6"/>
    </row>
    <row r="627" spans="2:8" ht="14.4">
      <c r="B627" s="6"/>
      <c r="C627" s="6"/>
      <c r="D627" s="6"/>
      <c r="E627" s="6"/>
      <c r="F627" s="6"/>
      <c r="G627" s="6"/>
      <c r="H627" s="6"/>
    </row>
    <row r="628" spans="2:8" ht="14.4">
      <c r="B628" s="6"/>
      <c r="C628" s="6"/>
      <c r="D628" s="6"/>
      <c r="E628" s="6"/>
      <c r="F628" s="6"/>
      <c r="G628" s="6"/>
      <c r="H628" s="6"/>
    </row>
    <row r="629" spans="2:8" ht="14.4">
      <c r="B629" s="6"/>
      <c r="C629" s="6"/>
      <c r="D629" s="6"/>
      <c r="E629" s="6"/>
      <c r="F629" s="6"/>
      <c r="G629" s="6"/>
      <c r="H629" s="6"/>
    </row>
    <row r="630" spans="2:8" ht="14.4">
      <c r="B630" s="6"/>
      <c r="C630" s="6"/>
      <c r="D630" s="6"/>
      <c r="E630" s="6"/>
      <c r="F630" s="6"/>
      <c r="G630" s="6"/>
      <c r="H630" s="6"/>
    </row>
    <row r="631" spans="2:8" ht="14.4">
      <c r="B631" s="6"/>
      <c r="C631" s="6"/>
      <c r="D631" s="6"/>
      <c r="E631" s="6"/>
      <c r="F631" s="6"/>
      <c r="G631" s="6"/>
      <c r="H631" s="6"/>
    </row>
    <row r="632" spans="2:8" ht="14.4">
      <c r="B632" s="6"/>
      <c r="C632" s="6"/>
      <c r="D632" s="6"/>
      <c r="E632" s="6"/>
      <c r="F632" s="6"/>
      <c r="G632" s="6"/>
      <c r="H632" s="6"/>
    </row>
    <row r="633" spans="2:8" ht="14.4">
      <c r="B633" s="6"/>
      <c r="C633" s="6"/>
      <c r="D633" s="6"/>
      <c r="E633" s="6"/>
      <c r="F633" s="6"/>
      <c r="G633" s="6"/>
      <c r="H633" s="6"/>
    </row>
    <row r="634" spans="2:8" ht="14.4">
      <c r="B634" s="6"/>
      <c r="C634" s="6"/>
      <c r="D634" s="6"/>
      <c r="E634" s="6"/>
      <c r="F634" s="6"/>
      <c r="G634" s="6"/>
      <c r="H634" s="6"/>
    </row>
    <row r="635" spans="2:8" ht="14.4">
      <c r="B635" s="6"/>
      <c r="C635" s="6"/>
      <c r="D635" s="6"/>
      <c r="E635" s="6"/>
      <c r="F635" s="6"/>
      <c r="G635" s="6"/>
      <c r="H635" s="6"/>
    </row>
    <row r="636" spans="2:8" ht="14.4">
      <c r="B636" s="6"/>
      <c r="C636" s="6"/>
      <c r="D636" s="6"/>
      <c r="E636" s="6"/>
      <c r="F636" s="6"/>
      <c r="G636" s="6"/>
      <c r="H636" s="6"/>
    </row>
    <row r="637" spans="2:8" ht="14.4">
      <c r="B637" s="6"/>
      <c r="C637" s="6"/>
      <c r="D637" s="6"/>
      <c r="E637" s="6"/>
      <c r="F637" s="6"/>
      <c r="G637" s="6"/>
      <c r="H637" s="6"/>
    </row>
    <row r="638" spans="2:8" ht="14.4">
      <c r="B638" s="6"/>
      <c r="C638" s="6"/>
      <c r="D638" s="6"/>
      <c r="E638" s="6"/>
      <c r="F638" s="6"/>
      <c r="G638" s="6"/>
      <c r="H638" s="6"/>
    </row>
    <row r="639" spans="2:8" ht="14.4">
      <c r="B639" s="6"/>
      <c r="C639" s="6"/>
      <c r="D639" s="6"/>
      <c r="E639" s="6"/>
      <c r="F639" s="6"/>
      <c r="G639" s="6"/>
      <c r="H639" s="6"/>
    </row>
    <row r="640" spans="2:8" ht="14.4">
      <c r="B640" s="6"/>
      <c r="C640" s="6"/>
      <c r="D640" s="6"/>
      <c r="E640" s="6"/>
      <c r="F640" s="6"/>
      <c r="G640" s="6"/>
      <c r="H640" s="6"/>
    </row>
    <row r="641" spans="2:8" ht="14.4">
      <c r="B641" s="6"/>
      <c r="C641" s="6"/>
      <c r="D641" s="6"/>
      <c r="E641" s="6"/>
      <c r="F641" s="6"/>
      <c r="G641" s="6"/>
      <c r="H641" s="6"/>
    </row>
    <row r="642" spans="2:8" ht="14.4">
      <c r="B642" s="6"/>
      <c r="C642" s="6"/>
      <c r="D642" s="6"/>
      <c r="E642" s="6"/>
      <c r="F642" s="6"/>
      <c r="G642" s="6"/>
      <c r="H642" s="6"/>
    </row>
    <row r="643" spans="2:8" ht="14.4">
      <c r="B643" s="6"/>
      <c r="C643" s="6"/>
      <c r="D643" s="6"/>
      <c r="E643" s="6"/>
      <c r="F643" s="6"/>
      <c r="G643" s="6"/>
      <c r="H643" s="6"/>
    </row>
    <row r="644" spans="2:8" ht="14.4">
      <c r="B644" s="6"/>
      <c r="C644" s="6"/>
      <c r="D644" s="6"/>
      <c r="E644" s="6"/>
      <c r="F644" s="6"/>
      <c r="G644" s="6"/>
      <c r="H644" s="6"/>
    </row>
    <row r="645" spans="2:8" ht="14.4">
      <c r="B645" s="6"/>
      <c r="C645" s="6"/>
      <c r="D645" s="6"/>
      <c r="E645" s="6"/>
      <c r="F645" s="6"/>
      <c r="G645" s="6"/>
      <c r="H645" s="6"/>
    </row>
    <row r="646" spans="2:8" ht="14.4">
      <c r="B646" s="6"/>
      <c r="C646" s="6"/>
      <c r="D646" s="6"/>
      <c r="E646" s="6"/>
      <c r="F646" s="6"/>
      <c r="G646" s="6"/>
      <c r="H646" s="6"/>
    </row>
    <row r="647" spans="2:8" ht="14.4">
      <c r="B647" s="6"/>
      <c r="C647" s="6"/>
      <c r="D647" s="6"/>
      <c r="E647" s="6"/>
      <c r="F647" s="6"/>
      <c r="G647" s="6"/>
      <c r="H647" s="6"/>
    </row>
    <row r="648" spans="2:8" ht="14.4">
      <c r="B648" s="6"/>
      <c r="C648" s="6"/>
      <c r="D648" s="6"/>
      <c r="E648" s="6"/>
      <c r="F648" s="6"/>
      <c r="G648" s="6"/>
      <c r="H648" s="6"/>
    </row>
    <row r="649" spans="2:8" ht="14.4">
      <c r="B649" s="6"/>
      <c r="C649" s="6"/>
      <c r="D649" s="6"/>
      <c r="E649" s="6"/>
      <c r="F649" s="6"/>
      <c r="G649" s="6"/>
      <c r="H649" s="6"/>
    </row>
    <row r="650" spans="2:8" ht="14.4">
      <c r="B650" s="6"/>
      <c r="C650" s="6"/>
      <c r="D650" s="6"/>
      <c r="E650" s="6"/>
      <c r="F650" s="6"/>
      <c r="G650" s="6"/>
      <c r="H650" s="6"/>
    </row>
    <row r="651" spans="2:8" ht="14.4">
      <c r="B651" s="6"/>
      <c r="C651" s="6"/>
      <c r="D651" s="6"/>
      <c r="E651" s="6"/>
      <c r="F651" s="6"/>
      <c r="G651" s="6"/>
      <c r="H651" s="6"/>
    </row>
    <row r="652" spans="2:8" ht="14.4">
      <c r="B652" s="6"/>
      <c r="C652" s="6"/>
      <c r="D652" s="6"/>
      <c r="E652" s="6"/>
      <c r="F652" s="6"/>
      <c r="G652" s="6"/>
      <c r="H652" s="6"/>
    </row>
    <row r="653" spans="2:8" ht="14.4">
      <c r="B653" s="6"/>
      <c r="C653" s="6"/>
      <c r="D653" s="6"/>
      <c r="E653" s="6"/>
      <c r="F653" s="6"/>
      <c r="G653" s="6"/>
      <c r="H653" s="6"/>
    </row>
    <row r="654" spans="2:8" ht="14.4">
      <c r="B654" s="6"/>
      <c r="C654" s="6"/>
      <c r="D654" s="6"/>
      <c r="E654" s="6"/>
      <c r="F654" s="6"/>
      <c r="G654" s="6"/>
      <c r="H654" s="6"/>
    </row>
    <row r="655" spans="2:8" ht="14.4">
      <c r="B655" s="6"/>
      <c r="C655" s="6"/>
      <c r="D655" s="6"/>
      <c r="E655" s="6"/>
      <c r="F655" s="6"/>
      <c r="G655" s="6"/>
      <c r="H655" s="6"/>
    </row>
    <row r="656" spans="2:8" ht="14.4">
      <c r="B656" s="6"/>
      <c r="C656" s="6"/>
      <c r="D656" s="6"/>
      <c r="E656" s="6"/>
      <c r="F656" s="6"/>
      <c r="G656" s="6"/>
      <c r="H656" s="6"/>
    </row>
    <row r="657" spans="2:8" ht="14.4">
      <c r="B657" s="6"/>
      <c r="C657" s="6"/>
      <c r="D657" s="6"/>
      <c r="E657" s="6"/>
      <c r="F657" s="6"/>
      <c r="G657" s="6"/>
      <c r="H657" s="6"/>
    </row>
    <row r="658" spans="2:8" ht="14.4">
      <c r="B658" s="6"/>
      <c r="C658" s="6"/>
      <c r="D658" s="6"/>
      <c r="E658" s="6"/>
      <c r="F658" s="6"/>
      <c r="G658" s="6"/>
      <c r="H658" s="6"/>
    </row>
    <row r="659" spans="2:8" ht="14.4">
      <c r="B659" s="6"/>
      <c r="C659" s="6"/>
      <c r="D659" s="6"/>
      <c r="E659" s="6"/>
      <c r="F659" s="6"/>
      <c r="G659" s="6"/>
      <c r="H659" s="6"/>
    </row>
    <row r="660" spans="2:8" ht="14.4">
      <c r="B660" s="6"/>
      <c r="C660" s="6"/>
      <c r="D660" s="6"/>
      <c r="E660" s="6"/>
      <c r="F660" s="6"/>
      <c r="G660" s="6"/>
      <c r="H660" s="6"/>
    </row>
    <row r="661" spans="2:8" ht="14.4">
      <c r="B661" s="6"/>
      <c r="C661" s="6"/>
      <c r="D661" s="6"/>
      <c r="E661" s="6"/>
      <c r="F661" s="6"/>
      <c r="G661" s="6"/>
      <c r="H661" s="6"/>
    </row>
    <row r="662" spans="2:8" ht="14.4">
      <c r="B662" s="6"/>
      <c r="C662" s="6"/>
      <c r="D662" s="6"/>
      <c r="E662" s="6"/>
      <c r="F662" s="6"/>
      <c r="G662" s="6"/>
      <c r="H662" s="6"/>
    </row>
    <row r="663" spans="2:8" ht="14.4">
      <c r="B663" s="6"/>
      <c r="C663" s="6"/>
      <c r="D663" s="6"/>
      <c r="E663" s="6"/>
      <c r="F663" s="6"/>
      <c r="G663" s="6"/>
      <c r="H663" s="6"/>
    </row>
    <row r="664" spans="2:8" ht="14.4">
      <c r="B664" s="6"/>
      <c r="C664" s="6"/>
      <c r="D664" s="6"/>
      <c r="E664" s="6"/>
      <c r="F664" s="6"/>
      <c r="G664" s="6"/>
      <c r="H664" s="6"/>
    </row>
    <row r="665" spans="2:8" ht="14.4">
      <c r="B665" s="6"/>
      <c r="C665" s="6"/>
      <c r="D665" s="6"/>
      <c r="E665" s="6"/>
      <c r="F665" s="6"/>
      <c r="G665" s="6"/>
      <c r="H665" s="6"/>
    </row>
    <row r="666" spans="2:8" ht="14.4">
      <c r="B666" s="6"/>
      <c r="C666" s="6"/>
      <c r="D666" s="6"/>
      <c r="E666" s="6"/>
      <c r="F666" s="6"/>
      <c r="G666" s="6"/>
      <c r="H666" s="6"/>
    </row>
    <row r="667" spans="2:8" ht="14.4">
      <c r="B667" s="6"/>
      <c r="C667" s="6"/>
      <c r="D667" s="6"/>
      <c r="E667" s="6"/>
      <c r="F667" s="6"/>
      <c r="G667" s="6"/>
      <c r="H667" s="6"/>
    </row>
    <row r="668" spans="2:8" ht="14.4">
      <c r="B668" s="6"/>
      <c r="C668" s="6"/>
      <c r="D668" s="6"/>
      <c r="E668" s="6"/>
      <c r="F668" s="6"/>
      <c r="G668" s="6"/>
      <c r="H668" s="6"/>
    </row>
    <row r="669" spans="2:8" ht="14.4">
      <c r="B669" s="6"/>
      <c r="C669" s="6"/>
      <c r="D669" s="6"/>
      <c r="E669" s="6"/>
      <c r="F669" s="6"/>
      <c r="G669" s="6"/>
      <c r="H669" s="6"/>
    </row>
    <row r="670" spans="2:8" ht="14.4">
      <c r="B670" s="6"/>
      <c r="C670" s="6"/>
      <c r="D670" s="6"/>
      <c r="E670" s="6"/>
      <c r="F670" s="6"/>
      <c r="G670" s="6"/>
      <c r="H670" s="6"/>
    </row>
    <row r="671" spans="2:8" ht="14.4">
      <c r="B671" s="6"/>
      <c r="C671" s="6"/>
      <c r="D671" s="6"/>
      <c r="E671" s="6"/>
      <c r="F671" s="6"/>
      <c r="G671" s="6"/>
      <c r="H671" s="6"/>
    </row>
    <row r="672" spans="2:8" ht="14.4">
      <c r="B672" s="6"/>
      <c r="C672" s="6"/>
      <c r="D672" s="6"/>
      <c r="E672" s="6"/>
      <c r="F672" s="6"/>
      <c r="G672" s="6"/>
      <c r="H672" s="6"/>
    </row>
    <row r="673" spans="2:8" ht="14.4">
      <c r="B673" s="6"/>
      <c r="C673" s="6"/>
      <c r="D673" s="6"/>
      <c r="E673" s="6"/>
      <c r="F673" s="6"/>
      <c r="G673" s="6"/>
      <c r="H673" s="6"/>
    </row>
    <row r="674" spans="2:8" ht="14.4">
      <c r="B674" s="6"/>
      <c r="C674" s="6"/>
      <c r="D674" s="6"/>
      <c r="E674" s="6"/>
      <c r="F674" s="6"/>
      <c r="G674" s="6"/>
      <c r="H674" s="6"/>
    </row>
    <row r="675" spans="2:8" ht="14.4">
      <c r="B675" s="6"/>
      <c r="C675" s="6"/>
      <c r="D675" s="6"/>
      <c r="E675" s="6"/>
      <c r="F675" s="6"/>
      <c r="G675" s="6"/>
      <c r="H675" s="6"/>
    </row>
    <row r="676" spans="2:8" ht="14.4">
      <c r="B676" s="6"/>
      <c r="C676" s="6"/>
      <c r="D676" s="6"/>
      <c r="E676" s="6"/>
      <c r="F676" s="6"/>
      <c r="G676" s="6"/>
      <c r="H676" s="6"/>
    </row>
    <row r="677" spans="2:8" ht="14.4">
      <c r="B677" s="6"/>
      <c r="C677" s="6"/>
      <c r="D677" s="6"/>
      <c r="E677" s="6"/>
      <c r="F677" s="6"/>
      <c r="G677" s="6"/>
      <c r="H677" s="6"/>
    </row>
    <row r="678" spans="2:8" ht="14.4">
      <c r="B678" s="6"/>
      <c r="C678" s="6"/>
      <c r="D678" s="6"/>
      <c r="E678" s="6"/>
      <c r="F678" s="6"/>
      <c r="G678" s="6"/>
      <c r="H678" s="6"/>
    </row>
    <row r="679" spans="2:8" ht="14.4">
      <c r="B679" s="6"/>
      <c r="C679" s="6"/>
      <c r="D679" s="6"/>
      <c r="E679" s="6"/>
      <c r="F679" s="6"/>
      <c r="G679" s="6"/>
      <c r="H679" s="6"/>
    </row>
    <row r="680" spans="2:8" ht="14.4">
      <c r="B680" s="6"/>
      <c r="C680" s="6"/>
      <c r="D680" s="6"/>
      <c r="E680" s="6"/>
      <c r="F680" s="6"/>
      <c r="G680" s="6"/>
      <c r="H680" s="6"/>
    </row>
    <row r="681" spans="2:8" ht="14.4">
      <c r="B681" s="6"/>
      <c r="C681" s="6"/>
      <c r="D681" s="6"/>
      <c r="E681" s="6"/>
      <c r="F681" s="6"/>
      <c r="G681" s="6"/>
      <c r="H681" s="6"/>
    </row>
    <row r="682" spans="2:8" ht="14.4">
      <c r="B682" s="6"/>
      <c r="C682" s="6"/>
      <c r="D682" s="6"/>
      <c r="E682" s="6"/>
      <c r="F682" s="6"/>
      <c r="G682" s="6"/>
      <c r="H682" s="6"/>
    </row>
    <row r="683" spans="2:8" ht="14.4">
      <c r="B683" s="6"/>
      <c r="C683" s="6"/>
      <c r="D683" s="6"/>
      <c r="E683" s="6"/>
      <c r="F683" s="6"/>
      <c r="G683" s="6"/>
      <c r="H683" s="6"/>
    </row>
    <row r="684" spans="2:8" ht="14.4">
      <c r="B684" s="6"/>
      <c r="C684" s="6"/>
      <c r="D684" s="6"/>
      <c r="E684" s="6"/>
      <c r="F684" s="6"/>
      <c r="G684" s="6"/>
      <c r="H684" s="6"/>
    </row>
    <row r="685" spans="2:8" ht="14.4">
      <c r="B685" s="6"/>
      <c r="C685" s="6"/>
      <c r="D685" s="6"/>
      <c r="E685" s="6"/>
      <c r="F685" s="6"/>
      <c r="G685" s="6"/>
      <c r="H685" s="6"/>
    </row>
    <row r="686" spans="2:8" ht="14.4">
      <c r="B686" s="6"/>
      <c r="C686" s="6"/>
      <c r="D686" s="6"/>
      <c r="E686" s="6"/>
      <c r="F686" s="6"/>
      <c r="G686" s="6"/>
      <c r="H686" s="6"/>
    </row>
    <row r="687" spans="2:8" ht="14.4">
      <c r="B687" s="6"/>
      <c r="C687" s="6"/>
      <c r="D687" s="6"/>
      <c r="E687" s="6"/>
      <c r="F687" s="6"/>
      <c r="G687" s="6"/>
      <c r="H687" s="6"/>
    </row>
    <row r="688" spans="2:8" ht="14.4">
      <c r="B688" s="6"/>
      <c r="C688" s="6"/>
      <c r="D688" s="6"/>
      <c r="E688" s="6"/>
      <c r="F688" s="6"/>
      <c r="G688" s="6"/>
      <c r="H688" s="6"/>
    </row>
    <row r="689" spans="2:8" ht="14.4">
      <c r="B689" s="6"/>
      <c r="C689" s="6"/>
      <c r="D689" s="6"/>
      <c r="E689" s="6"/>
      <c r="F689" s="6"/>
      <c r="G689" s="6"/>
      <c r="H689" s="6"/>
    </row>
    <row r="690" spans="2:8" ht="14.4">
      <c r="B690" s="6"/>
      <c r="C690" s="6"/>
      <c r="D690" s="6"/>
      <c r="E690" s="6"/>
      <c r="F690" s="6"/>
      <c r="G690" s="6"/>
      <c r="H690" s="6"/>
    </row>
    <row r="691" spans="2:8" ht="14.4">
      <c r="B691" s="6"/>
      <c r="C691" s="6"/>
      <c r="D691" s="6"/>
      <c r="E691" s="6"/>
      <c r="F691" s="6"/>
      <c r="G691" s="6"/>
      <c r="H691" s="6"/>
    </row>
    <row r="692" spans="2:8" ht="14.4">
      <c r="B692" s="6"/>
      <c r="C692" s="6"/>
      <c r="D692" s="6"/>
      <c r="E692" s="6"/>
      <c r="F692" s="6"/>
      <c r="G692" s="6"/>
      <c r="H692" s="6"/>
    </row>
    <row r="693" spans="2:8" ht="14.4">
      <c r="B693" s="6"/>
      <c r="C693" s="6"/>
      <c r="D693" s="6"/>
      <c r="E693" s="6"/>
      <c r="F693" s="6"/>
      <c r="G693" s="6"/>
      <c r="H693" s="6"/>
    </row>
    <row r="694" spans="2:8" ht="14.4">
      <c r="B694" s="6"/>
      <c r="C694" s="6"/>
      <c r="D694" s="6"/>
      <c r="E694" s="6"/>
      <c r="F694" s="6"/>
      <c r="G694" s="6"/>
      <c r="H694" s="6"/>
    </row>
    <row r="695" spans="2:8" ht="14.4">
      <c r="B695" s="6"/>
      <c r="C695" s="6"/>
      <c r="D695" s="6"/>
      <c r="E695" s="6"/>
      <c r="F695" s="6"/>
      <c r="G695" s="6"/>
      <c r="H695" s="6"/>
    </row>
    <row r="696" spans="2:8" ht="14.4">
      <c r="B696" s="6"/>
      <c r="C696" s="6"/>
      <c r="D696" s="6"/>
      <c r="E696" s="6"/>
      <c r="F696" s="6"/>
      <c r="G696" s="6"/>
      <c r="H696" s="6"/>
    </row>
    <row r="697" spans="2:8" ht="14.4">
      <c r="B697" s="6"/>
      <c r="C697" s="6"/>
      <c r="D697" s="6"/>
      <c r="E697" s="6"/>
      <c r="F697" s="6"/>
      <c r="G697" s="6"/>
      <c r="H697" s="6"/>
    </row>
    <row r="698" spans="2:8" ht="14.4">
      <c r="B698" s="6"/>
      <c r="C698" s="6"/>
      <c r="D698" s="6"/>
      <c r="E698" s="6"/>
      <c r="F698" s="6"/>
      <c r="G698" s="6"/>
      <c r="H698" s="6"/>
    </row>
    <row r="699" spans="2:8" ht="14.4">
      <c r="B699" s="6"/>
      <c r="C699" s="6"/>
      <c r="D699" s="6"/>
      <c r="E699" s="6"/>
      <c r="F699" s="6"/>
      <c r="G699" s="6"/>
      <c r="H699" s="6"/>
    </row>
    <row r="700" spans="2:8" ht="14.4">
      <c r="B700" s="6"/>
      <c r="C700" s="6"/>
      <c r="D700" s="6"/>
      <c r="E700" s="6"/>
      <c r="F700" s="6"/>
      <c r="G700" s="6"/>
      <c r="H700" s="6"/>
    </row>
    <row r="701" spans="2:8" ht="14.4">
      <c r="B701" s="6"/>
      <c r="C701" s="6"/>
      <c r="D701" s="6"/>
      <c r="E701" s="6"/>
      <c r="F701" s="6"/>
      <c r="G701" s="6"/>
      <c r="H701" s="6"/>
    </row>
    <row r="702" spans="2:8" ht="14.4">
      <c r="B702" s="6"/>
      <c r="C702" s="6"/>
      <c r="D702" s="6"/>
      <c r="E702" s="6"/>
      <c r="F702" s="6"/>
      <c r="G702" s="6"/>
      <c r="H702" s="6"/>
    </row>
    <row r="703" spans="2:8" ht="14.4">
      <c r="B703" s="6"/>
      <c r="C703" s="6"/>
      <c r="D703" s="6"/>
      <c r="E703" s="6"/>
      <c r="F703" s="6"/>
      <c r="G703" s="6"/>
      <c r="H703" s="6"/>
    </row>
    <row r="704" spans="2:8" ht="14.4">
      <c r="B704" s="6"/>
      <c r="C704" s="6"/>
      <c r="D704" s="6"/>
      <c r="E704" s="6"/>
      <c r="F704" s="6"/>
      <c r="G704" s="6"/>
      <c r="H704" s="6"/>
    </row>
    <row r="705" spans="2:8" ht="14.4">
      <c r="B705" s="6"/>
      <c r="C705" s="6"/>
      <c r="D705" s="6"/>
      <c r="E705" s="6"/>
      <c r="F705" s="6"/>
      <c r="G705" s="6"/>
      <c r="H705" s="6"/>
    </row>
    <row r="706" spans="2:8" ht="14.4">
      <c r="B706" s="6"/>
      <c r="C706" s="6"/>
      <c r="D706" s="6"/>
      <c r="E706" s="6"/>
      <c r="F706" s="6"/>
      <c r="G706" s="6"/>
      <c r="H706" s="6"/>
    </row>
    <row r="707" spans="2:8" ht="14.4">
      <c r="B707" s="6"/>
      <c r="C707" s="6"/>
      <c r="D707" s="6"/>
      <c r="E707" s="6"/>
      <c r="F707" s="6"/>
      <c r="G707" s="6"/>
      <c r="H707" s="6"/>
    </row>
    <row r="708" spans="2:8" ht="14.4">
      <c r="B708" s="6"/>
      <c r="C708" s="6"/>
      <c r="D708" s="6"/>
      <c r="E708" s="6"/>
      <c r="F708" s="6"/>
      <c r="G708" s="6"/>
      <c r="H708" s="6"/>
    </row>
    <row r="709" spans="2:8" ht="14.4">
      <c r="B709" s="6"/>
      <c r="C709" s="6"/>
      <c r="D709" s="6"/>
      <c r="E709" s="6"/>
      <c r="F709" s="6"/>
      <c r="G709" s="6"/>
      <c r="H709" s="6"/>
    </row>
    <row r="710" spans="2:8" ht="14.4">
      <c r="B710" s="6"/>
      <c r="C710" s="6"/>
      <c r="D710" s="6"/>
      <c r="E710" s="6"/>
      <c r="F710" s="6"/>
      <c r="G710" s="6"/>
      <c r="H710" s="6"/>
    </row>
    <row r="711" spans="2:8" ht="14.4">
      <c r="B711" s="6"/>
      <c r="C711" s="6"/>
      <c r="D711" s="6"/>
      <c r="E711" s="6"/>
      <c r="F711" s="6"/>
      <c r="G711" s="6"/>
      <c r="H711" s="6"/>
    </row>
    <row r="712" spans="2:8" ht="14.4">
      <c r="B712" s="6"/>
      <c r="C712" s="6"/>
      <c r="D712" s="6"/>
      <c r="E712" s="6"/>
      <c r="F712" s="6"/>
      <c r="G712" s="6"/>
      <c r="H712" s="6"/>
    </row>
    <row r="713" spans="2:8" ht="14.4">
      <c r="B713" s="6"/>
      <c r="C713" s="6"/>
      <c r="D713" s="6"/>
      <c r="E713" s="6"/>
      <c r="F713" s="6"/>
      <c r="G713" s="6"/>
      <c r="H713" s="6"/>
    </row>
    <row r="714" spans="2:8" ht="14.4">
      <c r="B714" s="6"/>
      <c r="C714" s="6"/>
      <c r="D714" s="6"/>
      <c r="E714" s="6"/>
      <c r="F714" s="6"/>
      <c r="G714" s="6"/>
      <c r="H714" s="6"/>
    </row>
    <row r="715" spans="2:8" ht="14.4">
      <c r="B715" s="6"/>
      <c r="C715" s="6"/>
      <c r="D715" s="6"/>
      <c r="E715" s="6"/>
      <c r="F715" s="6"/>
      <c r="G715" s="6"/>
      <c r="H715" s="6"/>
    </row>
    <row r="716" spans="2:8" ht="14.4">
      <c r="B716" s="6"/>
      <c r="C716" s="6"/>
      <c r="D716" s="6"/>
      <c r="E716" s="6"/>
      <c r="F716" s="6"/>
      <c r="G716" s="6"/>
      <c r="H716" s="6"/>
    </row>
    <row r="717" spans="2:8" ht="14.4">
      <c r="B717" s="6"/>
      <c r="C717" s="6"/>
      <c r="D717" s="6"/>
      <c r="E717" s="6"/>
      <c r="F717" s="6"/>
      <c r="G717" s="6"/>
      <c r="H717" s="6"/>
    </row>
    <row r="718" spans="2:8" ht="14.4">
      <c r="B718" s="6"/>
      <c r="C718" s="6"/>
      <c r="D718" s="6"/>
      <c r="E718" s="6"/>
      <c r="F718" s="6"/>
      <c r="G718" s="6"/>
      <c r="H718" s="6"/>
    </row>
    <row r="719" spans="2:8" ht="14.4">
      <c r="B719" s="6"/>
      <c r="C719" s="6"/>
      <c r="D719" s="6"/>
      <c r="E719" s="6"/>
      <c r="F719" s="6"/>
      <c r="G719" s="6"/>
      <c r="H719" s="6"/>
    </row>
    <row r="720" spans="2:8" ht="14.4">
      <c r="B720" s="6"/>
      <c r="C720" s="6"/>
      <c r="D720" s="6"/>
      <c r="E720" s="6"/>
      <c r="F720" s="6"/>
      <c r="G720" s="6"/>
      <c r="H720" s="6"/>
    </row>
    <row r="721" spans="2:8" ht="14.4">
      <c r="B721" s="6"/>
      <c r="C721" s="6"/>
      <c r="D721" s="6"/>
      <c r="E721" s="6"/>
      <c r="F721" s="6"/>
      <c r="G721" s="6"/>
      <c r="H721" s="6"/>
    </row>
    <row r="722" spans="2:8" ht="14.4">
      <c r="B722" s="6"/>
      <c r="C722" s="6"/>
      <c r="D722" s="6"/>
      <c r="E722" s="6"/>
      <c r="F722" s="6"/>
      <c r="G722" s="6"/>
      <c r="H722" s="6"/>
    </row>
    <row r="723" spans="2:8" ht="14.4">
      <c r="B723" s="6"/>
      <c r="C723" s="6"/>
      <c r="D723" s="6"/>
      <c r="E723" s="6"/>
      <c r="F723" s="6"/>
      <c r="G723" s="6"/>
      <c r="H723" s="6"/>
    </row>
    <row r="724" spans="2:8" ht="14.4">
      <c r="B724" s="6"/>
      <c r="C724" s="6"/>
      <c r="D724" s="6"/>
      <c r="E724" s="6"/>
      <c r="F724" s="6"/>
      <c r="G724" s="6"/>
      <c r="H724" s="6"/>
    </row>
    <row r="725" spans="2:8" ht="14.4">
      <c r="B725" s="6"/>
      <c r="C725" s="6"/>
      <c r="D725" s="6"/>
      <c r="E725" s="6"/>
      <c r="F725" s="6"/>
      <c r="G725" s="6"/>
      <c r="H725" s="6"/>
    </row>
    <row r="726" spans="2:8" ht="14.4">
      <c r="B726" s="6"/>
      <c r="C726" s="6"/>
      <c r="D726" s="6"/>
      <c r="E726" s="6"/>
      <c r="F726" s="6"/>
      <c r="G726" s="6"/>
      <c r="H726" s="6"/>
    </row>
    <row r="727" spans="2:8" ht="14.4">
      <c r="B727" s="6"/>
      <c r="C727" s="6"/>
      <c r="D727" s="6"/>
      <c r="E727" s="6"/>
      <c r="F727" s="6"/>
      <c r="G727" s="6"/>
      <c r="H727" s="6"/>
    </row>
    <row r="728" spans="2:8" ht="14.4">
      <c r="B728" s="6"/>
      <c r="C728" s="6"/>
      <c r="D728" s="6"/>
      <c r="E728" s="6"/>
      <c r="F728" s="6"/>
      <c r="G728" s="6"/>
      <c r="H728" s="6"/>
    </row>
    <row r="729" spans="2:8" ht="14.4">
      <c r="B729" s="6"/>
      <c r="C729" s="6"/>
      <c r="D729" s="6"/>
      <c r="E729" s="6"/>
      <c r="F729" s="6"/>
      <c r="G729" s="6"/>
      <c r="H729" s="6"/>
    </row>
    <row r="730" spans="2:8" ht="14.4">
      <c r="B730" s="6"/>
      <c r="C730" s="6"/>
      <c r="D730" s="6"/>
      <c r="E730" s="6"/>
      <c r="F730" s="6"/>
      <c r="G730" s="6"/>
      <c r="H730" s="6"/>
    </row>
    <row r="731" spans="2:8" ht="14.4">
      <c r="B731" s="6"/>
      <c r="C731" s="6"/>
      <c r="D731" s="6"/>
      <c r="E731" s="6"/>
      <c r="F731" s="6"/>
      <c r="G731" s="6"/>
      <c r="H731" s="6"/>
    </row>
    <row r="732" spans="2:8" ht="14.4">
      <c r="B732" s="6"/>
      <c r="C732" s="6"/>
      <c r="D732" s="6"/>
      <c r="E732" s="6"/>
      <c r="F732" s="6"/>
      <c r="G732" s="6"/>
      <c r="H732" s="6"/>
    </row>
    <row r="733" spans="2:8" ht="14.4">
      <c r="B733" s="6"/>
      <c r="C733" s="6"/>
      <c r="D733" s="6"/>
      <c r="E733" s="6"/>
      <c r="F733" s="6"/>
      <c r="G733" s="6"/>
      <c r="H733" s="6"/>
    </row>
    <row r="734" spans="2:8" ht="14.4">
      <c r="B734" s="6"/>
      <c r="C734" s="6"/>
      <c r="D734" s="6"/>
      <c r="E734" s="6"/>
      <c r="F734" s="6"/>
      <c r="G734" s="6"/>
      <c r="H734" s="6"/>
    </row>
    <row r="735" spans="2:8" ht="14.4">
      <c r="B735" s="6"/>
      <c r="C735" s="6"/>
      <c r="D735" s="6"/>
      <c r="E735" s="6"/>
      <c r="F735" s="6"/>
      <c r="G735" s="6"/>
      <c r="H735" s="6"/>
    </row>
    <row r="736" spans="2:8" ht="14.4">
      <c r="B736" s="6"/>
      <c r="C736" s="6"/>
      <c r="D736" s="6"/>
      <c r="E736" s="6"/>
      <c r="F736" s="6"/>
      <c r="G736" s="6"/>
      <c r="H736" s="6"/>
    </row>
    <row r="737" spans="2:8" ht="14.4">
      <c r="B737" s="6"/>
      <c r="C737" s="6"/>
      <c r="D737" s="6"/>
      <c r="E737" s="6"/>
      <c r="F737" s="6"/>
      <c r="G737" s="6"/>
      <c r="H737" s="6"/>
    </row>
    <row r="738" spans="2:8" ht="14.4">
      <c r="B738" s="6"/>
      <c r="C738" s="6"/>
      <c r="D738" s="6"/>
      <c r="E738" s="6"/>
      <c r="F738" s="6"/>
      <c r="G738" s="6"/>
      <c r="H738" s="6"/>
    </row>
    <row r="739" spans="2:8" ht="14.4">
      <c r="B739" s="6"/>
      <c r="C739" s="6"/>
      <c r="D739" s="6"/>
      <c r="E739" s="6"/>
      <c r="F739" s="6"/>
      <c r="G739" s="6"/>
      <c r="H739" s="6"/>
    </row>
    <row r="740" spans="2:8" ht="14.4">
      <c r="B740" s="6"/>
      <c r="C740" s="6"/>
      <c r="D740" s="6"/>
      <c r="E740" s="6"/>
      <c r="F740" s="6"/>
      <c r="G740" s="6"/>
      <c r="H740" s="6"/>
    </row>
    <row r="741" spans="2:8" ht="14.4">
      <c r="B741" s="6"/>
      <c r="C741" s="6"/>
      <c r="D741" s="6"/>
      <c r="E741" s="6"/>
      <c r="F741" s="6"/>
      <c r="G741" s="6"/>
      <c r="H741" s="6"/>
    </row>
    <row r="742" spans="2:8" ht="14.4">
      <c r="B742" s="6"/>
      <c r="C742" s="6"/>
      <c r="D742" s="6"/>
      <c r="E742" s="6"/>
      <c r="F742" s="6"/>
      <c r="G742" s="6"/>
      <c r="H742" s="6"/>
    </row>
    <row r="743" spans="2:8" ht="14.4">
      <c r="B743" s="6"/>
      <c r="C743" s="6"/>
      <c r="D743" s="6"/>
      <c r="E743" s="6"/>
      <c r="F743" s="6"/>
      <c r="G743" s="6"/>
      <c r="H743" s="6"/>
    </row>
    <row r="744" spans="2:8" ht="14.4">
      <c r="B744" s="6"/>
      <c r="C744" s="6"/>
      <c r="D744" s="6"/>
      <c r="E744" s="6"/>
      <c r="F744" s="6"/>
      <c r="G744" s="6"/>
      <c r="H744" s="6"/>
    </row>
    <row r="745" spans="2:8" ht="14.4">
      <c r="B745" s="6"/>
      <c r="C745" s="6"/>
      <c r="D745" s="6"/>
      <c r="E745" s="6"/>
      <c r="F745" s="6"/>
      <c r="G745" s="6"/>
      <c r="H745" s="6"/>
    </row>
    <row r="746" spans="2:8" ht="14.4">
      <c r="B746" s="6"/>
      <c r="C746" s="6"/>
      <c r="D746" s="6"/>
      <c r="E746" s="6"/>
      <c r="F746" s="6"/>
      <c r="G746" s="6"/>
      <c r="H746" s="6"/>
    </row>
    <row r="747" spans="2:8" ht="14.4">
      <c r="B747" s="6"/>
      <c r="C747" s="6"/>
      <c r="D747" s="6"/>
      <c r="E747" s="6"/>
      <c r="F747" s="6"/>
      <c r="G747" s="6"/>
      <c r="H747" s="6"/>
    </row>
    <row r="748" spans="2:8" ht="14.4">
      <c r="B748" s="6"/>
      <c r="C748" s="6"/>
      <c r="D748" s="6"/>
      <c r="E748" s="6"/>
      <c r="F748" s="6"/>
      <c r="G748" s="6"/>
      <c r="H748" s="6"/>
    </row>
    <row r="749" spans="2:8" ht="14.4">
      <c r="B749" s="6"/>
      <c r="C749" s="6"/>
      <c r="D749" s="6"/>
      <c r="E749" s="6"/>
      <c r="F749" s="6"/>
      <c r="G749" s="6"/>
      <c r="H749" s="6"/>
    </row>
    <row r="750" spans="2:8" ht="14.4">
      <c r="B750" s="6"/>
      <c r="C750" s="6"/>
      <c r="D750" s="6"/>
      <c r="E750" s="6"/>
      <c r="F750" s="6"/>
      <c r="G750" s="6"/>
      <c r="H750" s="6"/>
    </row>
    <row r="751" spans="2:8" ht="14.4">
      <c r="B751" s="6"/>
      <c r="C751" s="6"/>
      <c r="D751" s="6"/>
      <c r="E751" s="6"/>
      <c r="F751" s="6"/>
      <c r="G751" s="6"/>
      <c r="H751" s="6"/>
    </row>
    <row r="752" spans="2:8" ht="14.4">
      <c r="B752" s="6"/>
      <c r="C752" s="6"/>
      <c r="D752" s="6"/>
      <c r="E752" s="6"/>
      <c r="F752" s="6"/>
      <c r="G752" s="6"/>
      <c r="H752" s="6"/>
    </row>
    <row r="753" spans="2:8" ht="14.4">
      <c r="B753" s="6"/>
      <c r="C753" s="6"/>
      <c r="D753" s="6"/>
      <c r="E753" s="6"/>
      <c r="F753" s="6"/>
      <c r="G753" s="6"/>
      <c r="H753" s="6"/>
    </row>
    <row r="754" spans="2:8" ht="14.4">
      <c r="B754" s="6"/>
      <c r="C754" s="6"/>
      <c r="D754" s="6"/>
      <c r="E754" s="6"/>
      <c r="F754" s="6"/>
      <c r="G754" s="6"/>
      <c r="H754" s="6"/>
    </row>
    <row r="755" spans="2:8" ht="14.4">
      <c r="B755" s="6"/>
      <c r="C755" s="6"/>
      <c r="D755" s="6"/>
      <c r="E755" s="6"/>
      <c r="F755" s="6"/>
      <c r="G755" s="6"/>
      <c r="H755" s="6"/>
    </row>
    <row r="756" spans="2:8" ht="14.4">
      <c r="B756" s="6"/>
      <c r="C756" s="6"/>
      <c r="D756" s="6"/>
      <c r="E756" s="6"/>
      <c r="F756" s="6"/>
      <c r="G756" s="6"/>
      <c r="H756" s="6"/>
    </row>
    <row r="757" spans="2:8" ht="14.4">
      <c r="B757" s="6"/>
      <c r="C757" s="6"/>
      <c r="D757" s="6"/>
      <c r="E757" s="6"/>
      <c r="F757" s="6"/>
      <c r="G757" s="6"/>
      <c r="H757" s="6"/>
    </row>
    <row r="758" spans="2:8" ht="14.4">
      <c r="B758" s="6"/>
      <c r="C758" s="6"/>
      <c r="D758" s="6"/>
      <c r="E758" s="6"/>
      <c r="F758" s="6"/>
      <c r="G758" s="6"/>
      <c r="H758" s="6"/>
    </row>
    <row r="759" spans="2:8" ht="14.4">
      <c r="B759" s="6"/>
      <c r="C759" s="6"/>
      <c r="D759" s="6"/>
      <c r="E759" s="6"/>
      <c r="F759" s="6"/>
      <c r="G759" s="6"/>
      <c r="H759" s="6"/>
    </row>
    <row r="760" spans="2:8" ht="14.4">
      <c r="B760" s="6"/>
      <c r="C760" s="6"/>
      <c r="D760" s="6"/>
      <c r="E760" s="6"/>
      <c r="F760" s="6"/>
      <c r="G760" s="6"/>
      <c r="H760" s="6"/>
    </row>
    <row r="761" spans="2:8" ht="14.4">
      <c r="B761" s="6"/>
      <c r="C761" s="6"/>
      <c r="D761" s="6"/>
      <c r="E761" s="6"/>
      <c r="F761" s="6"/>
      <c r="G761" s="6"/>
      <c r="H761" s="6"/>
    </row>
    <row r="762" spans="2:8" ht="14.4">
      <c r="B762" s="6"/>
      <c r="C762" s="6"/>
      <c r="D762" s="6"/>
      <c r="E762" s="6"/>
      <c r="F762" s="6"/>
      <c r="G762" s="6"/>
      <c r="H762" s="6"/>
    </row>
    <row r="763" spans="2:8" ht="14.4">
      <c r="B763" s="6"/>
      <c r="C763" s="6"/>
      <c r="D763" s="6"/>
      <c r="E763" s="6"/>
      <c r="F763" s="6"/>
      <c r="G763" s="6"/>
      <c r="H763" s="6"/>
    </row>
    <row r="764" spans="2:8" ht="14.4">
      <c r="B764" s="6"/>
      <c r="C764" s="6"/>
      <c r="D764" s="6"/>
      <c r="E764" s="6"/>
      <c r="F764" s="6"/>
      <c r="G764" s="6"/>
      <c r="H764" s="6"/>
    </row>
    <row r="765" spans="2:8" ht="14.4">
      <c r="B765" s="6"/>
      <c r="C765" s="6"/>
      <c r="D765" s="6"/>
      <c r="E765" s="6"/>
      <c r="F765" s="6"/>
      <c r="G765" s="6"/>
      <c r="H765" s="6"/>
    </row>
    <row r="766" spans="2:8" ht="14.4">
      <c r="B766" s="6"/>
      <c r="C766" s="6"/>
      <c r="D766" s="6"/>
      <c r="E766" s="6"/>
      <c r="F766" s="6"/>
      <c r="G766" s="6"/>
      <c r="H766" s="6"/>
    </row>
    <row r="767" spans="2:8" ht="14.4">
      <c r="B767" s="6"/>
      <c r="C767" s="6"/>
      <c r="D767" s="6"/>
      <c r="E767" s="6"/>
      <c r="F767" s="6"/>
      <c r="G767" s="6"/>
      <c r="H767" s="6"/>
    </row>
    <row r="768" spans="2:8" ht="14.4">
      <c r="B768" s="6"/>
      <c r="C768" s="6"/>
      <c r="D768" s="6"/>
      <c r="E768" s="6"/>
      <c r="F768" s="6"/>
      <c r="G768" s="6"/>
      <c r="H768" s="6"/>
    </row>
    <row r="769" spans="2:8" ht="14.4">
      <c r="B769" s="6"/>
      <c r="C769" s="6"/>
      <c r="D769" s="6"/>
      <c r="E769" s="6"/>
      <c r="F769" s="6"/>
      <c r="G769" s="6"/>
      <c r="H769" s="6"/>
    </row>
    <row r="770" spans="2:8" ht="14.4">
      <c r="B770" s="6"/>
      <c r="C770" s="6"/>
      <c r="D770" s="6"/>
      <c r="E770" s="6"/>
      <c r="F770" s="6"/>
      <c r="G770" s="6"/>
      <c r="H770" s="6"/>
    </row>
    <row r="771" spans="2:8" ht="14.4">
      <c r="B771" s="6"/>
      <c r="C771" s="6"/>
      <c r="D771" s="6"/>
      <c r="E771" s="6"/>
      <c r="F771" s="6"/>
      <c r="G771" s="6"/>
      <c r="H771" s="6"/>
    </row>
    <row r="772" spans="2:8" ht="14.4">
      <c r="B772" s="6"/>
      <c r="C772" s="6"/>
      <c r="D772" s="6"/>
      <c r="E772" s="6"/>
      <c r="F772" s="6"/>
      <c r="G772" s="6"/>
      <c r="H772" s="6"/>
    </row>
    <row r="773" spans="2:8" ht="14.4">
      <c r="B773" s="6"/>
      <c r="C773" s="6"/>
      <c r="D773" s="6"/>
      <c r="E773" s="6"/>
      <c r="F773" s="6"/>
      <c r="G773" s="6"/>
      <c r="H773" s="6"/>
    </row>
    <row r="774" spans="2:8" ht="14.4">
      <c r="B774" s="6"/>
      <c r="C774" s="6"/>
      <c r="D774" s="6"/>
      <c r="E774" s="6"/>
      <c r="F774" s="6"/>
      <c r="G774" s="6"/>
      <c r="H774" s="6"/>
    </row>
    <row r="775" spans="2:8" ht="14.4">
      <c r="B775" s="6"/>
      <c r="C775" s="6"/>
      <c r="D775" s="6"/>
      <c r="E775" s="6"/>
      <c r="F775" s="6"/>
      <c r="G775" s="6"/>
      <c r="H775" s="6"/>
    </row>
    <row r="776" spans="2:8" ht="14.4">
      <c r="B776" s="6"/>
      <c r="C776" s="6"/>
      <c r="D776" s="6"/>
      <c r="E776" s="6"/>
      <c r="F776" s="6"/>
      <c r="G776" s="6"/>
      <c r="H776" s="6"/>
    </row>
    <row r="777" spans="2:8" ht="14.4">
      <c r="B777" s="6"/>
      <c r="C777" s="6"/>
      <c r="D777" s="6"/>
      <c r="E777" s="6"/>
      <c r="F777" s="6"/>
      <c r="G777" s="6"/>
      <c r="H777" s="6"/>
    </row>
    <row r="778" spans="2:8" ht="14.4">
      <c r="B778" s="6"/>
      <c r="C778" s="6"/>
      <c r="D778" s="6"/>
      <c r="E778" s="6"/>
      <c r="F778" s="6"/>
      <c r="G778" s="6"/>
      <c r="H778" s="6"/>
    </row>
    <row r="779" spans="2:8" ht="14.4">
      <c r="B779" s="6"/>
      <c r="C779" s="6"/>
      <c r="D779" s="6"/>
      <c r="E779" s="6"/>
      <c r="F779" s="6"/>
      <c r="G779" s="6"/>
      <c r="H779" s="6"/>
    </row>
    <row r="780" spans="2:8" ht="14.4">
      <c r="B780" s="6"/>
      <c r="C780" s="6"/>
      <c r="D780" s="6"/>
      <c r="E780" s="6"/>
      <c r="F780" s="6"/>
      <c r="G780" s="6"/>
      <c r="H780" s="6"/>
    </row>
    <row r="781" spans="2:8" ht="14.4">
      <c r="B781" s="6"/>
      <c r="C781" s="6"/>
      <c r="D781" s="6"/>
      <c r="E781" s="6"/>
      <c r="F781" s="6"/>
      <c r="G781" s="6"/>
      <c r="H781" s="6"/>
    </row>
    <row r="782" spans="2:8" ht="14.4">
      <c r="B782" s="6"/>
      <c r="C782" s="6"/>
      <c r="D782" s="6"/>
      <c r="E782" s="6"/>
      <c r="F782" s="6"/>
      <c r="G782" s="6"/>
      <c r="H782" s="6"/>
    </row>
    <row r="783" spans="2:8" ht="14.4">
      <c r="B783" s="6"/>
      <c r="C783" s="6"/>
      <c r="D783" s="6"/>
      <c r="E783" s="6"/>
      <c r="F783" s="6"/>
      <c r="G783" s="6"/>
      <c r="H783" s="6"/>
    </row>
    <row r="784" spans="2:8" ht="14.4">
      <c r="B784" s="6"/>
      <c r="C784" s="6"/>
      <c r="D784" s="6"/>
      <c r="E784" s="6"/>
      <c r="F784" s="6"/>
      <c r="G784" s="6"/>
      <c r="H784" s="6"/>
    </row>
    <row r="785" spans="2:8" ht="14.4">
      <c r="B785" s="6"/>
      <c r="C785" s="6"/>
      <c r="D785" s="6"/>
      <c r="E785" s="6"/>
      <c r="F785" s="6"/>
      <c r="G785" s="6"/>
      <c r="H785" s="6"/>
    </row>
    <row r="786" spans="2:8" ht="14.4">
      <c r="B786" s="6"/>
      <c r="C786" s="6"/>
      <c r="D786" s="6"/>
      <c r="E786" s="6"/>
      <c r="F786" s="6"/>
      <c r="G786" s="6"/>
      <c r="H786" s="6"/>
    </row>
    <row r="787" spans="2:8" ht="14.4">
      <c r="B787" s="6"/>
      <c r="C787" s="6"/>
      <c r="D787" s="6"/>
      <c r="E787" s="6"/>
      <c r="F787" s="6"/>
      <c r="G787" s="6"/>
      <c r="H787" s="6"/>
    </row>
    <row r="788" spans="2:8" ht="14.4">
      <c r="B788" s="6"/>
      <c r="C788" s="6"/>
      <c r="D788" s="6"/>
      <c r="E788" s="6"/>
      <c r="F788" s="6"/>
      <c r="G788" s="6"/>
      <c r="H788" s="6"/>
    </row>
    <row r="789" spans="2:8" ht="14.4">
      <c r="B789" s="6"/>
      <c r="C789" s="6"/>
      <c r="D789" s="6"/>
      <c r="E789" s="6"/>
      <c r="F789" s="6"/>
      <c r="G789" s="6"/>
      <c r="H789" s="6"/>
    </row>
    <row r="790" spans="2:8" ht="14.4">
      <c r="B790" s="6"/>
      <c r="C790" s="6"/>
      <c r="D790" s="6"/>
      <c r="E790" s="6"/>
      <c r="F790" s="6"/>
      <c r="G790" s="6"/>
      <c r="H790" s="6"/>
    </row>
    <row r="791" spans="2:8" ht="14.4">
      <c r="B791" s="6"/>
      <c r="C791" s="6"/>
      <c r="D791" s="6"/>
      <c r="E791" s="6"/>
      <c r="F791" s="6"/>
      <c r="G791" s="6"/>
      <c r="H791" s="6"/>
    </row>
    <row r="792" spans="2:8" ht="14.4">
      <c r="B792" s="6"/>
      <c r="C792" s="6"/>
      <c r="D792" s="6"/>
      <c r="E792" s="6"/>
      <c r="F792" s="6"/>
      <c r="G792" s="6"/>
      <c r="H792" s="6"/>
    </row>
    <row r="793" spans="2:8" ht="14.4">
      <c r="B793" s="6"/>
      <c r="C793" s="6"/>
      <c r="D793" s="6"/>
      <c r="E793" s="6"/>
      <c r="F793" s="6"/>
      <c r="G793" s="6"/>
      <c r="H793" s="6"/>
    </row>
    <row r="794" spans="2:8" ht="14.4">
      <c r="B794" s="6"/>
      <c r="C794" s="6"/>
      <c r="D794" s="6"/>
      <c r="E794" s="6"/>
      <c r="F794" s="6"/>
      <c r="G794" s="6"/>
      <c r="H794" s="6"/>
    </row>
    <row r="795" spans="2:8" ht="14.4">
      <c r="B795" s="6"/>
      <c r="C795" s="6"/>
      <c r="D795" s="6"/>
      <c r="E795" s="6"/>
      <c r="F795" s="6"/>
      <c r="G795" s="6"/>
      <c r="H795" s="6"/>
    </row>
    <row r="796" spans="2:8" ht="14.4">
      <c r="B796" s="6"/>
      <c r="C796" s="6"/>
      <c r="D796" s="6"/>
      <c r="E796" s="6"/>
      <c r="F796" s="6"/>
      <c r="G796" s="6"/>
      <c r="H796" s="6"/>
    </row>
    <row r="797" spans="2:8" ht="14.4">
      <c r="B797" s="6"/>
      <c r="C797" s="6"/>
      <c r="D797" s="6"/>
      <c r="E797" s="6"/>
      <c r="F797" s="6"/>
      <c r="G797" s="6"/>
      <c r="H797" s="6"/>
    </row>
    <row r="798" spans="2:8" ht="14.4">
      <c r="B798" s="6"/>
      <c r="C798" s="6"/>
      <c r="D798" s="6"/>
      <c r="E798" s="6"/>
      <c r="F798" s="6"/>
      <c r="G798" s="6"/>
      <c r="H798" s="6"/>
    </row>
    <row r="799" spans="2:8" ht="14.4">
      <c r="B799" s="6"/>
      <c r="C799" s="6"/>
      <c r="D799" s="6"/>
      <c r="E799" s="6"/>
      <c r="F799" s="6"/>
      <c r="G799" s="6"/>
      <c r="H799" s="6"/>
    </row>
    <row r="800" spans="2:8" ht="14.4">
      <c r="B800" s="6"/>
      <c r="C800" s="6"/>
      <c r="D800" s="6"/>
      <c r="E800" s="6"/>
      <c r="F800" s="6"/>
      <c r="G800" s="6"/>
      <c r="H800" s="6"/>
    </row>
    <row r="801" spans="2:8" ht="14.4">
      <c r="B801" s="6"/>
      <c r="C801" s="6"/>
      <c r="D801" s="6"/>
      <c r="E801" s="6"/>
      <c r="F801" s="6"/>
      <c r="G801" s="6"/>
      <c r="H801" s="6"/>
    </row>
    <row r="802" spans="2:8" ht="14.4">
      <c r="B802" s="6"/>
      <c r="C802" s="6"/>
      <c r="D802" s="6"/>
      <c r="E802" s="6"/>
      <c r="F802" s="6"/>
      <c r="G802" s="6"/>
      <c r="H802" s="6"/>
    </row>
    <row r="803" spans="2:8" ht="14.4">
      <c r="B803" s="6"/>
      <c r="C803" s="6"/>
      <c r="D803" s="6"/>
      <c r="E803" s="6"/>
      <c r="F803" s="6"/>
      <c r="G803" s="6"/>
      <c r="H803" s="6"/>
    </row>
    <row r="804" spans="2:8" ht="14.4">
      <c r="B804" s="6"/>
      <c r="C804" s="6"/>
      <c r="D804" s="6"/>
      <c r="E804" s="6"/>
      <c r="F804" s="6"/>
      <c r="G804" s="6"/>
      <c r="H804" s="6"/>
    </row>
    <row r="805" spans="2:8" ht="14.4">
      <c r="B805" s="6"/>
      <c r="C805" s="6"/>
      <c r="D805" s="6"/>
      <c r="E805" s="6"/>
      <c r="F805" s="6"/>
      <c r="G805" s="6"/>
      <c r="H805" s="6"/>
    </row>
    <row r="806" spans="2:8" ht="14.4">
      <c r="B806" s="6"/>
      <c r="C806" s="6"/>
      <c r="D806" s="6"/>
      <c r="E806" s="6"/>
      <c r="F806" s="6"/>
      <c r="G806" s="6"/>
      <c r="H806" s="6"/>
    </row>
    <row r="807" spans="2:8" ht="14.4">
      <c r="B807" s="6"/>
      <c r="C807" s="6"/>
      <c r="D807" s="6"/>
      <c r="E807" s="6"/>
      <c r="F807" s="6"/>
      <c r="G807" s="6"/>
      <c r="H807" s="6"/>
    </row>
    <row r="808" spans="2:8" ht="14.4">
      <c r="B808" s="6"/>
      <c r="C808" s="6"/>
      <c r="D808" s="6"/>
      <c r="E808" s="6"/>
      <c r="F808" s="6"/>
      <c r="G808" s="6"/>
      <c r="H808" s="6"/>
    </row>
    <row r="809" spans="2:8" ht="14.4">
      <c r="B809" s="6"/>
      <c r="C809" s="6"/>
      <c r="D809" s="6"/>
      <c r="E809" s="6"/>
      <c r="F809" s="6"/>
      <c r="G809" s="6"/>
      <c r="H809" s="6"/>
    </row>
    <row r="810" spans="2:8" ht="14.4">
      <c r="B810" s="6"/>
      <c r="C810" s="6"/>
      <c r="D810" s="6"/>
      <c r="E810" s="6"/>
      <c r="F810" s="6"/>
      <c r="G810" s="6"/>
      <c r="H810" s="6"/>
    </row>
    <row r="811" spans="2:8" ht="14.4">
      <c r="B811" s="6"/>
      <c r="C811" s="6"/>
      <c r="D811" s="6"/>
      <c r="E811" s="6"/>
      <c r="F811" s="6"/>
      <c r="G811" s="6"/>
      <c r="H811" s="6"/>
    </row>
    <row r="812" spans="2:8" ht="14.4">
      <c r="B812" s="6"/>
      <c r="C812" s="6"/>
      <c r="D812" s="6"/>
      <c r="E812" s="6"/>
      <c r="F812" s="6"/>
      <c r="G812" s="6"/>
      <c r="H812" s="6"/>
    </row>
    <row r="813" spans="2:8" ht="14.4">
      <c r="B813" s="6"/>
      <c r="C813" s="6"/>
      <c r="D813" s="6"/>
      <c r="E813" s="6"/>
      <c r="F813" s="6"/>
      <c r="G813" s="6"/>
      <c r="H813" s="6"/>
    </row>
    <row r="814" spans="2:8" ht="14.4">
      <c r="B814" s="6"/>
      <c r="C814" s="6"/>
      <c r="D814" s="6"/>
      <c r="E814" s="6"/>
      <c r="F814" s="6"/>
      <c r="G814" s="6"/>
      <c r="H814" s="6"/>
    </row>
    <row r="815" spans="2:8" ht="14.4">
      <c r="B815" s="6"/>
      <c r="C815" s="6"/>
      <c r="D815" s="6"/>
      <c r="E815" s="6"/>
      <c r="F815" s="6"/>
      <c r="G815" s="6"/>
      <c r="H815" s="6"/>
    </row>
    <row r="816" spans="2:8" ht="14.4">
      <c r="B816" s="6"/>
      <c r="C816" s="6"/>
      <c r="D816" s="6"/>
      <c r="E816" s="6"/>
      <c r="F816" s="6"/>
      <c r="G816" s="6"/>
      <c r="H816" s="6"/>
    </row>
    <row r="817" spans="2:8" ht="14.4">
      <c r="B817" s="6"/>
      <c r="C817" s="6"/>
      <c r="D817" s="6"/>
      <c r="E817" s="6"/>
      <c r="F817" s="6"/>
      <c r="G817" s="6"/>
      <c r="H817" s="6"/>
    </row>
    <row r="818" spans="2:8" ht="14.4">
      <c r="B818" s="6"/>
      <c r="C818" s="6"/>
      <c r="D818" s="6"/>
      <c r="E818" s="6"/>
      <c r="F818" s="6"/>
      <c r="G818" s="6"/>
      <c r="H818" s="6"/>
    </row>
    <row r="819" spans="2:8" ht="14.4">
      <c r="B819" s="6"/>
      <c r="C819" s="6"/>
      <c r="D819" s="6"/>
      <c r="E819" s="6"/>
      <c r="F819" s="6"/>
      <c r="G819" s="6"/>
      <c r="H819" s="6"/>
    </row>
    <row r="820" spans="2:8" ht="14.4">
      <c r="B820" s="6"/>
      <c r="C820" s="6"/>
      <c r="D820" s="6"/>
      <c r="E820" s="6"/>
      <c r="F820" s="6"/>
      <c r="G820" s="6"/>
      <c r="H820" s="6"/>
    </row>
    <row r="821" spans="2:8" ht="14.4">
      <c r="B821" s="6"/>
      <c r="C821" s="6"/>
      <c r="D821" s="6"/>
      <c r="E821" s="6"/>
      <c r="F821" s="6"/>
      <c r="G821" s="6"/>
      <c r="H821" s="6"/>
    </row>
    <row r="822" spans="2:8" ht="14.4">
      <c r="B822" s="6"/>
      <c r="C822" s="6"/>
      <c r="D822" s="6"/>
      <c r="E822" s="6"/>
      <c r="F822" s="6"/>
      <c r="G822" s="6"/>
      <c r="H822" s="6"/>
    </row>
    <row r="823" spans="2:8" ht="14.4">
      <c r="B823" s="6"/>
      <c r="C823" s="6"/>
      <c r="D823" s="6"/>
      <c r="E823" s="6"/>
      <c r="F823" s="6"/>
      <c r="G823" s="6"/>
      <c r="H823" s="6"/>
    </row>
    <row r="824" spans="2:8" ht="14.4">
      <c r="B824" s="6"/>
      <c r="C824" s="6"/>
      <c r="D824" s="6"/>
      <c r="E824" s="6"/>
      <c r="F824" s="6"/>
      <c r="G824" s="6"/>
      <c r="H824" s="6"/>
    </row>
    <row r="825" spans="2:8" ht="14.4">
      <c r="B825" s="6"/>
      <c r="C825" s="6"/>
      <c r="D825" s="6"/>
      <c r="E825" s="6"/>
      <c r="F825" s="6"/>
      <c r="G825" s="6"/>
      <c r="H825" s="6"/>
    </row>
    <row r="826" spans="2:8" ht="14.4">
      <c r="B826" s="6"/>
      <c r="C826" s="6"/>
      <c r="D826" s="6"/>
      <c r="E826" s="6"/>
      <c r="F826" s="6"/>
      <c r="G826" s="6"/>
      <c r="H826" s="6"/>
    </row>
    <row r="827" spans="2:8" ht="14.4">
      <c r="B827" s="6"/>
      <c r="C827" s="6"/>
      <c r="D827" s="6"/>
      <c r="E827" s="6"/>
      <c r="F827" s="6"/>
      <c r="G827" s="6"/>
      <c r="H827" s="6"/>
    </row>
    <row r="828" spans="2:8" ht="14.4">
      <c r="B828" s="6"/>
      <c r="C828" s="6"/>
      <c r="D828" s="6"/>
      <c r="E828" s="6"/>
      <c r="F828" s="6"/>
      <c r="G828" s="6"/>
      <c r="H828" s="6"/>
    </row>
    <row r="829" spans="2:8" ht="14.4">
      <c r="B829" s="6"/>
      <c r="C829" s="6"/>
      <c r="D829" s="6"/>
      <c r="E829" s="6"/>
      <c r="F829" s="6"/>
      <c r="G829" s="6"/>
      <c r="H829" s="6"/>
    </row>
    <row r="830" spans="2:8" ht="14.4">
      <c r="B830" s="6"/>
      <c r="C830" s="6"/>
      <c r="D830" s="6"/>
      <c r="E830" s="6"/>
      <c r="F830" s="6"/>
      <c r="G830" s="6"/>
      <c r="H830" s="6"/>
    </row>
    <row r="831" spans="2:8" ht="14.4">
      <c r="B831" s="6"/>
      <c r="C831" s="6"/>
      <c r="D831" s="6"/>
      <c r="E831" s="6"/>
      <c r="F831" s="6"/>
      <c r="G831" s="6"/>
      <c r="H831" s="6"/>
    </row>
    <row r="832" spans="2:8" ht="14.4">
      <c r="B832" s="6"/>
      <c r="C832" s="6"/>
      <c r="D832" s="6"/>
      <c r="E832" s="6"/>
      <c r="F832" s="6"/>
      <c r="G832" s="6"/>
      <c r="H832" s="6"/>
    </row>
    <row r="833" spans="2:8" ht="14.4">
      <c r="B833" s="6"/>
      <c r="C833" s="6"/>
      <c r="D833" s="6"/>
      <c r="E833" s="6"/>
      <c r="F833" s="6"/>
      <c r="G833" s="6"/>
      <c r="H833" s="6"/>
    </row>
    <row r="834" spans="2:8" ht="14.4">
      <c r="B834" s="6"/>
      <c r="C834" s="6"/>
      <c r="D834" s="6"/>
      <c r="E834" s="6"/>
      <c r="F834" s="6"/>
      <c r="G834" s="6"/>
      <c r="H834" s="6"/>
    </row>
    <row r="835" spans="2:8" ht="14.4">
      <c r="B835" s="6"/>
      <c r="C835" s="6"/>
      <c r="D835" s="6"/>
      <c r="E835" s="6"/>
      <c r="F835" s="6"/>
      <c r="G835" s="6"/>
      <c r="H835" s="6"/>
    </row>
    <row r="836" spans="2:8" ht="14.4">
      <c r="B836" s="6"/>
      <c r="C836" s="6"/>
      <c r="D836" s="6"/>
      <c r="E836" s="6"/>
      <c r="F836" s="6"/>
      <c r="G836" s="6"/>
      <c r="H836" s="6"/>
    </row>
    <row r="837" spans="2:8" ht="14.4">
      <c r="B837" s="6"/>
      <c r="C837" s="6"/>
      <c r="D837" s="6"/>
      <c r="E837" s="6"/>
      <c r="F837" s="6"/>
      <c r="G837" s="6"/>
      <c r="H837" s="6"/>
    </row>
    <row r="838" spans="2:8" ht="14.4">
      <c r="B838" s="6"/>
      <c r="C838" s="6"/>
      <c r="D838" s="6"/>
      <c r="E838" s="6"/>
      <c r="F838" s="6"/>
      <c r="G838" s="6"/>
      <c r="H838" s="6"/>
    </row>
    <row r="839" spans="2:8" ht="14.4">
      <c r="B839" s="6"/>
      <c r="C839" s="6"/>
      <c r="D839" s="6"/>
      <c r="E839" s="6"/>
      <c r="F839" s="6"/>
      <c r="G839" s="6"/>
      <c r="H839" s="6"/>
    </row>
    <row r="840" spans="2:8" ht="14.4">
      <c r="B840" s="6"/>
      <c r="C840" s="6"/>
      <c r="D840" s="6"/>
      <c r="E840" s="6"/>
      <c r="F840" s="6"/>
      <c r="G840" s="6"/>
      <c r="H840" s="6"/>
    </row>
    <row r="841" spans="2:8" ht="14.4">
      <c r="B841" s="6"/>
      <c r="C841" s="6"/>
      <c r="D841" s="6"/>
      <c r="E841" s="6"/>
      <c r="F841" s="6"/>
      <c r="G841" s="6"/>
      <c r="H841" s="6"/>
    </row>
    <row r="842" spans="2:8" ht="14.4">
      <c r="B842" s="6"/>
      <c r="C842" s="6"/>
      <c r="D842" s="6"/>
      <c r="E842" s="6"/>
      <c r="F842" s="6"/>
      <c r="G842" s="6"/>
      <c r="H842" s="6"/>
    </row>
    <row r="843" spans="2:8" ht="14.4">
      <c r="B843" s="6"/>
      <c r="C843" s="6"/>
      <c r="D843" s="6"/>
      <c r="E843" s="6"/>
      <c r="F843" s="6"/>
      <c r="G843" s="6"/>
      <c r="H843" s="6"/>
    </row>
    <row r="844" spans="2:8" ht="14.4">
      <c r="B844" s="6"/>
      <c r="C844" s="6"/>
      <c r="D844" s="6"/>
      <c r="E844" s="6"/>
      <c r="F844" s="6"/>
      <c r="G844" s="6"/>
      <c r="H844" s="6"/>
    </row>
    <row r="845" spans="2:8" ht="14.4">
      <c r="B845" s="6"/>
      <c r="C845" s="6"/>
      <c r="D845" s="6"/>
      <c r="E845" s="6"/>
      <c r="F845" s="6"/>
      <c r="G845" s="6"/>
      <c r="H845" s="6"/>
    </row>
    <row r="846" spans="2:8" ht="14.4">
      <c r="B846" s="6"/>
      <c r="C846" s="6"/>
      <c r="D846" s="6"/>
      <c r="E846" s="6"/>
      <c r="F846" s="6"/>
      <c r="G846" s="6"/>
      <c r="H846" s="6"/>
    </row>
    <row r="847" spans="2:8" ht="14.4">
      <c r="B847" s="6"/>
      <c r="C847" s="6"/>
      <c r="D847" s="6"/>
      <c r="E847" s="6"/>
      <c r="F847" s="6"/>
      <c r="G847" s="6"/>
      <c r="H847" s="6"/>
    </row>
    <row r="848" spans="2:8" ht="14.4">
      <c r="B848" s="6"/>
      <c r="C848" s="6"/>
      <c r="D848" s="6"/>
      <c r="E848" s="6"/>
      <c r="F848" s="6"/>
      <c r="G848" s="6"/>
      <c r="H848" s="6"/>
    </row>
    <row r="849" spans="2:8" ht="14.4">
      <c r="B849" s="6"/>
      <c r="C849" s="6"/>
      <c r="D849" s="6"/>
      <c r="E849" s="6"/>
      <c r="F849" s="6"/>
      <c r="G849" s="6"/>
      <c r="H849" s="6"/>
    </row>
    <row r="850" spans="2:8" ht="14.4">
      <c r="B850" s="6"/>
      <c r="C850" s="6"/>
      <c r="D850" s="6"/>
      <c r="E850" s="6"/>
      <c r="F850" s="6"/>
      <c r="G850" s="6"/>
      <c r="H850" s="6"/>
    </row>
    <row r="851" spans="2:8" ht="14.4">
      <c r="B851" s="6"/>
      <c r="C851" s="6"/>
      <c r="D851" s="6"/>
      <c r="E851" s="6"/>
      <c r="F851" s="6"/>
      <c r="G851" s="6"/>
      <c r="H851" s="6"/>
    </row>
    <row r="852" spans="2:8" ht="14.4">
      <c r="B852" s="6"/>
      <c r="C852" s="6"/>
      <c r="D852" s="6"/>
      <c r="E852" s="6"/>
      <c r="F852" s="6"/>
      <c r="G852" s="6"/>
      <c r="H852" s="6"/>
    </row>
    <row r="853" spans="2:8" ht="14.4">
      <c r="B853" s="6"/>
      <c r="C853" s="6"/>
      <c r="D853" s="6"/>
      <c r="E853" s="6"/>
      <c r="F853" s="6"/>
      <c r="G853" s="6"/>
      <c r="H853" s="6"/>
    </row>
    <row r="854" spans="2:8" ht="14.4">
      <c r="B854" s="6"/>
      <c r="C854" s="6"/>
      <c r="D854" s="6"/>
      <c r="E854" s="6"/>
      <c r="F854" s="6"/>
      <c r="G854" s="6"/>
      <c r="H854" s="6"/>
    </row>
    <row r="855" spans="2:8" ht="14.4">
      <c r="B855" s="6"/>
      <c r="C855" s="6"/>
      <c r="D855" s="6"/>
      <c r="E855" s="6"/>
      <c r="F855" s="6"/>
      <c r="G855" s="6"/>
      <c r="H855" s="6"/>
    </row>
    <row r="856" spans="2:8" ht="14.4">
      <c r="B856" s="6"/>
      <c r="C856" s="6"/>
      <c r="D856" s="6"/>
      <c r="E856" s="6"/>
      <c r="F856" s="6"/>
      <c r="G856" s="6"/>
      <c r="H856" s="6"/>
    </row>
    <row r="857" spans="2:8" ht="14.4">
      <c r="B857" s="6"/>
      <c r="C857" s="6"/>
      <c r="D857" s="6"/>
      <c r="E857" s="6"/>
      <c r="F857" s="6"/>
      <c r="G857" s="6"/>
      <c r="H857" s="6"/>
    </row>
    <row r="858" spans="2:8" ht="14.4">
      <c r="B858" s="6"/>
      <c r="C858" s="6"/>
      <c r="D858" s="6"/>
      <c r="E858" s="6"/>
      <c r="F858" s="6"/>
      <c r="G858" s="6"/>
      <c r="H858" s="6"/>
    </row>
    <row r="859" spans="2:8" ht="14.4">
      <c r="B859" s="6"/>
      <c r="C859" s="6"/>
      <c r="D859" s="6"/>
      <c r="E859" s="6"/>
      <c r="F859" s="6"/>
      <c r="G859" s="6"/>
      <c r="H859" s="6"/>
    </row>
    <row r="860" spans="2:8" ht="14.4">
      <c r="B860" s="6"/>
      <c r="C860" s="6"/>
      <c r="D860" s="6"/>
      <c r="E860" s="6"/>
      <c r="F860" s="6"/>
      <c r="G860" s="6"/>
      <c r="H860" s="6"/>
    </row>
    <row r="861" spans="2:8" ht="14.4">
      <c r="B861" s="6"/>
      <c r="C861" s="6"/>
      <c r="D861" s="6"/>
      <c r="E861" s="6"/>
      <c r="F861" s="6"/>
      <c r="G861" s="6"/>
      <c r="H861" s="6"/>
    </row>
    <row r="862" spans="2:8" ht="14.4">
      <c r="B862" s="6"/>
      <c r="C862" s="6"/>
      <c r="D862" s="6"/>
      <c r="E862" s="6"/>
      <c r="F862" s="6"/>
      <c r="G862" s="6"/>
      <c r="H862" s="6"/>
    </row>
    <row r="863" spans="2:8" ht="14.4">
      <c r="B863" s="6"/>
      <c r="C863" s="6"/>
      <c r="D863" s="6"/>
      <c r="E863" s="6"/>
      <c r="F863" s="6"/>
      <c r="G863" s="6"/>
      <c r="H863" s="6"/>
    </row>
    <row r="864" spans="2:8" ht="14.4">
      <c r="B864" s="6"/>
      <c r="C864" s="6"/>
      <c r="D864" s="6"/>
      <c r="E864" s="6"/>
      <c r="F864" s="6"/>
      <c r="G864" s="6"/>
      <c r="H864" s="6"/>
    </row>
    <row r="865" spans="2:8" ht="14.4">
      <c r="B865" s="6"/>
      <c r="C865" s="6"/>
      <c r="D865" s="6"/>
      <c r="E865" s="6"/>
      <c r="F865" s="6"/>
      <c r="G865" s="6"/>
      <c r="H865" s="6"/>
    </row>
    <row r="866" spans="2:8" ht="14.4">
      <c r="B866" s="6"/>
      <c r="C866" s="6"/>
      <c r="D866" s="6"/>
      <c r="E866" s="6"/>
      <c r="F866" s="6"/>
      <c r="G866" s="6"/>
      <c r="H866" s="6"/>
    </row>
    <row r="867" spans="2:8" ht="14.4">
      <c r="B867" s="6"/>
      <c r="C867" s="6"/>
      <c r="D867" s="6"/>
      <c r="E867" s="6"/>
      <c r="F867" s="6"/>
      <c r="G867" s="6"/>
      <c r="H867" s="6"/>
    </row>
    <row r="868" spans="2:8" ht="14.4">
      <c r="B868" s="6"/>
      <c r="C868" s="6"/>
      <c r="D868" s="6"/>
      <c r="E868" s="6"/>
      <c r="F868" s="6"/>
      <c r="G868" s="6"/>
      <c r="H868" s="6"/>
    </row>
    <row r="869" spans="2:8" ht="14.4">
      <c r="B869" s="6"/>
      <c r="C869" s="6"/>
      <c r="D869" s="6"/>
      <c r="E869" s="6"/>
      <c r="F869" s="6"/>
      <c r="G869" s="6"/>
      <c r="H869" s="6"/>
    </row>
    <row r="870" spans="2:8" ht="14.4">
      <c r="B870" s="6"/>
      <c r="C870" s="6"/>
      <c r="D870" s="6"/>
      <c r="E870" s="6"/>
      <c r="F870" s="6"/>
      <c r="G870" s="6"/>
      <c r="H870" s="6"/>
    </row>
    <row r="871" spans="2:8" ht="14.4">
      <c r="B871" s="6"/>
      <c r="C871" s="6"/>
      <c r="D871" s="6"/>
      <c r="E871" s="6"/>
      <c r="F871" s="6"/>
      <c r="G871" s="6"/>
      <c r="H871" s="6"/>
    </row>
    <row r="872" spans="2:8" ht="14.4">
      <c r="B872" s="6"/>
      <c r="C872" s="6"/>
      <c r="D872" s="6"/>
      <c r="E872" s="6"/>
      <c r="F872" s="6"/>
      <c r="G872" s="6"/>
      <c r="H872" s="6"/>
    </row>
    <row r="873" spans="2:8" ht="14.4">
      <c r="B873" s="6"/>
      <c r="C873" s="6"/>
      <c r="D873" s="6"/>
      <c r="E873" s="6"/>
      <c r="F873" s="6"/>
      <c r="G873" s="6"/>
      <c r="H873" s="6"/>
    </row>
    <row r="874" spans="2:8" ht="14.4">
      <c r="B874" s="6"/>
      <c r="C874" s="6"/>
      <c r="D874" s="6"/>
      <c r="E874" s="6"/>
      <c r="F874" s="6"/>
      <c r="G874" s="6"/>
      <c r="H874" s="6"/>
    </row>
    <row r="875" spans="2:8" ht="14.4">
      <c r="B875" s="6"/>
      <c r="C875" s="6"/>
      <c r="D875" s="6"/>
      <c r="E875" s="6"/>
      <c r="F875" s="6"/>
      <c r="G875" s="6"/>
      <c r="H875" s="6"/>
    </row>
    <row r="876" spans="2:8" ht="14.4">
      <c r="B876" s="6"/>
      <c r="C876" s="6"/>
      <c r="D876" s="6"/>
      <c r="E876" s="6"/>
      <c r="F876" s="6"/>
      <c r="G876" s="6"/>
      <c r="H876" s="6"/>
    </row>
    <row r="877" spans="2:8" ht="14.4">
      <c r="B877" s="6"/>
      <c r="C877" s="6"/>
      <c r="D877" s="6"/>
      <c r="E877" s="6"/>
      <c r="F877" s="6"/>
      <c r="G877" s="6"/>
      <c r="H877" s="6"/>
    </row>
    <row r="878" spans="2:8" ht="14.4">
      <c r="B878" s="6"/>
      <c r="C878" s="6"/>
      <c r="D878" s="6"/>
      <c r="E878" s="6"/>
      <c r="F878" s="6"/>
      <c r="G878" s="6"/>
      <c r="H878" s="6"/>
    </row>
    <row r="879" spans="2:8" ht="14.4">
      <c r="B879" s="6"/>
      <c r="C879" s="6"/>
      <c r="D879" s="6"/>
      <c r="E879" s="6"/>
      <c r="F879" s="6"/>
      <c r="G879" s="6"/>
      <c r="H879" s="6"/>
    </row>
    <row r="880" spans="2:8" ht="14.4">
      <c r="B880" s="6"/>
      <c r="C880" s="6"/>
      <c r="D880" s="6"/>
      <c r="E880" s="6"/>
      <c r="F880" s="6"/>
      <c r="G880" s="6"/>
      <c r="H880" s="6"/>
    </row>
    <row r="881" spans="2:8" ht="14.4">
      <c r="B881" s="6"/>
      <c r="C881" s="6"/>
      <c r="D881" s="6"/>
      <c r="E881" s="6"/>
      <c r="F881" s="6"/>
      <c r="G881" s="6"/>
      <c r="H881" s="6"/>
    </row>
    <row r="882" spans="2:8" ht="14.4">
      <c r="B882" s="6"/>
      <c r="C882" s="6"/>
      <c r="D882" s="6"/>
      <c r="E882" s="6"/>
      <c r="F882" s="6"/>
      <c r="G882" s="6"/>
      <c r="H882" s="6"/>
    </row>
    <row r="883" spans="2:8" ht="14.4">
      <c r="B883" s="6"/>
      <c r="C883" s="6"/>
      <c r="D883" s="6"/>
      <c r="E883" s="6"/>
      <c r="F883" s="6"/>
      <c r="G883" s="6"/>
      <c r="H883" s="6"/>
    </row>
    <row r="884" spans="2:8" ht="14.4">
      <c r="B884" s="6"/>
      <c r="C884" s="6"/>
      <c r="D884" s="6"/>
      <c r="E884" s="6"/>
      <c r="F884" s="6"/>
      <c r="G884" s="6"/>
      <c r="H884" s="6"/>
    </row>
    <row r="885" spans="2:8" ht="14.4">
      <c r="B885" s="6"/>
      <c r="C885" s="6"/>
      <c r="D885" s="6"/>
      <c r="E885" s="6"/>
      <c r="F885" s="6"/>
      <c r="G885" s="6"/>
      <c r="H885" s="6"/>
    </row>
    <row r="886" spans="2:8" ht="14.4">
      <c r="B886" s="6"/>
      <c r="C886" s="6"/>
      <c r="D886" s="6"/>
      <c r="E886" s="6"/>
      <c r="F886" s="6"/>
      <c r="G886" s="6"/>
      <c r="H886" s="6"/>
    </row>
    <row r="887" spans="2:8" ht="14.4">
      <c r="B887" s="6"/>
      <c r="C887" s="6"/>
      <c r="D887" s="6"/>
      <c r="E887" s="6"/>
      <c r="F887" s="6"/>
      <c r="G887" s="6"/>
      <c r="H887" s="6"/>
    </row>
    <row r="888" spans="2:8" ht="14.4">
      <c r="B888" s="6"/>
      <c r="C888" s="6"/>
      <c r="D888" s="6"/>
      <c r="E888" s="6"/>
      <c r="F888" s="6"/>
      <c r="G888" s="6"/>
      <c r="H888" s="6"/>
    </row>
    <row r="889" spans="2:8" ht="14.4">
      <c r="B889" s="6"/>
      <c r="C889" s="6"/>
      <c r="D889" s="6"/>
      <c r="E889" s="6"/>
      <c r="F889" s="6"/>
      <c r="G889" s="6"/>
      <c r="H889" s="6"/>
    </row>
    <row r="890" spans="2:8" ht="14.4">
      <c r="B890" s="6"/>
      <c r="C890" s="6"/>
      <c r="D890" s="6"/>
      <c r="E890" s="6"/>
      <c r="F890" s="6"/>
      <c r="G890" s="6"/>
      <c r="H890" s="6"/>
    </row>
    <row r="891" spans="2:8" ht="14.4">
      <c r="B891" s="6"/>
      <c r="C891" s="6"/>
      <c r="D891" s="6"/>
      <c r="E891" s="6"/>
      <c r="F891" s="6"/>
      <c r="G891" s="6"/>
      <c r="H891" s="6"/>
    </row>
    <row r="892" spans="2:8" ht="14.4">
      <c r="B892" s="6"/>
      <c r="C892" s="6"/>
      <c r="D892" s="6"/>
      <c r="E892" s="6"/>
      <c r="F892" s="6"/>
      <c r="G892" s="6"/>
      <c r="H892" s="6"/>
    </row>
    <row r="893" spans="2:8" ht="14.4">
      <c r="B893" s="6"/>
      <c r="C893" s="6"/>
      <c r="D893" s="6"/>
      <c r="E893" s="6"/>
      <c r="F893" s="6"/>
      <c r="G893" s="6"/>
      <c r="H893" s="6"/>
    </row>
    <row r="894" spans="2:8" ht="14.4">
      <c r="B894" s="6"/>
      <c r="C894" s="6"/>
      <c r="D894" s="6"/>
      <c r="E894" s="6"/>
      <c r="F894" s="6"/>
      <c r="G894" s="6"/>
      <c r="H894" s="6"/>
    </row>
    <row r="895" spans="2:8" ht="14.4">
      <c r="B895" s="6"/>
      <c r="C895" s="6"/>
      <c r="D895" s="6"/>
      <c r="E895" s="6"/>
      <c r="F895" s="6"/>
      <c r="G895" s="6"/>
      <c r="H895" s="6"/>
    </row>
    <row r="896" spans="2:8" ht="14.4">
      <c r="B896" s="6"/>
      <c r="C896" s="6"/>
      <c r="D896" s="6"/>
      <c r="E896" s="6"/>
      <c r="F896" s="6"/>
      <c r="G896" s="6"/>
      <c r="H896" s="6"/>
    </row>
    <row r="897" spans="2:8" ht="14.4">
      <c r="B897" s="6"/>
      <c r="C897" s="6"/>
      <c r="D897" s="6"/>
      <c r="E897" s="6"/>
      <c r="F897" s="6"/>
      <c r="G897" s="6"/>
      <c r="H897" s="6"/>
    </row>
    <row r="898" spans="2:8" ht="14.4">
      <c r="B898" s="6"/>
      <c r="C898" s="6"/>
      <c r="D898" s="6"/>
      <c r="E898" s="6"/>
      <c r="F898" s="6"/>
      <c r="G898" s="6"/>
      <c r="H898" s="6"/>
    </row>
    <row r="899" spans="2:8" ht="14.4">
      <c r="B899" s="6"/>
      <c r="C899" s="6"/>
      <c r="D899" s="6"/>
      <c r="E899" s="6"/>
      <c r="F899" s="6"/>
      <c r="G899" s="6"/>
      <c r="H899" s="6"/>
    </row>
    <row r="900" spans="2:8" ht="14.4">
      <c r="B900" s="6"/>
      <c r="C900" s="6"/>
      <c r="D900" s="6"/>
      <c r="E900" s="6"/>
      <c r="F900" s="6"/>
      <c r="G900" s="6"/>
      <c r="H900" s="6"/>
    </row>
    <row r="901" spans="2:8" ht="14.4">
      <c r="B901" s="6"/>
      <c r="C901" s="6"/>
      <c r="D901" s="6"/>
      <c r="E901" s="6"/>
      <c r="F901" s="6"/>
      <c r="G901" s="6"/>
      <c r="H901" s="6"/>
    </row>
    <row r="902" spans="2:8" ht="14.4">
      <c r="B902" s="6"/>
      <c r="C902" s="6"/>
      <c r="D902" s="6"/>
      <c r="E902" s="6"/>
      <c r="F902" s="6"/>
      <c r="G902" s="6"/>
      <c r="H902" s="6"/>
    </row>
    <row r="903" spans="2:8" ht="14.4">
      <c r="B903" s="6"/>
      <c r="C903" s="6"/>
      <c r="D903" s="6"/>
      <c r="E903" s="6"/>
      <c r="F903" s="6"/>
      <c r="G903" s="6"/>
      <c r="H903" s="6"/>
    </row>
    <row r="904" spans="2:8" ht="14.4">
      <c r="B904" s="6"/>
      <c r="C904" s="6"/>
      <c r="D904" s="6"/>
      <c r="E904" s="6"/>
      <c r="F904" s="6"/>
      <c r="G904" s="6"/>
      <c r="H904" s="6"/>
    </row>
    <row r="905" spans="2:8" ht="14.4">
      <c r="B905" s="6"/>
      <c r="C905" s="6"/>
      <c r="D905" s="6"/>
      <c r="E905" s="6"/>
      <c r="F905" s="6"/>
      <c r="G905" s="6"/>
      <c r="H905" s="6"/>
    </row>
    <row r="906" spans="2:8" ht="14.4">
      <c r="B906" s="6"/>
      <c r="C906" s="6"/>
      <c r="D906" s="6"/>
      <c r="E906" s="6"/>
      <c r="F906" s="6"/>
      <c r="G906" s="6"/>
      <c r="H906" s="6"/>
    </row>
    <row r="907" spans="2:8" ht="14.4">
      <c r="B907" s="6"/>
      <c r="C907" s="6"/>
      <c r="D907" s="6"/>
      <c r="E907" s="6"/>
      <c r="F907" s="6"/>
      <c r="G907" s="6"/>
      <c r="H907" s="6"/>
    </row>
    <row r="908" spans="2:8" ht="14.4">
      <c r="B908" s="6"/>
      <c r="C908" s="6"/>
      <c r="D908" s="6"/>
      <c r="E908" s="6"/>
      <c r="F908" s="6"/>
      <c r="G908" s="6"/>
      <c r="H908" s="6"/>
    </row>
    <row r="909" spans="2:8" ht="14.4">
      <c r="B909" s="6"/>
      <c r="C909" s="6"/>
      <c r="D909" s="6"/>
      <c r="E909" s="6"/>
      <c r="F909" s="6"/>
      <c r="G909" s="6"/>
      <c r="H909" s="6"/>
    </row>
    <row r="910" spans="2:8" ht="14.4">
      <c r="B910" s="6"/>
      <c r="C910" s="6"/>
      <c r="D910" s="6"/>
      <c r="E910" s="6"/>
      <c r="F910" s="6"/>
      <c r="G910" s="6"/>
      <c r="H910" s="6"/>
    </row>
    <row r="911" spans="2:8" ht="14.4">
      <c r="B911" s="6"/>
      <c r="C911" s="6"/>
      <c r="D911" s="6"/>
      <c r="E911" s="6"/>
      <c r="F911" s="6"/>
      <c r="G911" s="6"/>
      <c r="H911" s="6"/>
    </row>
    <row r="912" spans="2:8" ht="14.4">
      <c r="B912" s="6"/>
      <c r="C912" s="6"/>
      <c r="D912" s="6"/>
      <c r="E912" s="6"/>
      <c r="F912" s="6"/>
      <c r="G912" s="6"/>
      <c r="H912" s="6"/>
    </row>
    <row r="913" spans="2:8" ht="14.4">
      <c r="B913" s="6"/>
      <c r="C913" s="6"/>
      <c r="D913" s="6"/>
      <c r="E913" s="6"/>
      <c r="F913" s="6"/>
      <c r="G913" s="6"/>
      <c r="H913" s="6"/>
    </row>
    <row r="914" spans="2:8" ht="14.4">
      <c r="B914" s="6"/>
      <c r="C914" s="6"/>
      <c r="D914" s="6"/>
      <c r="E914" s="6"/>
      <c r="F914" s="6"/>
      <c r="G914" s="6"/>
      <c r="H914" s="6"/>
    </row>
    <row r="915" spans="2:8" ht="14.4">
      <c r="B915" s="6"/>
      <c r="C915" s="6"/>
      <c r="D915" s="6"/>
      <c r="E915" s="6"/>
      <c r="F915" s="6"/>
      <c r="G915" s="6"/>
      <c r="H915" s="6"/>
    </row>
    <row r="916" spans="2:8" ht="14.4">
      <c r="B916" s="6"/>
      <c r="C916" s="6"/>
      <c r="D916" s="6"/>
      <c r="E916" s="6"/>
      <c r="F916" s="6"/>
      <c r="G916" s="6"/>
      <c r="H916" s="6"/>
    </row>
    <row r="917" spans="2:8" ht="14.4">
      <c r="B917" s="6"/>
      <c r="C917" s="6"/>
      <c r="D917" s="6"/>
      <c r="E917" s="6"/>
      <c r="F917" s="6"/>
      <c r="G917" s="6"/>
      <c r="H917" s="6"/>
    </row>
    <row r="918" spans="2:8" ht="14.4">
      <c r="B918" s="6"/>
      <c r="C918" s="6"/>
      <c r="D918" s="6"/>
      <c r="E918" s="6"/>
      <c r="F918" s="6"/>
      <c r="G918" s="6"/>
      <c r="H918" s="6"/>
    </row>
    <row r="919" spans="2:8" ht="14.4">
      <c r="B919" s="6"/>
      <c r="C919" s="6"/>
      <c r="D919" s="6"/>
      <c r="E919" s="6"/>
      <c r="F919" s="6"/>
      <c r="G919" s="6"/>
      <c r="H919" s="6"/>
    </row>
    <row r="920" spans="2:8" ht="14.4">
      <c r="B920" s="6"/>
      <c r="C920" s="6"/>
      <c r="D920" s="6"/>
      <c r="E920" s="6"/>
      <c r="F920" s="6"/>
      <c r="G920" s="6"/>
      <c r="H920" s="6"/>
    </row>
    <row r="921" spans="2:8" ht="14.4">
      <c r="B921" s="6"/>
      <c r="C921" s="6"/>
      <c r="D921" s="6"/>
      <c r="E921" s="6"/>
      <c r="F921" s="6"/>
      <c r="G921" s="6"/>
      <c r="H921" s="6"/>
    </row>
    <row r="922" spans="2:8" ht="14.4">
      <c r="B922" s="6"/>
      <c r="C922" s="6"/>
      <c r="D922" s="6"/>
      <c r="E922" s="6"/>
      <c r="F922" s="6"/>
      <c r="G922" s="6"/>
      <c r="H922" s="6"/>
    </row>
    <row r="923" spans="2:8" ht="14.4">
      <c r="B923" s="6"/>
      <c r="C923" s="6"/>
      <c r="D923" s="6"/>
      <c r="E923" s="6"/>
      <c r="F923" s="6"/>
      <c r="G923" s="6"/>
      <c r="H923" s="6"/>
    </row>
    <row r="924" spans="2:8" ht="14.4">
      <c r="B924" s="6"/>
      <c r="C924" s="6"/>
      <c r="D924" s="6"/>
      <c r="E924" s="6"/>
      <c r="F924" s="6"/>
      <c r="G924" s="6"/>
      <c r="H924" s="6"/>
    </row>
    <row r="925" spans="2:8" ht="14.4">
      <c r="B925" s="6"/>
      <c r="C925" s="6"/>
      <c r="D925" s="6"/>
      <c r="E925" s="6"/>
      <c r="F925" s="6"/>
      <c r="G925" s="6"/>
      <c r="H925" s="6"/>
    </row>
    <row r="926" spans="2:8" ht="14.4">
      <c r="B926" s="6"/>
      <c r="C926" s="6"/>
      <c r="D926" s="6"/>
      <c r="E926" s="6"/>
      <c r="F926" s="6"/>
      <c r="G926" s="6"/>
      <c r="H926" s="6"/>
    </row>
    <row r="927" spans="2:8" ht="14.4">
      <c r="B927" s="6"/>
      <c r="C927" s="6"/>
      <c r="D927" s="6"/>
      <c r="E927" s="6"/>
      <c r="F927" s="6"/>
      <c r="G927" s="6"/>
      <c r="H927" s="6"/>
    </row>
    <row r="928" spans="2:8" ht="14.4">
      <c r="B928" s="6"/>
      <c r="C928" s="6"/>
      <c r="D928" s="6"/>
      <c r="E928" s="6"/>
      <c r="F928" s="6"/>
      <c r="G928" s="6"/>
      <c r="H928" s="6"/>
    </row>
    <row r="929" spans="2:8" ht="14.4">
      <c r="B929" s="6"/>
      <c r="C929" s="6"/>
      <c r="D929" s="6"/>
      <c r="E929" s="6"/>
      <c r="F929" s="6"/>
      <c r="G929" s="6"/>
      <c r="H929" s="6"/>
    </row>
    <row r="930" spans="2:8" ht="14.4">
      <c r="B930" s="6"/>
      <c r="C930" s="6"/>
      <c r="D930" s="6"/>
      <c r="E930" s="6"/>
      <c r="F930" s="6"/>
      <c r="G930" s="6"/>
      <c r="H930" s="6"/>
    </row>
    <row r="931" spans="2:8" ht="14.4">
      <c r="B931" s="6"/>
      <c r="C931" s="6"/>
      <c r="D931" s="6"/>
      <c r="E931" s="6"/>
      <c r="F931" s="6"/>
      <c r="G931" s="6"/>
      <c r="H931" s="6"/>
    </row>
    <row r="932" spans="2:8" ht="14.4">
      <c r="B932" s="6"/>
      <c r="C932" s="6"/>
      <c r="D932" s="6"/>
      <c r="E932" s="6"/>
      <c r="F932" s="6"/>
      <c r="G932" s="6"/>
      <c r="H932" s="6"/>
    </row>
    <row r="933" spans="2:8" ht="14.4">
      <c r="B933" s="6"/>
      <c r="C933" s="6"/>
      <c r="D933" s="6"/>
      <c r="E933" s="6"/>
      <c r="F933" s="6"/>
      <c r="G933" s="6"/>
      <c r="H933" s="6"/>
    </row>
    <row r="934" spans="2:8" ht="14.4">
      <c r="B934" s="6"/>
      <c r="C934" s="6"/>
      <c r="D934" s="6"/>
      <c r="E934" s="6"/>
      <c r="F934" s="6"/>
      <c r="G934" s="6"/>
      <c r="H934" s="6"/>
    </row>
    <row r="935" spans="2:8" ht="14.4">
      <c r="B935" s="6"/>
      <c r="C935" s="6"/>
      <c r="D935" s="6"/>
      <c r="E935" s="6"/>
      <c r="F935" s="6"/>
      <c r="G935" s="6"/>
      <c r="H935" s="6"/>
    </row>
    <row r="936" spans="2:8" ht="14.4">
      <c r="B936" s="6"/>
      <c r="C936" s="6"/>
      <c r="D936" s="6"/>
      <c r="E936" s="6"/>
      <c r="F936" s="6"/>
      <c r="G936" s="6"/>
      <c r="H936" s="6"/>
    </row>
    <row r="937" spans="2:8" ht="14.4">
      <c r="B937" s="6"/>
      <c r="C937" s="6"/>
      <c r="D937" s="6"/>
      <c r="E937" s="6"/>
      <c r="F937" s="6"/>
      <c r="G937" s="6"/>
      <c r="H937" s="6"/>
    </row>
    <row r="938" spans="2:8" ht="14.4">
      <c r="B938" s="6"/>
      <c r="C938" s="6"/>
      <c r="D938" s="6"/>
      <c r="E938" s="6"/>
      <c r="F938" s="6"/>
      <c r="G938" s="6"/>
      <c r="H938" s="6"/>
    </row>
    <row r="939" spans="2:8" ht="14.4">
      <c r="B939" s="6"/>
      <c r="C939" s="6"/>
      <c r="D939" s="6"/>
      <c r="E939" s="6"/>
      <c r="F939" s="6"/>
      <c r="G939" s="6"/>
      <c r="H939" s="6"/>
    </row>
    <row r="940" spans="2:8" ht="14.4">
      <c r="B940" s="6"/>
      <c r="C940" s="6"/>
      <c r="D940" s="6"/>
      <c r="E940" s="6"/>
      <c r="F940" s="6"/>
      <c r="G940" s="6"/>
      <c r="H940" s="6"/>
    </row>
    <row r="941" spans="2:8" ht="14.4">
      <c r="B941" s="6"/>
      <c r="C941" s="6"/>
      <c r="D941" s="6"/>
      <c r="E941" s="6"/>
      <c r="F941" s="6"/>
      <c r="G941" s="6"/>
      <c r="H941" s="6"/>
    </row>
    <row r="942" spans="2:8" ht="14.4">
      <c r="B942" s="6"/>
      <c r="C942" s="6"/>
      <c r="D942" s="6"/>
      <c r="E942" s="6"/>
      <c r="F942" s="6"/>
      <c r="G942" s="6"/>
      <c r="H942" s="6"/>
    </row>
    <row r="943" spans="2:8" ht="14.4">
      <c r="B943" s="6"/>
      <c r="C943" s="6"/>
      <c r="D943" s="6"/>
      <c r="E943" s="6"/>
      <c r="F943" s="6"/>
      <c r="G943" s="6"/>
      <c r="H943" s="6"/>
    </row>
    <row r="944" spans="2:8" ht="14.4">
      <c r="B944" s="6"/>
      <c r="C944" s="6"/>
      <c r="D944" s="6"/>
      <c r="E944" s="6"/>
      <c r="F944" s="6"/>
      <c r="G944" s="6"/>
      <c r="H944" s="6"/>
    </row>
    <row r="945" spans="2:8" ht="14.4">
      <c r="B945" s="6"/>
      <c r="C945" s="6"/>
      <c r="D945" s="6"/>
      <c r="E945" s="6"/>
      <c r="F945" s="6"/>
      <c r="G945" s="6"/>
      <c r="H945" s="6"/>
    </row>
    <row r="946" spans="2:8" ht="14.4">
      <c r="B946" s="6"/>
      <c r="C946" s="6"/>
      <c r="D946" s="6"/>
      <c r="E946" s="6"/>
      <c r="F946" s="6"/>
      <c r="G946" s="6"/>
      <c r="H946" s="6"/>
    </row>
    <row r="947" spans="2:8" ht="14.4">
      <c r="B947" s="6"/>
      <c r="C947" s="6"/>
      <c r="D947" s="6"/>
      <c r="E947" s="6"/>
      <c r="F947" s="6"/>
      <c r="G947" s="6"/>
      <c r="H947" s="6"/>
    </row>
    <row r="948" spans="2:8" ht="14.4">
      <c r="B948" s="6"/>
      <c r="C948" s="6"/>
      <c r="D948" s="6"/>
      <c r="E948" s="6"/>
      <c r="F948" s="6"/>
      <c r="G948" s="6"/>
      <c r="H948" s="6"/>
    </row>
    <row r="949" spans="2:8" ht="14.4">
      <c r="B949" s="6"/>
      <c r="C949" s="6"/>
      <c r="D949" s="6"/>
      <c r="E949" s="6"/>
      <c r="F949" s="6"/>
      <c r="G949" s="6"/>
      <c r="H949" s="6"/>
    </row>
    <row r="950" spans="2:8" ht="14.4">
      <c r="B950" s="6"/>
      <c r="C950" s="6"/>
      <c r="D950" s="6"/>
      <c r="E950" s="6"/>
      <c r="F950" s="6"/>
      <c r="G950" s="6"/>
      <c r="H950" s="6"/>
    </row>
    <row r="951" spans="2:8" ht="14.4">
      <c r="B951" s="6"/>
      <c r="C951" s="6"/>
      <c r="D951" s="6"/>
      <c r="E951" s="6"/>
      <c r="F951" s="6"/>
      <c r="G951" s="6"/>
      <c r="H951" s="6"/>
    </row>
    <row r="952" spans="2:8" ht="14.4">
      <c r="B952" s="6"/>
      <c r="C952" s="6"/>
      <c r="D952" s="6"/>
      <c r="E952" s="6"/>
      <c r="F952" s="6"/>
      <c r="G952" s="6"/>
      <c r="H952" s="6"/>
    </row>
    <row r="953" spans="2:8" ht="14.4">
      <c r="B953" s="6"/>
      <c r="C953" s="6"/>
      <c r="D953" s="6"/>
      <c r="E953" s="6"/>
      <c r="F953" s="6"/>
      <c r="G953" s="6"/>
      <c r="H953" s="6"/>
    </row>
    <row r="954" spans="2:8" ht="14.4">
      <c r="B954" s="6"/>
      <c r="C954" s="6"/>
      <c r="D954" s="6"/>
      <c r="E954" s="6"/>
      <c r="F954" s="6"/>
      <c r="G954" s="6"/>
      <c r="H954" s="6"/>
    </row>
    <row r="955" spans="2:8" ht="14.4">
      <c r="B955" s="6"/>
      <c r="C955" s="6"/>
      <c r="D955" s="6"/>
      <c r="E955" s="6"/>
      <c r="F955" s="6"/>
      <c r="G955" s="6"/>
      <c r="H955" s="6"/>
    </row>
    <row r="956" spans="2:8" ht="14.4">
      <c r="B956" s="6"/>
      <c r="C956" s="6"/>
      <c r="D956" s="6"/>
      <c r="E956" s="6"/>
      <c r="F956" s="6"/>
      <c r="G956" s="6"/>
      <c r="H956" s="6"/>
    </row>
    <row r="957" spans="2:8" ht="14.4">
      <c r="B957" s="6"/>
      <c r="C957" s="6"/>
      <c r="D957" s="6"/>
      <c r="E957" s="6"/>
      <c r="F957" s="6"/>
      <c r="G957" s="6"/>
      <c r="H957" s="6"/>
    </row>
    <row r="958" spans="2:8" ht="14.4">
      <c r="B958" s="6"/>
      <c r="C958" s="6"/>
      <c r="D958" s="6"/>
      <c r="E958" s="6"/>
      <c r="F958" s="6"/>
      <c r="G958" s="6"/>
      <c r="H958" s="6"/>
    </row>
    <row r="959" spans="2:8" ht="14.4">
      <c r="B959" s="6"/>
      <c r="C959" s="6"/>
      <c r="D959" s="6"/>
      <c r="E959" s="6"/>
      <c r="F959" s="6"/>
      <c r="G959" s="6"/>
      <c r="H959" s="6"/>
    </row>
    <row r="960" spans="2:8" ht="14.4">
      <c r="B960" s="6"/>
      <c r="C960" s="6"/>
      <c r="D960" s="6"/>
      <c r="E960" s="6"/>
      <c r="F960" s="6"/>
      <c r="G960" s="6"/>
      <c r="H960" s="6"/>
    </row>
    <row r="961" spans="2:8" ht="14.4">
      <c r="B961" s="6"/>
      <c r="C961" s="6"/>
      <c r="D961" s="6"/>
      <c r="E961" s="6"/>
      <c r="F961" s="6"/>
      <c r="G961" s="6"/>
      <c r="H961" s="6"/>
    </row>
    <row r="962" spans="2:8" ht="14.4">
      <c r="B962" s="6"/>
      <c r="C962" s="6"/>
      <c r="D962" s="6"/>
      <c r="E962" s="6"/>
      <c r="F962" s="6"/>
      <c r="G962" s="6"/>
      <c r="H962" s="6"/>
    </row>
    <row r="963" spans="2:8" ht="14.4">
      <c r="B963" s="6"/>
      <c r="C963" s="6"/>
      <c r="D963" s="6"/>
      <c r="E963" s="6"/>
      <c r="F963" s="6"/>
      <c r="G963" s="6"/>
      <c r="H963" s="6"/>
    </row>
    <row r="964" spans="2:8" ht="14.4">
      <c r="B964" s="6"/>
      <c r="C964" s="6"/>
      <c r="D964" s="6"/>
      <c r="E964" s="6"/>
      <c r="F964" s="6"/>
      <c r="G964" s="6"/>
      <c r="H964" s="6"/>
    </row>
    <row r="965" spans="2:8" ht="14.4">
      <c r="B965" s="6"/>
      <c r="C965" s="6"/>
      <c r="D965" s="6"/>
      <c r="E965" s="6"/>
      <c r="F965" s="6"/>
      <c r="G965" s="6"/>
      <c r="H965" s="6"/>
    </row>
    <row r="966" spans="2:8" ht="14.4">
      <c r="B966" s="6"/>
      <c r="C966" s="6"/>
      <c r="D966" s="6"/>
      <c r="E966" s="6"/>
      <c r="F966" s="6"/>
      <c r="G966" s="6"/>
      <c r="H966" s="6"/>
    </row>
    <row r="967" spans="2:8" ht="14.4">
      <c r="B967" s="6"/>
      <c r="C967" s="6"/>
      <c r="D967" s="6"/>
      <c r="E967" s="6"/>
      <c r="F967" s="6"/>
      <c r="G967" s="6"/>
      <c r="H967" s="6"/>
    </row>
    <row r="968" spans="2:8" ht="14.4">
      <c r="B968" s="6"/>
      <c r="C968" s="6"/>
      <c r="D968" s="6"/>
      <c r="E968" s="6"/>
      <c r="F968" s="6"/>
      <c r="G968" s="6"/>
      <c r="H968" s="6"/>
    </row>
    <row r="969" spans="2:8" ht="14.4">
      <c r="B969" s="6"/>
      <c r="C969" s="6"/>
      <c r="D969" s="6"/>
      <c r="E969" s="6"/>
      <c r="F969" s="6"/>
      <c r="G969" s="6"/>
      <c r="H969" s="6"/>
    </row>
    <row r="970" spans="2:8" ht="14.4">
      <c r="B970" s="6"/>
      <c r="C970" s="6"/>
      <c r="D970" s="6"/>
      <c r="E970" s="6"/>
      <c r="F970" s="6"/>
      <c r="G970" s="6"/>
      <c r="H970" s="6"/>
    </row>
    <row r="971" spans="2:8" ht="14.4">
      <c r="B971" s="6"/>
      <c r="C971" s="6"/>
      <c r="D971" s="6"/>
      <c r="E971" s="6"/>
      <c r="F971" s="6"/>
      <c r="G971" s="6"/>
      <c r="H971" s="6"/>
    </row>
    <row r="972" spans="2:8" ht="14.4">
      <c r="B972" s="6"/>
      <c r="C972" s="6"/>
      <c r="D972" s="6"/>
      <c r="E972" s="6"/>
      <c r="F972" s="6"/>
      <c r="G972" s="6"/>
      <c r="H972" s="6"/>
    </row>
    <row r="973" spans="2:8" ht="14.4">
      <c r="B973" s="6"/>
      <c r="C973" s="6"/>
      <c r="D973" s="6"/>
      <c r="E973" s="6"/>
      <c r="F973" s="6"/>
      <c r="G973" s="6"/>
      <c r="H973" s="6"/>
    </row>
    <row r="974" spans="2:8" ht="14.4">
      <c r="B974" s="6"/>
      <c r="C974" s="6"/>
      <c r="D974" s="6"/>
      <c r="E974" s="6"/>
      <c r="F974" s="6"/>
      <c r="G974" s="6"/>
      <c r="H974" s="6"/>
    </row>
    <row r="975" spans="2:8" ht="14.4">
      <c r="B975" s="6"/>
      <c r="C975" s="6"/>
      <c r="D975" s="6"/>
      <c r="E975" s="6"/>
      <c r="F975" s="6"/>
      <c r="G975" s="6"/>
      <c r="H975" s="6"/>
    </row>
    <row r="976" spans="2:8" ht="14.4">
      <c r="B976" s="6"/>
      <c r="C976" s="6"/>
      <c r="D976" s="6"/>
      <c r="E976" s="6"/>
      <c r="F976" s="6"/>
      <c r="G976" s="6"/>
      <c r="H976" s="6"/>
    </row>
    <row r="977" spans="2:8" ht="14.4">
      <c r="B977" s="6"/>
      <c r="C977" s="6"/>
      <c r="D977" s="6"/>
      <c r="E977" s="6"/>
      <c r="F977" s="6"/>
      <c r="G977" s="6"/>
      <c r="H977" s="6"/>
    </row>
    <row r="978" spans="2:8" ht="14.4">
      <c r="B978" s="6"/>
      <c r="C978" s="6"/>
      <c r="D978" s="6"/>
      <c r="E978" s="6"/>
      <c r="F978" s="6"/>
      <c r="G978" s="6"/>
      <c r="H978" s="6"/>
    </row>
    <row r="979" spans="2:8" ht="14.4">
      <c r="B979" s="6"/>
      <c r="C979" s="6"/>
      <c r="D979" s="6"/>
      <c r="E979" s="6"/>
      <c r="F979" s="6"/>
      <c r="G979" s="6"/>
      <c r="H979" s="6"/>
    </row>
    <row r="980" spans="2:8" ht="14.4">
      <c r="B980" s="6"/>
      <c r="C980" s="6"/>
      <c r="D980" s="6"/>
      <c r="E980" s="6"/>
      <c r="F980" s="6"/>
      <c r="G980" s="6"/>
      <c r="H980" s="6"/>
    </row>
    <row r="981" spans="2:8" ht="14.4">
      <c r="B981" s="6"/>
      <c r="C981" s="6"/>
      <c r="D981" s="6"/>
      <c r="E981" s="6"/>
      <c r="F981" s="6"/>
      <c r="G981" s="6"/>
      <c r="H981" s="6"/>
    </row>
    <row r="982" spans="2:8" ht="14.4">
      <c r="B982" s="6"/>
      <c r="C982" s="6"/>
      <c r="D982" s="6"/>
      <c r="E982" s="6"/>
      <c r="F982" s="6"/>
      <c r="G982" s="6"/>
      <c r="H982" s="6"/>
    </row>
    <row r="983" spans="2:8" ht="14.4">
      <c r="B983" s="6"/>
      <c r="C983" s="6"/>
      <c r="D983" s="6"/>
      <c r="E983" s="6"/>
      <c r="F983" s="6"/>
      <c r="G983" s="6"/>
      <c r="H983" s="6"/>
    </row>
    <row r="984" spans="2:8" ht="14.4">
      <c r="B984" s="6"/>
      <c r="C984" s="6"/>
      <c r="D984" s="6"/>
      <c r="E984" s="6"/>
      <c r="F984" s="6"/>
      <c r="G984" s="6"/>
      <c r="H984" s="6"/>
    </row>
    <row r="985" spans="2:8" ht="14.4">
      <c r="B985" s="6"/>
      <c r="C985" s="6"/>
      <c r="D985" s="6"/>
      <c r="E985" s="6"/>
      <c r="F985" s="6"/>
      <c r="G985" s="6"/>
      <c r="H985" s="6"/>
    </row>
    <row r="986" spans="2:8" ht="14.4">
      <c r="B986" s="6"/>
      <c r="C986" s="6"/>
      <c r="D986" s="6"/>
      <c r="E986" s="6"/>
      <c r="F986" s="6"/>
      <c r="G986" s="6"/>
      <c r="H986" s="6"/>
    </row>
    <row r="987" spans="2:8" ht="14.4">
      <c r="B987" s="6"/>
      <c r="C987" s="6"/>
      <c r="D987" s="6"/>
      <c r="E987" s="6"/>
      <c r="F987" s="6"/>
      <c r="G987" s="6"/>
      <c r="H987" s="6"/>
    </row>
    <row r="988" spans="2:8" ht="14.4">
      <c r="B988" s="6"/>
      <c r="C988" s="6"/>
      <c r="D988" s="6"/>
      <c r="E988" s="6"/>
      <c r="F988" s="6"/>
      <c r="G988" s="6"/>
      <c r="H988" s="6"/>
    </row>
    <row r="989" spans="2:8" ht="14.4">
      <c r="B989" s="6"/>
      <c r="C989" s="6"/>
      <c r="D989" s="6"/>
      <c r="E989" s="6"/>
      <c r="F989" s="6"/>
      <c r="G989" s="6"/>
      <c r="H989" s="6"/>
    </row>
    <row r="990" spans="2:8" ht="14.4">
      <c r="B990" s="6"/>
      <c r="C990" s="6"/>
      <c r="D990" s="6"/>
      <c r="E990" s="6"/>
      <c r="F990" s="6"/>
      <c r="G990" s="6"/>
      <c r="H990" s="6"/>
    </row>
    <row r="991" spans="2:8" ht="14.4">
      <c r="B991" s="6"/>
      <c r="C991" s="6"/>
      <c r="D991" s="6"/>
      <c r="E991" s="6"/>
      <c r="F991" s="6"/>
      <c r="G991" s="6"/>
      <c r="H991" s="6"/>
    </row>
    <row r="992" spans="2:8" ht="14.4">
      <c r="B992" s="6"/>
      <c r="C992" s="6"/>
      <c r="D992" s="6"/>
      <c r="E992" s="6"/>
      <c r="F992" s="6"/>
      <c r="G992" s="6"/>
      <c r="H992" s="6"/>
    </row>
    <row r="993" spans="2:8" ht="14.4">
      <c r="B993" s="6"/>
      <c r="C993" s="6"/>
      <c r="D993" s="6"/>
      <c r="E993" s="6"/>
      <c r="F993" s="6"/>
      <c r="G993" s="6"/>
      <c r="H993" s="6"/>
    </row>
    <row r="994" spans="2:8" ht="14.4">
      <c r="B994" s="6"/>
      <c r="C994" s="6"/>
      <c r="D994" s="6"/>
      <c r="E994" s="6"/>
      <c r="F994" s="6"/>
      <c r="G994" s="6"/>
      <c r="H994" s="6"/>
    </row>
    <row r="995" spans="2:8" ht="14.4">
      <c r="B995" s="6"/>
      <c r="C995" s="6"/>
      <c r="D995" s="6"/>
      <c r="E995" s="6"/>
      <c r="F995" s="6"/>
      <c r="G995" s="6"/>
      <c r="H995" s="6"/>
    </row>
    <row r="996" spans="2:8" ht="14.4">
      <c r="B996" s="6"/>
      <c r="C996" s="6"/>
      <c r="D996" s="6"/>
      <c r="E996" s="6"/>
      <c r="F996" s="6"/>
      <c r="G996" s="6"/>
      <c r="H996" s="6"/>
    </row>
    <row r="997" spans="2:8" ht="14.4">
      <c r="B997" s="6"/>
      <c r="C997" s="6"/>
      <c r="D997" s="6"/>
      <c r="E997" s="6"/>
      <c r="F997" s="6"/>
      <c r="G997" s="6"/>
      <c r="H997" s="6"/>
    </row>
    <row r="998" spans="2:8" ht="14.4">
      <c r="B998" s="6"/>
      <c r="C998" s="6"/>
      <c r="D998" s="6"/>
      <c r="E998" s="6"/>
      <c r="F998" s="6"/>
      <c r="G998" s="6"/>
      <c r="H998" s="6"/>
    </row>
    <row r="999" spans="2:8" ht="14.4">
      <c r="B999" s="6"/>
      <c r="C999" s="6"/>
      <c r="D999" s="6"/>
      <c r="E999" s="6"/>
      <c r="F999" s="6"/>
      <c r="G999" s="6"/>
      <c r="H999" s="6"/>
    </row>
    <row r="1000" spans="2:8" ht="14.4">
      <c r="B1000" s="6"/>
      <c r="C1000" s="6"/>
      <c r="D1000" s="6"/>
      <c r="E1000" s="6"/>
      <c r="F1000" s="6"/>
      <c r="G1000" s="6"/>
      <c r="H10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defaultColWidth="17.33203125" defaultRowHeight="15" customHeight="1"/>
  <cols>
    <col min="1" max="2" width="8.6640625" customWidth="1"/>
    <col min="3" max="4" width="29.33203125" customWidth="1"/>
    <col min="5" max="5" width="14.33203125" customWidth="1"/>
    <col min="6" max="6" width="19.44140625" customWidth="1"/>
    <col min="7" max="8" width="8.6640625" customWidth="1"/>
    <col min="9" max="9" width="21.6640625" customWidth="1"/>
    <col min="10" max="26" width="8.6640625" customWidth="1"/>
  </cols>
  <sheetData>
    <row r="1" spans="1:10" ht="45" customHeight="1">
      <c r="C1" s="83" t="s">
        <v>3717</v>
      </c>
      <c r="D1" s="83" t="s">
        <v>528</v>
      </c>
      <c r="E1" s="83" t="s">
        <v>3718</v>
      </c>
      <c r="F1" s="83" t="s">
        <v>3716</v>
      </c>
      <c r="G1" s="83" t="s">
        <v>3719</v>
      </c>
      <c r="H1" s="83" t="s">
        <v>3720</v>
      </c>
      <c r="I1" s="83" t="s">
        <v>3721</v>
      </c>
    </row>
    <row r="2" spans="1:10" ht="14.4">
      <c r="A2" s="84">
        <v>0</v>
      </c>
      <c r="B2" s="84">
        <v>5000</v>
      </c>
      <c r="C2" s="84" t="s">
        <v>3829</v>
      </c>
      <c r="D2" s="84">
        <v>0</v>
      </c>
      <c r="E2" s="84"/>
      <c r="F2" s="84"/>
      <c r="G2" s="84"/>
      <c r="H2" s="84"/>
      <c r="I2" s="84"/>
      <c r="J2">
        <f>SUM(B:B)</f>
        <v>18100</v>
      </c>
    </row>
    <row r="3" spans="1:10" ht="15.75" customHeight="1">
      <c r="A3" s="84">
        <f t="shared" ref="A3:A27" si="0">+A2+B2</f>
        <v>5000</v>
      </c>
      <c r="B3" s="84">
        <v>1200</v>
      </c>
      <c r="C3" s="84" t="s">
        <v>3830</v>
      </c>
      <c r="D3" s="84">
        <v>2500</v>
      </c>
      <c r="E3" s="84" t="s">
        <v>982</v>
      </c>
      <c r="F3" s="84" t="s">
        <v>3831</v>
      </c>
      <c r="G3" s="84" t="s">
        <v>3734</v>
      </c>
      <c r="H3" s="84"/>
      <c r="I3" s="84" t="s">
        <v>3832</v>
      </c>
    </row>
    <row r="4" spans="1:10" ht="15.75" customHeight="1">
      <c r="A4" s="84">
        <f t="shared" si="0"/>
        <v>6200</v>
      </c>
      <c r="B4" s="84">
        <v>1200</v>
      </c>
      <c r="C4" s="84" t="s">
        <v>3833</v>
      </c>
      <c r="D4" s="84">
        <v>16000</v>
      </c>
      <c r="E4" s="84" t="s">
        <v>982</v>
      </c>
      <c r="F4" s="84" t="s">
        <v>3831</v>
      </c>
      <c r="G4" s="84" t="s">
        <v>3734</v>
      </c>
      <c r="H4" s="84"/>
      <c r="I4" s="84" t="s">
        <v>3832</v>
      </c>
    </row>
    <row r="5" spans="1:10" ht="15.75" customHeight="1">
      <c r="A5" s="84">
        <f t="shared" si="0"/>
        <v>7400</v>
      </c>
      <c r="B5" s="84">
        <v>1200</v>
      </c>
      <c r="C5" s="84" t="s">
        <v>3834</v>
      </c>
      <c r="D5" s="84">
        <v>3000</v>
      </c>
      <c r="E5" s="84" t="s">
        <v>982</v>
      </c>
      <c r="F5" s="84" t="s">
        <v>3831</v>
      </c>
      <c r="G5" s="84"/>
      <c r="H5" s="84"/>
      <c r="I5" s="84" t="s">
        <v>3835</v>
      </c>
    </row>
    <row r="6" spans="1:10" ht="15.75" customHeight="1">
      <c r="A6" s="84">
        <f t="shared" si="0"/>
        <v>8600</v>
      </c>
      <c r="B6" s="84">
        <v>1200</v>
      </c>
      <c r="C6" s="84" t="s">
        <v>3836</v>
      </c>
      <c r="D6" s="84">
        <v>1000</v>
      </c>
      <c r="E6" s="84" t="s">
        <v>982</v>
      </c>
      <c r="F6" s="84" t="s">
        <v>3831</v>
      </c>
      <c r="G6" s="84" t="s">
        <v>3734</v>
      </c>
      <c r="H6" s="84"/>
      <c r="I6" s="84" t="s">
        <v>3835</v>
      </c>
    </row>
    <row r="7" spans="1:10" ht="15.75" customHeight="1">
      <c r="A7" s="84">
        <f t="shared" si="0"/>
        <v>9800</v>
      </c>
      <c r="B7" s="84">
        <v>1200</v>
      </c>
      <c r="C7" s="84" t="s">
        <v>3837</v>
      </c>
      <c r="D7" s="84">
        <v>1500</v>
      </c>
      <c r="E7" s="84" t="s">
        <v>982</v>
      </c>
      <c r="F7" s="84" t="s">
        <v>3831</v>
      </c>
      <c r="G7" s="84"/>
      <c r="H7" s="84"/>
      <c r="I7" s="84" t="s">
        <v>3835</v>
      </c>
    </row>
    <row r="8" spans="1:10" ht="15.75" customHeight="1">
      <c r="A8" s="84">
        <f t="shared" si="0"/>
        <v>11000</v>
      </c>
      <c r="B8" s="84">
        <v>600</v>
      </c>
      <c r="C8" s="84" t="s">
        <v>3838</v>
      </c>
      <c r="D8" s="84">
        <v>4000</v>
      </c>
      <c r="E8" s="84" t="s">
        <v>982</v>
      </c>
      <c r="F8" s="84" t="s">
        <v>3839</v>
      </c>
      <c r="G8" s="84"/>
      <c r="H8" s="84"/>
      <c r="I8" s="84" t="s">
        <v>3840</v>
      </c>
    </row>
    <row r="9" spans="1:10" ht="15.75" customHeight="1">
      <c r="A9" s="84">
        <f t="shared" si="0"/>
        <v>11600</v>
      </c>
      <c r="B9" s="84">
        <v>600</v>
      </c>
      <c r="C9" s="84" t="s">
        <v>3841</v>
      </c>
      <c r="D9" s="84">
        <v>5000</v>
      </c>
      <c r="E9" s="84" t="s">
        <v>982</v>
      </c>
      <c r="F9" s="84" t="s">
        <v>3839</v>
      </c>
      <c r="G9" s="84" t="s">
        <v>3734</v>
      </c>
      <c r="H9" s="84"/>
      <c r="I9" s="84" t="s">
        <v>3832</v>
      </c>
    </row>
    <row r="10" spans="1:10" ht="15.75" customHeight="1">
      <c r="A10" s="84">
        <f t="shared" si="0"/>
        <v>12200</v>
      </c>
      <c r="B10" s="84">
        <v>600</v>
      </c>
      <c r="C10" s="84" t="s">
        <v>3842</v>
      </c>
      <c r="D10" s="84">
        <v>2000</v>
      </c>
      <c r="E10" s="84" t="s">
        <v>982</v>
      </c>
      <c r="F10" s="84" t="s">
        <v>3839</v>
      </c>
      <c r="G10" s="84" t="s">
        <v>3734</v>
      </c>
      <c r="H10" s="84"/>
      <c r="I10" s="84" t="s">
        <v>3832</v>
      </c>
    </row>
    <row r="11" spans="1:10" ht="15.75" customHeight="1">
      <c r="A11" s="84">
        <f t="shared" si="0"/>
        <v>12800</v>
      </c>
      <c r="B11" s="84">
        <v>600</v>
      </c>
      <c r="C11" s="84" t="s">
        <v>3843</v>
      </c>
      <c r="D11" s="84">
        <v>20000</v>
      </c>
      <c r="E11" s="84" t="s">
        <v>982</v>
      </c>
      <c r="F11" s="84" t="s">
        <v>3839</v>
      </c>
      <c r="G11" s="84" t="s">
        <v>3734</v>
      </c>
      <c r="H11" s="84"/>
      <c r="I11" s="84" t="s">
        <v>3832</v>
      </c>
    </row>
    <row r="12" spans="1:10" ht="15.75" customHeight="1">
      <c r="A12" s="84">
        <f t="shared" si="0"/>
        <v>13400</v>
      </c>
      <c r="B12" s="84">
        <v>600</v>
      </c>
      <c r="C12" s="84" t="s">
        <v>3844</v>
      </c>
      <c r="D12" s="84">
        <v>36000</v>
      </c>
      <c r="E12" s="84" t="s">
        <v>982</v>
      </c>
      <c r="F12" s="84" t="s">
        <v>3839</v>
      </c>
      <c r="G12" s="84" t="s">
        <v>3734</v>
      </c>
      <c r="H12" s="84"/>
      <c r="I12" s="84" t="s">
        <v>3832</v>
      </c>
    </row>
    <row r="13" spans="1:10" ht="15.75" customHeight="1">
      <c r="A13" s="84">
        <f t="shared" si="0"/>
        <v>14000</v>
      </c>
      <c r="B13" s="84">
        <v>600</v>
      </c>
      <c r="C13" s="84" t="s">
        <v>3845</v>
      </c>
      <c r="D13" s="84">
        <v>6000</v>
      </c>
      <c r="E13" s="84" t="s">
        <v>982</v>
      </c>
      <c r="F13" s="84" t="s">
        <v>3839</v>
      </c>
      <c r="G13" s="84" t="s">
        <v>3734</v>
      </c>
      <c r="H13" s="84"/>
      <c r="I13" s="84" t="s">
        <v>3846</v>
      </c>
    </row>
    <row r="14" spans="1:10" ht="15.75" customHeight="1">
      <c r="A14" s="84">
        <f t="shared" si="0"/>
        <v>14600</v>
      </c>
      <c r="B14" s="84">
        <v>600</v>
      </c>
      <c r="C14" s="84" t="s">
        <v>3847</v>
      </c>
      <c r="D14" s="84">
        <v>24000</v>
      </c>
      <c r="E14" s="84" t="s">
        <v>982</v>
      </c>
      <c r="F14" s="84" t="s">
        <v>3839</v>
      </c>
      <c r="G14" s="84" t="s">
        <v>3734</v>
      </c>
      <c r="H14" s="84"/>
      <c r="I14" s="84" t="s">
        <v>3846</v>
      </c>
    </row>
    <row r="15" spans="1:10" ht="15.75" customHeight="1">
      <c r="A15" s="84">
        <f t="shared" si="0"/>
        <v>15200</v>
      </c>
      <c r="B15" s="84">
        <v>600</v>
      </c>
      <c r="C15" s="84" t="s">
        <v>3848</v>
      </c>
      <c r="D15" s="84">
        <v>6000</v>
      </c>
      <c r="E15" s="84" t="s">
        <v>982</v>
      </c>
      <c r="F15" s="84" t="s">
        <v>3839</v>
      </c>
      <c r="G15" s="84" t="s">
        <v>3734</v>
      </c>
      <c r="H15" s="84"/>
      <c r="I15" s="84" t="s">
        <v>3835</v>
      </c>
    </row>
    <row r="16" spans="1:10" ht="15.75" customHeight="1">
      <c r="A16" s="84">
        <f t="shared" si="0"/>
        <v>15800</v>
      </c>
      <c r="B16" s="84">
        <v>600</v>
      </c>
      <c r="C16" s="84" t="s">
        <v>3849</v>
      </c>
      <c r="D16" s="84">
        <v>5000</v>
      </c>
      <c r="E16" s="84" t="s">
        <v>982</v>
      </c>
      <c r="F16" s="84" t="s">
        <v>3839</v>
      </c>
      <c r="G16" s="84" t="s">
        <v>3734</v>
      </c>
      <c r="H16" s="84"/>
      <c r="I16" s="84" t="s">
        <v>3835</v>
      </c>
    </row>
    <row r="17" spans="1:9" ht="15.75" customHeight="1">
      <c r="A17" s="84">
        <f t="shared" si="0"/>
        <v>16400</v>
      </c>
      <c r="B17" s="84">
        <v>300</v>
      </c>
      <c r="C17" s="84" t="s">
        <v>3850</v>
      </c>
      <c r="D17" s="84">
        <v>12000</v>
      </c>
      <c r="E17" s="84" t="s">
        <v>982</v>
      </c>
      <c r="F17" s="84" t="s">
        <v>3851</v>
      </c>
      <c r="G17" s="84" t="s">
        <v>3734</v>
      </c>
      <c r="H17" s="84"/>
      <c r="I17" s="84" t="s">
        <v>3832</v>
      </c>
    </row>
    <row r="18" spans="1:9" ht="15.75" customHeight="1">
      <c r="A18" s="84">
        <f t="shared" si="0"/>
        <v>16700</v>
      </c>
      <c r="B18" s="84">
        <v>300</v>
      </c>
      <c r="C18" s="84" t="s">
        <v>3852</v>
      </c>
      <c r="D18" s="84">
        <v>14000</v>
      </c>
      <c r="E18" s="84" t="s">
        <v>982</v>
      </c>
      <c r="F18" s="84" t="s">
        <v>3851</v>
      </c>
      <c r="G18" s="84" t="s">
        <v>3734</v>
      </c>
      <c r="H18" s="84"/>
      <c r="I18" s="84" t="s">
        <v>3846</v>
      </c>
    </row>
    <row r="19" spans="1:9" ht="15.75" customHeight="1">
      <c r="A19" s="84">
        <f t="shared" si="0"/>
        <v>17000</v>
      </c>
      <c r="B19" s="84">
        <v>300</v>
      </c>
      <c r="C19" s="84" t="s">
        <v>3853</v>
      </c>
      <c r="D19" s="84">
        <v>80000</v>
      </c>
      <c r="E19" s="84" t="s">
        <v>982</v>
      </c>
      <c r="F19" s="84" t="s">
        <v>3851</v>
      </c>
      <c r="G19" s="84" t="s">
        <v>3734</v>
      </c>
      <c r="H19" s="84"/>
      <c r="I19" s="84" t="s">
        <v>3835</v>
      </c>
    </row>
    <row r="20" spans="1:9" ht="29.25" customHeight="1">
      <c r="A20" s="84">
        <f t="shared" si="0"/>
        <v>17300</v>
      </c>
      <c r="B20" s="84">
        <v>100</v>
      </c>
      <c r="C20" s="84" t="s">
        <v>3854</v>
      </c>
      <c r="D20" s="84">
        <v>35000</v>
      </c>
      <c r="E20" s="84" t="s">
        <v>982</v>
      </c>
      <c r="F20" s="84" t="s">
        <v>3855</v>
      </c>
      <c r="G20" s="84" t="s">
        <v>3734</v>
      </c>
      <c r="H20" s="84"/>
      <c r="I20" s="84" t="s">
        <v>3856</v>
      </c>
    </row>
    <row r="21" spans="1:9" ht="15.75" customHeight="1">
      <c r="A21" s="84">
        <f t="shared" si="0"/>
        <v>17400</v>
      </c>
      <c r="B21" s="84">
        <v>100</v>
      </c>
      <c r="C21" s="84" t="s">
        <v>3857</v>
      </c>
      <c r="D21" s="84">
        <v>30000</v>
      </c>
      <c r="E21" s="84" t="s">
        <v>982</v>
      </c>
      <c r="F21" s="84" t="s">
        <v>3855</v>
      </c>
      <c r="G21" s="84" t="s">
        <v>3734</v>
      </c>
      <c r="H21" s="84"/>
      <c r="I21" s="84" t="s">
        <v>3856</v>
      </c>
    </row>
    <row r="22" spans="1:9" ht="29.25" customHeight="1">
      <c r="A22" s="84">
        <f t="shared" si="0"/>
        <v>17500</v>
      </c>
      <c r="B22" s="84">
        <v>100</v>
      </c>
      <c r="C22" s="84" t="s">
        <v>3858</v>
      </c>
      <c r="D22" s="84">
        <v>31000</v>
      </c>
      <c r="E22" s="84" t="s">
        <v>982</v>
      </c>
      <c r="F22" s="84" t="s">
        <v>3855</v>
      </c>
      <c r="G22" s="84" t="s">
        <v>3734</v>
      </c>
      <c r="H22" s="84"/>
      <c r="I22" s="84" t="s">
        <v>3856</v>
      </c>
    </row>
    <row r="23" spans="1:9" ht="29.25" customHeight="1">
      <c r="A23" s="84">
        <f t="shared" si="0"/>
        <v>17600</v>
      </c>
      <c r="B23" s="84">
        <v>100</v>
      </c>
      <c r="C23" s="84" t="s">
        <v>3859</v>
      </c>
      <c r="D23" s="84">
        <v>17000</v>
      </c>
      <c r="E23" s="84" t="s">
        <v>982</v>
      </c>
      <c r="F23" s="84" t="s">
        <v>3855</v>
      </c>
      <c r="G23" s="84" t="s">
        <v>3734</v>
      </c>
      <c r="H23" s="84"/>
      <c r="I23" s="84" t="s">
        <v>3856</v>
      </c>
    </row>
    <row r="24" spans="1:9" ht="15.75" customHeight="1">
      <c r="A24" s="84">
        <f t="shared" si="0"/>
        <v>17700</v>
      </c>
      <c r="B24" s="84">
        <v>100</v>
      </c>
      <c r="C24" s="84" t="s">
        <v>3860</v>
      </c>
      <c r="D24" s="84">
        <v>10000</v>
      </c>
      <c r="E24" s="84" t="s">
        <v>982</v>
      </c>
      <c r="F24" s="84" t="s">
        <v>3855</v>
      </c>
      <c r="G24" s="84" t="s">
        <v>3734</v>
      </c>
      <c r="H24" s="84"/>
      <c r="I24" s="84" t="s">
        <v>3832</v>
      </c>
    </row>
    <row r="25" spans="1:9" ht="15.75" customHeight="1">
      <c r="A25" s="84">
        <f t="shared" si="0"/>
        <v>17800</v>
      </c>
      <c r="B25" s="84">
        <v>100</v>
      </c>
      <c r="C25" s="84" t="s">
        <v>3861</v>
      </c>
      <c r="D25" s="84">
        <v>30000</v>
      </c>
      <c r="E25" s="84" t="s">
        <v>982</v>
      </c>
      <c r="F25" s="84" t="s">
        <v>3855</v>
      </c>
      <c r="G25" s="84" t="s">
        <v>3734</v>
      </c>
      <c r="H25" s="84"/>
      <c r="I25" s="84" t="s">
        <v>3835</v>
      </c>
    </row>
    <row r="26" spans="1:9" ht="15.75" customHeight="1">
      <c r="A26" s="84">
        <f t="shared" si="0"/>
        <v>17900</v>
      </c>
      <c r="B26" s="84">
        <v>100</v>
      </c>
      <c r="C26" s="84" t="s">
        <v>3862</v>
      </c>
      <c r="D26" s="84">
        <v>30000</v>
      </c>
      <c r="E26" s="84" t="s">
        <v>982</v>
      </c>
      <c r="F26" s="84" t="s">
        <v>3855</v>
      </c>
      <c r="G26" s="84"/>
      <c r="H26" s="84"/>
      <c r="I26" s="84" t="s">
        <v>3835</v>
      </c>
    </row>
    <row r="27" spans="1:9" ht="28.5" customHeight="1">
      <c r="A27" s="84">
        <f t="shared" si="0"/>
        <v>18000</v>
      </c>
      <c r="B27" s="84">
        <v>100</v>
      </c>
      <c r="C27" s="84" t="s">
        <v>3863</v>
      </c>
      <c r="D27" s="84">
        <v>25000</v>
      </c>
      <c r="E27" s="84" t="s">
        <v>982</v>
      </c>
      <c r="F27" s="84" t="s">
        <v>3855</v>
      </c>
      <c r="G27" s="84" t="s">
        <v>3734</v>
      </c>
      <c r="H27" s="84"/>
      <c r="I27" s="84" t="s">
        <v>3856</v>
      </c>
    </row>
    <row r="28" spans="1:9" ht="14.4">
      <c r="C28" s="6"/>
      <c r="D28" s="6"/>
      <c r="E28" s="6"/>
      <c r="F28" s="6"/>
      <c r="I28" s="6"/>
    </row>
    <row r="29" spans="1:9" ht="14.4">
      <c r="C29" s="6"/>
      <c r="D29" s="6"/>
      <c r="E29" s="6"/>
      <c r="F29" s="6"/>
      <c r="I29" s="6"/>
    </row>
    <row r="30" spans="1:9" ht="14.4">
      <c r="C30" s="6"/>
      <c r="D30" s="6"/>
      <c r="E30" s="6"/>
      <c r="F30" s="6"/>
      <c r="I30" s="6"/>
    </row>
    <row r="31" spans="1:9" ht="14.4">
      <c r="C31" s="6"/>
      <c r="D31" s="6"/>
      <c r="E31" s="6"/>
      <c r="F31" s="6"/>
      <c r="I31" s="6"/>
    </row>
    <row r="32" spans="1:9" ht="14.4">
      <c r="C32" s="6"/>
      <c r="D32" s="6"/>
      <c r="E32" s="6"/>
      <c r="F32" s="6"/>
      <c r="I32" s="6"/>
    </row>
    <row r="33" spans="3:9" ht="14.4">
      <c r="C33" s="6"/>
      <c r="D33" s="6"/>
      <c r="E33" s="6"/>
      <c r="F33" s="6"/>
      <c r="I33" s="6"/>
    </row>
    <row r="34" spans="3:9" ht="14.4">
      <c r="C34" s="6"/>
      <c r="D34" s="6"/>
      <c r="E34" s="6"/>
      <c r="F34" s="6"/>
      <c r="I34" s="6"/>
    </row>
    <row r="35" spans="3:9" ht="14.4">
      <c r="C35" s="6"/>
      <c r="D35" s="6"/>
      <c r="E35" s="6"/>
      <c r="F35" s="6"/>
      <c r="I35" s="6"/>
    </row>
    <row r="36" spans="3:9" ht="14.4">
      <c r="C36" s="6"/>
      <c r="D36" s="6"/>
      <c r="E36" s="6"/>
      <c r="F36" s="6"/>
      <c r="I36" s="6"/>
    </row>
    <row r="37" spans="3:9" ht="14.4">
      <c r="C37" s="6"/>
      <c r="D37" s="6"/>
      <c r="E37" s="6"/>
      <c r="F37" s="6"/>
      <c r="I37" s="6"/>
    </row>
    <row r="38" spans="3:9" ht="14.4">
      <c r="C38" s="6"/>
      <c r="D38" s="6"/>
      <c r="E38" s="6"/>
      <c r="F38" s="6"/>
      <c r="I38" s="6"/>
    </row>
    <row r="39" spans="3:9" ht="14.4">
      <c r="C39" s="6"/>
      <c r="D39" s="6"/>
      <c r="E39" s="6"/>
      <c r="F39" s="6"/>
      <c r="I39" s="6"/>
    </row>
    <row r="40" spans="3:9" ht="14.4">
      <c r="C40" s="6"/>
      <c r="D40" s="6"/>
      <c r="E40" s="6"/>
      <c r="F40" s="6"/>
      <c r="I40" s="6"/>
    </row>
    <row r="41" spans="3:9" ht="14.4">
      <c r="C41" s="6"/>
      <c r="D41" s="6"/>
      <c r="E41" s="6"/>
      <c r="F41" s="6"/>
      <c r="I41" s="6"/>
    </row>
    <row r="42" spans="3:9" ht="14.4">
      <c r="C42" s="6"/>
      <c r="D42" s="6"/>
      <c r="E42" s="6"/>
      <c r="F42" s="6"/>
      <c r="I42" s="6"/>
    </row>
    <row r="43" spans="3:9" ht="14.4">
      <c r="C43" s="6"/>
      <c r="D43" s="6"/>
      <c r="E43" s="6"/>
      <c r="F43" s="6"/>
      <c r="I43" s="6"/>
    </row>
    <row r="44" spans="3:9" ht="14.4">
      <c r="C44" s="6"/>
      <c r="D44" s="6"/>
      <c r="E44" s="6"/>
      <c r="F44" s="6"/>
      <c r="I44" s="6"/>
    </row>
    <row r="45" spans="3:9" ht="14.4">
      <c r="C45" s="6"/>
      <c r="D45" s="6"/>
      <c r="E45" s="6"/>
      <c r="F45" s="6"/>
      <c r="I45" s="6"/>
    </row>
    <row r="46" spans="3:9" ht="14.4">
      <c r="C46" s="6"/>
      <c r="D46" s="6"/>
      <c r="E46" s="6"/>
      <c r="F46" s="6"/>
      <c r="I46" s="6"/>
    </row>
    <row r="47" spans="3:9" ht="14.4">
      <c r="C47" s="6"/>
      <c r="D47" s="6"/>
      <c r="E47" s="6"/>
      <c r="F47" s="6"/>
      <c r="I47" s="6"/>
    </row>
    <row r="48" spans="3:9" ht="14.4">
      <c r="C48" s="6"/>
      <c r="D48" s="6"/>
      <c r="E48" s="6"/>
      <c r="F48" s="6"/>
      <c r="I48" s="6"/>
    </row>
    <row r="49" spans="3:9" ht="14.4">
      <c r="C49" s="6"/>
      <c r="D49" s="6"/>
      <c r="E49" s="6"/>
      <c r="F49" s="6"/>
      <c r="I49" s="6"/>
    </row>
    <row r="50" spans="3:9" ht="14.4">
      <c r="C50" s="6"/>
      <c r="D50" s="6"/>
      <c r="E50" s="6"/>
      <c r="F50" s="6"/>
      <c r="I50" s="6"/>
    </row>
    <row r="51" spans="3:9" ht="14.4">
      <c r="C51" s="6"/>
      <c r="D51" s="6"/>
      <c r="E51" s="6"/>
      <c r="F51" s="6"/>
      <c r="I51" s="6"/>
    </row>
    <row r="52" spans="3:9" ht="14.4">
      <c r="C52" s="6"/>
      <c r="D52" s="6"/>
      <c r="E52" s="6"/>
      <c r="F52" s="6"/>
      <c r="I52" s="6"/>
    </row>
    <row r="53" spans="3:9" ht="14.4">
      <c r="C53" s="6"/>
      <c r="D53" s="6"/>
      <c r="E53" s="6"/>
      <c r="F53" s="6"/>
      <c r="I53" s="6"/>
    </row>
    <row r="54" spans="3:9" ht="14.4">
      <c r="C54" s="6"/>
      <c r="D54" s="6"/>
      <c r="E54" s="6"/>
      <c r="F54" s="6"/>
      <c r="I54" s="6"/>
    </row>
    <row r="55" spans="3:9" ht="14.4">
      <c r="C55" s="6"/>
      <c r="D55" s="6"/>
      <c r="E55" s="6"/>
      <c r="F55" s="6"/>
      <c r="I55" s="6"/>
    </row>
    <row r="56" spans="3:9" ht="14.4">
      <c r="C56" s="6"/>
      <c r="D56" s="6"/>
      <c r="E56" s="6"/>
      <c r="F56" s="6"/>
      <c r="I56" s="6"/>
    </row>
    <row r="57" spans="3:9" ht="14.4">
      <c r="C57" s="6"/>
      <c r="D57" s="6"/>
      <c r="E57" s="6"/>
      <c r="F57" s="6"/>
      <c r="I57" s="6"/>
    </row>
    <row r="58" spans="3:9" ht="14.4">
      <c r="C58" s="6"/>
      <c r="D58" s="6"/>
      <c r="E58" s="6"/>
      <c r="F58" s="6"/>
      <c r="I58" s="6"/>
    </row>
    <row r="59" spans="3:9" ht="14.4">
      <c r="C59" s="6"/>
      <c r="D59" s="6"/>
      <c r="E59" s="6"/>
      <c r="F59" s="6"/>
      <c r="I59" s="6"/>
    </row>
    <row r="60" spans="3:9" ht="14.4">
      <c r="C60" s="6"/>
      <c r="D60" s="6"/>
      <c r="E60" s="6"/>
      <c r="F60" s="6"/>
      <c r="I60" s="6"/>
    </row>
    <row r="61" spans="3:9" ht="14.4">
      <c r="C61" s="6"/>
      <c r="D61" s="6"/>
      <c r="E61" s="6"/>
      <c r="F61" s="6"/>
      <c r="I61" s="6"/>
    </row>
    <row r="62" spans="3:9" ht="14.4">
      <c r="C62" s="6"/>
      <c r="D62" s="6"/>
      <c r="E62" s="6"/>
      <c r="F62" s="6"/>
      <c r="I62" s="6"/>
    </row>
    <row r="63" spans="3:9" ht="14.4">
      <c r="C63" s="6"/>
      <c r="D63" s="6"/>
      <c r="E63" s="6"/>
      <c r="F63" s="6"/>
      <c r="I63" s="6"/>
    </row>
    <row r="64" spans="3:9" ht="14.4">
      <c r="C64" s="6"/>
      <c r="D64" s="6"/>
      <c r="E64" s="6"/>
      <c r="F64" s="6"/>
      <c r="I64" s="6"/>
    </row>
    <row r="65" spans="3:9" ht="14.4">
      <c r="C65" s="6"/>
      <c r="D65" s="6"/>
      <c r="E65" s="6"/>
      <c r="F65" s="6"/>
      <c r="I65" s="6"/>
    </row>
    <row r="66" spans="3:9" ht="14.4">
      <c r="C66" s="6"/>
      <c r="D66" s="6"/>
      <c r="E66" s="6"/>
      <c r="F66" s="6"/>
      <c r="I66" s="6"/>
    </row>
    <row r="67" spans="3:9" ht="14.4">
      <c r="C67" s="6"/>
      <c r="D67" s="6"/>
      <c r="E67" s="6"/>
      <c r="F67" s="6"/>
      <c r="I67" s="6"/>
    </row>
    <row r="68" spans="3:9" ht="14.4">
      <c r="C68" s="6"/>
      <c r="D68" s="6"/>
      <c r="E68" s="6"/>
      <c r="F68" s="6"/>
      <c r="I68" s="6"/>
    </row>
    <row r="69" spans="3:9" ht="14.4">
      <c r="C69" s="6"/>
      <c r="D69" s="6"/>
      <c r="E69" s="6"/>
      <c r="F69" s="6"/>
      <c r="I69" s="6"/>
    </row>
    <row r="70" spans="3:9" ht="14.4">
      <c r="C70" s="6"/>
      <c r="D70" s="6"/>
      <c r="E70" s="6"/>
      <c r="F70" s="6"/>
      <c r="I70" s="6"/>
    </row>
    <row r="71" spans="3:9" ht="14.4">
      <c r="C71" s="6"/>
      <c r="D71" s="6"/>
      <c r="E71" s="6"/>
      <c r="F71" s="6"/>
      <c r="I71" s="6"/>
    </row>
    <row r="72" spans="3:9" ht="14.4">
      <c r="C72" s="6"/>
      <c r="D72" s="6"/>
      <c r="E72" s="6"/>
      <c r="F72" s="6"/>
      <c r="I72" s="6"/>
    </row>
    <row r="73" spans="3:9" ht="14.4">
      <c r="C73" s="6"/>
      <c r="D73" s="6"/>
      <c r="E73" s="6"/>
      <c r="F73" s="6"/>
      <c r="I73" s="6"/>
    </row>
    <row r="74" spans="3:9" ht="14.4">
      <c r="C74" s="6"/>
      <c r="D74" s="6"/>
      <c r="E74" s="6"/>
      <c r="F74" s="6"/>
      <c r="I74" s="6"/>
    </row>
    <row r="75" spans="3:9" ht="14.4">
      <c r="C75" s="6"/>
      <c r="D75" s="6"/>
      <c r="E75" s="6"/>
      <c r="F75" s="6"/>
      <c r="I75" s="6"/>
    </row>
    <row r="76" spans="3:9" ht="14.4">
      <c r="C76" s="6"/>
      <c r="D76" s="6"/>
      <c r="E76" s="6"/>
      <c r="F76" s="6"/>
      <c r="I76" s="6"/>
    </row>
    <row r="77" spans="3:9" ht="14.4">
      <c r="C77" s="6"/>
      <c r="D77" s="6"/>
      <c r="E77" s="6"/>
      <c r="F77" s="6"/>
      <c r="I77" s="6"/>
    </row>
    <row r="78" spans="3:9" ht="14.4">
      <c r="C78" s="6"/>
      <c r="D78" s="6"/>
      <c r="E78" s="6"/>
      <c r="F78" s="6"/>
      <c r="I78" s="6"/>
    </row>
    <row r="79" spans="3:9" ht="14.4">
      <c r="C79" s="6"/>
      <c r="D79" s="6"/>
      <c r="E79" s="6"/>
      <c r="F79" s="6"/>
      <c r="I79" s="6"/>
    </row>
    <row r="80" spans="3:9" ht="14.4">
      <c r="C80" s="6"/>
      <c r="D80" s="6"/>
      <c r="E80" s="6"/>
      <c r="F80" s="6"/>
      <c r="I80" s="6"/>
    </row>
    <row r="81" spans="3:9" ht="14.4">
      <c r="C81" s="6"/>
      <c r="D81" s="6"/>
      <c r="E81" s="6"/>
      <c r="F81" s="6"/>
      <c r="I81" s="6"/>
    </row>
    <row r="82" spans="3:9" ht="14.4">
      <c r="C82" s="6"/>
      <c r="D82" s="6"/>
      <c r="E82" s="6"/>
      <c r="F82" s="6"/>
      <c r="I82" s="6"/>
    </row>
    <row r="83" spans="3:9" ht="14.4">
      <c r="C83" s="6"/>
      <c r="D83" s="6"/>
      <c r="E83" s="6"/>
      <c r="F83" s="6"/>
      <c r="I83" s="6"/>
    </row>
    <row r="84" spans="3:9" ht="14.4">
      <c r="C84" s="6"/>
      <c r="D84" s="6"/>
      <c r="E84" s="6"/>
      <c r="F84" s="6"/>
      <c r="I84" s="6"/>
    </row>
    <row r="85" spans="3:9" ht="14.4">
      <c r="C85" s="6"/>
      <c r="D85" s="6"/>
      <c r="E85" s="6"/>
      <c r="F85" s="6"/>
      <c r="I85" s="6"/>
    </row>
    <row r="86" spans="3:9" ht="14.4">
      <c r="C86" s="6"/>
      <c r="D86" s="6"/>
      <c r="E86" s="6"/>
      <c r="F86" s="6"/>
      <c r="I86" s="6"/>
    </row>
    <row r="87" spans="3:9" ht="14.4">
      <c r="C87" s="6"/>
      <c r="D87" s="6"/>
      <c r="E87" s="6"/>
      <c r="F87" s="6"/>
      <c r="I87" s="6"/>
    </row>
    <row r="88" spans="3:9" ht="14.4">
      <c r="C88" s="6"/>
      <c r="D88" s="6"/>
      <c r="E88" s="6"/>
      <c r="F88" s="6"/>
      <c r="I88" s="6"/>
    </row>
    <row r="89" spans="3:9" ht="14.4">
      <c r="C89" s="6"/>
      <c r="D89" s="6"/>
      <c r="E89" s="6"/>
      <c r="F89" s="6"/>
      <c r="I89" s="6"/>
    </row>
    <row r="90" spans="3:9" ht="14.4">
      <c r="C90" s="6"/>
      <c r="D90" s="6"/>
      <c r="E90" s="6"/>
      <c r="F90" s="6"/>
      <c r="I90" s="6"/>
    </row>
    <row r="91" spans="3:9" ht="14.4">
      <c r="C91" s="6"/>
      <c r="D91" s="6"/>
      <c r="E91" s="6"/>
      <c r="F91" s="6"/>
      <c r="I91" s="6"/>
    </row>
    <row r="92" spans="3:9" ht="14.4">
      <c r="C92" s="6"/>
      <c r="D92" s="6"/>
      <c r="E92" s="6"/>
      <c r="F92" s="6"/>
      <c r="I92" s="6"/>
    </row>
    <row r="93" spans="3:9" ht="14.4">
      <c r="C93" s="6"/>
      <c r="D93" s="6"/>
      <c r="E93" s="6"/>
      <c r="F93" s="6"/>
      <c r="I93" s="6"/>
    </row>
    <row r="94" spans="3:9" ht="14.4">
      <c r="C94" s="6"/>
      <c r="D94" s="6"/>
      <c r="E94" s="6"/>
      <c r="F94" s="6"/>
      <c r="I94" s="6"/>
    </row>
    <row r="95" spans="3:9" ht="14.4">
      <c r="C95" s="6"/>
      <c r="D95" s="6"/>
      <c r="E95" s="6"/>
      <c r="F95" s="6"/>
      <c r="I95" s="6"/>
    </row>
    <row r="96" spans="3:9" ht="14.4">
      <c r="C96" s="6"/>
      <c r="D96" s="6"/>
      <c r="E96" s="6"/>
      <c r="F96" s="6"/>
      <c r="I96" s="6"/>
    </row>
    <row r="97" spans="3:9" ht="14.4">
      <c r="C97" s="6"/>
      <c r="D97" s="6"/>
      <c r="E97" s="6"/>
      <c r="F97" s="6"/>
      <c r="I97" s="6"/>
    </row>
    <row r="98" spans="3:9" ht="14.4">
      <c r="C98" s="6"/>
      <c r="D98" s="6"/>
      <c r="E98" s="6"/>
      <c r="F98" s="6"/>
      <c r="I98" s="6"/>
    </row>
    <row r="99" spans="3:9" ht="14.4">
      <c r="C99" s="6"/>
      <c r="D99" s="6"/>
      <c r="E99" s="6"/>
      <c r="F99" s="6"/>
      <c r="I99" s="6"/>
    </row>
    <row r="100" spans="3:9" ht="14.4">
      <c r="C100" s="6"/>
      <c r="D100" s="6"/>
      <c r="E100" s="6"/>
      <c r="F100" s="6"/>
      <c r="I100" s="6"/>
    </row>
    <row r="101" spans="3:9" ht="14.4">
      <c r="C101" s="6"/>
      <c r="D101" s="6"/>
      <c r="E101" s="6"/>
      <c r="F101" s="6"/>
      <c r="I101" s="6"/>
    </row>
    <row r="102" spans="3:9" ht="14.4">
      <c r="C102" s="6"/>
      <c r="D102" s="6"/>
      <c r="E102" s="6"/>
      <c r="F102" s="6"/>
      <c r="I102" s="6"/>
    </row>
    <row r="103" spans="3:9" ht="14.4">
      <c r="C103" s="6"/>
      <c r="D103" s="6"/>
      <c r="E103" s="6"/>
      <c r="F103" s="6"/>
      <c r="I103" s="6"/>
    </row>
    <row r="104" spans="3:9" ht="14.4">
      <c r="C104" s="6"/>
      <c r="D104" s="6"/>
      <c r="E104" s="6"/>
      <c r="F104" s="6"/>
      <c r="I104" s="6"/>
    </row>
    <row r="105" spans="3:9" ht="14.4">
      <c r="C105" s="6"/>
      <c r="D105" s="6"/>
      <c r="E105" s="6"/>
      <c r="F105" s="6"/>
      <c r="I105" s="6"/>
    </row>
    <row r="106" spans="3:9" ht="14.4">
      <c r="C106" s="6"/>
      <c r="D106" s="6"/>
      <c r="E106" s="6"/>
      <c r="F106" s="6"/>
      <c r="I106" s="6"/>
    </row>
    <row r="107" spans="3:9" ht="14.4">
      <c r="C107" s="6"/>
      <c r="D107" s="6"/>
      <c r="E107" s="6"/>
      <c r="F107" s="6"/>
      <c r="I107" s="6"/>
    </row>
    <row r="108" spans="3:9" ht="14.4">
      <c r="C108" s="6"/>
      <c r="D108" s="6"/>
      <c r="E108" s="6"/>
      <c r="F108" s="6"/>
      <c r="I108" s="6"/>
    </row>
    <row r="109" spans="3:9" ht="14.4">
      <c r="C109" s="6"/>
      <c r="D109" s="6"/>
      <c r="E109" s="6"/>
      <c r="F109" s="6"/>
      <c r="I109" s="6"/>
    </row>
    <row r="110" spans="3:9" ht="14.4">
      <c r="C110" s="6"/>
      <c r="D110" s="6"/>
      <c r="E110" s="6"/>
      <c r="F110" s="6"/>
      <c r="I110" s="6"/>
    </row>
    <row r="111" spans="3:9" ht="14.4">
      <c r="C111" s="6"/>
      <c r="D111" s="6"/>
      <c r="E111" s="6"/>
      <c r="F111" s="6"/>
      <c r="I111" s="6"/>
    </row>
    <row r="112" spans="3:9" ht="14.4">
      <c r="C112" s="6"/>
      <c r="D112" s="6"/>
      <c r="E112" s="6"/>
      <c r="F112" s="6"/>
      <c r="I112" s="6"/>
    </row>
    <row r="113" spans="3:9" ht="14.4">
      <c r="C113" s="6"/>
      <c r="D113" s="6"/>
      <c r="E113" s="6"/>
      <c r="F113" s="6"/>
      <c r="I113" s="6"/>
    </row>
    <row r="114" spans="3:9" ht="14.4">
      <c r="C114" s="6"/>
      <c r="D114" s="6"/>
      <c r="E114" s="6"/>
      <c r="F114" s="6"/>
      <c r="I114" s="6"/>
    </row>
    <row r="115" spans="3:9" ht="14.4">
      <c r="C115" s="6"/>
      <c r="D115" s="6"/>
      <c r="E115" s="6"/>
      <c r="F115" s="6"/>
      <c r="I115" s="6"/>
    </row>
    <row r="116" spans="3:9" ht="14.4">
      <c r="C116" s="6"/>
      <c r="D116" s="6"/>
      <c r="E116" s="6"/>
      <c r="F116" s="6"/>
      <c r="I116" s="6"/>
    </row>
    <row r="117" spans="3:9" ht="14.4">
      <c r="C117" s="6"/>
      <c r="D117" s="6"/>
      <c r="E117" s="6"/>
      <c r="F117" s="6"/>
      <c r="I117" s="6"/>
    </row>
    <row r="118" spans="3:9" ht="14.4">
      <c r="C118" s="6"/>
      <c r="D118" s="6"/>
      <c r="E118" s="6"/>
      <c r="F118" s="6"/>
      <c r="I118" s="6"/>
    </row>
    <row r="119" spans="3:9" ht="14.4">
      <c r="C119" s="6"/>
      <c r="D119" s="6"/>
      <c r="E119" s="6"/>
      <c r="F119" s="6"/>
      <c r="I119" s="6"/>
    </row>
    <row r="120" spans="3:9" ht="14.4">
      <c r="C120" s="6"/>
      <c r="D120" s="6"/>
      <c r="E120" s="6"/>
      <c r="F120" s="6"/>
      <c r="I120" s="6"/>
    </row>
    <row r="121" spans="3:9" ht="14.4">
      <c r="C121" s="6"/>
      <c r="D121" s="6"/>
      <c r="E121" s="6"/>
      <c r="F121" s="6"/>
      <c r="I121" s="6"/>
    </row>
    <row r="122" spans="3:9" ht="14.4">
      <c r="C122" s="6"/>
      <c r="D122" s="6"/>
      <c r="E122" s="6"/>
      <c r="F122" s="6"/>
      <c r="I122" s="6"/>
    </row>
    <row r="123" spans="3:9" ht="14.4">
      <c r="C123" s="6"/>
      <c r="D123" s="6"/>
      <c r="E123" s="6"/>
      <c r="F123" s="6"/>
      <c r="I123" s="6"/>
    </row>
    <row r="124" spans="3:9" ht="14.4">
      <c r="C124" s="6"/>
      <c r="D124" s="6"/>
      <c r="E124" s="6"/>
      <c r="F124" s="6"/>
      <c r="I124" s="6"/>
    </row>
    <row r="125" spans="3:9" ht="14.4">
      <c r="C125" s="6"/>
      <c r="D125" s="6"/>
      <c r="E125" s="6"/>
      <c r="F125" s="6"/>
      <c r="I125" s="6"/>
    </row>
    <row r="126" spans="3:9" ht="14.4">
      <c r="C126" s="6"/>
      <c r="D126" s="6"/>
      <c r="E126" s="6"/>
      <c r="F126" s="6"/>
      <c r="I126" s="6"/>
    </row>
    <row r="127" spans="3:9" ht="14.4">
      <c r="C127" s="6"/>
      <c r="D127" s="6"/>
      <c r="E127" s="6"/>
      <c r="F127" s="6"/>
      <c r="I127" s="6"/>
    </row>
    <row r="128" spans="3:9" ht="14.4">
      <c r="C128" s="6"/>
      <c r="D128" s="6"/>
      <c r="E128" s="6"/>
      <c r="F128" s="6"/>
      <c r="I128" s="6"/>
    </row>
    <row r="129" spans="3:9" ht="14.4">
      <c r="C129" s="6"/>
      <c r="D129" s="6"/>
      <c r="E129" s="6"/>
      <c r="F129" s="6"/>
      <c r="I129" s="6"/>
    </row>
    <row r="130" spans="3:9" ht="14.4">
      <c r="C130" s="6"/>
      <c r="D130" s="6"/>
      <c r="E130" s="6"/>
      <c r="F130" s="6"/>
      <c r="I130" s="6"/>
    </row>
    <row r="131" spans="3:9" ht="14.4">
      <c r="C131" s="6"/>
      <c r="D131" s="6"/>
      <c r="E131" s="6"/>
      <c r="F131" s="6"/>
      <c r="I131" s="6"/>
    </row>
    <row r="132" spans="3:9" ht="14.4">
      <c r="C132" s="6"/>
      <c r="D132" s="6"/>
      <c r="E132" s="6"/>
      <c r="F132" s="6"/>
      <c r="I132" s="6"/>
    </row>
    <row r="133" spans="3:9" ht="14.4">
      <c r="C133" s="6"/>
      <c r="D133" s="6"/>
      <c r="E133" s="6"/>
      <c r="F133" s="6"/>
      <c r="I133" s="6"/>
    </row>
    <row r="134" spans="3:9" ht="14.4">
      <c r="C134" s="6"/>
      <c r="D134" s="6"/>
      <c r="E134" s="6"/>
      <c r="F134" s="6"/>
      <c r="I134" s="6"/>
    </row>
    <row r="135" spans="3:9" ht="14.4">
      <c r="C135" s="6"/>
      <c r="D135" s="6"/>
      <c r="E135" s="6"/>
      <c r="F135" s="6"/>
      <c r="I135" s="6"/>
    </row>
    <row r="136" spans="3:9" ht="14.4">
      <c r="C136" s="6"/>
      <c r="D136" s="6"/>
      <c r="E136" s="6"/>
      <c r="F136" s="6"/>
      <c r="I136" s="6"/>
    </row>
    <row r="137" spans="3:9" ht="14.4">
      <c r="C137" s="6"/>
      <c r="D137" s="6"/>
      <c r="E137" s="6"/>
      <c r="F137" s="6"/>
      <c r="I137" s="6"/>
    </row>
    <row r="138" spans="3:9" ht="14.4">
      <c r="C138" s="6"/>
      <c r="D138" s="6"/>
      <c r="E138" s="6"/>
      <c r="F138" s="6"/>
      <c r="I138" s="6"/>
    </row>
    <row r="139" spans="3:9" ht="14.4">
      <c r="C139" s="6"/>
      <c r="D139" s="6"/>
      <c r="E139" s="6"/>
      <c r="F139" s="6"/>
      <c r="I139" s="6"/>
    </row>
    <row r="140" spans="3:9" ht="14.4">
      <c r="C140" s="6"/>
      <c r="D140" s="6"/>
      <c r="E140" s="6"/>
      <c r="F140" s="6"/>
      <c r="I140" s="6"/>
    </row>
    <row r="141" spans="3:9" ht="14.4">
      <c r="C141" s="6"/>
      <c r="D141" s="6"/>
      <c r="E141" s="6"/>
      <c r="F141" s="6"/>
      <c r="I141" s="6"/>
    </row>
    <row r="142" spans="3:9" ht="14.4">
      <c r="C142" s="6"/>
      <c r="D142" s="6"/>
      <c r="E142" s="6"/>
      <c r="F142" s="6"/>
      <c r="I142" s="6"/>
    </row>
    <row r="143" spans="3:9" ht="14.4">
      <c r="C143" s="6"/>
      <c r="D143" s="6"/>
      <c r="E143" s="6"/>
      <c r="F143" s="6"/>
      <c r="I143" s="6"/>
    </row>
    <row r="144" spans="3:9" ht="14.4">
      <c r="C144" s="6"/>
      <c r="D144" s="6"/>
      <c r="E144" s="6"/>
      <c r="F144" s="6"/>
      <c r="I144" s="6"/>
    </row>
    <row r="145" spans="3:9" ht="14.4">
      <c r="C145" s="6"/>
      <c r="D145" s="6"/>
      <c r="E145" s="6"/>
      <c r="F145" s="6"/>
      <c r="I145" s="6"/>
    </row>
    <row r="146" spans="3:9" ht="14.4">
      <c r="C146" s="6"/>
      <c r="D146" s="6"/>
      <c r="E146" s="6"/>
      <c r="F146" s="6"/>
      <c r="I146" s="6"/>
    </row>
    <row r="147" spans="3:9" ht="14.4">
      <c r="C147" s="6"/>
      <c r="D147" s="6"/>
      <c r="E147" s="6"/>
      <c r="F147" s="6"/>
      <c r="I147" s="6"/>
    </row>
    <row r="148" spans="3:9" ht="14.4">
      <c r="C148" s="6"/>
      <c r="D148" s="6"/>
      <c r="E148" s="6"/>
      <c r="F148" s="6"/>
      <c r="I148" s="6"/>
    </row>
    <row r="149" spans="3:9" ht="14.4">
      <c r="C149" s="6"/>
      <c r="D149" s="6"/>
      <c r="E149" s="6"/>
      <c r="F149" s="6"/>
      <c r="I149" s="6"/>
    </row>
    <row r="150" spans="3:9" ht="14.4">
      <c r="C150" s="6"/>
      <c r="D150" s="6"/>
      <c r="E150" s="6"/>
      <c r="F150" s="6"/>
      <c r="I150" s="6"/>
    </row>
    <row r="151" spans="3:9" ht="14.4">
      <c r="C151" s="6"/>
      <c r="D151" s="6"/>
      <c r="E151" s="6"/>
      <c r="F151" s="6"/>
      <c r="I151" s="6"/>
    </row>
    <row r="152" spans="3:9" ht="14.4">
      <c r="C152" s="6"/>
      <c r="D152" s="6"/>
      <c r="E152" s="6"/>
      <c r="F152" s="6"/>
      <c r="I152" s="6"/>
    </row>
    <row r="153" spans="3:9" ht="14.4">
      <c r="C153" s="6"/>
      <c r="D153" s="6"/>
      <c r="E153" s="6"/>
      <c r="F153" s="6"/>
      <c r="I153" s="6"/>
    </row>
    <row r="154" spans="3:9" ht="14.4">
      <c r="C154" s="6"/>
      <c r="D154" s="6"/>
      <c r="E154" s="6"/>
      <c r="F154" s="6"/>
      <c r="I154" s="6"/>
    </row>
    <row r="155" spans="3:9" ht="14.4">
      <c r="C155" s="6"/>
      <c r="D155" s="6"/>
      <c r="E155" s="6"/>
      <c r="F155" s="6"/>
      <c r="I155" s="6"/>
    </row>
    <row r="156" spans="3:9" ht="14.4">
      <c r="C156" s="6"/>
      <c r="D156" s="6"/>
      <c r="E156" s="6"/>
      <c r="F156" s="6"/>
      <c r="I156" s="6"/>
    </row>
    <row r="157" spans="3:9" ht="14.4">
      <c r="C157" s="6"/>
      <c r="D157" s="6"/>
      <c r="E157" s="6"/>
      <c r="F157" s="6"/>
      <c r="I157" s="6"/>
    </row>
    <row r="158" spans="3:9" ht="14.4">
      <c r="C158" s="6"/>
      <c r="D158" s="6"/>
      <c r="E158" s="6"/>
      <c r="F158" s="6"/>
      <c r="I158" s="6"/>
    </row>
    <row r="159" spans="3:9" ht="14.4">
      <c r="C159" s="6"/>
      <c r="D159" s="6"/>
      <c r="E159" s="6"/>
      <c r="F159" s="6"/>
      <c r="I159" s="6"/>
    </row>
    <row r="160" spans="3:9" ht="14.4">
      <c r="C160" s="6"/>
      <c r="D160" s="6"/>
      <c r="E160" s="6"/>
      <c r="F160" s="6"/>
      <c r="I160" s="6"/>
    </row>
    <row r="161" spans="3:9" ht="14.4">
      <c r="C161" s="6"/>
      <c r="D161" s="6"/>
      <c r="E161" s="6"/>
      <c r="F161" s="6"/>
      <c r="I161" s="6"/>
    </row>
    <row r="162" spans="3:9" ht="14.4">
      <c r="C162" s="6"/>
      <c r="D162" s="6"/>
      <c r="E162" s="6"/>
      <c r="F162" s="6"/>
      <c r="I162" s="6"/>
    </row>
    <row r="163" spans="3:9" ht="14.4">
      <c r="C163" s="6"/>
      <c r="D163" s="6"/>
      <c r="E163" s="6"/>
      <c r="F163" s="6"/>
      <c r="I163" s="6"/>
    </row>
    <row r="164" spans="3:9" ht="14.4">
      <c r="C164" s="6"/>
      <c r="D164" s="6"/>
      <c r="E164" s="6"/>
      <c r="F164" s="6"/>
      <c r="I164" s="6"/>
    </row>
    <row r="165" spans="3:9" ht="14.4">
      <c r="C165" s="6"/>
      <c r="D165" s="6"/>
      <c r="E165" s="6"/>
      <c r="F165" s="6"/>
      <c r="I165" s="6"/>
    </row>
    <row r="166" spans="3:9" ht="14.4">
      <c r="C166" s="6"/>
      <c r="D166" s="6"/>
      <c r="E166" s="6"/>
      <c r="F166" s="6"/>
      <c r="I166" s="6"/>
    </row>
    <row r="167" spans="3:9" ht="14.4">
      <c r="C167" s="6"/>
      <c r="D167" s="6"/>
      <c r="E167" s="6"/>
      <c r="F167" s="6"/>
      <c r="I167" s="6"/>
    </row>
    <row r="168" spans="3:9" ht="14.4">
      <c r="C168" s="6"/>
      <c r="D168" s="6"/>
      <c r="E168" s="6"/>
      <c r="F168" s="6"/>
      <c r="I168" s="6"/>
    </row>
    <row r="169" spans="3:9" ht="14.4">
      <c r="C169" s="6"/>
      <c r="D169" s="6"/>
      <c r="E169" s="6"/>
      <c r="F169" s="6"/>
      <c r="I169" s="6"/>
    </row>
    <row r="170" spans="3:9" ht="14.4">
      <c r="C170" s="6"/>
      <c r="D170" s="6"/>
      <c r="E170" s="6"/>
      <c r="F170" s="6"/>
      <c r="I170" s="6"/>
    </row>
    <row r="171" spans="3:9" ht="14.4">
      <c r="C171" s="6"/>
      <c r="D171" s="6"/>
      <c r="E171" s="6"/>
      <c r="F171" s="6"/>
      <c r="I171" s="6"/>
    </row>
    <row r="172" spans="3:9" ht="14.4">
      <c r="C172" s="6"/>
      <c r="D172" s="6"/>
      <c r="E172" s="6"/>
      <c r="F172" s="6"/>
      <c r="I172" s="6"/>
    </row>
    <row r="173" spans="3:9" ht="14.4">
      <c r="C173" s="6"/>
      <c r="D173" s="6"/>
      <c r="E173" s="6"/>
      <c r="F173" s="6"/>
      <c r="I173" s="6"/>
    </row>
    <row r="174" spans="3:9" ht="14.4">
      <c r="C174" s="6"/>
      <c r="D174" s="6"/>
      <c r="E174" s="6"/>
      <c r="F174" s="6"/>
      <c r="I174" s="6"/>
    </row>
    <row r="175" spans="3:9" ht="14.4">
      <c r="C175" s="6"/>
      <c r="D175" s="6"/>
      <c r="E175" s="6"/>
      <c r="F175" s="6"/>
      <c r="I175" s="6"/>
    </row>
    <row r="176" spans="3:9" ht="14.4">
      <c r="C176" s="6"/>
      <c r="D176" s="6"/>
      <c r="E176" s="6"/>
      <c r="F176" s="6"/>
      <c r="I176" s="6"/>
    </row>
    <row r="177" spans="3:9" ht="14.4">
      <c r="C177" s="6"/>
      <c r="D177" s="6"/>
      <c r="E177" s="6"/>
      <c r="F177" s="6"/>
      <c r="I177" s="6"/>
    </row>
    <row r="178" spans="3:9" ht="14.4">
      <c r="C178" s="6"/>
      <c r="D178" s="6"/>
      <c r="E178" s="6"/>
      <c r="F178" s="6"/>
      <c r="I178" s="6"/>
    </row>
    <row r="179" spans="3:9" ht="14.4">
      <c r="C179" s="6"/>
      <c r="D179" s="6"/>
      <c r="E179" s="6"/>
      <c r="F179" s="6"/>
      <c r="I179" s="6"/>
    </row>
    <row r="180" spans="3:9" ht="14.4">
      <c r="C180" s="6"/>
      <c r="D180" s="6"/>
      <c r="E180" s="6"/>
      <c r="F180" s="6"/>
      <c r="I180" s="6"/>
    </row>
    <row r="181" spans="3:9" ht="14.4">
      <c r="C181" s="6"/>
      <c r="D181" s="6"/>
      <c r="E181" s="6"/>
      <c r="F181" s="6"/>
      <c r="I181" s="6"/>
    </row>
    <row r="182" spans="3:9" ht="14.4">
      <c r="C182" s="6"/>
      <c r="D182" s="6"/>
      <c r="E182" s="6"/>
      <c r="F182" s="6"/>
      <c r="I182" s="6"/>
    </row>
    <row r="183" spans="3:9" ht="14.4">
      <c r="C183" s="6"/>
      <c r="D183" s="6"/>
      <c r="E183" s="6"/>
      <c r="F183" s="6"/>
      <c r="I183" s="6"/>
    </row>
    <row r="184" spans="3:9" ht="14.4">
      <c r="C184" s="6"/>
      <c r="D184" s="6"/>
      <c r="E184" s="6"/>
      <c r="F184" s="6"/>
      <c r="I184" s="6"/>
    </row>
    <row r="185" spans="3:9" ht="14.4">
      <c r="C185" s="6"/>
      <c r="D185" s="6"/>
      <c r="E185" s="6"/>
      <c r="F185" s="6"/>
      <c r="I185" s="6"/>
    </row>
    <row r="186" spans="3:9" ht="14.4">
      <c r="C186" s="6"/>
      <c r="D186" s="6"/>
      <c r="E186" s="6"/>
      <c r="F186" s="6"/>
      <c r="I186" s="6"/>
    </row>
    <row r="187" spans="3:9" ht="14.4">
      <c r="C187" s="6"/>
      <c r="D187" s="6"/>
      <c r="E187" s="6"/>
      <c r="F187" s="6"/>
      <c r="I187" s="6"/>
    </row>
    <row r="188" spans="3:9" ht="14.4">
      <c r="C188" s="6"/>
      <c r="D188" s="6"/>
      <c r="E188" s="6"/>
      <c r="F188" s="6"/>
      <c r="I188" s="6"/>
    </row>
    <row r="189" spans="3:9" ht="14.4">
      <c r="C189" s="6"/>
      <c r="D189" s="6"/>
      <c r="E189" s="6"/>
      <c r="F189" s="6"/>
      <c r="I189" s="6"/>
    </row>
    <row r="190" spans="3:9" ht="14.4">
      <c r="C190" s="6"/>
      <c r="D190" s="6"/>
      <c r="E190" s="6"/>
      <c r="F190" s="6"/>
      <c r="I190" s="6"/>
    </row>
    <row r="191" spans="3:9" ht="14.4">
      <c r="C191" s="6"/>
      <c r="D191" s="6"/>
      <c r="E191" s="6"/>
      <c r="F191" s="6"/>
      <c r="I191" s="6"/>
    </row>
    <row r="192" spans="3:9" ht="14.4">
      <c r="C192" s="6"/>
      <c r="D192" s="6"/>
      <c r="E192" s="6"/>
      <c r="F192" s="6"/>
      <c r="I192" s="6"/>
    </row>
    <row r="193" spans="3:9" ht="14.4">
      <c r="C193" s="6"/>
      <c r="D193" s="6"/>
      <c r="E193" s="6"/>
      <c r="F193" s="6"/>
      <c r="I193" s="6"/>
    </row>
    <row r="194" spans="3:9" ht="14.4">
      <c r="C194" s="6"/>
      <c r="D194" s="6"/>
      <c r="E194" s="6"/>
      <c r="F194" s="6"/>
      <c r="I194" s="6"/>
    </row>
    <row r="195" spans="3:9" ht="14.4">
      <c r="C195" s="6"/>
      <c r="D195" s="6"/>
      <c r="E195" s="6"/>
      <c r="F195" s="6"/>
      <c r="I195" s="6"/>
    </row>
    <row r="196" spans="3:9" ht="14.4">
      <c r="C196" s="6"/>
      <c r="D196" s="6"/>
      <c r="E196" s="6"/>
      <c r="F196" s="6"/>
      <c r="I196" s="6"/>
    </row>
    <row r="197" spans="3:9" ht="14.4">
      <c r="C197" s="6"/>
      <c r="D197" s="6"/>
      <c r="E197" s="6"/>
      <c r="F197" s="6"/>
      <c r="I197" s="6"/>
    </row>
    <row r="198" spans="3:9" ht="14.4">
      <c r="C198" s="6"/>
      <c r="D198" s="6"/>
      <c r="E198" s="6"/>
      <c r="F198" s="6"/>
      <c r="I198" s="6"/>
    </row>
    <row r="199" spans="3:9" ht="14.4">
      <c r="C199" s="6"/>
      <c r="D199" s="6"/>
      <c r="E199" s="6"/>
      <c r="F199" s="6"/>
      <c r="I199" s="6"/>
    </row>
    <row r="200" spans="3:9" ht="14.4">
      <c r="C200" s="6"/>
      <c r="D200" s="6"/>
      <c r="E200" s="6"/>
      <c r="F200" s="6"/>
      <c r="I200" s="6"/>
    </row>
    <row r="201" spans="3:9" ht="14.4">
      <c r="C201" s="6"/>
      <c r="D201" s="6"/>
      <c r="E201" s="6"/>
      <c r="F201" s="6"/>
      <c r="I201" s="6"/>
    </row>
    <row r="202" spans="3:9" ht="14.4">
      <c r="C202" s="6"/>
      <c r="D202" s="6"/>
      <c r="E202" s="6"/>
      <c r="F202" s="6"/>
      <c r="I202" s="6"/>
    </row>
    <row r="203" spans="3:9" ht="14.4">
      <c r="C203" s="6"/>
      <c r="D203" s="6"/>
      <c r="E203" s="6"/>
      <c r="F203" s="6"/>
      <c r="I203" s="6"/>
    </row>
    <row r="204" spans="3:9" ht="14.4">
      <c r="C204" s="6"/>
      <c r="D204" s="6"/>
      <c r="E204" s="6"/>
      <c r="F204" s="6"/>
      <c r="I204" s="6"/>
    </row>
    <row r="205" spans="3:9" ht="14.4">
      <c r="C205" s="6"/>
      <c r="D205" s="6"/>
      <c r="E205" s="6"/>
      <c r="F205" s="6"/>
      <c r="I205" s="6"/>
    </row>
    <row r="206" spans="3:9" ht="14.4">
      <c r="C206" s="6"/>
      <c r="D206" s="6"/>
      <c r="E206" s="6"/>
      <c r="F206" s="6"/>
      <c r="I206" s="6"/>
    </row>
    <row r="207" spans="3:9" ht="14.4">
      <c r="C207" s="6"/>
      <c r="D207" s="6"/>
      <c r="E207" s="6"/>
      <c r="F207" s="6"/>
      <c r="I207" s="6"/>
    </row>
    <row r="208" spans="3:9" ht="14.4">
      <c r="C208" s="6"/>
      <c r="D208" s="6"/>
      <c r="E208" s="6"/>
      <c r="F208" s="6"/>
      <c r="I208" s="6"/>
    </row>
    <row r="209" spans="3:9" ht="14.4">
      <c r="C209" s="6"/>
      <c r="D209" s="6"/>
      <c r="E209" s="6"/>
      <c r="F209" s="6"/>
      <c r="I209" s="6"/>
    </row>
    <row r="210" spans="3:9" ht="14.4">
      <c r="C210" s="6"/>
      <c r="D210" s="6"/>
      <c r="E210" s="6"/>
      <c r="F210" s="6"/>
      <c r="I210" s="6"/>
    </row>
    <row r="211" spans="3:9" ht="14.4">
      <c r="C211" s="6"/>
      <c r="D211" s="6"/>
      <c r="E211" s="6"/>
      <c r="F211" s="6"/>
      <c r="I211" s="6"/>
    </row>
    <row r="212" spans="3:9" ht="14.4">
      <c r="C212" s="6"/>
      <c r="D212" s="6"/>
      <c r="E212" s="6"/>
      <c r="F212" s="6"/>
      <c r="I212" s="6"/>
    </row>
    <row r="213" spans="3:9" ht="14.4">
      <c r="C213" s="6"/>
      <c r="D213" s="6"/>
      <c r="E213" s="6"/>
      <c r="F213" s="6"/>
      <c r="I213" s="6"/>
    </row>
    <row r="214" spans="3:9" ht="14.4">
      <c r="C214" s="6"/>
      <c r="D214" s="6"/>
      <c r="E214" s="6"/>
      <c r="F214" s="6"/>
      <c r="I214" s="6"/>
    </row>
    <row r="215" spans="3:9" ht="14.4">
      <c r="C215" s="6"/>
      <c r="D215" s="6"/>
      <c r="E215" s="6"/>
      <c r="F215" s="6"/>
      <c r="I215" s="6"/>
    </row>
    <row r="216" spans="3:9" ht="14.4">
      <c r="C216" s="6"/>
      <c r="D216" s="6"/>
      <c r="E216" s="6"/>
      <c r="F216" s="6"/>
      <c r="I216" s="6"/>
    </row>
    <row r="217" spans="3:9" ht="14.4">
      <c r="C217" s="6"/>
      <c r="D217" s="6"/>
      <c r="E217" s="6"/>
      <c r="F217" s="6"/>
      <c r="I217" s="6"/>
    </row>
    <row r="218" spans="3:9" ht="14.4">
      <c r="C218" s="6"/>
      <c r="D218" s="6"/>
      <c r="E218" s="6"/>
      <c r="F218" s="6"/>
      <c r="I218" s="6"/>
    </row>
    <row r="219" spans="3:9" ht="14.4">
      <c r="C219" s="6"/>
      <c r="D219" s="6"/>
      <c r="E219" s="6"/>
      <c r="F219" s="6"/>
      <c r="I219" s="6"/>
    </row>
    <row r="220" spans="3:9" ht="14.4">
      <c r="C220" s="6"/>
      <c r="D220" s="6"/>
      <c r="E220" s="6"/>
      <c r="F220" s="6"/>
      <c r="I220" s="6"/>
    </row>
    <row r="221" spans="3:9" ht="14.4">
      <c r="C221" s="6"/>
      <c r="D221" s="6"/>
      <c r="E221" s="6"/>
      <c r="F221" s="6"/>
      <c r="I221" s="6"/>
    </row>
    <row r="222" spans="3:9" ht="14.4">
      <c r="C222" s="6"/>
      <c r="D222" s="6"/>
      <c r="E222" s="6"/>
      <c r="F222" s="6"/>
      <c r="I222" s="6"/>
    </row>
    <row r="223" spans="3:9" ht="14.4">
      <c r="C223" s="6"/>
      <c r="D223" s="6"/>
      <c r="E223" s="6"/>
      <c r="F223" s="6"/>
      <c r="I223" s="6"/>
    </row>
    <row r="224" spans="3:9" ht="14.4">
      <c r="C224" s="6"/>
      <c r="D224" s="6"/>
      <c r="E224" s="6"/>
      <c r="F224" s="6"/>
      <c r="I224" s="6"/>
    </row>
    <row r="225" spans="3:9" ht="14.4">
      <c r="C225" s="6"/>
      <c r="D225" s="6"/>
      <c r="E225" s="6"/>
      <c r="F225" s="6"/>
      <c r="I225" s="6"/>
    </row>
    <row r="226" spans="3:9" ht="14.4">
      <c r="C226" s="6"/>
      <c r="D226" s="6"/>
      <c r="E226" s="6"/>
      <c r="F226" s="6"/>
      <c r="I226" s="6"/>
    </row>
    <row r="227" spans="3:9" ht="14.4">
      <c r="C227" s="6"/>
      <c r="D227" s="6"/>
      <c r="E227" s="6"/>
      <c r="F227" s="6"/>
      <c r="I227" s="6"/>
    </row>
    <row r="228" spans="3:9" ht="14.4">
      <c r="C228" s="6"/>
      <c r="D228" s="6"/>
      <c r="E228" s="6"/>
      <c r="F228" s="6"/>
      <c r="I228" s="6"/>
    </row>
    <row r="229" spans="3:9" ht="14.4">
      <c r="C229" s="6"/>
      <c r="D229" s="6"/>
      <c r="E229" s="6"/>
      <c r="F229" s="6"/>
      <c r="I229" s="6"/>
    </row>
    <row r="230" spans="3:9" ht="14.4">
      <c r="C230" s="6"/>
      <c r="D230" s="6"/>
      <c r="E230" s="6"/>
      <c r="F230" s="6"/>
      <c r="I230" s="6"/>
    </row>
    <row r="231" spans="3:9" ht="14.4">
      <c r="C231" s="6"/>
      <c r="D231" s="6"/>
      <c r="E231" s="6"/>
      <c r="F231" s="6"/>
      <c r="I231" s="6"/>
    </row>
    <row r="232" spans="3:9" ht="14.4">
      <c r="C232" s="6"/>
      <c r="D232" s="6"/>
      <c r="E232" s="6"/>
      <c r="F232" s="6"/>
      <c r="I232" s="6"/>
    </row>
    <row r="233" spans="3:9" ht="14.4">
      <c r="C233" s="6"/>
      <c r="D233" s="6"/>
      <c r="E233" s="6"/>
      <c r="F233" s="6"/>
      <c r="I233" s="6"/>
    </row>
    <row r="234" spans="3:9" ht="14.4">
      <c r="C234" s="6"/>
      <c r="D234" s="6"/>
      <c r="E234" s="6"/>
      <c r="F234" s="6"/>
      <c r="I234" s="6"/>
    </row>
    <row r="235" spans="3:9" ht="14.4">
      <c r="C235" s="6"/>
      <c r="D235" s="6"/>
      <c r="E235" s="6"/>
      <c r="F235" s="6"/>
      <c r="I235" s="6"/>
    </row>
    <row r="236" spans="3:9" ht="14.4">
      <c r="C236" s="6"/>
      <c r="D236" s="6"/>
      <c r="E236" s="6"/>
      <c r="F236" s="6"/>
      <c r="I236" s="6"/>
    </row>
    <row r="237" spans="3:9" ht="14.4">
      <c r="C237" s="6"/>
      <c r="D237" s="6"/>
      <c r="E237" s="6"/>
      <c r="F237" s="6"/>
      <c r="I237" s="6"/>
    </row>
    <row r="238" spans="3:9" ht="14.4">
      <c r="C238" s="6"/>
      <c r="D238" s="6"/>
      <c r="E238" s="6"/>
      <c r="F238" s="6"/>
      <c r="I238" s="6"/>
    </row>
    <row r="239" spans="3:9" ht="14.4">
      <c r="C239" s="6"/>
      <c r="D239" s="6"/>
      <c r="E239" s="6"/>
      <c r="F239" s="6"/>
      <c r="I239" s="6"/>
    </row>
    <row r="240" spans="3:9" ht="14.4">
      <c r="C240" s="6"/>
      <c r="D240" s="6"/>
      <c r="E240" s="6"/>
      <c r="F240" s="6"/>
      <c r="I240" s="6"/>
    </row>
    <row r="241" spans="3:9" ht="14.4">
      <c r="C241" s="6"/>
      <c r="D241" s="6"/>
      <c r="E241" s="6"/>
      <c r="F241" s="6"/>
      <c r="I241" s="6"/>
    </row>
    <row r="242" spans="3:9" ht="14.4">
      <c r="C242" s="6"/>
      <c r="D242" s="6"/>
      <c r="E242" s="6"/>
      <c r="F242" s="6"/>
      <c r="I242" s="6"/>
    </row>
    <row r="243" spans="3:9" ht="14.4">
      <c r="C243" s="6"/>
      <c r="D243" s="6"/>
      <c r="E243" s="6"/>
      <c r="F243" s="6"/>
      <c r="I243" s="6"/>
    </row>
    <row r="244" spans="3:9" ht="14.4">
      <c r="C244" s="6"/>
      <c r="D244" s="6"/>
      <c r="E244" s="6"/>
      <c r="F244" s="6"/>
      <c r="I244" s="6"/>
    </row>
    <row r="245" spans="3:9" ht="14.4">
      <c r="C245" s="6"/>
      <c r="D245" s="6"/>
      <c r="E245" s="6"/>
      <c r="F245" s="6"/>
      <c r="I245" s="6"/>
    </row>
    <row r="246" spans="3:9" ht="14.4">
      <c r="C246" s="6"/>
      <c r="D246" s="6"/>
      <c r="E246" s="6"/>
      <c r="F246" s="6"/>
      <c r="I246" s="6"/>
    </row>
    <row r="247" spans="3:9" ht="14.4">
      <c r="C247" s="6"/>
      <c r="D247" s="6"/>
      <c r="E247" s="6"/>
      <c r="F247" s="6"/>
      <c r="I247" s="6"/>
    </row>
    <row r="248" spans="3:9" ht="14.4">
      <c r="C248" s="6"/>
      <c r="D248" s="6"/>
      <c r="E248" s="6"/>
      <c r="F248" s="6"/>
      <c r="I248" s="6"/>
    </row>
    <row r="249" spans="3:9" ht="14.4">
      <c r="C249" s="6"/>
      <c r="D249" s="6"/>
      <c r="E249" s="6"/>
      <c r="F249" s="6"/>
      <c r="I249" s="6"/>
    </row>
    <row r="250" spans="3:9" ht="14.4">
      <c r="C250" s="6"/>
      <c r="D250" s="6"/>
      <c r="E250" s="6"/>
      <c r="F250" s="6"/>
      <c r="I250" s="6"/>
    </row>
    <row r="251" spans="3:9" ht="14.4">
      <c r="C251" s="6"/>
      <c r="D251" s="6"/>
      <c r="E251" s="6"/>
      <c r="F251" s="6"/>
      <c r="I251" s="6"/>
    </row>
    <row r="252" spans="3:9" ht="14.4">
      <c r="C252" s="6"/>
      <c r="D252" s="6"/>
      <c r="E252" s="6"/>
      <c r="F252" s="6"/>
      <c r="I252" s="6"/>
    </row>
    <row r="253" spans="3:9" ht="14.4">
      <c r="C253" s="6"/>
      <c r="D253" s="6"/>
      <c r="E253" s="6"/>
      <c r="F253" s="6"/>
      <c r="I253" s="6"/>
    </row>
    <row r="254" spans="3:9" ht="14.4">
      <c r="C254" s="6"/>
      <c r="D254" s="6"/>
      <c r="E254" s="6"/>
      <c r="F254" s="6"/>
      <c r="I254" s="6"/>
    </row>
    <row r="255" spans="3:9" ht="14.4">
      <c r="C255" s="6"/>
      <c r="D255" s="6"/>
      <c r="E255" s="6"/>
      <c r="F255" s="6"/>
      <c r="I255" s="6"/>
    </row>
    <row r="256" spans="3:9" ht="14.4">
      <c r="C256" s="6"/>
      <c r="D256" s="6"/>
      <c r="E256" s="6"/>
      <c r="F256" s="6"/>
      <c r="I256" s="6"/>
    </row>
    <row r="257" spans="3:9" ht="14.4">
      <c r="C257" s="6"/>
      <c r="D257" s="6"/>
      <c r="E257" s="6"/>
      <c r="F257" s="6"/>
      <c r="I257" s="6"/>
    </row>
    <row r="258" spans="3:9" ht="14.4">
      <c r="C258" s="6"/>
      <c r="D258" s="6"/>
      <c r="E258" s="6"/>
      <c r="F258" s="6"/>
      <c r="I258" s="6"/>
    </row>
    <row r="259" spans="3:9" ht="14.4">
      <c r="C259" s="6"/>
      <c r="D259" s="6"/>
      <c r="E259" s="6"/>
      <c r="F259" s="6"/>
      <c r="I259" s="6"/>
    </row>
    <row r="260" spans="3:9" ht="14.4">
      <c r="C260" s="6"/>
      <c r="D260" s="6"/>
      <c r="E260" s="6"/>
      <c r="F260" s="6"/>
      <c r="I260" s="6"/>
    </row>
    <row r="261" spans="3:9" ht="14.4">
      <c r="C261" s="6"/>
      <c r="D261" s="6"/>
      <c r="E261" s="6"/>
      <c r="F261" s="6"/>
      <c r="I261" s="6"/>
    </row>
    <row r="262" spans="3:9" ht="14.4">
      <c r="C262" s="6"/>
      <c r="D262" s="6"/>
      <c r="E262" s="6"/>
      <c r="F262" s="6"/>
      <c r="I262" s="6"/>
    </row>
    <row r="263" spans="3:9" ht="14.4">
      <c r="C263" s="6"/>
      <c r="D263" s="6"/>
      <c r="E263" s="6"/>
      <c r="F263" s="6"/>
      <c r="I263" s="6"/>
    </row>
    <row r="264" spans="3:9" ht="14.4">
      <c r="C264" s="6"/>
      <c r="D264" s="6"/>
      <c r="E264" s="6"/>
      <c r="F264" s="6"/>
      <c r="I264" s="6"/>
    </row>
    <row r="265" spans="3:9" ht="14.4">
      <c r="C265" s="6"/>
      <c r="D265" s="6"/>
      <c r="E265" s="6"/>
      <c r="F265" s="6"/>
      <c r="I265" s="6"/>
    </row>
    <row r="266" spans="3:9" ht="14.4">
      <c r="C266" s="6"/>
      <c r="D266" s="6"/>
      <c r="E266" s="6"/>
      <c r="F266" s="6"/>
      <c r="I266" s="6"/>
    </row>
    <row r="267" spans="3:9" ht="14.4">
      <c r="C267" s="6"/>
      <c r="D267" s="6"/>
      <c r="E267" s="6"/>
      <c r="F267" s="6"/>
      <c r="I267" s="6"/>
    </row>
    <row r="268" spans="3:9" ht="14.4">
      <c r="C268" s="6"/>
      <c r="D268" s="6"/>
      <c r="E268" s="6"/>
      <c r="F268" s="6"/>
      <c r="I268" s="6"/>
    </row>
    <row r="269" spans="3:9" ht="14.4">
      <c r="C269" s="6"/>
      <c r="D269" s="6"/>
      <c r="E269" s="6"/>
      <c r="F269" s="6"/>
      <c r="I269" s="6"/>
    </row>
    <row r="270" spans="3:9" ht="14.4">
      <c r="C270" s="6"/>
      <c r="D270" s="6"/>
      <c r="E270" s="6"/>
      <c r="F270" s="6"/>
      <c r="I270" s="6"/>
    </row>
    <row r="271" spans="3:9" ht="14.4">
      <c r="C271" s="6"/>
      <c r="D271" s="6"/>
      <c r="E271" s="6"/>
      <c r="F271" s="6"/>
      <c r="I271" s="6"/>
    </row>
    <row r="272" spans="3:9" ht="14.4">
      <c r="C272" s="6"/>
      <c r="D272" s="6"/>
      <c r="E272" s="6"/>
      <c r="F272" s="6"/>
      <c r="I272" s="6"/>
    </row>
    <row r="273" spans="3:9" ht="14.4">
      <c r="C273" s="6"/>
      <c r="D273" s="6"/>
      <c r="E273" s="6"/>
      <c r="F273" s="6"/>
      <c r="I273" s="6"/>
    </row>
    <row r="274" spans="3:9" ht="14.4">
      <c r="C274" s="6"/>
      <c r="D274" s="6"/>
      <c r="E274" s="6"/>
      <c r="F274" s="6"/>
      <c r="I274" s="6"/>
    </row>
    <row r="275" spans="3:9" ht="14.4">
      <c r="C275" s="6"/>
      <c r="D275" s="6"/>
      <c r="E275" s="6"/>
      <c r="F275" s="6"/>
      <c r="I275" s="6"/>
    </row>
    <row r="276" spans="3:9" ht="14.4">
      <c r="C276" s="6"/>
      <c r="D276" s="6"/>
      <c r="E276" s="6"/>
      <c r="F276" s="6"/>
      <c r="I276" s="6"/>
    </row>
    <row r="277" spans="3:9" ht="14.4">
      <c r="C277" s="6"/>
      <c r="D277" s="6"/>
      <c r="E277" s="6"/>
      <c r="F277" s="6"/>
      <c r="I277" s="6"/>
    </row>
    <row r="278" spans="3:9" ht="14.4">
      <c r="C278" s="6"/>
      <c r="D278" s="6"/>
      <c r="E278" s="6"/>
      <c r="F278" s="6"/>
      <c r="I278" s="6"/>
    </row>
    <row r="279" spans="3:9" ht="14.4">
      <c r="C279" s="6"/>
      <c r="D279" s="6"/>
      <c r="E279" s="6"/>
      <c r="F279" s="6"/>
      <c r="I279" s="6"/>
    </row>
    <row r="280" spans="3:9" ht="14.4">
      <c r="C280" s="6"/>
      <c r="D280" s="6"/>
      <c r="E280" s="6"/>
      <c r="F280" s="6"/>
      <c r="I280" s="6"/>
    </row>
    <row r="281" spans="3:9" ht="14.4">
      <c r="C281" s="6"/>
      <c r="D281" s="6"/>
      <c r="E281" s="6"/>
      <c r="F281" s="6"/>
      <c r="I281" s="6"/>
    </row>
    <row r="282" spans="3:9" ht="14.4">
      <c r="C282" s="6"/>
      <c r="D282" s="6"/>
      <c r="E282" s="6"/>
      <c r="F282" s="6"/>
      <c r="I282" s="6"/>
    </row>
    <row r="283" spans="3:9" ht="14.4">
      <c r="C283" s="6"/>
      <c r="D283" s="6"/>
      <c r="E283" s="6"/>
      <c r="F283" s="6"/>
      <c r="I283" s="6"/>
    </row>
    <row r="284" spans="3:9" ht="14.4">
      <c r="C284" s="6"/>
      <c r="D284" s="6"/>
      <c r="E284" s="6"/>
      <c r="F284" s="6"/>
      <c r="I284" s="6"/>
    </row>
    <row r="285" spans="3:9" ht="14.4">
      <c r="C285" s="6"/>
      <c r="D285" s="6"/>
      <c r="E285" s="6"/>
      <c r="F285" s="6"/>
      <c r="I285" s="6"/>
    </row>
    <row r="286" spans="3:9" ht="14.4">
      <c r="C286" s="6"/>
      <c r="D286" s="6"/>
      <c r="E286" s="6"/>
      <c r="F286" s="6"/>
      <c r="I286" s="6"/>
    </row>
    <row r="287" spans="3:9" ht="14.4">
      <c r="C287" s="6"/>
      <c r="D287" s="6"/>
      <c r="E287" s="6"/>
      <c r="F287" s="6"/>
      <c r="I287" s="6"/>
    </row>
    <row r="288" spans="3:9" ht="14.4">
      <c r="C288" s="6"/>
      <c r="D288" s="6"/>
      <c r="E288" s="6"/>
      <c r="F288" s="6"/>
      <c r="I288" s="6"/>
    </row>
    <row r="289" spans="3:9" ht="14.4">
      <c r="C289" s="6"/>
      <c r="D289" s="6"/>
      <c r="E289" s="6"/>
      <c r="F289" s="6"/>
      <c r="I289" s="6"/>
    </row>
    <row r="290" spans="3:9" ht="14.4">
      <c r="C290" s="6"/>
      <c r="D290" s="6"/>
      <c r="E290" s="6"/>
      <c r="F290" s="6"/>
      <c r="I290" s="6"/>
    </row>
    <row r="291" spans="3:9" ht="14.4">
      <c r="C291" s="6"/>
      <c r="D291" s="6"/>
      <c r="E291" s="6"/>
      <c r="F291" s="6"/>
      <c r="I291" s="6"/>
    </row>
    <row r="292" spans="3:9" ht="14.4">
      <c r="C292" s="6"/>
      <c r="D292" s="6"/>
      <c r="E292" s="6"/>
      <c r="F292" s="6"/>
      <c r="I292" s="6"/>
    </row>
    <row r="293" spans="3:9" ht="14.4">
      <c r="C293" s="6"/>
      <c r="D293" s="6"/>
      <c r="E293" s="6"/>
      <c r="F293" s="6"/>
      <c r="I293" s="6"/>
    </row>
    <row r="294" spans="3:9" ht="14.4">
      <c r="C294" s="6"/>
      <c r="D294" s="6"/>
      <c r="E294" s="6"/>
      <c r="F294" s="6"/>
      <c r="I294" s="6"/>
    </row>
    <row r="295" spans="3:9" ht="14.4">
      <c r="C295" s="6"/>
      <c r="D295" s="6"/>
      <c r="E295" s="6"/>
      <c r="F295" s="6"/>
      <c r="I295" s="6"/>
    </row>
    <row r="296" spans="3:9" ht="14.4">
      <c r="C296" s="6"/>
      <c r="D296" s="6"/>
      <c r="E296" s="6"/>
      <c r="F296" s="6"/>
      <c r="I296" s="6"/>
    </row>
    <row r="297" spans="3:9" ht="14.4">
      <c r="C297" s="6"/>
      <c r="D297" s="6"/>
      <c r="E297" s="6"/>
      <c r="F297" s="6"/>
      <c r="I297" s="6"/>
    </row>
    <row r="298" spans="3:9" ht="14.4">
      <c r="C298" s="6"/>
      <c r="D298" s="6"/>
      <c r="E298" s="6"/>
      <c r="F298" s="6"/>
      <c r="I298" s="6"/>
    </row>
    <row r="299" spans="3:9" ht="14.4">
      <c r="C299" s="6"/>
      <c r="D299" s="6"/>
      <c r="E299" s="6"/>
      <c r="F299" s="6"/>
      <c r="I299" s="6"/>
    </row>
    <row r="300" spans="3:9" ht="14.4">
      <c r="C300" s="6"/>
      <c r="D300" s="6"/>
      <c r="E300" s="6"/>
      <c r="F300" s="6"/>
      <c r="I300" s="6"/>
    </row>
    <row r="301" spans="3:9" ht="14.4">
      <c r="C301" s="6"/>
      <c r="D301" s="6"/>
      <c r="E301" s="6"/>
      <c r="F301" s="6"/>
      <c r="I301" s="6"/>
    </row>
    <row r="302" spans="3:9" ht="14.4">
      <c r="C302" s="6"/>
      <c r="D302" s="6"/>
      <c r="E302" s="6"/>
      <c r="F302" s="6"/>
      <c r="I302" s="6"/>
    </row>
    <row r="303" spans="3:9" ht="14.4">
      <c r="C303" s="6"/>
      <c r="D303" s="6"/>
      <c r="E303" s="6"/>
      <c r="F303" s="6"/>
      <c r="I303" s="6"/>
    </row>
    <row r="304" spans="3:9" ht="14.4">
      <c r="C304" s="6"/>
      <c r="D304" s="6"/>
      <c r="E304" s="6"/>
      <c r="F304" s="6"/>
      <c r="I304" s="6"/>
    </row>
    <row r="305" spans="3:9" ht="14.4">
      <c r="C305" s="6"/>
      <c r="D305" s="6"/>
      <c r="E305" s="6"/>
      <c r="F305" s="6"/>
      <c r="I305" s="6"/>
    </row>
    <row r="306" spans="3:9" ht="14.4">
      <c r="C306" s="6"/>
      <c r="D306" s="6"/>
      <c r="E306" s="6"/>
      <c r="F306" s="6"/>
      <c r="I306" s="6"/>
    </row>
    <row r="307" spans="3:9" ht="14.4">
      <c r="C307" s="6"/>
      <c r="D307" s="6"/>
      <c r="E307" s="6"/>
      <c r="F307" s="6"/>
      <c r="I307" s="6"/>
    </row>
    <row r="308" spans="3:9" ht="14.4">
      <c r="C308" s="6"/>
      <c r="D308" s="6"/>
      <c r="E308" s="6"/>
      <c r="F308" s="6"/>
      <c r="I308" s="6"/>
    </row>
    <row r="309" spans="3:9" ht="14.4">
      <c r="C309" s="6"/>
      <c r="D309" s="6"/>
      <c r="E309" s="6"/>
      <c r="F309" s="6"/>
      <c r="I309" s="6"/>
    </row>
    <row r="310" spans="3:9" ht="14.4">
      <c r="C310" s="6"/>
      <c r="D310" s="6"/>
      <c r="E310" s="6"/>
      <c r="F310" s="6"/>
      <c r="I310" s="6"/>
    </row>
    <row r="311" spans="3:9" ht="14.4">
      <c r="C311" s="6"/>
      <c r="D311" s="6"/>
      <c r="E311" s="6"/>
      <c r="F311" s="6"/>
      <c r="I311" s="6"/>
    </row>
    <row r="312" spans="3:9" ht="14.4">
      <c r="C312" s="6"/>
      <c r="D312" s="6"/>
      <c r="E312" s="6"/>
      <c r="F312" s="6"/>
      <c r="I312" s="6"/>
    </row>
    <row r="313" spans="3:9" ht="14.4">
      <c r="C313" s="6"/>
      <c r="D313" s="6"/>
      <c r="E313" s="6"/>
      <c r="F313" s="6"/>
      <c r="I313" s="6"/>
    </row>
    <row r="314" spans="3:9" ht="14.4">
      <c r="C314" s="6"/>
      <c r="D314" s="6"/>
      <c r="E314" s="6"/>
      <c r="F314" s="6"/>
      <c r="I314" s="6"/>
    </row>
    <row r="315" spans="3:9" ht="14.4">
      <c r="C315" s="6"/>
      <c r="D315" s="6"/>
      <c r="E315" s="6"/>
      <c r="F315" s="6"/>
      <c r="I315" s="6"/>
    </row>
    <row r="316" spans="3:9" ht="14.4">
      <c r="C316" s="6"/>
      <c r="D316" s="6"/>
      <c r="E316" s="6"/>
      <c r="F316" s="6"/>
      <c r="I316" s="6"/>
    </row>
    <row r="317" spans="3:9" ht="14.4">
      <c r="C317" s="6"/>
      <c r="D317" s="6"/>
      <c r="E317" s="6"/>
      <c r="F317" s="6"/>
      <c r="I317" s="6"/>
    </row>
    <row r="318" spans="3:9" ht="14.4">
      <c r="C318" s="6"/>
      <c r="D318" s="6"/>
      <c r="E318" s="6"/>
      <c r="F318" s="6"/>
      <c r="I318" s="6"/>
    </row>
    <row r="319" spans="3:9" ht="14.4">
      <c r="C319" s="6"/>
      <c r="D319" s="6"/>
      <c r="E319" s="6"/>
      <c r="F319" s="6"/>
      <c r="I319" s="6"/>
    </row>
    <row r="320" spans="3:9" ht="14.4">
      <c r="C320" s="6"/>
      <c r="D320" s="6"/>
      <c r="E320" s="6"/>
      <c r="F320" s="6"/>
      <c r="I320" s="6"/>
    </row>
    <row r="321" spans="3:9" ht="14.4">
      <c r="C321" s="6"/>
      <c r="D321" s="6"/>
      <c r="E321" s="6"/>
      <c r="F321" s="6"/>
      <c r="I321" s="6"/>
    </row>
    <row r="322" spans="3:9" ht="14.4">
      <c r="C322" s="6"/>
      <c r="D322" s="6"/>
      <c r="E322" s="6"/>
      <c r="F322" s="6"/>
      <c r="I322" s="6"/>
    </row>
    <row r="323" spans="3:9" ht="14.4">
      <c r="C323" s="6"/>
      <c r="D323" s="6"/>
      <c r="E323" s="6"/>
      <c r="F323" s="6"/>
      <c r="I323" s="6"/>
    </row>
    <row r="324" spans="3:9" ht="14.4">
      <c r="C324" s="6"/>
      <c r="D324" s="6"/>
      <c r="E324" s="6"/>
      <c r="F324" s="6"/>
      <c r="I324" s="6"/>
    </row>
    <row r="325" spans="3:9" ht="14.4">
      <c r="C325" s="6"/>
      <c r="D325" s="6"/>
      <c r="E325" s="6"/>
      <c r="F325" s="6"/>
      <c r="I325" s="6"/>
    </row>
    <row r="326" spans="3:9" ht="14.4">
      <c r="C326" s="6"/>
      <c r="D326" s="6"/>
      <c r="E326" s="6"/>
      <c r="F326" s="6"/>
      <c r="I326" s="6"/>
    </row>
    <row r="327" spans="3:9" ht="14.4">
      <c r="C327" s="6"/>
      <c r="D327" s="6"/>
      <c r="E327" s="6"/>
      <c r="F327" s="6"/>
      <c r="I327" s="6"/>
    </row>
    <row r="328" spans="3:9" ht="14.4">
      <c r="C328" s="6"/>
      <c r="D328" s="6"/>
      <c r="E328" s="6"/>
      <c r="F328" s="6"/>
      <c r="I328" s="6"/>
    </row>
    <row r="329" spans="3:9" ht="14.4">
      <c r="C329" s="6"/>
      <c r="D329" s="6"/>
      <c r="E329" s="6"/>
      <c r="F329" s="6"/>
      <c r="I329" s="6"/>
    </row>
    <row r="330" spans="3:9" ht="14.4">
      <c r="C330" s="6"/>
      <c r="D330" s="6"/>
      <c r="E330" s="6"/>
      <c r="F330" s="6"/>
      <c r="I330" s="6"/>
    </row>
    <row r="331" spans="3:9" ht="14.4">
      <c r="C331" s="6"/>
      <c r="D331" s="6"/>
      <c r="E331" s="6"/>
      <c r="F331" s="6"/>
      <c r="I331" s="6"/>
    </row>
    <row r="332" spans="3:9" ht="14.4">
      <c r="C332" s="6"/>
      <c r="D332" s="6"/>
      <c r="E332" s="6"/>
      <c r="F332" s="6"/>
      <c r="I332" s="6"/>
    </row>
    <row r="333" spans="3:9" ht="14.4">
      <c r="C333" s="6"/>
      <c r="D333" s="6"/>
      <c r="E333" s="6"/>
      <c r="F333" s="6"/>
      <c r="I333" s="6"/>
    </row>
    <row r="334" spans="3:9" ht="14.4">
      <c r="C334" s="6"/>
      <c r="D334" s="6"/>
      <c r="E334" s="6"/>
      <c r="F334" s="6"/>
      <c r="I334" s="6"/>
    </row>
    <row r="335" spans="3:9" ht="14.4">
      <c r="C335" s="6"/>
      <c r="D335" s="6"/>
      <c r="E335" s="6"/>
      <c r="F335" s="6"/>
      <c r="I335" s="6"/>
    </row>
    <row r="336" spans="3:9" ht="14.4">
      <c r="C336" s="6"/>
      <c r="D336" s="6"/>
      <c r="E336" s="6"/>
      <c r="F336" s="6"/>
      <c r="I336" s="6"/>
    </row>
    <row r="337" spans="3:9" ht="14.4">
      <c r="C337" s="6"/>
      <c r="D337" s="6"/>
      <c r="E337" s="6"/>
      <c r="F337" s="6"/>
      <c r="I337" s="6"/>
    </row>
    <row r="338" spans="3:9" ht="14.4">
      <c r="C338" s="6"/>
      <c r="D338" s="6"/>
      <c r="E338" s="6"/>
      <c r="F338" s="6"/>
      <c r="I338" s="6"/>
    </row>
    <row r="339" spans="3:9" ht="14.4">
      <c r="C339" s="6"/>
      <c r="D339" s="6"/>
      <c r="E339" s="6"/>
      <c r="F339" s="6"/>
      <c r="I339" s="6"/>
    </row>
    <row r="340" spans="3:9" ht="14.4">
      <c r="C340" s="6"/>
      <c r="D340" s="6"/>
      <c r="E340" s="6"/>
      <c r="F340" s="6"/>
      <c r="I340" s="6"/>
    </row>
    <row r="341" spans="3:9" ht="14.4">
      <c r="C341" s="6"/>
      <c r="D341" s="6"/>
      <c r="E341" s="6"/>
      <c r="F341" s="6"/>
      <c r="I341" s="6"/>
    </row>
    <row r="342" spans="3:9" ht="14.4">
      <c r="C342" s="6"/>
      <c r="D342" s="6"/>
      <c r="E342" s="6"/>
      <c r="F342" s="6"/>
      <c r="I342" s="6"/>
    </row>
    <row r="343" spans="3:9" ht="14.4">
      <c r="C343" s="6"/>
      <c r="D343" s="6"/>
      <c r="E343" s="6"/>
      <c r="F343" s="6"/>
      <c r="I343" s="6"/>
    </row>
    <row r="344" spans="3:9" ht="14.4">
      <c r="C344" s="6"/>
      <c r="D344" s="6"/>
      <c r="E344" s="6"/>
      <c r="F344" s="6"/>
      <c r="I344" s="6"/>
    </row>
    <row r="345" spans="3:9" ht="14.4">
      <c r="C345" s="6"/>
      <c r="D345" s="6"/>
      <c r="E345" s="6"/>
      <c r="F345" s="6"/>
      <c r="I345" s="6"/>
    </row>
    <row r="346" spans="3:9" ht="14.4">
      <c r="C346" s="6"/>
      <c r="D346" s="6"/>
      <c r="E346" s="6"/>
      <c r="F346" s="6"/>
      <c r="I346" s="6"/>
    </row>
    <row r="347" spans="3:9" ht="14.4">
      <c r="C347" s="6"/>
      <c r="D347" s="6"/>
      <c r="E347" s="6"/>
      <c r="F347" s="6"/>
      <c r="I347" s="6"/>
    </row>
    <row r="348" spans="3:9" ht="14.4">
      <c r="C348" s="6"/>
      <c r="D348" s="6"/>
      <c r="E348" s="6"/>
      <c r="F348" s="6"/>
      <c r="I348" s="6"/>
    </row>
    <row r="349" spans="3:9" ht="14.4">
      <c r="C349" s="6"/>
      <c r="D349" s="6"/>
      <c r="E349" s="6"/>
      <c r="F349" s="6"/>
      <c r="I349" s="6"/>
    </row>
    <row r="350" spans="3:9" ht="14.4">
      <c r="C350" s="6"/>
      <c r="D350" s="6"/>
      <c r="E350" s="6"/>
      <c r="F350" s="6"/>
      <c r="I350" s="6"/>
    </row>
    <row r="351" spans="3:9" ht="14.4">
      <c r="C351" s="6"/>
      <c r="D351" s="6"/>
      <c r="E351" s="6"/>
      <c r="F351" s="6"/>
      <c r="I351" s="6"/>
    </row>
    <row r="352" spans="3:9" ht="14.4">
      <c r="C352" s="6"/>
      <c r="D352" s="6"/>
      <c r="E352" s="6"/>
      <c r="F352" s="6"/>
      <c r="I352" s="6"/>
    </row>
    <row r="353" spans="3:9" ht="14.4">
      <c r="C353" s="6"/>
      <c r="D353" s="6"/>
      <c r="E353" s="6"/>
      <c r="F353" s="6"/>
      <c r="I353" s="6"/>
    </row>
    <row r="354" spans="3:9" ht="14.4">
      <c r="C354" s="6"/>
      <c r="D354" s="6"/>
      <c r="E354" s="6"/>
      <c r="F354" s="6"/>
      <c r="I354" s="6"/>
    </row>
    <row r="355" spans="3:9" ht="14.4">
      <c r="C355" s="6"/>
      <c r="D355" s="6"/>
      <c r="E355" s="6"/>
      <c r="F355" s="6"/>
      <c r="I355" s="6"/>
    </row>
    <row r="356" spans="3:9" ht="14.4">
      <c r="C356" s="6"/>
      <c r="D356" s="6"/>
      <c r="E356" s="6"/>
      <c r="F356" s="6"/>
      <c r="I356" s="6"/>
    </row>
    <row r="357" spans="3:9" ht="14.4">
      <c r="C357" s="6"/>
      <c r="D357" s="6"/>
      <c r="E357" s="6"/>
      <c r="F357" s="6"/>
      <c r="I357" s="6"/>
    </row>
    <row r="358" spans="3:9" ht="14.4">
      <c r="C358" s="6"/>
      <c r="D358" s="6"/>
      <c r="E358" s="6"/>
      <c r="F358" s="6"/>
      <c r="I358" s="6"/>
    </row>
    <row r="359" spans="3:9" ht="14.4">
      <c r="C359" s="6"/>
      <c r="D359" s="6"/>
      <c r="E359" s="6"/>
      <c r="F359" s="6"/>
      <c r="I359" s="6"/>
    </row>
    <row r="360" spans="3:9" ht="14.4">
      <c r="C360" s="6"/>
      <c r="D360" s="6"/>
      <c r="E360" s="6"/>
      <c r="F360" s="6"/>
      <c r="I360" s="6"/>
    </row>
    <row r="361" spans="3:9" ht="14.4">
      <c r="C361" s="6"/>
      <c r="D361" s="6"/>
      <c r="E361" s="6"/>
      <c r="F361" s="6"/>
      <c r="I361" s="6"/>
    </row>
    <row r="362" spans="3:9" ht="14.4">
      <c r="C362" s="6"/>
      <c r="D362" s="6"/>
      <c r="E362" s="6"/>
      <c r="F362" s="6"/>
      <c r="I362" s="6"/>
    </row>
    <row r="363" spans="3:9" ht="14.4">
      <c r="C363" s="6"/>
      <c r="D363" s="6"/>
      <c r="E363" s="6"/>
      <c r="F363" s="6"/>
      <c r="I363" s="6"/>
    </row>
    <row r="364" spans="3:9" ht="14.4">
      <c r="C364" s="6"/>
      <c r="D364" s="6"/>
      <c r="E364" s="6"/>
      <c r="F364" s="6"/>
      <c r="I364" s="6"/>
    </row>
    <row r="365" spans="3:9" ht="14.4">
      <c r="C365" s="6"/>
      <c r="D365" s="6"/>
      <c r="E365" s="6"/>
      <c r="F365" s="6"/>
      <c r="I365" s="6"/>
    </row>
    <row r="366" spans="3:9" ht="14.4">
      <c r="C366" s="6"/>
      <c r="D366" s="6"/>
      <c r="E366" s="6"/>
      <c r="F366" s="6"/>
      <c r="I366" s="6"/>
    </row>
    <row r="367" spans="3:9" ht="14.4">
      <c r="C367" s="6"/>
      <c r="D367" s="6"/>
      <c r="E367" s="6"/>
      <c r="F367" s="6"/>
      <c r="I367" s="6"/>
    </row>
    <row r="368" spans="3:9" ht="14.4">
      <c r="C368" s="6"/>
      <c r="D368" s="6"/>
      <c r="E368" s="6"/>
      <c r="F368" s="6"/>
      <c r="I368" s="6"/>
    </row>
    <row r="369" spans="3:9" ht="14.4">
      <c r="C369" s="6"/>
      <c r="D369" s="6"/>
      <c r="E369" s="6"/>
      <c r="F369" s="6"/>
      <c r="I369" s="6"/>
    </row>
    <row r="370" spans="3:9" ht="14.4">
      <c r="C370" s="6"/>
      <c r="D370" s="6"/>
      <c r="E370" s="6"/>
      <c r="F370" s="6"/>
      <c r="I370" s="6"/>
    </row>
    <row r="371" spans="3:9" ht="14.4">
      <c r="C371" s="6"/>
      <c r="D371" s="6"/>
      <c r="E371" s="6"/>
      <c r="F371" s="6"/>
      <c r="I371" s="6"/>
    </row>
    <row r="372" spans="3:9" ht="14.4">
      <c r="C372" s="6"/>
      <c r="D372" s="6"/>
      <c r="E372" s="6"/>
      <c r="F372" s="6"/>
      <c r="I372" s="6"/>
    </row>
    <row r="373" spans="3:9" ht="14.4">
      <c r="C373" s="6"/>
      <c r="D373" s="6"/>
      <c r="E373" s="6"/>
      <c r="F373" s="6"/>
      <c r="I373" s="6"/>
    </row>
    <row r="374" spans="3:9" ht="14.4">
      <c r="C374" s="6"/>
      <c r="D374" s="6"/>
      <c r="E374" s="6"/>
      <c r="F374" s="6"/>
      <c r="I374" s="6"/>
    </row>
    <row r="375" spans="3:9" ht="14.4">
      <c r="C375" s="6"/>
      <c r="D375" s="6"/>
      <c r="E375" s="6"/>
      <c r="F375" s="6"/>
      <c r="I375" s="6"/>
    </row>
    <row r="376" spans="3:9" ht="14.4">
      <c r="C376" s="6"/>
      <c r="D376" s="6"/>
      <c r="E376" s="6"/>
      <c r="F376" s="6"/>
      <c r="I376" s="6"/>
    </row>
    <row r="377" spans="3:9" ht="14.4">
      <c r="C377" s="6"/>
      <c r="D377" s="6"/>
      <c r="E377" s="6"/>
      <c r="F377" s="6"/>
      <c r="I377" s="6"/>
    </row>
    <row r="378" spans="3:9" ht="14.4">
      <c r="C378" s="6"/>
      <c r="D378" s="6"/>
      <c r="E378" s="6"/>
      <c r="F378" s="6"/>
      <c r="I378" s="6"/>
    </row>
    <row r="379" spans="3:9" ht="14.4">
      <c r="C379" s="6"/>
      <c r="D379" s="6"/>
      <c r="E379" s="6"/>
      <c r="F379" s="6"/>
      <c r="I379" s="6"/>
    </row>
    <row r="380" spans="3:9" ht="14.4">
      <c r="C380" s="6"/>
      <c r="D380" s="6"/>
      <c r="E380" s="6"/>
      <c r="F380" s="6"/>
      <c r="I380" s="6"/>
    </row>
    <row r="381" spans="3:9" ht="14.4">
      <c r="C381" s="6"/>
      <c r="D381" s="6"/>
      <c r="E381" s="6"/>
      <c r="F381" s="6"/>
      <c r="I381" s="6"/>
    </row>
    <row r="382" spans="3:9" ht="14.4">
      <c r="C382" s="6"/>
      <c r="D382" s="6"/>
      <c r="E382" s="6"/>
      <c r="F382" s="6"/>
      <c r="I382" s="6"/>
    </row>
    <row r="383" spans="3:9" ht="14.4">
      <c r="C383" s="6"/>
      <c r="D383" s="6"/>
      <c r="E383" s="6"/>
      <c r="F383" s="6"/>
      <c r="I383" s="6"/>
    </row>
    <row r="384" spans="3:9" ht="14.4">
      <c r="C384" s="6"/>
      <c r="D384" s="6"/>
      <c r="E384" s="6"/>
      <c r="F384" s="6"/>
      <c r="I384" s="6"/>
    </row>
    <row r="385" spans="3:9" ht="14.4">
      <c r="C385" s="6"/>
      <c r="D385" s="6"/>
      <c r="E385" s="6"/>
      <c r="F385" s="6"/>
      <c r="I385" s="6"/>
    </row>
    <row r="386" spans="3:9" ht="14.4">
      <c r="C386" s="6"/>
      <c r="D386" s="6"/>
      <c r="E386" s="6"/>
      <c r="F386" s="6"/>
      <c r="I386" s="6"/>
    </row>
    <row r="387" spans="3:9" ht="14.4">
      <c r="C387" s="6"/>
      <c r="D387" s="6"/>
      <c r="E387" s="6"/>
      <c r="F387" s="6"/>
      <c r="I387" s="6"/>
    </row>
    <row r="388" spans="3:9" ht="14.4">
      <c r="C388" s="6"/>
      <c r="D388" s="6"/>
      <c r="E388" s="6"/>
      <c r="F388" s="6"/>
      <c r="I388" s="6"/>
    </row>
    <row r="389" spans="3:9" ht="14.4">
      <c r="C389" s="6"/>
      <c r="D389" s="6"/>
      <c r="E389" s="6"/>
      <c r="F389" s="6"/>
      <c r="I389" s="6"/>
    </row>
    <row r="390" spans="3:9" ht="14.4">
      <c r="C390" s="6"/>
      <c r="D390" s="6"/>
      <c r="E390" s="6"/>
      <c r="F390" s="6"/>
      <c r="I390" s="6"/>
    </row>
    <row r="391" spans="3:9" ht="14.4">
      <c r="C391" s="6"/>
      <c r="D391" s="6"/>
      <c r="E391" s="6"/>
      <c r="F391" s="6"/>
      <c r="I391" s="6"/>
    </row>
    <row r="392" spans="3:9" ht="14.4">
      <c r="C392" s="6"/>
      <c r="D392" s="6"/>
      <c r="E392" s="6"/>
      <c r="F392" s="6"/>
      <c r="I392" s="6"/>
    </row>
    <row r="393" spans="3:9" ht="14.4">
      <c r="C393" s="6"/>
      <c r="D393" s="6"/>
      <c r="E393" s="6"/>
      <c r="F393" s="6"/>
      <c r="I393" s="6"/>
    </row>
    <row r="394" spans="3:9" ht="14.4">
      <c r="C394" s="6"/>
      <c r="D394" s="6"/>
      <c r="E394" s="6"/>
      <c r="F394" s="6"/>
      <c r="I394" s="6"/>
    </row>
    <row r="395" spans="3:9" ht="14.4">
      <c r="C395" s="6"/>
      <c r="D395" s="6"/>
      <c r="E395" s="6"/>
      <c r="F395" s="6"/>
      <c r="I395" s="6"/>
    </row>
    <row r="396" spans="3:9" ht="14.4">
      <c r="C396" s="6"/>
      <c r="D396" s="6"/>
      <c r="E396" s="6"/>
      <c r="F396" s="6"/>
      <c r="I396" s="6"/>
    </row>
    <row r="397" spans="3:9" ht="14.4">
      <c r="C397" s="6"/>
      <c r="D397" s="6"/>
      <c r="E397" s="6"/>
      <c r="F397" s="6"/>
      <c r="I397" s="6"/>
    </row>
    <row r="398" spans="3:9" ht="14.4">
      <c r="C398" s="6"/>
      <c r="D398" s="6"/>
      <c r="E398" s="6"/>
      <c r="F398" s="6"/>
      <c r="I398" s="6"/>
    </row>
    <row r="399" spans="3:9" ht="14.4">
      <c r="C399" s="6"/>
      <c r="D399" s="6"/>
      <c r="E399" s="6"/>
      <c r="F399" s="6"/>
      <c r="I399" s="6"/>
    </row>
    <row r="400" spans="3:9" ht="14.4">
      <c r="C400" s="6"/>
      <c r="D400" s="6"/>
      <c r="E400" s="6"/>
      <c r="F400" s="6"/>
      <c r="I400" s="6"/>
    </row>
    <row r="401" spans="3:9" ht="14.4">
      <c r="C401" s="6"/>
      <c r="D401" s="6"/>
      <c r="E401" s="6"/>
      <c r="F401" s="6"/>
      <c r="I401" s="6"/>
    </row>
    <row r="402" spans="3:9" ht="14.4">
      <c r="C402" s="6"/>
      <c r="D402" s="6"/>
      <c r="E402" s="6"/>
      <c r="F402" s="6"/>
      <c r="I402" s="6"/>
    </row>
    <row r="403" spans="3:9" ht="14.4">
      <c r="C403" s="6"/>
      <c r="D403" s="6"/>
      <c r="E403" s="6"/>
      <c r="F403" s="6"/>
      <c r="I403" s="6"/>
    </row>
    <row r="404" spans="3:9" ht="14.4">
      <c r="C404" s="6"/>
      <c r="D404" s="6"/>
      <c r="E404" s="6"/>
      <c r="F404" s="6"/>
      <c r="I404" s="6"/>
    </row>
    <row r="405" spans="3:9" ht="14.4">
      <c r="C405" s="6"/>
      <c r="D405" s="6"/>
      <c r="E405" s="6"/>
      <c r="F405" s="6"/>
      <c r="I405" s="6"/>
    </row>
    <row r="406" spans="3:9" ht="14.4">
      <c r="C406" s="6"/>
      <c r="D406" s="6"/>
      <c r="E406" s="6"/>
      <c r="F406" s="6"/>
      <c r="I406" s="6"/>
    </row>
    <row r="407" spans="3:9" ht="14.4">
      <c r="C407" s="6"/>
      <c r="D407" s="6"/>
      <c r="E407" s="6"/>
      <c r="F407" s="6"/>
      <c r="I407" s="6"/>
    </row>
    <row r="408" spans="3:9" ht="14.4">
      <c r="C408" s="6"/>
      <c r="D408" s="6"/>
      <c r="E408" s="6"/>
      <c r="F408" s="6"/>
      <c r="I408" s="6"/>
    </row>
    <row r="409" spans="3:9" ht="14.4">
      <c r="C409" s="6"/>
      <c r="D409" s="6"/>
      <c r="E409" s="6"/>
      <c r="F409" s="6"/>
      <c r="I409" s="6"/>
    </row>
    <row r="410" spans="3:9" ht="14.4">
      <c r="C410" s="6"/>
      <c r="D410" s="6"/>
      <c r="E410" s="6"/>
      <c r="F410" s="6"/>
      <c r="I410" s="6"/>
    </row>
    <row r="411" spans="3:9" ht="14.4">
      <c r="C411" s="6"/>
      <c r="D411" s="6"/>
      <c r="E411" s="6"/>
      <c r="F411" s="6"/>
      <c r="I411" s="6"/>
    </row>
    <row r="412" spans="3:9" ht="14.4">
      <c r="C412" s="6"/>
      <c r="D412" s="6"/>
      <c r="E412" s="6"/>
      <c r="F412" s="6"/>
      <c r="I412" s="6"/>
    </row>
    <row r="413" spans="3:9" ht="14.4">
      <c r="C413" s="6"/>
      <c r="D413" s="6"/>
      <c r="E413" s="6"/>
      <c r="F413" s="6"/>
      <c r="I413" s="6"/>
    </row>
    <row r="414" spans="3:9" ht="14.4">
      <c r="C414" s="6"/>
      <c r="D414" s="6"/>
      <c r="E414" s="6"/>
      <c r="F414" s="6"/>
      <c r="I414" s="6"/>
    </row>
    <row r="415" spans="3:9" ht="14.4">
      <c r="C415" s="6"/>
      <c r="D415" s="6"/>
      <c r="E415" s="6"/>
      <c r="F415" s="6"/>
      <c r="I415" s="6"/>
    </row>
    <row r="416" spans="3:9" ht="14.4">
      <c r="C416" s="6"/>
      <c r="D416" s="6"/>
      <c r="E416" s="6"/>
      <c r="F416" s="6"/>
      <c r="I416" s="6"/>
    </row>
    <row r="417" spans="3:9" ht="14.4">
      <c r="C417" s="6"/>
      <c r="D417" s="6"/>
      <c r="E417" s="6"/>
      <c r="F417" s="6"/>
      <c r="I417" s="6"/>
    </row>
    <row r="418" spans="3:9" ht="14.4">
      <c r="C418" s="6"/>
      <c r="D418" s="6"/>
      <c r="E418" s="6"/>
      <c r="F418" s="6"/>
      <c r="I418" s="6"/>
    </row>
    <row r="419" spans="3:9" ht="14.4">
      <c r="C419" s="6"/>
      <c r="D419" s="6"/>
      <c r="E419" s="6"/>
      <c r="F419" s="6"/>
      <c r="I419" s="6"/>
    </row>
    <row r="420" spans="3:9" ht="14.4">
      <c r="C420" s="6"/>
      <c r="D420" s="6"/>
      <c r="E420" s="6"/>
      <c r="F420" s="6"/>
      <c r="I420" s="6"/>
    </row>
    <row r="421" spans="3:9" ht="14.4">
      <c r="C421" s="6"/>
      <c r="D421" s="6"/>
      <c r="E421" s="6"/>
      <c r="F421" s="6"/>
      <c r="I421" s="6"/>
    </row>
    <row r="422" spans="3:9" ht="14.4">
      <c r="C422" s="6"/>
      <c r="D422" s="6"/>
      <c r="E422" s="6"/>
      <c r="F422" s="6"/>
      <c r="I422" s="6"/>
    </row>
    <row r="423" spans="3:9" ht="14.4">
      <c r="C423" s="6"/>
      <c r="D423" s="6"/>
      <c r="E423" s="6"/>
      <c r="F423" s="6"/>
      <c r="I423" s="6"/>
    </row>
    <row r="424" spans="3:9" ht="14.4">
      <c r="C424" s="6"/>
      <c r="D424" s="6"/>
      <c r="E424" s="6"/>
      <c r="F424" s="6"/>
      <c r="I424" s="6"/>
    </row>
    <row r="425" spans="3:9" ht="14.4">
      <c r="C425" s="6"/>
      <c r="D425" s="6"/>
      <c r="E425" s="6"/>
      <c r="F425" s="6"/>
      <c r="I425" s="6"/>
    </row>
    <row r="426" spans="3:9" ht="14.4">
      <c r="C426" s="6"/>
      <c r="D426" s="6"/>
      <c r="E426" s="6"/>
      <c r="F426" s="6"/>
      <c r="I426" s="6"/>
    </row>
    <row r="427" spans="3:9" ht="14.4">
      <c r="C427" s="6"/>
      <c r="D427" s="6"/>
      <c r="E427" s="6"/>
      <c r="F427" s="6"/>
      <c r="I427" s="6"/>
    </row>
    <row r="428" spans="3:9" ht="14.4">
      <c r="C428" s="6"/>
      <c r="D428" s="6"/>
      <c r="E428" s="6"/>
      <c r="F428" s="6"/>
      <c r="I428" s="6"/>
    </row>
    <row r="429" spans="3:9" ht="14.4">
      <c r="C429" s="6"/>
      <c r="D429" s="6"/>
      <c r="E429" s="6"/>
      <c r="F429" s="6"/>
      <c r="I429" s="6"/>
    </row>
    <row r="430" spans="3:9" ht="14.4">
      <c r="C430" s="6"/>
      <c r="D430" s="6"/>
      <c r="E430" s="6"/>
      <c r="F430" s="6"/>
      <c r="I430" s="6"/>
    </row>
    <row r="431" spans="3:9" ht="14.4">
      <c r="C431" s="6"/>
      <c r="D431" s="6"/>
      <c r="E431" s="6"/>
      <c r="F431" s="6"/>
      <c r="I431" s="6"/>
    </row>
    <row r="432" spans="3:9" ht="14.4">
      <c r="C432" s="6"/>
      <c r="D432" s="6"/>
      <c r="E432" s="6"/>
      <c r="F432" s="6"/>
      <c r="I432" s="6"/>
    </row>
    <row r="433" spans="3:9" ht="14.4">
      <c r="C433" s="6"/>
      <c r="D433" s="6"/>
      <c r="E433" s="6"/>
      <c r="F433" s="6"/>
      <c r="I433" s="6"/>
    </row>
    <row r="434" spans="3:9" ht="14.4">
      <c r="C434" s="6"/>
      <c r="D434" s="6"/>
      <c r="E434" s="6"/>
      <c r="F434" s="6"/>
      <c r="I434" s="6"/>
    </row>
    <row r="435" spans="3:9" ht="14.4">
      <c r="C435" s="6"/>
      <c r="D435" s="6"/>
      <c r="E435" s="6"/>
      <c r="F435" s="6"/>
      <c r="I435" s="6"/>
    </row>
    <row r="436" spans="3:9" ht="14.4">
      <c r="C436" s="6"/>
      <c r="D436" s="6"/>
      <c r="E436" s="6"/>
      <c r="F436" s="6"/>
      <c r="I436" s="6"/>
    </row>
    <row r="437" spans="3:9" ht="14.4">
      <c r="C437" s="6"/>
      <c r="D437" s="6"/>
      <c r="E437" s="6"/>
      <c r="F437" s="6"/>
      <c r="I437" s="6"/>
    </row>
    <row r="438" spans="3:9" ht="14.4">
      <c r="C438" s="6"/>
      <c r="D438" s="6"/>
      <c r="E438" s="6"/>
      <c r="F438" s="6"/>
      <c r="I438" s="6"/>
    </row>
    <row r="439" spans="3:9" ht="14.4">
      <c r="C439" s="6"/>
      <c r="D439" s="6"/>
      <c r="E439" s="6"/>
      <c r="F439" s="6"/>
      <c r="I439" s="6"/>
    </row>
    <row r="440" spans="3:9" ht="14.4">
      <c r="C440" s="6"/>
      <c r="D440" s="6"/>
      <c r="E440" s="6"/>
      <c r="F440" s="6"/>
      <c r="I440" s="6"/>
    </row>
    <row r="441" spans="3:9" ht="14.4">
      <c r="C441" s="6"/>
      <c r="D441" s="6"/>
      <c r="E441" s="6"/>
      <c r="F441" s="6"/>
      <c r="I441" s="6"/>
    </row>
    <row r="442" spans="3:9" ht="14.4">
      <c r="C442" s="6"/>
      <c r="D442" s="6"/>
      <c r="E442" s="6"/>
      <c r="F442" s="6"/>
      <c r="I442" s="6"/>
    </row>
    <row r="443" spans="3:9" ht="14.4">
      <c r="C443" s="6"/>
      <c r="D443" s="6"/>
      <c r="E443" s="6"/>
      <c r="F443" s="6"/>
      <c r="I443" s="6"/>
    </row>
    <row r="444" spans="3:9" ht="14.4">
      <c r="C444" s="6"/>
      <c r="D444" s="6"/>
      <c r="E444" s="6"/>
      <c r="F444" s="6"/>
      <c r="I444" s="6"/>
    </row>
    <row r="445" spans="3:9" ht="14.4">
      <c r="C445" s="6"/>
      <c r="D445" s="6"/>
      <c r="E445" s="6"/>
      <c r="F445" s="6"/>
      <c r="I445" s="6"/>
    </row>
    <row r="446" spans="3:9" ht="14.4">
      <c r="C446" s="6"/>
      <c r="D446" s="6"/>
      <c r="E446" s="6"/>
      <c r="F446" s="6"/>
      <c r="I446" s="6"/>
    </row>
    <row r="447" spans="3:9" ht="14.4">
      <c r="C447" s="6"/>
      <c r="D447" s="6"/>
      <c r="E447" s="6"/>
      <c r="F447" s="6"/>
      <c r="I447" s="6"/>
    </row>
    <row r="448" spans="3:9" ht="14.4">
      <c r="C448" s="6"/>
      <c r="D448" s="6"/>
      <c r="E448" s="6"/>
      <c r="F448" s="6"/>
      <c r="I448" s="6"/>
    </row>
    <row r="449" spans="3:9" ht="14.4">
      <c r="C449" s="6"/>
      <c r="D449" s="6"/>
      <c r="E449" s="6"/>
      <c r="F449" s="6"/>
      <c r="I449" s="6"/>
    </row>
    <row r="450" spans="3:9" ht="14.4">
      <c r="C450" s="6"/>
      <c r="D450" s="6"/>
      <c r="E450" s="6"/>
      <c r="F450" s="6"/>
      <c r="I450" s="6"/>
    </row>
    <row r="451" spans="3:9" ht="14.4">
      <c r="C451" s="6"/>
      <c r="D451" s="6"/>
      <c r="E451" s="6"/>
      <c r="F451" s="6"/>
      <c r="I451" s="6"/>
    </row>
    <row r="452" spans="3:9" ht="14.4">
      <c r="C452" s="6"/>
      <c r="D452" s="6"/>
      <c r="E452" s="6"/>
      <c r="F452" s="6"/>
      <c r="I452" s="6"/>
    </row>
    <row r="453" spans="3:9" ht="14.4">
      <c r="C453" s="6"/>
      <c r="D453" s="6"/>
      <c r="E453" s="6"/>
      <c r="F453" s="6"/>
      <c r="I453" s="6"/>
    </row>
    <row r="454" spans="3:9" ht="14.4">
      <c r="C454" s="6"/>
      <c r="D454" s="6"/>
      <c r="E454" s="6"/>
      <c r="F454" s="6"/>
      <c r="I454" s="6"/>
    </row>
    <row r="455" spans="3:9" ht="14.4">
      <c r="C455" s="6"/>
      <c r="D455" s="6"/>
      <c r="E455" s="6"/>
      <c r="F455" s="6"/>
      <c r="I455" s="6"/>
    </row>
    <row r="456" spans="3:9" ht="14.4">
      <c r="C456" s="6"/>
      <c r="D456" s="6"/>
      <c r="E456" s="6"/>
      <c r="F456" s="6"/>
      <c r="I456" s="6"/>
    </row>
    <row r="457" spans="3:9" ht="14.4">
      <c r="C457" s="6"/>
      <c r="D457" s="6"/>
      <c r="E457" s="6"/>
      <c r="F457" s="6"/>
      <c r="I457" s="6"/>
    </row>
    <row r="458" spans="3:9" ht="14.4">
      <c r="C458" s="6"/>
      <c r="D458" s="6"/>
      <c r="E458" s="6"/>
      <c r="F458" s="6"/>
      <c r="I458" s="6"/>
    </row>
    <row r="459" spans="3:9" ht="14.4">
      <c r="C459" s="6"/>
      <c r="D459" s="6"/>
      <c r="E459" s="6"/>
      <c r="F459" s="6"/>
      <c r="I459" s="6"/>
    </row>
    <row r="460" spans="3:9" ht="14.4">
      <c r="C460" s="6"/>
      <c r="D460" s="6"/>
      <c r="E460" s="6"/>
      <c r="F460" s="6"/>
      <c r="I460" s="6"/>
    </row>
    <row r="461" spans="3:9" ht="14.4">
      <c r="C461" s="6"/>
      <c r="D461" s="6"/>
      <c r="E461" s="6"/>
      <c r="F461" s="6"/>
      <c r="I461" s="6"/>
    </row>
    <row r="462" spans="3:9" ht="14.4">
      <c r="C462" s="6"/>
      <c r="D462" s="6"/>
      <c r="E462" s="6"/>
      <c r="F462" s="6"/>
      <c r="I462" s="6"/>
    </row>
    <row r="463" spans="3:9" ht="14.4">
      <c r="C463" s="6"/>
      <c r="D463" s="6"/>
      <c r="E463" s="6"/>
      <c r="F463" s="6"/>
      <c r="I463" s="6"/>
    </row>
    <row r="464" spans="3:9" ht="14.4">
      <c r="C464" s="6"/>
      <c r="D464" s="6"/>
      <c r="E464" s="6"/>
      <c r="F464" s="6"/>
      <c r="I464" s="6"/>
    </row>
    <row r="465" spans="3:9" ht="14.4">
      <c r="C465" s="6"/>
      <c r="D465" s="6"/>
      <c r="E465" s="6"/>
      <c r="F465" s="6"/>
      <c r="I465" s="6"/>
    </row>
    <row r="466" spans="3:9" ht="14.4">
      <c r="C466" s="6"/>
      <c r="D466" s="6"/>
      <c r="E466" s="6"/>
      <c r="F466" s="6"/>
      <c r="I466" s="6"/>
    </row>
    <row r="467" spans="3:9" ht="14.4">
      <c r="C467" s="6"/>
      <c r="D467" s="6"/>
      <c r="E467" s="6"/>
      <c r="F467" s="6"/>
      <c r="I467" s="6"/>
    </row>
    <row r="468" spans="3:9" ht="14.4">
      <c r="C468" s="6"/>
      <c r="D468" s="6"/>
      <c r="E468" s="6"/>
      <c r="F468" s="6"/>
      <c r="I468" s="6"/>
    </row>
    <row r="469" spans="3:9" ht="14.4">
      <c r="C469" s="6"/>
      <c r="D469" s="6"/>
      <c r="E469" s="6"/>
      <c r="F469" s="6"/>
      <c r="I469" s="6"/>
    </row>
    <row r="470" spans="3:9" ht="14.4">
      <c r="C470" s="6"/>
      <c r="D470" s="6"/>
      <c r="E470" s="6"/>
      <c r="F470" s="6"/>
      <c r="I470" s="6"/>
    </row>
    <row r="471" spans="3:9" ht="14.4">
      <c r="C471" s="6"/>
      <c r="D471" s="6"/>
      <c r="E471" s="6"/>
      <c r="F471" s="6"/>
      <c r="I471" s="6"/>
    </row>
    <row r="472" spans="3:9" ht="14.4">
      <c r="C472" s="6"/>
      <c r="D472" s="6"/>
      <c r="E472" s="6"/>
      <c r="F472" s="6"/>
      <c r="I472" s="6"/>
    </row>
    <row r="473" spans="3:9" ht="14.4">
      <c r="C473" s="6"/>
      <c r="D473" s="6"/>
      <c r="E473" s="6"/>
      <c r="F473" s="6"/>
      <c r="I473" s="6"/>
    </row>
    <row r="474" spans="3:9" ht="14.4">
      <c r="C474" s="6"/>
      <c r="D474" s="6"/>
      <c r="E474" s="6"/>
      <c r="F474" s="6"/>
      <c r="I474" s="6"/>
    </row>
    <row r="475" spans="3:9" ht="14.4">
      <c r="C475" s="6"/>
      <c r="D475" s="6"/>
      <c r="E475" s="6"/>
      <c r="F475" s="6"/>
      <c r="I475" s="6"/>
    </row>
    <row r="476" spans="3:9" ht="14.4">
      <c r="C476" s="6"/>
      <c r="D476" s="6"/>
      <c r="E476" s="6"/>
      <c r="F476" s="6"/>
      <c r="I476" s="6"/>
    </row>
    <row r="477" spans="3:9" ht="14.4">
      <c r="C477" s="6"/>
      <c r="D477" s="6"/>
      <c r="E477" s="6"/>
      <c r="F477" s="6"/>
      <c r="I477" s="6"/>
    </row>
    <row r="478" spans="3:9" ht="14.4">
      <c r="C478" s="6"/>
      <c r="D478" s="6"/>
      <c r="E478" s="6"/>
      <c r="F478" s="6"/>
      <c r="I478" s="6"/>
    </row>
    <row r="479" spans="3:9" ht="14.4">
      <c r="C479" s="6"/>
      <c r="D479" s="6"/>
      <c r="E479" s="6"/>
      <c r="F479" s="6"/>
      <c r="I479" s="6"/>
    </row>
    <row r="480" spans="3:9" ht="14.4">
      <c r="C480" s="6"/>
      <c r="D480" s="6"/>
      <c r="E480" s="6"/>
      <c r="F480" s="6"/>
      <c r="I480" s="6"/>
    </row>
    <row r="481" spans="3:9" ht="14.4">
      <c r="C481" s="6"/>
      <c r="D481" s="6"/>
      <c r="E481" s="6"/>
      <c r="F481" s="6"/>
      <c r="I481" s="6"/>
    </row>
    <row r="482" spans="3:9" ht="14.4">
      <c r="C482" s="6"/>
      <c r="D482" s="6"/>
      <c r="E482" s="6"/>
      <c r="F482" s="6"/>
      <c r="I482" s="6"/>
    </row>
    <row r="483" spans="3:9" ht="14.4">
      <c r="C483" s="6"/>
      <c r="D483" s="6"/>
      <c r="E483" s="6"/>
      <c r="F483" s="6"/>
      <c r="I483" s="6"/>
    </row>
    <row r="484" spans="3:9" ht="14.4">
      <c r="C484" s="6"/>
      <c r="D484" s="6"/>
      <c r="E484" s="6"/>
      <c r="F484" s="6"/>
      <c r="I484" s="6"/>
    </row>
    <row r="485" spans="3:9" ht="14.4">
      <c r="C485" s="6"/>
      <c r="D485" s="6"/>
      <c r="E485" s="6"/>
      <c r="F485" s="6"/>
      <c r="I485" s="6"/>
    </row>
    <row r="486" spans="3:9" ht="14.4">
      <c r="C486" s="6"/>
      <c r="D486" s="6"/>
      <c r="E486" s="6"/>
      <c r="F486" s="6"/>
      <c r="I486" s="6"/>
    </row>
    <row r="487" spans="3:9" ht="14.4">
      <c r="C487" s="6"/>
      <c r="D487" s="6"/>
      <c r="E487" s="6"/>
      <c r="F487" s="6"/>
      <c r="I487" s="6"/>
    </row>
    <row r="488" spans="3:9" ht="14.4">
      <c r="C488" s="6"/>
      <c r="D488" s="6"/>
      <c r="E488" s="6"/>
      <c r="F488" s="6"/>
      <c r="I488" s="6"/>
    </row>
    <row r="489" spans="3:9" ht="14.4">
      <c r="C489" s="6"/>
      <c r="D489" s="6"/>
      <c r="E489" s="6"/>
      <c r="F489" s="6"/>
      <c r="I489" s="6"/>
    </row>
    <row r="490" spans="3:9" ht="14.4">
      <c r="C490" s="6"/>
      <c r="D490" s="6"/>
      <c r="E490" s="6"/>
      <c r="F490" s="6"/>
      <c r="I490" s="6"/>
    </row>
    <row r="491" spans="3:9" ht="14.4">
      <c r="C491" s="6"/>
      <c r="D491" s="6"/>
      <c r="E491" s="6"/>
      <c r="F491" s="6"/>
      <c r="I491" s="6"/>
    </row>
    <row r="492" spans="3:9" ht="14.4">
      <c r="C492" s="6"/>
      <c r="D492" s="6"/>
      <c r="E492" s="6"/>
      <c r="F492" s="6"/>
      <c r="I492" s="6"/>
    </row>
    <row r="493" spans="3:9" ht="14.4">
      <c r="C493" s="6"/>
      <c r="D493" s="6"/>
      <c r="E493" s="6"/>
      <c r="F493" s="6"/>
      <c r="I493" s="6"/>
    </row>
    <row r="494" spans="3:9" ht="14.4">
      <c r="C494" s="6"/>
      <c r="D494" s="6"/>
      <c r="E494" s="6"/>
      <c r="F494" s="6"/>
      <c r="I494" s="6"/>
    </row>
    <row r="495" spans="3:9" ht="14.4">
      <c r="C495" s="6"/>
      <c r="D495" s="6"/>
      <c r="E495" s="6"/>
      <c r="F495" s="6"/>
      <c r="I495" s="6"/>
    </row>
    <row r="496" spans="3:9" ht="14.4">
      <c r="C496" s="6"/>
      <c r="D496" s="6"/>
      <c r="E496" s="6"/>
      <c r="F496" s="6"/>
      <c r="I496" s="6"/>
    </row>
    <row r="497" spans="3:9" ht="14.4">
      <c r="C497" s="6"/>
      <c r="D497" s="6"/>
      <c r="E497" s="6"/>
      <c r="F497" s="6"/>
      <c r="I497" s="6"/>
    </row>
    <row r="498" spans="3:9" ht="14.4">
      <c r="C498" s="6"/>
      <c r="D498" s="6"/>
      <c r="E498" s="6"/>
      <c r="F498" s="6"/>
      <c r="I498" s="6"/>
    </row>
    <row r="499" spans="3:9" ht="14.4">
      <c r="C499" s="6"/>
      <c r="D499" s="6"/>
      <c r="E499" s="6"/>
      <c r="F499" s="6"/>
      <c r="I499" s="6"/>
    </row>
    <row r="500" spans="3:9" ht="14.4">
      <c r="C500" s="6"/>
      <c r="D500" s="6"/>
      <c r="E500" s="6"/>
      <c r="F500" s="6"/>
      <c r="I500" s="6"/>
    </row>
    <row r="501" spans="3:9" ht="14.4">
      <c r="C501" s="6"/>
      <c r="D501" s="6"/>
      <c r="E501" s="6"/>
      <c r="F501" s="6"/>
      <c r="I501" s="6"/>
    </row>
    <row r="502" spans="3:9" ht="14.4">
      <c r="C502" s="6"/>
      <c r="D502" s="6"/>
      <c r="E502" s="6"/>
      <c r="F502" s="6"/>
      <c r="I502" s="6"/>
    </row>
    <row r="503" spans="3:9" ht="14.4">
      <c r="C503" s="6"/>
      <c r="D503" s="6"/>
      <c r="E503" s="6"/>
      <c r="F503" s="6"/>
      <c r="I503" s="6"/>
    </row>
    <row r="504" spans="3:9" ht="14.4">
      <c r="C504" s="6"/>
      <c r="D504" s="6"/>
      <c r="E504" s="6"/>
      <c r="F504" s="6"/>
      <c r="I504" s="6"/>
    </row>
    <row r="505" spans="3:9" ht="14.4">
      <c r="C505" s="6"/>
      <c r="D505" s="6"/>
      <c r="E505" s="6"/>
      <c r="F505" s="6"/>
      <c r="I505" s="6"/>
    </row>
    <row r="506" spans="3:9" ht="14.4">
      <c r="C506" s="6"/>
      <c r="D506" s="6"/>
      <c r="E506" s="6"/>
      <c r="F506" s="6"/>
      <c r="I506" s="6"/>
    </row>
    <row r="507" spans="3:9" ht="14.4">
      <c r="C507" s="6"/>
      <c r="D507" s="6"/>
      <c r="E507" s="6"/>
      <c r="F507" s="6"/>
      <c r="I507" s="6"/>
    </row>
    <row r="508" spans="3:9" ht="14.4">
      <c r="C508" s="6"/>
      <c r="D508" s="6"/>
      <c r="E508" s="6"/>
      <c r="F508" s="6"/>
      <c r="I508" s="6"/>
    </row>
    <row r="509" spans="3:9" ht="14.4">
      <c r="C509" s="6"/>
      <c r="D509" s="6"/>
      <c r="E509" s="6"/>
      <c r="F509" s="6"/>
      <c r="I509" s="6"/>
    </row>
    <row r="510" spans="3:9" ht="14.4">
      <c r="C510" s="6"/>
      <c r="D510" s="6"/>
      <c r="E510" s="6"/>
      <c r="F510" s="6"/>
      <c r="I510" s="6"/>
    </row>
    <row r="511" spans="3:9" ht="14.4">
      <c r="C511" s="6"/>
      <c r="D511" s="6"/>
      <c r="E511" s="6"/>
      <c r="F511" s="6"/>
      <c r="I511" s="6"/>
    </row>
    <row r="512" spans="3:9" ht="14.4">
      <c r="C512" s="6"/>
      <c r="D512" s="6"/>
      <c r="E512" s="6"/>
      <c r="F512" s="6"/>
      <c r="I512" s="6"/>
    </row>
    <row r="513" spans="3:9" ht="14.4">
      <c r="C513" s="6"/>
      <c r="D513" s="6"/>
      <c r="E513" s="6"/>
      <c r="F513" s="6"/>
      <c r="I513" s="6"/>
    </row>
    <row r="514" spans="3:9" ht="14.4">
      <c r="C514" s="6"/>
      <c r="D514" s="6"/>
      <c r="E514" s="6"/>
      <c r="F514" s="6"/>
      <c r="I514" s="6"/>
    </row>
    <row r="515" spans="3:9" ht="14.4">
      <c r="C515" s="6"/>
      <c r="D515" s="6"/>
      <c r="E515" s="6"/>
      <c r="F515" s="6"/>
      <c r="I515" s="6"/>
    </row>
    <row r="516" spans="3:9" ht="14.4">
      <c r="C516" s="6"/>
      <c r="D516" s="6"/>
      <c r="E516" s="6"/>
      <c r="F516" s="6"/>
      <c r="I516" s="6"/>
    </row>
    <row r="517" spans="3:9" ht="14.4">
      <c r="C517" s="6"/>
      <c r="D517" s="6"/>
      <c r="E517" s="6"/>
      <c r="F517" s="6"/>
      <c r="I517" s="6"/>
    </row>
    <row r="518" spans="3:9" ht="14.4">
      <c r="C518" s="6"/>
      <c r="D518" s="6"/>
      <c r="E518" s="6"/>
      <c r="F518" s="6"/>
      <c r="I518" s="6"/>
    </row>
    <row r="519" spans="3:9" ht="14.4">
      <c r="C519" s="6"/>
      <c r="D519" s="6"/>
      <c r="E519" s="6"/>
      <c r="F519" s="6"/>
      <c r="I519" s="6"/>
    </row>
    <row r="520" spans="3:9" ht="14.4">
      <c r="C520" s="6"/>
      <c r="D520" s="6"/>
      <c r="E520" s="6"/>
      <c r="F520" s="6"/>
      <c r="I520" s="6"/>
    </row>
    <row r="521" spans="3:9" ht="14.4">
      <c r="C521" s="6"/>
      <c r="D521" s="6"/>
      <c r="E521" s="6"/>
      <c r="F521" s="6"/>
      <c r="I521" s="6"/>
    </row>
    <row r="522" spans="3:9" ht="14.4">
      <c r="C522" s="6"/>
      <c r="D522" s="6"/>
      <c r="E522" s="6"/>
      <c r="F522" s="6"/>
      <c r="I522" s="6"/>
    </row>
    <row r="523" spans="3:9" ht="14.4">
      <c r="C523" s="6"/>
      <c r="D523" s="6"/>
      <c r="E523" s="6"/>
      <c r="F523" s="6"/>
      <c r="I523" s="6"/>
    </row>
    <row r="524" spans="3:9" ht="14.4">
      <c r="C524" s="6"/>
      <c r="D524" s="6"/>
      <c r="E524" s="6"/>
      <c r="F524" s="6"/>
      <c r="I524" s="6"/>
    </row>
    <row r="525" spans="3:9" ht="14.4">
      <c r="C525" s="6"/>
      <c r="D525" s="6"/>
      <c r="E525" s="6"/>
      <c r="F525" s="6"/>
      <c r="I525" s="6"/>
    </row>
    <row r="526" spans="3:9" ht="14.4">
      <c r="C526" s="6"/>
      <c r="D526" s="6"/>
      <c r="E526" s="6"/>
      <c r="F526" s="6"/>
      <c r="I526" s="6"/>
    </row>
    <row r="527" spans="3:9" ht="14.4">
      <c r="C527" s="6"/>
      <c r="D527" s="6"/>
      <c r="E527" s="6"/>
      <c r="F527" s="6"/>
      <c r="I527" s="6"/>
    </row>
    <row r="528" spans="3:9" ht="14.4">
      <c r="C528" s="6"/>
      <c r="D528" s="6"/>
      <c r="E528" s="6"/>
      <c r="F528" s="6"/>
      <c r="I528" s="6"/>
    </row>
    <row r="529" spans="3:9" ht="14.4">
      <c r="C529" s="6"/>
      <c r="D529" s="6"/>
      <c r="E529" s="6"/>
      <c r="F529" s="6"/>
      <c r="I529" s="6"/>
    </row>
    <row r="530" spans="3:9" ht="14.4">
      <c r="C530" s="6"/>
      <c r="D530" s="6"/>
      <c r="E530" s="6"/>
      <c r="F530" s="6"/>
      <c r="I530" s="6"/>
    </row>
    <row r="531" spans="3:9" ht="14.4">
      <c r="C531" s="6"/>
      <c r="D531" s="6"/>
      <c r="E531" s="6"/>
      <c r="F531" s="6"/>
      <c r="I531" s="6"/>
    </row>
    <row r="532" spans="3:9" ht="14.4">
      <c r="C532" s="6"/>
      <c r="D532" s="6"/>
      <c r="E532" s="6"/>
      <c r="F532" s="6"/>
      <c r="I532" s="6"/>
    </row>
    <row r="533" spans="3:9" ht="14.4">
      <c r="C533" s="6"/>
      <c r="D533" s="6"/>
      <c r="E533" s="6"/>
      <c r="F533" s="6"/>
      <c r="I533" s="6"/>
    </row>
    <row r="534" spans="3:9" ht="14.4">
      <c r="C534" s="6"/>
      <c r="D534" s="6"/>
      <c r="E534" s="6"/>
      <c r="F534" s="6"/>
      <c r="I534" s="6"/>
    </row>
    <row r="535" spans="3:9" ht="14.4">
      <c r="C535" s="6"/>
      <c r="D535" s="6"/>
      <c r="E535" s="6"/>
      <c r="F535" s="6"/>
      <c r="I535" s="6"/>
    </row>
    <row r="536" spans="3:9" ht="14.4">
      <c r="C536" s="6"/>
      <c r="D536" s="6"/>
      <c r="E536" s="6"/>
      <c r="F536" s="6"/>
      <c r="I536" s="6"/>
    </row>
    <row r="537" spans="3:9" ht="14.4">
      <c r="C537" s="6"/>
      <c r="D537" s="6"/>
      <c r="E537" s="6"/>
      <c r="F537" s="6"/>
      <c r="I537" s="6"/>
    </row>
    <row r="538" spans="3:9" ht="14.4">
      <c r="C538" s="6"/>
      <c r="D538" s="6"/>
      <c r="E538" s="6"/>
      <c r="F538" s="6"/>
      <c r="I538" s="6"/>
    </row>
    <row r="539" spans="3:9" ht="14.4">
      <c r="C539" s="6"/>
      <c r="D539" s="6"/>
      <c r="E539" s="6"/>
      <c r="F539" s="6"/>
      <c r="I539" s="6"/>
    </row>
    <row r="540" spans="3:9" ht="14.4">
      <c r="C540" s="6"/>
      <c r="D540" s="6"/>
      <c r="E540" s="6"/>
      <c r="F540" s="6"/>
      <c r="I540" s="6"/>
    </row>
    <row r="541" spans="3:9" ht="14.4">
      <c r="C541" s="6"/>
      <c r="D541" s="6"/>
      <c r="E541" s="6"/>
      <c r="F541" s="6"/>
      <c r="I541" s="6"/>
    </row>
    <row r="542" spans="3:9" ht="14.4">
      <c r="C542" s="6"/>
      <c r="D542" s="6"/>
      <c r="E542" s="6"/>
      <c r="F542" s="6"/>
      <c r="I542" s="6"/>
    </row>
    <row r="543" spans="3:9" ht="14.4">
      <c r="C543" s="6"/>
      <c r="D543" s="6"/>
      <c r="E543" s="6"/>
      <c r="F543" s="6"/>
      <c r="I543" s="6"/>
    </row>
    <row r="544" spans="3:9" ht="14.4">
      <c r="C544" s="6"/>
      <c r="D544" s="6"/>
      <c r="E544" s="6"/>
      <c r="F544" s="6"/>
      <c r="I544" s="6"/>
    </row>
    <row r="545" spans="3:9" ht="14.4">
      <c r="C545" s="6"/>
      <c r="D545" s="6"/>
      <c r="E545" s="6"/>
      <c r="F545" s="6"/>
      <c r="I545" s="6"/>
    </row>
    <row r="546" spans="3:9" ht="14.4">
      <c r="C546" s="6"/>
      <c r="D546" s="6"/>
      <c r="E546" s="6"/>
      <c r="F546" s="6"/>
      <c r="I546" s="6"/>
    </row>
    <row r="547" spans="3:9" ht="14.4">
      <c r="C547" s="6"/>
      <c r="D547" s="6"/>
      <c r="E547" s="6"/>
      <c r="F547" s="6"/>
      <c r="I547" s="6"/>
    </row>
    <row r="548" spans="3:9" ht="14.4">
      <c r="C548" s="6"/>
      <c r="D548" s="6"/>
      <c r="E548" s="6"/>
      <c r="F548" s="6"/>
      <c r="I548" s="6"/>
    </row>
    <row r="549" spans="3:9" ht="14.4">
      <c r="C549" s="6"/>
      <c r="D549" s="6"/>
      <c r="E549" s="6"/>
      <c r="F549" s="6"/>
      <c r="I549" s="6"/>
    </row>
    <row r="550" spans="3:9" ht="14.4">
      <c r="C550" s="6"/>
      <c r="D550" s="6"/>
      <c r="E550" s="6"/>
      <c r="F550" s="6"/>
      <c r="I550" s="6"/>
    </row>
    <row r="551" spans="3:9" ht="14.4">
      <c r="C551" s="6"/>
      <c r="D551" s="6"/>
      <c r="E551" s="6"/>
      <c r="F551" s="6"/>
      <c r="I551" s="6"/>
    </row>
    <row r="552" spans="3:9" ht="14.4">
      <c r="C552" s="6"/>
      <c r="D552" s="6"/>
      <c r="E552" s="6"/>
      <c r="F552" s="6"/>
      <c r="I552" s="6"/>
    </row>
    <row r="553" spans="3:9" ht="14.4">
      <c r="C553" s="6"/>
      <c r="D553" s="6"/>
      <c r="E553" s="6"/>
      <c r="F553" s="6"/>
      <c r="I553" s="6"/>
    </row>
    <row r="554" spans="3:9" ht="14.4">
      <c r="C554" s="6"/>
      <c r="D554" s="6"/>
      <c r="E554" s="6"/>
      <c r="F554" s="6"/>
      <c r="I554" s="6"/>
    </row>
    <row r="555" spans="3:9" ht="14.4">
      <c r="C555" s="6"/>
      <c r="D555" s="6"/>
      <c r="E555" s="6"/>
      <c r="F555" s="6"/>
      <c r="I555" s="6"/>
    </row>
    <row r="556" spans="3:9" ht="14.4">
      <c r="C556" s="6"/>
      <c r="D556" s="6"/>
      <c r="E556" s="6"/>
      <c r="F556" s="6"/>
      <c r="I556" s="6"/>
    </row>
    <row r="557" spans="3:9" ht="14.4">
      <c r="C557" s="6"/>
      <c r="D557" s="6"/>
      <c r="E557" s="6"/>
      <c r="F557" s="6"/>
      <c r="I557" s="6"/>
    </row>
    <row r="558" spans="3:9" ht="14.4">
      <c r="C558" s="6"/>
      <c r="D558" s="6"/>
      <c r="E558" s="6"/>
      <c r="F558" s="6"/>
      <c r="I558" s="6"/>
    </row>
    <row r="559" spans="3:9" ht="14.4">
      <c r="C559" s="6"/>
      <c r="D559" s="6"/>
      <c r="E559" s="6"/>
      <c r="F559" s="6"/>
      <c r="I559" s="6"/>
    </row>
    <row r="560" spans="3:9" ht="14.4">
      <c r="C560" s="6"/>
      <c r="D560" s="6"/>
      <c r="E560" s="6"/>
      <c r="F560" s="6"/>
      <c r="I560" s="6"/>
    </row>
    <row r="561" spans="3:9" ht="14.4">
      <c r="C561" s="6"/>
      <c r="D561" s="6"/>
      <c r="E561" s="6"/>
      <c r="F561" s="6"/>
      <c r="I561" s="6"/>
    </row>
    <row r="562" spans="3:9" ht="14.4">
      <c r="C562" s="6"/>
      <c r="D562" s="6"/>
      <c r="E562" s="6"/>
      <c r="F562" s="6"/>
      <c r="I562" s="6"/>
    </row>
    <row r="563" spans="3:9" ht="14.4">
      <c r="C563" s="6"/>
      <c r="D563" s="6"/>
      <c r="E563" s="6"/>
      <c r="F563" s="6"/>
      <c r="I563" s="6"/>
    </row>
    <row r="564" spans="3:9" ht="14.4">
      <c r="C564" s="6"/>
      <c r="D564" s="6"/>
      <c r="E564" s="6"/>
      <c r="F564" s="6"/>
      <c r="I564" s="6"/>
    </row>
    <row r="565" spans="3:9" ht="14.4">
      <c r="C565" s="6"/>
      <c r="D565" s="6"/>
      <c r="E565" s="6"/>
      <c r="F565" s="6"/>
      <c r="I565" s="6"/>
    </row>
    <row r="566" spans="3:9" ht="14.4">
      <c r="C566" s="6"/>
      <c r="D566" s="6"/>
      <c r="E566" s="6"/>
      <c r="F566" s="6"/>
      <c r="I566" s="6"/>
    </row>
    <row r="567" spans="3:9" ht="14.4">
      <c r="C567" s="6"/>
      <c r="D567" s="6"/>
      <c r="E567" s="6"/>
      <c r="F567" s="6"/>
      <c r="I567" s="6"/>
    </row>
    <row r="568" spans="3:9" ht="14.4">
      <c r="C568" s="6"/>
      <c r="D568" s="6"/>
      <c r="E568" s="6"/>
      <c r="F568" s="6"/>
      <c r="I568" s="6"/>
    </row>
    <row r="569" spans="3:9" ht="14.4">
      <c r="C569" s="6"/>
      <c r="D569" s="6"/>
      <c r="E569" s="6"/>
      <c r="F569" s="6"/>
      <c r="I569" s="6"/>
    </row>
    <row r="570" spans="3:9" ht="14.4">
      <c r="C570" s="6"/>
      <c r="D570" s="6"/>
      <c r="E570" s="6"/>
      <c r="F570" s="6"/>
      <c r="I570" s="6"/>
    </row>
    <row r="571" spans="3:9" ht="14.4">
      <c r="C571" s="6"/>
      <c r="D571" s="6"/>
      <c r="E571" s="6"/>
      <c r="F571" s="6"/>
      <c r="I571" s="6"/>
    </row>
    <row r="572" spans="3:9" ht="14.4">
      <c r="C572" s="6"/>
      <c r="D572" s="6"/>
      <c r="E572" s="6"/>
      <c r="F572" s="6"/>
      <c r="I572" s="6"/>
    </row>
    <row r="573" spans="3:9" ht="14.4">
      <c r="C573" s="6"/>
      <c r="D573" s="6"/>
      <c r="E573" s="6"/>
      <c r="F573" s="6"/>
      <c r="I573" s="6"/>
    </row>
    <row r="574" spans="3:9" ht="14.4">
      <c r="C574" s="6"/>
      <c r="D574" s="6"/>
      <c r="E574" s="6"/>
      <c r="F574" s="6"/>
      <c r="I574" s="6"/>
    </row>
    <row r="575" spans="3:9" ht="14.4">
      <c r="C575" s="6"/>
      <c r="D575" s="6"/>
      <c r="E575" s="6"/>
      <c r="F575" s="6"/>
      <c r="I575" s="6"/>
    </row>
    <row r="576" spans="3:9" ht="14.4">
      <c r="C576" s="6"/>
      <c r="D576" s="6"/>
      <c r="E576" s="6"/>
      <c r="F576" s="6"/>
      <c r="I576" s="6"/>
    </row>
    <row r="577" spans="3:9" ht="14.4">
      <c r="C577" s="6"/>
      <c r="D577" s="6"/>
      <c r="E577" s="6"/>
      <c r="F577" s="6"/>
      <c r="I577" s="6"/>
    </row>
    <row r="578" spans="3:9" ht="14.4">
      <c r="C578" s="6"/>
      <c r="D578" s="6"/>
      <c r="E578" s="6"/>
      <c r="F578" s="6"/>
      <c r="I578" s="6"/>
    </row>
    <row r="579" spans="3:9" ht="14.4">
      <c r="C579" s="6"/>
      <c r="D579" s="6"/>
      <c r="E579" s="6"/>
      <c r="F579" s="6"/>
      <c r="I579" s="6"/>
    </row>
    <row r="580" spans="3:9" ht="14.4">
      <c r="C580" s="6"/>
      <c r="D580" s="6"/>
      <c r="E580" s="6"/>
      <c r="F580" s="6"/>
      <c r="I580" s="6"/>
    </row>
    <row r="581" spans="3:9" ht="14.4">
      <c r="C581" s="6"/>
      <c r="D581" s="6"/>
      <c r="E581" s="6"/>
      <c r="F581" s="6"/>
      <c r="I581" s="6"/>
    </row>
    <row r="582" spans="3:9" ht="14.4">
      <c r="C582" s="6"/>
      <c r="D582" s="6"/>
      <c r="E582" s="6"/>
      <c r="F582" s="6"/>
      <c r="I582" s="6"/>
    </row>
    <row r="583" spans="3:9" ht="14.4">
      <c r="C583" s="6"/>
      <c r="D583" s="6"/>
      <c r="E583" s="6"/>
      <c r="F583" s="6"/>
      <c r="I583" s="6"/>
    </row>
    <row r="584" spans="3:9" ht="14.4">
      <c r="C584" s="6"/>
      <c r="D584" s="6"/>
      <c r="E584" s="6"/>
      <c r="F584" s="6"/>
      <c r="I584" s="6"/>
    </row>
    <row r="585" spans="3:9" ht="14.4">
      <c r="C585" s="6"/>
      <c r="D585" s="6"/>
      <c r="E585" s="6"/>
      <c r="F585" s="6"/>
      <c r="I585" s="6"/>
    </row>
    <row r="586" spans="3:9" ht="14.4">
      <c r="C586" s="6"/>
      <c r="D586" s="6"/>
      <c r="E586" s="6"/>
      <c r="F586" s="6"/>
      <c r="I586" s="6"/>
    </row>
    <row r="587" spans="3:9" ht="14.4">
      <c r="C587" s="6"/>
      <c r="D587" s="6"/>
      <c r="E587" s="6"/>
      <c r="F587" s="6"/>
      <c r="I587" s="6"/>
    </row>
    <row r="588" spans="3:9" ht="14.4">
      <c r="C588" s="6"/>
      <c r="D588" s="6"/>
      <c r="E588" s="6"/>
      <c r="F588" s="6"/>
      <c r="I588" s="6"/>
    </row>
    <row r="589" spans="3:9" ht="14.4">
      <c r="C589" s="6"/>
      <c r="D589" s="6"/>
      <c r="E589" s="6"/>
      <c r="F589" s="6"/>
      <c r="I589" s="6"/>
    </row>
    <row r="590" spans="3:9" ht="14.4">
      <c r="C590" s="6"/>
      <c r="D590" s="6"/>
      <c r="E590" s="6"/>
      <c r="F590" s="6"/>
      <c r="I590" s="6"/>
    </row>
    <row r="591" spans="3:9" ht="14.4">
      <c r="C591" s="6"/>
      <c r="D591" s="6"/>
      <c r="E591" s="6"/>
      <c r="F591" s="6"/>
      <c r="I591" s="6"/>
    </row>
    <row r="592" spans="3:9" ht="14.4">
      <c r="C592" s="6"/>
      <c r="D592" s="6"/>
      <c r="E592" s="6"/>
      <c r="F592" s="6"/>
      <c r="I592" s="6"/>
    </row>
    <row r="593" spans="3:9" ht="14.4">
      <c r="C593" s="6"/>
      <c r="D593" s="6"/>
      <c r="E593" s="6"/>
      <c r="F593" s="6"/>
      <c r="I593" s="6"/>
    </row>
    <row r="594" spans="3:9" ht="14.4">
      <c r="C594" s="6"/>
      <c r="D594" s="6"/>
      <c r="E594" s="6"/>
      <c r="F594" s="6"/>
      <c r="I594" s="6"/>
    </row>
    <row r="595" spans="3:9" ht="14.4">
      <c r="C595" s="6"/>
      <c r="D595" s="6"/>
      <c r="E595" s="6"/>
      <c r="F595" s="6"/>
      <c r="I595" s="6"/>
    </row>
    <row r="596" spans="3:9" ht="14.4">
      <c r="C596" s="6"/>
      <c r="D596" s="6"/>
      <c r="E596" s="6"/>
      <c r="F596" s="6"/>
      <c r="I596" s="6"/>
    </row>
    <row r="597" spans="3:9" ht="14.4">
      <c r="C597" s="6"/>
      <c r="D597" s="6"/>
      <c r="E597" s="6"/>
      <c r="F597" s="6"/>
      <c r="I597" s="6"/>
    </row>
    <row r="598" spans="3:9" ht="14.4">
      <c r="C598" s="6"/>
      <c r="D598" s="6"/>
      <c r="E598" s="6"/>
      <c r="F598" s="6"/>
      <c r="I598" s="6"/>
    </row>
    <row r="599" spans="3:9" ht="14.4">
      <c r="C599" s="6"/>
      <c r="D599" s="6"/>
      <c r="E599" s="6"/>
      <c r="F599" s="6"/>
      <c r="I599" s="6"/>
    </row>
    <row r="600" spans="3:9" ht="14.4">
      <c r="C600" s="6"/>
      <c r="D600" s="6"/>
      <c r="E600" s="6"/>
      <c r="F600" s="6"/>
      <c r="I600" s="6"/>
    </row>
    <row r="601" spans="3:9" ht="14.4">
      <c r="C601" s="6"/>
      <c r="D601" s="6"/>
      <c r="E601" s="6"/>
      <c r="F601" s="6"/>
      <c r="I601" s="6"/>
    </row>
    <row r="602" spans="3:9" ht="14.4">
      <c r="C602" s="6"/>
      <c r="D602" s="6"/>
      <c r="E602" s="6"/>
      <c r="F602" s="6"/>
      <c r="I602" s="6"/>
    </row>
    <row r="603" spans="3:9" ht="14.4">
      <c r="C603" s="6"/>
      <c r="D603" s="6"/>
      <c r="E603" s="6"/>
      <c r="F603" s="6"/>
      <c r="I603" s="6"/>
    </row>
    <row r="604" spans="3:9" ht="14.4">
      <c r="C604" s="6"/>
      <c r="D604" s="6"/>
      <c r="E604" s="6"/>
      <c r="F604" s="6"/>
      <c r="I604" s="6"/>
    </row>
    <row r="605" spans="3:9" ht="14.4">
      <c r="C605" s="6"/>
      <c r="D605" s="6"/>
      <c r="E605" s="6"/>
      <c r="F605" s="6"/>
      <c r="I605" s="6"/>
    </row>
    <row r="606" spans="3:9" ht="14.4">
      <c r="C606" s="6"/>
      <c r="D606" s="6"/>
      <c r="E606" s="6"/>
      <c r="F606" s="6"/>
      <c r="I606" s="6"/>
    </row>
    <row r="607" spans="3:9" ht="14.4">
      <c r="C607" s="6"/>
      <c r="D607" s="6"/>
      <c r="E607" s="6"/>
      <c r="F607" s="6"/>
      <c r="I607" s="6"/>
    </row>
    <row r="608" spans="3:9" ht="14.4">
      <c r="C608" s="6"/>
      <c r="D608" s="6"/>
      <c r="E608" s="6"/>
      <c r="F608" s="6"/>
      <c r="I608" s="6"/>
    </row>
    <row r="609" spans="3:9" ht="14.4">
      <c r="C609" s="6"/>
      <c r="D609" s="6"/>
      <c r="E609" s="6"/>
      <c r="F609" s="6"/>
      <c r="I609" s="6"/>
    </row>
    <row r="610" spans="3:9" ht="14.4">
      <c r="C610" s="6"/>
      <c r="D610" s="6"/>
      <c r="E610" s="6"/>
      <c r="F610" s="6"/>
      <c r="I610" s="6"/>
    </row>
    <row r="611" spans="3:9" ht="14.4">
      <c r="C611" s="6"/>
      <c r="D611" s="6"/>
      <c r="E611" s="6"/>
      <c r="F611" s="6"/>
      <c r="I611" s="6"/>
    </row>
    <row r="612" spans="3:9" ht="14.4">
      <c r="C612" s="6"/>
      <c r="D612" s="6"/>
      <c r="E612" s="6"/>
      <c r="F612" s="6"/>
      <c r="I612" s="6"/>
    </row>
    <row r="613" spans="3:9" ht="14.4">
      <c r="C613" s="6"/>
      <c r="D613" s="6"/>
      <c r="E613" s="6"/>
      <c r="F613" s="6"/>
      <c r="I613" s="6"/>
    </row>
    <row r="614" spans="3:9" ht="14.4">
      <c r="C614" s="6"/>
      <c r="D614" s="6"/>
      <c r="E614" s="6"/>
      <c r="F614" s="6"/>
      <c r="I614" s="6"/>
    </row>
    <row r="615" spans="3:9" ht="14.4">
      <c r="C615" s="6"/>
      <c r="D615" s="6"/>
      <c r="E615" s="6"/>
      <c r="F615" s="6"/>
      <c r="I615" s="6"/>
    </row>
    <row r="616" spans="3:9" ht="14.4">
      <c r="C616" s="6"/>
      <c r="D616" s="6"/>
      <c r="E616" s="6"/>
      <c r="F616" s="6"/>
      <c r="I616" s="6"/>
    </row>
    <row r="617" spans="3:9" ht="14.4">
      <c r="C617" s="6"/>
      <c r="D617" s="6"/>
      <c r="E617" s="6"/>
      <c r="F617" s="6"/>
      <c r="I617" s="6"/>
    </row>
    <row r="618" spans="3:9" ht="14.4">
      <c r="C618" s="6"/>
      <c r="D618" s="6"/>
      <c r="E618" s="6"/>
      <c r="F618" s="6"/>
      <c r="I618" s="6"/>
    </row>
    <row r="619" spans="3:9" ht="14.4">
      <c r="C619" s="6"/>
      <c r="D619" s="6"/>
      <c r="E619" s="6"/>
      <c r="F619" s="6"/>
      <c r="I619" s="6"/>
    </row>
    <row r="620" spans="3:9" ht="14.4">
      <c r="C620" s="6"/>
      <c r="D620" s="6"/>
      <c r="E620" s="6"/>
      <c r="F620" s="6"/>
      <c r="I620" s="6"/>
    </row>
    <row r="621" spans="3:9" ht="14.4">
      <c r="C621" s="6"/>
      <c r="D621" s="6"/>
      <c r="E621" s="6"/>
      <c r="F621" s="6"/>
      <c r="I621" s="6"/>
    </row>
    <row r="622" spans="3:9" ht="14.4">
      <c r="C622" s="6"/>
      <c r="D622" s="6"/>
      <c r="E622" s="6"/>
      <c r="F622" s="6"/>
      <c r="I622" s="6"/>
    </row>
    <row r="623" spans="3:9" ht="14.4">
      <c r="C623" s="6"/>
      <c r="D623" s="6"/>
      <c r="E623" s="6"/>
      <c r="F623" s="6"/>
      <c r="I623" s="6"/>
    </row>
    <row r="624" spans="3:9" ht="14.4">
      <c r="C624" s="6"/>
      <c r="D624" s="6"/>
      <c r="E624" s="6"/>
      <c r="F624" s="6"/>
      <c r="I624" s="6"/>
    </row>
    <row r="625" spans="3:9" ht="14.4">
      <c r="C625" s="6"/>
      <c r="D625" s="6"/>
      <c r="E625" s="6"/>
      <c r="F625" s="6"/>
      <c r="I625" s="6"/>
    </row>
    <row r="626" spans="3:9" ht="14.4">
      <c r="C626" s="6"/>
      <c r="D626" s="6"/>
      <c r="E626" s="6"/>
      <c r="F626" s="6"/>
      <c r="I626" s="6"/>
    </row>
    <row r="627" spans="3:9" ht="14.4">
      <c r="C627" s="6"/>
      <c r="D627" s="6"/>
      <c r="E627" s="6"/>
      <c r="F627" s="6"/>
      <c r="I627" s="6"/>
    </row>
    <row r="628" spans="3:9" ht="14.4">
      <c r="C628" s="6"/>
      <c r="D628" s="6"/>
      <c r="E628" s="6"/>
      <c r="F628" s="6"/>
      <c r="I628" s="6"/>
    </row>
    <row r="629" spans="3:9" ht="14.4">
      <c r="C629" s="6"/>
      <c r="D629" s="6"/>
      <c r="E629" s="6"/>
      <c r="F629" s="6"/>
      <c r="I629" s="6"/>
    </row>
    <row r="630" spans="3:9" ht="14.4">
      <c r="C630" s="6"/>
      <c r="D630" s="6"/>
      <c r="E630" s="6"/>
      <c r="F630" s="6"/>
      <c r="I630" s="6"/>
    </row>
    <row r="631" spans="3:9" ht="14.4">
      <c r="C631" s="6"/>
      <c r="D631" s="6"/>
      <c r="E631" s="6"/>
      <c r="F631" s="6"/>
      <c r="I631" s="6"/>
    </row>
    <row r="632" spans="3:9" ht="14.4">
      <c r="C632" s="6"/>
      <c r="D632" s="6"/>
      <c r="E632" s="6"/>
      <c r="F632" s="6"/>
      <c r="I632" s="6"/>
    </row>
    <row r="633" spans="3:9" ht="14.4">
      <c r="C633" s="6"/>
      <c r="D633" s="6"/>
      <c r="E633" s="6"/>
      <c r="F633" s="6"/>
      <c r="I633" s="6"/>
    </row>
    <row r="634" spans="3:9" ht="14.4">
      <c r="C634" s="6"/>
      <c r="D634" s="6"/>
      <c r="E634" s="6"/>
      <c r="F634" s="6"/>
      <c r="I634" s="6"/>
    </row>
    <row r="635" spans="3:9" ht="14.4">
      <c r="C635" s="6"/>
      <c r="D635" s="6"/>
      <c r="E635" s="6"/>
      <c r="F635" s="6"/>
      <c r="I635" s="6"/>
    </row>
    <row r="636" spans="3:9" ht="14.4">
      <c r="C636" s="6"/>
      <c r="D636" s="6"/>
      <c r="E636" s="6"/>
      <c r="F636" s="6"/>
      <c r="I636" s="6"/>
    </row>
    <row r="637" spans="3:9" ht="14.4">
      <c r="C637" s="6"/>
      <c r="D637" s="6"/>
      <c r="E637" s="6"/>
      <c r="F637" s="6"/>
      <c r="I637" s="6"/>
    </row>
    <row r="638" spans="3:9" ht="14.4">
      <c r="C638" s="6"/>
      <c r="D638" s="6"/>
      <c r="E638" s="6"/>
      <c r="F638" s="6"/>
      <c r="I638" s="6"/>
    </row>
    <row r="639" spans="3:9" ht="14.4">
      <c r="C639" s="6"/>
      <c r="D639" s="6"/>
      <c r="E639" s="6"/>
      <c r="F639" s="6"/>
      <c r="I639" s="6"/>
    </row>
    <row r="640" spans="3:9" ht="14.4">
      <c r="C640" s="6"/>
      <c r="D640" s="6"/>
      <c r="E640" s="6"/>
      <c r="F640" s="6"/>
      <c r="I640" s="6"/>
    </row>
    <row r="641" spans="3:9" ht="14.4">
      <c r="C641" s="6"/>
      <c r="D641" s="6"/>
      <c r="E641" s="6"/>
      <c r="F641" s="6"/>
      <c r="I641" s="6"/>
    </row>
    <row r="642" spans="3:9" ht="14.4">
      <c r="C642" s="6"/>
      <c r="D642" s="6"/>
      <c r="E642" s="6"/>
      <c r="F642" s="6"/>
      <c r="I642" s="6"/>
    </row>
    <row r="643" spans="3:9" ht="14.4">
      <c r="C643" s="6"/>
      <c r="D643" s="6"/>
      <c r="E643" s="6"/>
      <c r="F643" s="6"/>
      <c r="I643" s="6"/>
    </row>
    <row r="644" spans="3:9" ht="14.4">
      <c r="C644" s="6"/>
      <c r="D644" s="6"/>
      <c r="E644" s="6"/>
      <c r="F644" s="6"/>
      <c r="I644" s="6"/>
    </row>
    <row r="645" spans="3:9" ht="14.4">
      <c r="C645" s="6"/>
      <c r="D645" s="6"/>
      <c r="E645" s="6"/>
      <c r="F645" s="6"/>
      <c r="I645" s="6"/>
    </row>
    <row r="646" spans="3:9" ht="14.4">
      <c r="C646" s="6"/>
      <c r="D646" s="6"/>
      <c r="E646" s="6"/>
      <c r="F646" s="6"/>
      <c r="I646" s="6"/>
    </row>
    <row r="647" spans="3:9" ht="14.4">
      <c r="C647" s="6"/>
      <c r="D647" s="6"/>
      <c r="E647" s="6"/>
      <c r="F647" s="6"/>
      <c r="I647" s="6"/>
    </row>
    <row r="648" spans="3:9" ht="14.4">
      <c r="C648" s="6"/>
      <c r="D648" s="6"/>
      <c r="E648" s="6"/>
      <c r="F648" s="6"/>
      <c r="I648" s="6"/>
    </row>
    <row r="649" spans="3:9" ht="14.4">
      <c r="C649" s="6"/>
      <c r="D649" s="6"/>
      <c r="E649" s="6"/>
      <c r="F649" s="6"/>
      <c r="I649" s="6"/>
    </row>
    <row r="650" spans="3:9" ht="14.4">
      <c r="C650" s="6"/>
      <c r="D650" s="6"/>
      <c r="E650" s="6"/>
      <c r="F650" s="6"/>
      <c r="I650" s="6"/>
    </row>
    <row r="651" spans="3:9" ht="14.4">
      <c r="C651" s="6"/>
      <c r="D651" s="6"/>
      <c r="E651" s="6"/>
      <c r="F651" s="6"/>
      <c r="I651" s="6"/>
    </row>
    <row r="652" spans="3:9" ht="14.4">
      <c r="C652" s="6"/>
      <c r="D652" s="6"/>
      <c r="E652" s="6"/>
      <c r="F652" s="6"/>
      <c r="I652" s="6"/>
    </row>
    <row r="653" spans="3:9" ht="14.4">
      <c r="C653" s="6"/>
      <c r="D653" s="6"/>
      <c r="E653" s="6"/>
      <c r="F653" s="6"/>
      <c r="I653" s="6"/>
    </row>
    <row r="654" spans="3:9" ht="14.4">
      <c r="C654" s="6"/>
      <c r="D654" s="6"/>
      <c r="E654" s="6"/>
      <c r="F654" s="6"/>
      <c r="I654" s="6"/>
    </row>
    <row r="655" spans="3:9" ht="14.4">
      <c r="C655" s="6"/>
      <c r="D655" s="6"/>
      <c r="E655" s="6"/>
      <c r="F655" s="6"/>
      <c r="I655" s="6"/>
    </row>
    <row r="656" spans="3:9" ht="14.4">
      <c r="C656" s="6"/>
      <c r="D656" s="6"/>
      <c r="E656" s="6"/>
      <c r="F656" s="6"/>
      <c r="I656" s="6"/>
    </row>
    <row r="657" spans="3:9" ht="14.4">
      <c r="C657" s="6"/>
      <c r="D657" s="6"/>
      <c r="E657" s="6"/>
      <c r="F657" s="6"/>
      <c r="I657" s="6"/>
    </row>
    <row r="658" spans="3:9" ht="14.4">
      <c r="C658" s="6"/>
      <c r="D658" s="6"/>
      <c r="E658" s="6"/>
      <c r="F658" s="6"/>
      <c r="I658" s="6"/>
    </row>
    <row r="659" spans="3:9" ht="14.4">
      <c r="C659" s="6"/>
      <c r="D659" s="6"/>
      <c r="E659" s="6"/>
      <c r="F659" s="6"/>
      <c r="I659" s="6"/>
    </row>
    <row r="660" spans="3:9" ht="14.4">
      <c r="C660" s="6"/>
      <c r="D660" s="6"/>
      <c r="E660" s="6"/>
      <c r="F660" s="6"/>
      <c r="I660" s="6"/>
    </row>
    <row r="661" spans="3:9" ht="14.4">
      <c r="C661" s="6"/>
      <c r="D661" s="6"/>
      <c r="E661" s="6"/>
      <c r="F661" s="6"/>
      <c r="I661" s="6"/>
    </row>
    <row r="662" spans="3:9" ht="14.4">
      <c r="C662" s="6"/>
      <c r="D662" s="6"/>
      <c r="E662" s="6"/>
      <c r="F662" s="6"/>
      <c r="I662" s="6"/>
    </row>
    <row r="663" spans="3:9" ht="14.4">
      <c r="C663" s="6"/>
      <c r="D663" s="6"/>
      <c r="E663" s="6"/>
      <c r="F663" s="6"/>
      <c r="I663" s="6"/>
    </row>
    <row r="664" spans="3:9" ht="14.4">
      <c r="C664" s="6"/>
      <c r="D664" s="6"/>
      <c r="E664" s="6"/>
      <c r="F664" s="6"/>
      <c r="I664" s="6"/>
    </row>
    <row r="665" spans="3:9" ht="14.4">
      <c r="C665" s="6"/>
      <c r="D665" s="6"/>
      <c r="E665" s="6"/>
      <c r="F665" s="6"/>
      <c r="I665" s="6"/>
    </row>
    <row r="666" spans="3:9" ht="14.4">
      <c r="C666" s="6"/>
      <c r="D666" s="6"/>
      <c r="E666" s="6"/>
      <c r="F666" s="6"/>
      <c r="I666" s="6"/>
    </row>
    <row r="667" spans="3:9" ht="14.4">
      <c r="C667" s="6"/>
      <c r="D667" s="6"/>
      <c r="E667" s="6"/>
      <c r="F667" s="6"/>
      <c r="I667" s="6"/>
    </row>
    <row r="668" spans="3:9" ht="14.4">
      <c r="C668" s="6"/>
      <c r="D668" s="6"/>
      <c r="E668" s="6"/>
      <c r="F668" s="6"/>
      <c r="I668" s="6"/>
    </row>
    <row r="669" spans="3:9" ht="14.4">
      <c r="C669" s="6"/>
      <c r="D669" s="6"/>
      <c r="E669" s="6"/>
      <c r="F669" s="6"/>
      <c r="I669" s="6"/>
    </row>
    <row r="670" spans="3:9" ht="14.4">
      <c r="C670" s="6"/>
      <c r="D670" s="6"/>
      <c r="E670" s="6"/>
      <c r="F670" s="6"/>
      <c r="I670" s="6"/>
    </row>
    <row r="671" spans="3:9" ht="14.4">
      <c r="C671" s="6"/>
      <c r="D671" s="6"/>
      <c r="E671" s="6"/>
      <c r="F671" s="6"/>
      <c r="I671" s="6"/>
    </row>
    <row r="672" spans="3:9" ht="14.4">
      <c r="C672" s="6"/>
      <c r="D672" s="6"/>
      <c r="E672" s="6"/>
      <c r="F672" s="6"/>
      <c r="I672" s="6"/>
    </row>
    <row r="673" spans="3:9" ht="14.4">
      <c r="C673" s="6"/>
      <c r="D673" s="6"/>
      <c r="E673" s="6"/>
      <c r="F673" s="6"/>
      <c r="I673" s="6"/>
    </row>
    <row r="674" spans="3:9" ht="14.4">
      <c r="C674" s="6"/>
      <c r="D674" s="6"/>
      <c r="E674" s="6"/>
      <c r="F674" s="6"/>
      <c r="I674" s="6"/>
    </row>
    <row r="675" spans="3:9" ht="14.4">
      <c r="C675" s="6"/>
      <c r="D675" s="6"/>
      <c r="E675" s="6"/>
      <c r="F675" s="6"/>
      <c r="I675" s="6"/>
    </row>
    <row r="676" spans="3:9" ht="14.4">
      <c r="C676" s="6"/>
      <c r="D676" s="6"/>
      <c r="E676" s="6"/>
      <c r="F676" s="6"/>
      <c r="I676" s="6"/>
    </row>
    <row r="677" spans="3:9" ht="14.4">
      <c r="C677" s="6"/>
      <c r="D677" s="6"/>
      <c r="E677" s="6"/>
      <c r="F677" s="6"/>
      <c r="I677" s="6"/>
    </row>
    <row r="678" spans="3:9" ht="14.4">
      <c r="C678" s="6"/>
      <c r="D678" s="6"/>
      <c r="E678" s="6"/>
      <c r="F678" s="6"/>
      <c r="I678" s="6"/>
    </row>
    <row r="679" spans="3:9" ht="14.4">
      <c r="C679" s="6"/>
      <c r="D679" s="6"/>
      <c r="E679" s="6"/>
      <c r="F679" s="6"/>
      <c r="I679" s="6"/>
    </row>
    <row r="680" spans="3:9" ht="14.4">
      <c r="C680" s="6"/>
      <c r="D680" s="6"/>
      <c r="E680" s="6"/>
      <c r="F680" s="6"/>
      <c r="I680" s="6"/>
    </row>
    <row r="681" spans="3:9" ht="14.4">
      <c r="C681" s="6"/>
      <c r="D681" s="6"/>
      <c r="E681" s="6"/>
      <c r="F681" s="6"/>
      <c r="I681" s="6"/>
    </row>
    <row r="682" spans="3:9" ht="14.4">
      <c r="C682" s="6"/>
      <c r="D682" s="6"/>
      <c r="E682" s="6"/>
      <c r="F682" s="6"/>
      <c r="I682" s="6"/>
    </row>
    <row r="683" spans="3:9" ht="14.4">
      <c r="C683" s="6"/>
      <c r="D683" s="6"/>
      <c r="E683" s="6"/>
      <c r="F683" s="6"/>
      <c r="I683" s="6"/>
    </row>
    <row r="684" spans="3:9" ht="14.4">
      <c r="C684" s="6"/>
      <c r="D684" s="6"/>
      <c r="E684" s="6"/>
      <c r="F684" s="6"/>
      <c r="I684" s="6"/>
    </row>
    <row r="685" spans="3:9" ht="14.4">
      <c r="C685" s="6"/>
      <c r="D685" s="6"/>
      <c r="E685" s="6"/>
      <c r="F685" s="6"/>
      <c r="I685" s="6"/>
    </row>
    <row r="686" spans="3:9" ht="14.4">
      <c r="C686" s="6"/>
      <c r="D686" s="6"/>
      <c r="E686" s="6"/>
      <c r="F686" s="6"/>
      <c r="I686" s="6"/>
    </row>
    <row r="687" spans="3:9" ht="14.4">
      <c r="C687" s="6"/>
      <c r="D687" s="6"/>
      <c r="E687" s="6"/>
      <c r="F687" s="6"/>
      <c r="I687" s="6"/>
    </row>
    <row r="688" spans="3:9" ht="14.4">
      <c r="C688" s="6"/>
      <c r="D688" s="6"/>
      <c r="E688" s="6"/>
      <c r="F688" s="6"/>
      <c r="I688" s="6"/>
    </row>
    <row r="689" spans="3:9" ht="14.4">
      <c r="C689" s="6"/>
      <c r="D689" s="6"/>
      <c r="E689" s="6"/>
      <c r="F689" s="6"/>
      <c r="I689" s="6"/>
    </row>
    <row r="690" spans="3:9" ht="14.4">
      <c r="C690" s="6"/>
      <c r="D690" s="6"/>
      <c r="E690" s="6"/>
      <c r="F690" s="6"/>
      <c r="I690" s="6"/>
    </row>
    <row r="691" spans="3:9" ht="14.4">
      <c r="C691" s="6"/>
      <c r="D691" s="6"/>
      <c r="E691" s="6"/>
      <c r="F691" s="6"/>
      <c r="I691" s="6"/>
    </row>
    <row r="692" spans="3:9" ht="14.4">
      <c r="C692" s="6"/>
      <c r="D692" s="6"/>
      <c r="E692" s="6"/>
      <c r="F692" s="6"/>
      <c r="I692" s="6"/>
    </row>
    <row r="693" spans="3:9" ht="14.4">
      <c r="C693" s="6"/>
      <c r="D693" s="6"/>
      <c r="E693" s="6"/>
      <c r="F693" s="6"/>
      <c r="I693" s="6"/>
    </row>
    <row r="694" spans="3:9" ht="14.4">
      <c r="C694" s="6"/>
      <c r="D694" s="6"/>
      <c r="E694" s="6"/>
      <c r="F694" s="6"/>
      <c r="I694" s="6"/>
    </row>
    <row r="695" spans="3:9" ht="14.4">
      <c r="C695" s="6"/>
      <c r="D695" s="6"/>
      <c r="E695" s="6"/>
      <c r="F695" s="6"/>
      <c r="I695" s="6"/>
    </row>
    <row r="696" spans="3:9" ht="14.4">
      <c r="C696" s="6"/>
      <c r="D696" s="6"/>
      <c r="E696" s="6"/>
      <c r="F696" s="6"/>
      <c r="I696" s="6"/>
    </row>
    <row r="697" spans="3:9" ht="14.4">
      <c r="C697" s="6"/>
      <c r="D697" s="6"/>
      <c r="E697" s="6"/>
      <c r="F697" s="6"/>
      <c r="I697" s="6"/>
    </row>
    <row r="698" spans="3:9" ht="14.4">
      <c r="C698" s="6"/>
      <c r="D698" s="6"/>
      <c r="E698" s="6"/>
      <c r="F698" s="6"/>
      <c r="I698" s="6"/>
    </row>
    <row r="699" spans="3:9" ht="14.4">
      <c r="C699" s="6"/>
      <c r="D699" s="6"/>
      <c r="E699" s="6"/>
      <c r="F699" s="6"/>
      <c r="I699" s="6"/>
    </row>
    <row r="700" spans="3:9" ht="14.4">
      <c r="C700" s="6"/>
      <c r="D700" s="6"/>
      <c r="E700" s="6"/>
      <c r="F700" s="6"/>
      <c r="I700" s="6"/>
    </row>
    <row r="701" spans="3:9" ht="14.4">
      <c r="C701" s="6"/>
      <c r="D701" s="6"/>
      <c r="E701" s="6"/>
      <c r="F701" s="6"/>
      <c r="I701" s="6"/>
    </row>
    <row r="702" spans="3:9" ht="14.4">
      <c r="C702" s="6"/>
      <c r="D702" s="6"/>
      <c r="E702" s="6"/>
      <c r="F702" s="6"/>
      <c r="I702" s="6"/>
    </row>
    <row r="703" spans="3:9" ht="14.4">
      <c r="C703" s="6"/>
      <c r="D703" s="6"/>
      <c r="E703" s="6"/>
      <c r="F703" s="6"/>
      <c r="I703" s="6"/>
    </row>
    <row r="704" spans="3:9" ht="14.4">
      <c r="C704" s="6"/>
      <c r="D704" s="6"/>
      <c r="E704" s="6"/>
      <c r="F704" s="6"/>
      <c r="I704" s="6"/>
    </row>
    <row r="705" spans="3:9" ht="14.4">
      <c r="C705" s="6"/>
      <c r="D705" s="6"/>
      <c r="E705" s="6"/>
      <c r="F705" s="6"/>
      <c r="I705" s="6"/>
    </row>
    <row r="706" spans="3:9" ht="14.4">
      <c r="C706" s="6"/>
      <c r="D706" s="6"/>
      <c r="E706" s="6"/>
      <c r="F706" s="6"/>
      <c r="I706" s="6"/>
    </row>
    <row r="707" spans="3:9" ht="14.4">
      <c r="C707" s="6"/>
      <c r="D707" s="6"/>
      <c r="E707" s="6"/>
      <c r="F707" s="6"/>
      <c r="I707" s="6"/>
    </row>
    <row r="708" spans="3:9" ht="14.4">
      <c r="C708" s="6"/>
      <c r="D708" s="6"/>
      <c r="E708" s="6"/>
      <c r="F708" s="6"/>
      <c r="I708" s="6"/>
    </row>
    <row r="709" spans="3:9" ht="14.4">
      <c r="C709" s="6"/>
      <c r="D709" s="6"/>
      <c r="E709" s="6"/>
      <c r="F709" s="6"/>
      <c r="I709" s="6"/>
    </row>
    <row r="710" spans="3:9" ht="14.4">
      <c r="C710" s="6"/>
      <c r="D710" s="6"/>
      <c r="E710" s="6"/>
      <c r="F710" s="6"/>
      <c r="I710" s="6"/>
    </row>
    <row r="711" spans="3:9" ht="14.4">
      <c r="C711" s="6"/>
      <c r="D711" s="6"/>
      <c r="E711" s="6"/>
      <c r="F711" s="6"/>
      <c r="I711" s="6"/>
    </row>
    <row r="712" spans="3:9" ht="14.4">
      <c r="C712" s="6"/>
      <c r="D712" s="6"/>
      <c r="E712" s="6"/>
      <c r="F712" s="6"/>
      <c r="I712" s="6"/>
    </row>
    <row r="713" spans="3:9" ht="14.4">
      <c r="C713" s="6"/>
      <c r="D713" s="6"/>
      <c r="E713" s="6"/>
      <c r="F713" s="6"/>
      <c r="I713" s="6"/>
    </row>
    <row r="714" spans="3:9" ht="14.4">
      <c r="C714" s="6"/>
      <c r="D714" s="6"/>
      <c r="E714" s="6"/>
      <c r="F714" s="6"/>
      <c r="I714" s="6"/>
    </row>
    <row r="715" spans="3:9" ht="14.4">
      <c r="C715" s="6"/>
      <c r="D715" s="6"/>
      <c r="E715" s="6"/>
      <c r="F715" s="6"/>
      <c r="I715" s="6"/>
    </row>
    <row r="716" spans="3:9" ht="14.4">
      <c r="C716" s="6"/>
      <c r="D716" s="6"/>
      <c r="E716" s="6"/>
      <c r="F716" s="6"/>
      <c r="I716" s="6"/>
    </row>
    <row r="717" spans="3:9" ht="14.4">
      <c r="C717" s="6"/>
      <c r="D717" s="6"/>
      <c r="E717" s="6"/>
      <c r="F717" s="6"/>
      <c r="I717" s="6"/>
    </row>
    <row r="718" spans="3:9" ht="14.4">
      <c r="C718" s="6"/>
      <c r="D718" s="6"/>
      <c r="E718" s="6"/>
      <c r="F718" s="6"/>
      <c r="I718" s="6"/>
    </row>
    <row r="719" spans="3:9" ht="14.4">
      <c r="C719" s="6"/>
      <c r="D719" s="6"/>
      <c r="E719" s="6"/>
      <c r="F719" s="6"/>
      <c r="I719" s="6"/>
    </row>
    <row r="720" spans="3:9" ht="14.4">
      <c r="C720" s="6"/>
      <c r="D720" s="6"/>
      <c r="E720" s="6"/>
      <c r="F720" s="6"/>
      <c r="I720" s="6"/>
    </row>
    <row r="721" spans="3:9" ht="14.4">
      <c r="C721" s="6"/>
      <c r="D721" s="6"/>
      <c r="E721" s="6"/>
      <c r="F721" s="6"/>
      <c r="I721" s="6"/>
    </row>
    <row r="722" spans="3:9" ht="14.4">
      <c r="C722" s="6"/>
      <c r="D722" s="6"/>
      <c r="E722" s="6"/>
      <c r="F722" s="6"/>
      <c r="I722" s="6"/>
    </row>
    <row r="723" spans="3:9" ht="14.4">
      <c r="C723" s="6"/>
      <c r="D723" s="6"/>
      <c r="E723" s="6"/>
      <c r="F723" s="6"/>
      <c r="I723" s="6"/>
    </row>
    <row r="724" spans="3:9" ht="14.4">
      <c r="C724" s="6"/>
      <c r="D724" s="6"/>
      <c r="E724" s="6"/>
      <c r="F724" s="6"/>
      <c r="I724" s="6"/>
    </row>
    <row r="725" spans="3:9" ht="14.4">
      <c r="C725" s="6"/>
      <c r="D725" s="6"/>
      <c r="E725" s="6"/>
      <c r="F725" s="6"/>
      <c r="I725" s="6"/>
    </row>
    <row r="726" spans="3:9" ht="14.4">
      <c r="C726" s="6"/>
      <c r="D726" s="6"/>
      <c r="E726" s="6"/>
      <c r="F726" s="6"/>
      <c r="I726" s="6"/>
    </row>
    <row r="727" spans="3:9" ht="14.4">
      <c r="C727" s="6"/>
      <c r="D727" s="6"/>
      <c r="E727" s="6"/>
      <c r="F727" s="6"/>
      <c r="I727" s="6"/>
    </row>
    <row r="728" spans="3:9" ht="14.4">
      <c r="C728" s="6"/>
      <c r="D728" s="6"/>
      <c r="E728" s="6"/>
      <c r="F728" s="6"/>
      <c r="I728" s="6"/>
    </row>
    <row r="729" spans="3:9" ht="14.4">
      <c r="C729" s="6"/>
      <c r="D729" s="6"/>
      <c r="E729" s="6"/>
      <c r="F729" s="6"/>
      <c r="I729" s="6"/>
    </row>
    <row r="730" spans="3:9" ht="14.4">
      <c r="C730" s="6"/>
      <c r="D730" s="6"/>
      <c r="E730" s="6"/>
      <c r="F730" s="6"/>
      <c r="I730" s="6"/>
    </row>
    <row r="731" spans="3:9" ht="14.4">
      <c r="C731" s="6"/>
      <c r="D731" s="6"/>
      <c r="E731" s="6"/>
      <c r="F731" s="6"/>
      <c r="I731" s="6"/>
    </row>
    <row r="732" spans="3:9" ht="14.4">
      <c r="C732" s="6"/>
      <c r="D732" s="6"/>
      <c r="E732" s="6"/>
      <c r="F732" s="6"/>
      <c r="I732" s="6"/>
    </row>
    <row r="733" spans="3:9" ht="14.4">
      <c r="C733" s="6"/>
      <c r="D733" s="6"/>
      <c r="E733" s="6"/>
      <c r="F733" s="6"/>
      <c r="I733" s="6"/>
    </row>
    <row r="734" spans="3:9" ht="14.4">
      <c r="C734" s="6"/>
      <c r="D734" s="6"/>
      <c r="E734" s="6"/>
      <c r="F734" s="6"/>
      <c r="I734" s="6"/>
    </row>
    <row r="735" spans="3:9" ht="14.4">
      <c r="C735" s="6"/>
      <c r="D735" s="6"/>
      <c r="E735" s="6"/>
      <c r="F735" s="6"/>
      <c r="I735" s="6"/>
    </row>
    <row r="736" spans="3:9" ht="14.4">
      <c r="C736" s="6"/>
      <c r="D736" s="6"/>
      <c r="E736" s="6"/>
      <c r="F736" s="6"/>
      <c r="I736" s="6"/>
    </row>
    <row r="737" spans="3:9" ht="14.4">
      <c r="C737" s="6"/>
      <c r="D737" s="6"/>
      <c r="E737" s="6"/>
      <c r="F737" s="6"/>
      <c r="I737" s="6"/>
    </row>
    <row r="738" spans="3:9" ht="14.4">
      <c r="C738" s="6"/>
      <c r="D738" s="6"/>
      <c r="E738" s="6"/>
      <c r="F738" s="6"/>
      <c r="I738" s="6"/>
    </row>
    <row r="739" spans="3:9" ht="14.4">
      <c r="C739" s="6"/>
      <c r="D739" s="6"/>
      <c r="E739" s="6"/>
      <c r="F739" s="6"/>
      <c r="I739" s="6"/>
    </row>
    <row r="740" spans="3:9" ht="14.4">
      <c r="C740" s="6"/>
      <c r="D740" s="6"/>
      <c r="E740" s="6"/>
      <c r="F740" s="6"/>
      <c r="I740" s="6"/>
    </row>
    <row r="741" spans="3:9" ht="14.4">
      <c r="C741" s="6"/>
      <c r="D741" s="6"/>
      <c r="E741" s="6"/>
      <c r="F741" s="6"/>
      <c r="I741" s="6"/>
    </row>
    <row r="742" spans="3:9" ht="14.4">
      <c r="C742" s="6"/>
      <c r="D742" s="6"/>
      <c r="E742" s="6"/>
      <c r="F742" s="6"/>
      <c r="I742" s="6"/>
    </row>
    <row r="743" spans="3:9" ht="14.4">
      <c r="C743" s="6"/>
      <c r="D743" s="6"/>
      <c r="E743" s="6"/>
      <c r="F743" s="6"/>
      <c r="I743" s="6"/>
    </row>
    <row r="744" spans="3:9" ht="14.4">
      <c r="C744" s="6"/>
      <c r="D744" s="6"/>
      <c r="E744" s="6"/>
      <c r="F744" s="6"/>
      <c r="I744" s="6"/>
    </row>
    <row r="745" spans="3:9" ht="14.4">
      <c r="C745" s="6"/>
      <c r="D745" s="6"/>
      <c r="E745" s="6"/>
      <c r="F745" s="6"/>
      <c r="I745" s="6"/>
    </row>
    <row r="746" spans="3:9" ht="14.4">
      <c r="C746" s="6"/>
      <c r="D746" s="6"/>
      <c r="E746" s="6"/>
      <c r="F746" s="6"/>
      <c r="I746" s="6"/>
    </row>
    <row r="747" spans="3:9" ht="14.4">
      <c r="C747" s="6"/>
      <c r="D747" s="6"/>
      <c r="E747" s="6"/>
      <c r="F747" s="6"/>
      <c r="I747" s="6"/>
    </row>
    <row r="748" spans="3:9" ht="14.4">
      <c r="C748" s="6"/>
      <c r="D748" s="6"/>
      <c r="E748" s="6"/>
      <c r="F748" s="6"/>
      <c r="I748" s="6"/>
    </row>
    <row r="749" spans="3:9" ht="14.4">
      <c r="C749" s="6"/>
      <c r="D749" s="6"/>
      <c r="E749" s="6"/>
      <c r="F749" s="6"/>
      <c r="I749" s="6"/>
    </row>
    <row r="750" spans="3:9" ht="14.4">
      <c r="C750" s="6"/>
      <c r="D750" s="6"/>
      <c r="E750" s="6"/>
      <c r="F750" s="6"/>
      <c r="I750" s="6"/>
    </row>
    <row r="751" spans="3:9" ht="14.4">
      <c r="C751" s="6"/>
      <c r="D751" s="6"/>
      <c r="E751" s="6"/>
      <c r="F751" s="6"/>
      <c r="I751" s="6"/>
    </row>
    <row r="752" spans="3:9" ht="14.4">
      <c r="C752" s="6"/>
      <c r="D752" s="6"/>
      <c r="E752" s="6"/>
      <c r="F752" s="6"/>
      <c r="I752" s="6"/>
    </row>
    <row r="753" spans="3:9" ht="14.4">
      <c r="C753" s="6"/>
      <c r="D753" s="6"/>
      <c r="E753" s="6"/>
      <c r="F753" s="6"/>
      <c r="I753" s="6"/>
    </row>
    <row r="754" spans="3:9" ht="14.4">
      <c r="C754" s="6"/>
      <c r="D754" s="6"/>
      <c r="E754" s="6"/>
      <c r="F754" s="6"/>
      <c r="I754" s="6"/>
    </row>
    <row r="755" spans="3:9" ht="14.4">
      <c r="C755" s="6"/>
      <c r="D755" s="6"/>
      <c r="E755" s="6"/>
      <c r="F755" s="6"/>
      <c r="I755" s="6"/>
    </row>
    <row r="756" spans="3:9" ht="14.4">
      <c r="C756" s="6"/>
      <c r="D756" s="6"/>
      <c r="E756" s="6"/>
      <c r="F756" s="6"/>
      <c r="I756" s="6"/>
    </row>
    <row r="757" spans="3:9" ht="14.4">
      <c r="C757" s="6"/>
      <c r="D757" s="6"/>
      <c r="E757" s="6"/>
      <c r="F757" s="6"/>
      <c r="I757" s="6"/>
    </row>
    <row r="758" spans="3:9" ht="14.4">
      <c r="C758" s="6"/>
      <c r="D758" s="6"/>
      <c r="E758" s="6"/>
      <c r="F758" s="6"/>
      <c r="I758" s="6"/>
    </row>
    <row r="759" spans="3:9" ht="14.4">
      <c r="C759" s="6"/>
      <c r="D759" s="6"/>
      <c r="E759" s="6"/>
      <c r="F759" s="6"/>
      <c r="I759" s="6"/>
    </row>
    <row r="760" spans="3:9" ht="14.4">
      <c r="C760" s="6"/>
      <c r="D760" s="6"/>
      <c r="E760" s="6"/>
      <c r="F760" s="6"/>
      <c r="I760" s="6"/>
    </row>
    <row r="761" spans="3:9" ht="14.4">
      <c r="C761" s="6"/>
      <c r="D761" s="6"/>
      <c r="E761" s="6"/>
      <c r="F761" s="6"/>
      <c r="I761" s="6"/>
    </row>
    <row r="762" spans="3:9" ht="14.4">
      <c r="C762" s="6"/>
      <c r="D762" s="6"/>
      <c r="E762" s="6"/>
      <c r="F762" s="6"/>
      <c r="I762" s="6"/>
    </row>
    <row r="763" spans="3:9" ht="14.4">
      <c r="C763" s="6"/>
      <c r="D763" s="6"/>
      <c r="E763" s="6"/>
      <c r="F763" s="6"/>
      <c r="I763" s="6"/>
    </row>
    <row r="764" spans="3:9" ht="14.4">
      <c r="C764" s="6"/>
      <c r="D764" s="6"/>
      <c r="E764" s="6"/>
      <c r="F764" s="6"/>
      <c r="I764" s="6"/>
    </row>
    <row r="765" spans="3:9" ht="14.4">
      <c r="C765" s="6"/>
      <c r="D765" s="6"/>
      <c r="E765" s="6"/>
      <c r="F765" s="6"/>
      <c r="I765" s="6"/>
    </row>
    <row r="766" spans="3:9" ht="14.4">
      <c r="C766" s="6"/>
      <c r="D766" s="6"/>
      <c r="E766" s="6"/>
      <c r="F766" s="6"/>
      <c r="I766" s="6"/>
    </row>
    <row r="767" spans="3:9" ht="14.4">
      <c r="C767" s="6"/>
      <c r="D767" s="6"/>
      <c r="E767" s="6"/>
      <c r="F767" s="6"/>
      <c r="I767" s="6"/>
    </row>
    <row r="768" spans="3:9" ht="14.4">
      <c r="C768" s="6"/>
      <c r="D768" s="6"/>
      <c r="E768" s="6"/>
      <c r="F768" s="6"/>
      <c r="I768" s="6"/>
    </row>
    <row r="769" spans="3:9" ht="14.4">
      <c r="C769" s="6"/>
      <c r="D769" s="6"/>
      <c r="E769" s="6"/>
      <c r="F769" s="6"/>
      <c r="I769" s="6"/>
    </row>
    <row r="770" spans="3:9" ht="14.4">
      <c r="C770" s="6"/>
      <c r="D770" s="6"/>
      <c r="E770" s="6"/>
      <c r="F770" s="6"/>
      <c r="I770" s="6"/>
    </row>
    <row r="771" spans="3:9" ht="14.4">
      <c r="C771" s="6"/>
      <c r="D771" s="6"/>
      <c r="E771" s="6"/>
      <c r="F771" s="6"/>
      <c r="I771" s="6"/>
    </row>
    <row r="772" spans="3:9" ht="14.4">
      <c r="C772" s="6"/>
      <c r="D772" s="6"/>
      <c r="E772" s="6"/>
      <c r="F772" s="6"/>
      <c r="I772" s="6"/>
    </row>
    <row r="773" spans="3:9" ht="14.4">
      <c r="C773" s="6"/>
      <c r="D773" s="6"/>
      <c r="E773" s="6"/>
      <c r="F773" s="6"/>
      <c r="I773" s="6"/>
    </row>
    <row r="774" spans="3:9" ht="14.4">
      <c r="C774" s="6"/>
      <c r="D774" s="6"/>
      <c r="E774" s="6"/>
      <c r="F774" s="6"/>
      <c r="I774" s="6"/>
    </row>
    <row r="775" spans="3:9" ht="14.4">
      <c r="C775" s="6"/>
      <c r="D775" s="6"/>
      <c r="E775" s="6"/>
      <c r="F775" s="6"/>
      <c r="I775" s="6"/>
    </row>
    <row r="776" spans="3:9" ht="14.4">
      <c r="C776" s="6"/>
      <c r="D776" s="6"/>
      <c r="E776" s="6"/>
      <c r="F776" s="6"/>
      <c r="I776" s="6"/>
    </row>
    <row r="777" spans="3:9" ht="14.4">
      <c r="C777" s="6"/>
      <c r="D777" s="6"/>
      <c r="E777" s="6"/>
      <c r="F777" s="6"/>
      <c r="I777" s="6"/>
    </row>
    <row r="778" spans="3:9" ht="14.4">
      <c r="C778" s="6"/>
      <c r="D778" s="6"/>
      <c r="E778" s="6"/>
      <c r="F778" s="6"/>
      <c r="I778" s="6"/>
    </row>
    <row r="779" spans="3:9" ht="14.4">
      <c r="C779" s="6"/>
      <c r="D779" s="6"/>
      <c r="E779" s="6"/>
      <c r="F779" s="6"/>
      <c r="I779" s="6"/>
    </row>
    <row r="780" spans="3:9" ht="14.4">
      <c r="C780" s="6"/>
      <c r="D780" s="6"/>
      <c r="E780" s="6"/>
      <c r="F780" s="6"/>
      <c r="I780" s="6"/>
    </row>
    <row r="781" spans="3:9" ht="14.4">
      <c r="C781" s="6"/>
      <c r="D781" s="6"/>
      <c r="E781" s="6"/>
      <c r="F781" s="6"/>
      <c r="I781" s="6"/>
    </row>
    <row r="782" spans="3:9" ht="14.4">
      <c r="C782" s="6"/>
      <c r="D782" s="6"/>
      <c r="E782" s="6"/>
      <c r="F782" s="6"/>
      <c r="I782" s="6"/>
    </row>
    <row r="783" spans="3:9" ht="14.4">
      <c r="C783" s="6"/>
      <c r="D783" s="6"/>
      <c r="E783" s="6"/>
      <c r="F783" s="6"/>
      <c r="I783" s="6"/>
    </row>
    <row r="784" spans="3:9" ht="14.4">
      <c r="C784" s="6"/>
      <c r="D784" s="6"/>
      <c r="E784" s="6"/>
      <c r="F784" s="6"/>
      <c r="I784" s="6"/>
    </row>
    <row r="785" spans="3:9" ht="14.4">
      <c r="C785" s="6"/>
      <c r="D785" s="6"/>
      <c r="E785" s="6"/>
      <c r="F785" s="6"/>
      <c r="I785" s="6"/>
    </row>
    <row r="786" spans="3:9" ht="14.4">
      <c r="C786" s="6"/>
      <c r="D786" s="6"/>
      <c r="E786" s="6"/>
      <c r="F786" s="6"/>
      <c r="I786" s="6"/>
    </row>
    <row r="787" spans="3:9" ht="14.4">
      <c r="C787" s="6"/>
      <c r="D787" s="6"/>
      <c r="E787" s="6"/>
      <c r="F787" s="6"/>
      <c r="I787" s="6"/>
    </row>
    <row r="788" spans="3:9" ht="14.4">
      <c r="C788" s="6"/>
      <c r="D788" s="6"/>
      <c r="E788" s="6"/>
      <c r="F788" s="6"/>
      <c r="I788" s="6"/>
    </row>
    <row r="789" spans="3:9" ht="14.4">
      <c r="C789" s="6"/>
      <c r="D789" s="6"/>
      <c r="E789" s="6"/>
      <c r="F789" s="6"/>
      <c r="I789" s="6"/>
    </row>
    <row r="790" spans="3:9" ht="14.4">
      <c r="C790" s="6"/>
      <c r="D790" s="6"/>
      <c r="E790" s="6"/>
      <c r="F790" s="6"/>
      <c r="I790" s="6"/>
    </row>
    <row r="791" spans="3:9" ht="14.4">
      <c r="C791" s="6"/>
      <c r="D791" s="6"/>
      <c r="E791" s="6"/>
      <c r="F791" s="6"/>
      <c r="I791" s="6"/>
    </row>
    <row r="792" spans="3:9" ht="14.4">
      <c r="C792" s="6"/>
      <c r="D792" s="6"/>
      <c r="E792" s="6"/>
      <c r="F792" s="6"/>
      <c r="I792" s="6"/>
    </row>
    <row r="793" spans="3:9" ht="14.4">
      <c r="C793" s="6"/>
      <c r="D793" s="6"/>
      <c r="E793" s="6"/>
      <c r="F793" s="6"/>
      <c r="I793" s="6"/>
    </row>
    <row r="794" spans="3:9" ht="14.4">
      <c r="C794" s="6"/>
      <c r="D794" s="6"/>
      <c r="E794" s="6"/>
      <c r="F794" s="6"/>
      <c r="I794" s="6"/>
    </row>
    <row r="795" spans="3:9" ht="14.4">
      <c r="C795" s="6"/>
      <c r="D795" s="6"/>
      <c r="E795" s="6"/>
      <c r="F795" s="6"/>
      <c r="I795" s="6"/>
    </row>
    <row r="796" spans="3:9" ht="14.4">
      <c r="C796" s="6"/>
      <c r="D796" s="6"/>
      <c r="E796" s="6"/>
      <c r="F796" s="6"/>
      <c r="I796" s="6"/>
    </row>
    <row r="797" spans="3:9" ht="14.4">
      <c r="C797" s="6"/>
      <c r="D797" s="6"/>
      <c r="E797" s="6"/>
      <c r="F797" s="6"/>
      <c r="I797" s="6"/>
    </row>
    <row r="798" spans="3:9" ht="14.4">
      <c r="C798" s="6"/>
      <c r="D798" s="6"/>
      <c r="E798" s="6"/>
      <c r="F798" s="6"/>
      <c r="I798" s="6"/>
    </row>
    <row r="799" spans="3:9" ht="14.4">
      <c r="C799" s="6"/>
      <c r="D799" s="6"/>
      <c r="E799" s="6"/>
      <c r="F799" s="6"/>
      <c r="I799" s="6"/>
    </row>
    <row r="800" spans="3:9" ht="14.4">
      <c r="C800" s="6"/>
      <c r="D800" s="6"/>
      <c r="E800" s="6"/>
      <c r="F800" s="6"/>
      <c r="I800" s="6"/>
    </row>
    <row r="801" spans="3:9" ht="14.4">
      <c r="C801" s="6"/>
      <c r="D801" s="6"/>
      <c r="E801" s="6"/>
      <c r="F801" s="6"/>
      <c r="I801" s="6"/>
    </row>
    <row r="802" spans="3:9" ht="14.4">
      <c r="C802" s="6"/>
      <c r="D802" s="6"/>
      <c r="E802" s="6"/>
      <c r="F802" s="6"/>
      <c r="I802" s="6"/>
    </row>
    <row r="803" spans="3:9" ht="14.4">
      <c r="C803" s="6"/>
      <c r="D803" s="6"/>
      <c r="E803" s="6"/>
      <c r="F803" s="6"/>
      <c r="I803" s="6"/>
    </row>
    <row r="804" spans="3:9" ht="14.4">
      <c r="C804" s="6"/>
      <c r="D804" s="6"/>
      <c r="E804" s="6"/>
      <c r="F804" s="6"/>
      <c r="I804" s="6"/>
    </row>
    <row r="805" spans="3:9" ht="14.4">
      <c r="C805" s="6"/>
      <c r="D805" s="6"/>
      <c r="E805" s="6"/>
      <c r="F805" s="6"/>
      <c r="I805" s="6"/>
    </row>
    <row r="806" spans="3:9" ht="14.4">
      <c r="C806" s="6"/>
      <c r="D806" s="6"/>
      <c r="E806" s="6"/>
      <c r="F806" s="6"/>
      <c r="I806" s="6"/>
    </row>
    <row r="807" spans="3:9" ht="14.4">
      <c r="C807" s="6"/>
      <c r="D807" s="6"/>
      <c r="E807" s="6"/>
      <c r="F807" s="6"/>
      <c r="I807" s="6"/>
    </row>
    <row r="808" spans="3:9" ht="14.4">
      <c r="C808" s="6"/>
      <c r="D808" s="6"/>
      <c r="E808" s="6"/>
      <c r="F808" s="6"/>
      <c r="I808" s="6"/>
    </row>
    <row r="809" spans="3:9" ht="14.4">
      <c r="C809" s="6"/>
      <c r="D809" s="6"/>
      <c r="E809" s="6"/>
      <c r="F809" s="6"/>
      <c r="I809" s="6"/>
    </row>
    <row r="810" spans="3:9" ht="14.4">
      <c r="C810" s="6"/>
      <c r="D810" s="6"/>
      <c r="E810" s="6"/>
      <c r="F810" s="6"/>
      <c r="I810" s="6"/>
    </row>
    <row r="811" spans="3:9" ht="14.4">
      <c r="C811" s="6"/>
      <c r="D811" s="6"/>
      <c r="E811" s="6"/>
      <c r="F811" s="6"/>
      <c r="I811" s="6"/>
    </row>
    <row r="812" spans="3:9" ht="14.4">
      <c r="C812" s="6"/>
      <c r="D812" s="6"/>
      <c r="E812" s="6"/>
      <c r="F812" s="6"/>
      <c r="I812" s="6"/>
    </row>
    <row r="813" spans="3:9" ht="14.4">
      <c r="C813" s="6"/>
      <c r="D813" s="6"/>
      <c r="E813" s="6"/>
      <c r="F813" s="6"/>
      <c r="I813" s="6"/>
    </row>
    <row r="814" spans="3:9" ht="14.4">
      <c r="C814" s="6"/>
      <c r="D814" s="6"/>
      <c r="E814" s="6"/>
      <c r="F814" s="6"/>
      <c r="I814" s="6"/>
    </row>
    <row r="815" spans="3:9" ht="14.4">
      <c r="C815" s="6"/>
      <c r="D815" s="6"/>
      <c r="E815" s="6"/>
      <c r="F815" s="6"/>
      <c r="I815" s="6"/>
    </row>
    <row r="816" spans="3:9" ht="14.4">
      <c r="C816" s="6"/>
      <c r="D816" s="6"/>
      <c r="E816" s="6"/>
      <c r="F816" s="6"/>
      <c r="I816" s="6"/>
    </row>
    <row r="817" spans="3:9" ht="14.4">
      <c r="C817" s="6"/>
      <c r="D817" s="6"/>
      <c r="E817" s="6"/>
      <c r="F817" s="6"/>
      <c r="I817" s="6"/>
    </row>
    <row r="818" spans="3:9" ht="14.4">
      <c r="C818" s="6"/>
      <c r="D818" s="6"/>
      <c r="E818" s="6"/>
      <c r="F818" s="6"/>
      <c r="I818" s="6"/>
    </row>
    <row r="819" spans="3:9" ht="14.4">
      <c r="C819" s="6"/>
      <c r="D819" s="6"/>
      <c r="E819" s="6"/>
      <c r="F819" s="6"/>
      <c r="I819" s="6"/>
    </row>
    <row r="820" spans="3:9" ht="14.4">
      <c r="C820" s="6"/>
      <c r="D820" s="6"/>
      <c r="E820" s="6"/>
      <c r="F820" s="6"/>
      <c r="I820" s="6"/>
    </row>
    <row r="821" spans="3:9" ht="14.4">
      <c r="C821" s="6"/>
      <c r="D821" s="6"/>
      <c r="E821" s="6"/>
      <c r="F821" s="6"/>
      <c r="I821" s="6"/>
    </row>
    <row r="822" spans="3:9" ht="14.4">
      <c r="C822" s="6"/>
      <c r="D822" s="6"/>
      <c r="E822" s="6"/>
      <c r="F822" s="6"/>
      <c r="I822" s="6"/>
    </row>
    <row r="823" spans="3:9" ht="14.4">
      <c r="C823" s="6"/>
      <c r="D823" s="6"/>
      <c r="E823" s="6"/>
      <c r="F823" s="6"/>
      <c r="I823" s="6"/>
    </row>
    <row r="824" spans="3:9" ht="14.4">
      <c r="C824" s="6"/>
      <c r="D824" s="6"/>
      <c r="E824" s="6"/>
      <c r="F824" s="6"/>
      <c r="I824" s="6"/>
    </row>
    <row r="825" spans="3:9" ht="14.4">
      <c r="C825" s="6"/>
      <c r="D825" s="6"/>
      <c r="E825" s="6"/>
      <c r="F825" s="6"/>
      <c r="I825" s="6"/>
    </row>
    <row r="826" spans="3:9" ht="14.4">
      <c r="C826" s="6"/>
      <c r="D826" s="6"/>
      <c r="E826" s="6"/>
      <c r="F826" s="6"/>
      <c r="I826" s="6"/>
    </row>
    <row r="827" spans="3:9" ht="14.4">
      <c r="C827" s="6"/>
      <c r="D827" s="6"/>
      <c r="E827" s="6"/>
      <c r="F827" s="6"/>
      <c r="I827" s="6"/>
    </row>
    <row r="828" spans="3:9" ht="14.4">
      <c r="C828" s="6"/>
      <c r="D828" s="6"/>
      <c r="E828" s="6"/>
      <c r="F828" s="6"/>
      <c r="I828" s="6"/>
    </row>
    <row r="829" spans="3:9" ht="14.4">
      <c r="C829" s="6"/>
      <c r="D829" s="6"/>
      <c r="E829" s="6"/>
      <c r="F829" s="6"/>
      <c r="I829" s="6"/>
    </row>
    <row r="830" spans="3:9" ht="14.4">
      <c r="C830" s="6"/>
      <c r="D830" s="6"/>
      <c r="E830" s="6"/>
      <c r="F830" s="6"/>
      <c r="I830" s="6"/>
    </row>
    <row r="831" spans="3:9" ht="14.4">
      <c r="C831" s="6"/>
      <c r="D831" s="6"/>
      <c r="E831" s="6"/>
      <c r="F831" s="6"/>
      <c r="I831" s="6"/>
    </row>
    <row r="832" spans="3:9" ht="14.4">
      <c r="C832" s="6"/>
      <c r="D832" s="6"/>
      <c r="E832" s="6"/>
      <c r="F832" s="6"/>
      <c r="I832" s="6"/>
    </row>
    <row r="833" spans="3:9" ht="14.4">
      <c r="C833" s="6"/>
      <c r="D833" s="6"/>
      <c r="E833" s="6"/>
      <c r="F833" s="6"/>
      <c r="I833" s="6"/>
    </row>
    <row r="834" spans="3:9" ht="14.4">
      <c r="C834" s="6"/>
      <c r="D834" s="6"/>
      <c r="E834" s="6"/>
      <c r="F834" s="6"/>
      <c r="I834" s="6"/>
    </row>
    <row r="835" spans="3:9" ht="14.4">
      <c r="C835" s="6"/>
      <c r="D835" s="6"/>
      <c r="E835" s="6"/>
      <c r="F835" s="6"/>
      <c r="I835" s="6"/>
    </row>
    <row r="836" spans="3:9" ht="14.4">
      <c r="C836" s="6"/>
      <c r="D836" s="6"/>
      <c r="E836" s="6"/>
      <c r="F836" s="6"/>
      <c r="I836" s="6"/>
    </row>
    <row r="837" spans="3:9" ht="14.4">
      <c r="C837" s="6"/>
      <c r="D837" s="6"/>
      <c r="E837" s="6"/>
      <c r="F837" s="6"/>
      <c r="I837" s="6"/>
    </row>
    <row r="838" spans="3:9" ht="14.4">
      <c r="C838" s="6"/>
      <c r="D838" s="6"/>
      <c r="E838" s="6"/>
      <c r="F838" s="6"/>
      <c r="I838" s="6"/>
    </row>
    <row r="839" spans="3:9" ht="14.4">
      <c r="C839" s="6"/>
      <c r="D839" s="6"/>
      <c r="E839" s="6"/>
      <c r="F839" s="6"/>
      <c r="I839" s="6"/>
    </row>
    <row r="840" spans="3:9" ht="14.4">
      <c r="C840" s="6"/>
      <c r="D840" s="6"/>
      <c r="E840" s="6"/>
      <c r="F840" s="6"/>
      <c r="I840" s="6"/>
    </row>
    <row r="841" spans="3:9" ht="14.4">
      <c r="C841" s="6"/>
      <c r="D841" s="6"/>
      <c r="E841" s="6"/>
      <c r="F841" s="6"/>
      <c r="I841" s="6"/>
    </row>
    <row r="842" spans="3:9" ht="14.4">
      <c r="C842" s="6"/>
      <c r="D842" s="6"/>
      <c r="E842" s="6"/>
      <c r="F842" s="6"/>
      <c r="I842" s="6"/>
    </row>
    <row r="843" spans="3:9" ht="14.4">
      <c r="C843" s="6"/>
      <c r="D843" s="6"/>
      <c r="E843" s="6"/>
      <c r="F843" s="6"/>
      <c r="I843" s="6"/>
    </row>
    <row r="844" spans="3:9" ht="14.4">
      <c r="C844" s="6"/>
      <c r="D844" s="6"/>
      <c r="E844" s="6"/>
      <c r="F844" s="6"/>
      <c r="I844" s="6"/>
    </row>
    <row r="845" spans="3:9" ht="14.4">
      <c r="C845" s="6"/>
      <c r="D845" s="6"/>
      <c r="E845" s="6"/>
      <c r="F845" s="6"/>
      <c r="I845" s="6"/>
    </row>
    <row r="846" spans="3:9" ht="14.4">
      <c r="C846" s="6"/>
      <c r="D846" s="6"/>
      <c r="E846" s="6"/>
      <c r="F846" s="6"/>
      <c r="I846" s="6"/>
    </row>
    <row r="847" spans="3:9" ht="14.4">
      <c r="C847" s="6"/>
      <c r="D847" s="6"/>
      <c r="E847" s="6"/>
      <c r="F847" s="6"/>
      <c r="I847" s="6"/>
    </row>
    <row r="848" spans="3:9" ht="14.4">
      <c r="C848" s="6"/>
      <c r="D848" s="6"/>
      <c r="E848" s="6"/>
      <c r="F848" s="6"/>
      <c r="I848" s="6"/>
    </row>
    <row r="849" spans="3:9" ht="14.4">
      <c r="C849" s="6"/>
      <c r="D849" s="6"/>
      <c r="E849" s="6"/>
      <c r="F849" s="6"/>
      <c r="I849" s="6"/>
    </row>
    <row r="850" spans="3:9" ht="14.4">
      <c r="C850" s="6"/>
      <c r="D850" s="6"/>
      <c r="E850" s="6"/>
      <c r="F850" s="6"/>
      <c r="I850" s="6"/>
    </row>
    <row r="851" spans="3:9" ht="14.4">
      <c r="C851" s="6"/>
      <c r="D851" s="6"/>
      <c r="E851" s="6"/>
      <c r="F851" s="6"/>
      <c r="I851" s="6"/>
    </row>
    <row r="852" spans="3:9" ht="14.4">
      <c r="C852" s="6"/>
      <c r="D852" s="6"/>
      <c r="E852" s="6"/>
      <c r="F852" s="6"/>
      <c r="I852" s="6"/>
    </row>
    <row r="853" spans="3:9" ht="14.4">
      <c r="C853" s="6"/>
      <c r="D853" s="6"/>
      <c r="E853" s="6"/>
      <c r="F853" s="6"/>
      <c r="I853" s="6"/>
    </row>
    <row r="854" spans="3:9" ht="14.4">
      <c r="C854" s="6"/>
      <c r="D854" s="6"/>
      <c r="E854" s="6"/>
      <c r="F854" s="6"/>
      <c r="I854" s="6"/>
    </row>
    <row r="855" spans="3:9" ht="14.4">
      <c r="C855" s="6"/>
      <c r="D855" s="6"/>
      <c r="E855" s="6"/>
      <c r="F855" s="6"/>
      <c r="I855" s="6"/>
    </row>
    <row r="856" spans="3:9" ht="14.4">
      <c r="C856" s="6"/>
      <c r="D856" s="6"/>
      <c r="E856" s="6"/>
      <c r="F856" s="6"/>
      <c r="I856" s="6"/>
    </row>
    <row r="857" spans="3:9" ht="14.4">
      <c r="C857" s="6"/>
      <c r="D857" s="6"/>
      <c r="E857" s="6"/>
      <c r="F857" s="6"/>
      <c r="I857" s="6"/>
    </row>
    <row r="858" spans="3:9" ht="14.4">
      <c r="C858" s="6"/>
      <c r="D858" s="6"/>
      <c r="E858" s="6"/>
      <c r="F858" s="6"/>
      <c r="I858" s="6"/>
    </row>
    <row r="859" spans="3:9" ht="14.4">
      <c r="C859" s="6"/>
      <c r="D859" s="6"/>
      <c r="E859" s="6"/>
      <c r="F859" s="6"/>
      <c r="I859" s="6"/>
    </row>
    <row r="860" spans="3:9" ht="14.4">
      <c r="C860" s="6"/>
      <c r="D860" s="6"/>
      <c r="E860" s="6"/>
      <c r="F860" s="6"/>
      <c r="I860" s="6"/>
    </row>
    <row r="861" spans="3:9" ht="14.4">
      <c r="C861" s="6"/>
      <c r="D861" s="6"/>
      <c r="E861" s="6"/>
      <c r="F861" s="6"/>
      <c r="I861" s="6"/>
    </row>
    <row r="862" spans="3:9" ht="14.4">
      <c r="C862" s="6"/>
      <c r="D862" s="6"/>
      <c r="E862" s="6"/>
      <c r="F862" s="6"/>
      <c r="I862" s="6"/>
    </row>
    <row r="863" spans="3:9" ht="14.4">
      <c r="C863" s="6"/>
      <c r="D863" s="6"/>
      <c r="E863" s="6"/>
      <c r="F863" s="6"/>
      <c r="I863" s="6"/>
    </row>
    <row r="864" spans="3:9" ht="14.4">
      <c r="C864" s="6"/>
      <c r="D864" s="6"/>
      <c r="E864" s="6"/>
      <c r="F864" s="6"/>
      <c r="I864" s="6"/>
    </row>
    <row r="865" spans="3:9" ht="14.4">
      <c r="C865" s="6"/>
      <c r="D865" s="6"/>
      <c r="E865" s="6"/>
      <c r="F865" s="6"/>
      <c r="I865" s="6"/>
    </row>
    <row r="866" spans="3:9" ht="14.4">
      <c r="C866" s="6"/>
      <c r="D866" s="6"/>
      <c r="E866" s="6"/>
      <c r="F866" s="6"/>
      <c r="I866" s="6"/>
    </row>
    <row r="867" spans="3:9" ht="14.4">
      <c r="C867" s="6"/>
      <c r="D867" s="6"/>
      <c r="E867" s="6"/>
      <c r="F867" s="6"/>
      <c r="I867" s="6"/>
    </row>
    <row r="868" spans="3:9" ht="14.4">
      <c r="C868" s="6"/>
      <c r="D868" s="6"/>
      <c r="E868" s="6"/>
      <c r="F868" s="6"/>
      <c r="I868" s="6"/>
    </row>
    <row r="869" spans="3:9" ht="14.4">
      <c r="C869" s="6"/>
      <c r="D869" s="6"/>
      <c r="E869" s="6"/>
      <c r="F869" s="6"/>
      <c r="I869" s="6"/>
    </row>
    <row r="870" spans="3:9" ht="14.4">
      <c r="C870" s="6"/>
      <c r="D870" s="6"/>
      <c r="E870" s="6"/>
      <c r="F870" s="6"/>
      <c r="I870" s="6"/>
    </row>
    <row r="871" spans="3:9" ht="14.4">
      <c r="C871" s="6"/>
      <c r="D871" s="6"/>
      <c r="E871" s="6"/>
      <c r="F871" s="6"/>
      <c r="I871" s="6"/>
    </row>
    <row r="872" spans="3:9" ht="14.4">
      <c r="C872" s="6"/>
      <c r="D872" s="6"/>
      <c r="E872" s="6"/>
      <c r="F872" s="6"/>
      <c r="I872" s="6"/>
    </row>
    <row r="873" spans="3:9" ht="14.4">
      <c r="C873" s="6"/>
      <c r="D873" s="6"/>
      <c r="E873" s="6"/>
      <c r="F873" s="6"/>
      <c r="I873" s="6"/>
    </row>
    <row r="874" spans="3:9" ht="14.4">
      <c r="C874" s="6"/>
      <c r="D874" s="6"/>
      <c r="E874" s="6"/>
      <c r="F874" s="6"/>
      <c r="I874" s="6"/>
    </row>
    <row r="875" spans="3:9" ht="14.4">
      <c r="C875" s="6"/>
      <c r="D875" s="6"/>
      <c r="E875" s="6"/>
      <c r="F875" s="6"/>
      <c r="I875" s="6"/>
    </row>
    <row r="876" spans="3:9" ht="14.4">
      <c r="C876" s="6"/>
      <c r="D876" s="6"/>
      <c r="E876" s="6"/>
      <c r="F876" s="6"/>
      <c r="I876" s="6"/>
    </row>
    <row r="877" spans="3:9" ht="14.4">
      <c r="C877" s="6"/>
      <c r="D877" s="6"/>
      <c r="E877" s="6"/>
      <c r="F877" s="6"/>
      <c r="I877" s="6"/>
    </row>
    <row r="878" spans="3:9" ht="14.4">
      <c r="C878" s="6"/>
      <c r="D878" s="6"/>
      <c r="E878" s="6"/>
      <c r="F878" s="6"/>
      <c r="I878" s="6"/>
    </row>
    <row r="879" spans="3:9" ht="14.4">
      <c r="C879" s="6"/>
      <c r="D879" s="6"/>
      <c r="E879" s="6"/>
      <c r="F879" s="6"/>
      <c r="I879" s="6"/>
    </row>
    <row r="880" spans="3:9" ht="14.4">
      <c r="C880" s="6"/>
      <c r="D880" s="6"/>
      <c r="E880" s="6"/>
      <c r="F880" s="6"/>
      <c r="I880" s="6"/>
    </row>
    <row r="881" spans="3:9" ht="14.4">
      <c r="C881" s="6"/>
      <c r="D881" s="6"/>
      <c r="E881" s="6"/>
      <c r="F881" s="6"/>
      <c r="I881" s="6"/>
    </row>
    <row r="882" spans="3:9" ht="14.4">
      <c r="C882" s="6"/>
      <c r="D882" s="6"/>
      <c r="E882" s="6"/>
      <c r="F882" s="6"/>
      <c r="I882" s="6"/>
    </row>
    <row r="883" spans="3:9" ht="14.4">
      <c r="C883" s="6"/>
      <c r="D883" s="6"/>
      <c r="E883" s="6"/>
      <c r="F883" s="6"/>
      <c r="I883" s="6"/>
    </row>
    <row r="884" spans="3:9" ht="14.4">
      <c r="C884" s="6"/>
      <c r="D884" s="6"/>
      <c r="E884" s="6"/>
      <c r="F884" s="6"/>
      <c r="I884" s="6"/>
    </row>
    <row r="885" spans="3:9" ht="14.4">
      <c r="C885" s="6"/>
      <c r="D885" s="6"/>
      <c r="E885" s="6"/>
      <c r="F885" s="6"/>
      <c r="I885" s="6"/>
    </row>
    <row r="886" spans="3:9" ht="14.4">
      <c r="C886" s="6"/>
      <c r="D886" s="6"/>
      <c r="E886" s="6"/>
      <c r="F886" s="6"/>
      <c r="I886" s="6"/>
    </row>
    <row r="887" spans="3:9" ht="14.4">
      <c r="C887" s="6"/>
      <c r="D887" s="6"/>
      <c r="E887" s="6"/>
      <c r="F887" s="6"/>
      <c r="I887" s="6"/>
    </row>
    <row r="888" spans="3:9" ht="14.4">
      <c r="C888" s="6"/>
      <c r="D888" s="6"/>
      <c r="E888" s="6"/>
      <c r="F888" s="6"/>
      <c r="I888" s="6"/>
    </row>
    <row r="889" spans="3:9" ht="14.4">
      <c r="C889" s="6"/>
      <c r="D889" s="6"/>
      <c r="E889" s="6"/>
      <c r="F889" s="6"/>
      <c r="I889" s="6"/>
    </row>
    <row r="890" spans="3:9" ht="14.4">
      <c r="C890" s="6"/>
      <c r="D890" s="6"/>
      <c r="E890" s="6"/>
      <c r="F890" s="6"/>
      <c r="I890" s="6"/>
    </row>
    <row r="891" spans="3:9" ht="14.4">
      <c r="C891" s="6"/>
      <c r="D891" s="6"/>
      <c r="E891" s="6"/>
      <c r="F891" s="6"/>
      <c r="I891" s="6"/>
    </row>
    <row r="892" spans="3:9" ht="14.4">
      <c r="C892" s="6"/>
      <c r="D892" s="6"/>
      <c r="E892" s="6"/>
      <c r="F892" s="6"/>
      <c r="I892" s="6"/>
    </row>
    <row r="893" spans="3:9" ht="14.4">
      <c r="C893" s="6"/>
      <c r="D893" s="6"/>
      <c r="E893" s="6"/>
      <c r="F893" s="6"/>
      <c r="I893" s="6"/>
    </row>
    <row r="894" spans="3:9" ht="14.4">
      <c r="C894" s="6"/>
      <c r="D894" s="6"/>
      <c r="E894" s="6"/>
      <c r="F894" s="6"/>
      <c r="I894" s="6"/>
    </row>
    <row r="895" spans="3:9" ht="14.4">
      <c r="C895" s="6"/>
      <c r="D895" s="6"/>
      <c r="E895" s="6"/>
      <c r="F895" s="6"/>
      <c r="I895" s="6"/>
    </row>
    <row r="896" spans="3:9" ht="14.4">
      <c r="C896" s="6"/>
      <c r="D896" s="6"/>
      <c r="E896" s="6"/>
      <c r="F896" s="6"/>
      <c r="I896" s="6"/>
    </row>
    <row r="897" spans="3:9" ht="14.4">
      <c r="C897" s="6"/>
      <c r="D897" s="6"/>
      <c r="E897" s="6"/>
      <c r="F897" s="6"/>
      <c r="I897" s="6"/>
    </row>
    <row r="898" spans="3:9" ht="14.4">
      <c r="C898" s="6"/>
      <c r="D898" s="6"/>
      <c r="E898" s="6"/>
      <c r="F898" s="6"/>
      <c r="I898" s="6"/>
    </row>
    <row r="899" spans="3:9" ht="14.4">
      <c r="C899" s="6"/>
      <c r="D899" s="6"/>
      <c r="E899" s="6"/>
      <c r="F899" s="6"/>
      <c r="I899" s="6"/>
    </row>
    <row r="900" spans="3:9" ht="14.4">
      <c r="C900" s="6"/>
      <c r="D900" s="6"/>
      <c r="E900" s="6"/>
      <c r="F900" s="6"/>
      <c r="I900" s="6"/>
    </row>
    <row r="901" spans="3:9" ht="14.4">
      <c r="C901" s="6"/>
      <c r="D901" s="6"/>
      <c r="E901" s="6"/>
      <c r="F901" s="6"/>
      <c r="I901" s="6"/>
    </row>
    <row r="902" spans="3:9" ht="14.4">
      <c r="C902" s="6"/>
      <c r="D902" s="6"/>
      <c r="E902" s="6"/>
      <c r="F902" s="6"/>
      <c r="I902" s="6"/>
    </row>
    <row r="903" spans="3:9" ht="14.4">
      <c r="C903" s="6"/>
      <c r="D903" s="6"/>
      <c r="E903" s="6"/>
      <c r="F903" s="6"/>
      <c r="I903" s="6"/>
    </row>
    <row r="904" spans="3:9" ht="14.4">
      <c r="C904" s="6"/>
      <c r="D904" s="6"/>
      <c r="E904" s="6"/>
      <c r="F904" s="6"/>
      <c r="I904" s="6"/>
    </row>
    <row r="905" spans="3:9" ht="14.4">
      <c r="C905" s="6"/>
      <c r="D905" s="6"/>
      <c r="E905" s="6"/>
      <c r="F905" s="6"/>
      <c r="I905" s="6"/>
    </row>
    <row r="906" spans="3:9" ht="14.4">
      <c r="C906" s="6"/>
      <c r="D906" s="6"/>
      <c r="E906" s="6"/>
      <c r="F906" s="6"/>
      <c r="I906" s="6"/>
    </row>
    <row r="907" spans="3:9" ht="14.4">
      <c r="C907" s="6"/>
      <c r="D907" s="6"/>
      <c r="E907" s="6"/>
      <c r="F907" s="6"/>
      <c r="I907" s="6"/>
    </row>
    <row r="908" spans="3:9" ht="14.4">
      <c r="C908" s="6"/>
      <c r="D908" s="6"/>
      <c r="E908" s="6"/>
      <c r="F908" s="6"/>
      <c r="I908" s="6"/>
    </row>
    <row r="909" spans="3:9" ht="14.4">
      <c r="C909" s="6"/>
      <c r="D909" s="6"/>
      <c r="E909" s="6"/>
      <c r="F909" s="6"/>
      <c r="I909" s="6"/>
    </row>
    <row r="910" spans="3:9" ht="14.4">
      <c r="C910" s="6"/>
      <c r="D910" s="6"/>
      <c r="E910" s="6"/>
      <c r="F910" s="6"/>
      <c r="I910" s="6"/>
    </row>
    <row r="911" spans="3:9" ht="14.4">
      <c r="C911" s="6"/>
      <c r="D911" s="6"/>
      <c r="E911" s="6"/>
      <c r="F911" s="6"/>
      <c r="I911" s="6"/>
    </row>
    <row r="912" spans="3:9" ht="14.4">
      <c r="C912" s="6"/>
      <c r="D912" s="6"/>
      <c r="E912" s="6"/>
      <c r="F912" s="6"/>
      <c r="I912" s="6"/>
    </row>
    <row r="913" spans="3:9" ht="14.4">
      <c r="C913" s="6"/>
      <c r="D913" s="6"/>
      <c r="E913" s="6"/>
      <c r="F913" s="6"/>
      <c r="I913" s="6"/>
    </row>
    <row r="914" spans="3:9" ht="14.4">
      <c r="C914" s="6"/>
      <c r="D914" s="6"/>
      <c r="E914" s="6"/>
      <c r="F914" s="6"/>
      <c r="I914" s="6"/>
    </row>
    <row r="915" spans="3:9" ht="14.4">
      <c r="C915" s="6"/>
      <c r="D915" s="6"/>
      <c r="E915" s="6"/>
      <c r="F915" s="6"/>
      <c r="I915" s="6"/>
    </row>
    <row r="916" spans="3:9" ht="14.4">
      <c r="C916" s="6"/>
      <c r="D916" s="6"/>
      <c r="E916" s="6"/>
      <c r="F916" s="6"/>
      <c r="I916" s="6"/>
    </row>
    <row r="917" spans="3:9" ht="14.4">
      <c r="C917" s="6"/>
      <c r="D917" s="6"/>
      <c r="E917" s="6"/>
      <c r="F917" s="6"/>
      <c r="I917" s="6"/>
    </row>
    <row r="918" spans="3:9" ht="14.4">
      <c r="C918" s="6"/>
      <c r="D918" s="6"/>
      <c r="E918" s="6"/>
      <c r="F918" s="6"/>
      <c r="I918" s="6"/>
    </row>
    <row r="919" spans="3:9" ht="14.4">
      <c r="C919" s="6"/>
      <c r="D919" s="6"/>
      <c r="E919" s="6"/>
      <c r="F919" s="6"/>
      <c r="I919" s="6"/>
    </row>
    <row r="920" spans="3:9" ht="14.4">
      <c r="C920" s="6"/>
      <c r="D920" s="6"/>
      <c r="E920" s="6"/>
      <c r="F920" s="6"/>
      <c r="I920" s="6"/>
    </row>
    <row r="921" spans="3:9" ht="14.4">
      <c r="C921" s="6"/>
      <c r="D921" s="6"/>
      <c r="E921" s="6"/>
      <c r="F921" s="6"/>
      <c r="I921" s="6"/>
    </row>
    <row r="922" spans="3:9" ht="14.4">
      <c r="C922" s="6"/>
      <c r="D922" s="6"/>
      <c r="E922" s="6"/>
      <c r="F922" s="6"/>
      <c r="I922" s="6"/>
    </row>
    <row r="923" spans="3:9" ht="14.4">
      <c r="C923" s="6"/>
      <c r="D923" s="6"/>
      <c r="E923" s="6"/>
      <c r="F923" s="6"/>
      <c r="I923" s="6"/>
    </row>
    <row r="924" spans="3:9" ht="14.4">
      <c r="C924" s="6"/>
      <c r="D924" s="6"/>
      <c r="E924" s="6"/>
      <c r="F924" s="6"/>
      <c r="I924" s="6"/>
    </row>
    <row r="925" spans="3:9" ht="14.4">
      <c r="C925" s="6"/>
      <c r="D925" s="6"/>
      <c r="E925" s="6"/>
      <c r="F925" s="6"/>
      <c r="I925" s="6"/>
    </row>
    <row r="926" spans="3:9" ht="14.4">
      <c r="C926" s="6"/>
      <c r="D926" s="6"/>
      <c r="E926" s="6"/>
      <c r="F926" s="6"/>
      <c r="I926" s="6"/>
    </row>
    <row r="927" spans="3:9" ht="14.4">
      <c r="C927" s="6"/>
      <c r="D927" s="6"/>
      <c r="E927" s="6"/>
      <c r="F927" s="6"/>
      <c r="I927" s="6"/>
    </row>
    <row r="928" spans="3:9" ht="14.4">
      <c r="C928" s="6"/>
      <c r="D928" s="6"/>
      <c r="E928" s="6"/>
      <c r="F928" s="6"/>
      <c r="I928" s="6"/>
    </row>
    <row r="929" spans="3:9" ht="14.4">
      <c r="C929" s="6"/>
      <c r="D929" s="6"/>
      <c r="E929" s="6"/>
      <c r="F929" s="6"/>
      <c r="I929" s="6"/>
    </row>
    <row r="930" spans="3:9" ht="14.4">
      <c r="C930" s="6"/>
      <c r="D930" s="6"/>
      <c r="E930" s="6"/>
      <c r="F930" s="6"/>
      <c r="I930" s="6"/>
    </row>
    <row r="931" spans="3:9" ht="14.4">
      <c r="C931" s="6"/>
      <c r="D931" s="6"/>
      <c r="E931" s="6"/>
      <c r="F931" s="6"/>
      <c r="I931" s="6"/>
    </row>
    <row r="932" spans="3:9" ht="14.4">
      <c r="C932" s="6"/>
      <c r="D932" s="6"/>
      <c r="E932" s="6"/>
      <c r="F932" s="6"/>
      <c r="I932" s="6"/>
    </row>
    <row r="933" spans="3:9" ht="14.4">
      <c r="C933" s="6"/>
      <c r="D933" s="6"/>
      <c r="E933" s="6"/>
      <c r="F933" s="6"/>
      <c r="I933" s="6"/>
    </row>
    <row r="934" spans="3:9" ht="14.4">
      <c r="C934" s="6"/>
      <c r="D934" s="6"/>
      <c r="E934" s="6"/>
      <c r="F934" s="6"/>
      <c r="I934" s="6"/>
    </row>
    <row r="935" spans="3:9" ht="14.4">
      <c r="C935" s="6"/>
      <c r="D935" s="6"/>
      <c r="E935" s="6"/>
      <c r="F935" s="6"/>
      <c r="I935" s="6"/>
    </row>
    <row r="936" spans="3:9" ht="14.4">
      <c r="C936" s="6"/>
      <c r="D936" s="6"/>
      <c r="E936" s="6"/>
      <c r="F936" s="6"/>
      <c r="I936" s="6"/>
    </row>
    <row r="937" spans="3:9" ht="14.4">
      <c r="C937" s="6"/>
      <c r="D937" s="6"/>
      <c r="E937" s="6"/>
      <c r="F937" s="6"/>
      <c r="I937" s="6"/>
    </row>
    <row r="938" spans="3:9" ht="14.4">
      <c r="C938" s="6"/>
      <c r="D938" s="6"/>
      <c r="E938" s="6"/>
      <c r="F938" s="6"/>
      <c r="I938" s="6"/>
    </row>
    <row r="939" spans="3:9" ht="14.4">
      <c r="C939" s="6"/>
      <c r="D939" s="6"/>
      <c r="E939" s="6"/>
      <c r="F939" s="6"/>
      <c r="I939" s="6"/>
    </row>
    <row r="940" spans="3:9" ht="14.4">
      <c r="C940" s="6"/>
      <c r="D940" s="6"/>
      <c r="E940" s="6"/>
      <c r="F940" s="6"/>
      <c r="I940" s="6"/>
    </row>
    <row r="941" spans="3:9" ht="14.4">
      <c r="C941" s="6"/>
      <c r="D941" s="6"/>
      <c r="E941" s="6"/>
      <c r="F941" s="6"/>
      <c r="I941" s="6"/>
    </row>
    <row r="942" spans="3:9" ht="14.4">
      <c r="C942" s="6"/>
      <c r="D942" s="6"/>
      <c r="E942" s="6"/>
      <c r="F942" s="6"/>
      <c r="I942" s="6"/>
    </row>
    <row r="943" spans="3:9" ht="14.4">
      <c r="C943" s="6"/>
      <c r="D943" s="6"/>
      <c r="E943" s="6"/>
      <c r="F943" s="6"/>
      <c r="I943" s="6"/>
    </row>
    <row r="944" spans="3:9" ht="14.4">
      <c r="C944" s="6"/>
      <c r="D944" s="6"/>
      <c r="E944" s="6"/>
      <c r="F944" s="6"/>
      <c r="I944" s="6"/>
    </row>
    <row r="945" spans="3:9" ht="14.4">
      <c r="C945" s="6"/>
      <c r="D945" s="6"/>
      <c r="E945" s="6"/>
      <c r="F945" s="6"/>
      <c r="I945" s="6"/>
    </row>
    <row r="946" spans="3:9" ht="14.4">
      <c r="C946" s="6"/>
      <c r="D946" s="6"/>
      <c r="E946" s="6"/>
      <c r="F946" s="6"/>
      <c r="I946" s="6"/>
    </row>
    <row r="947" spans="3:9" ht="14.4">
      <c r="C947" s="6"/>
      <c r="D947" s="6"/>
      <c r="E947" s="6"/>
      <c r="F947" s="6"/>
      <c r="I947" s="6"/>
    </row>
    <row r="948" spans="3:9" ht="14.4">
      <c r="C948" s="6"/>
      <c r="D948" s="6"/>
      <c r="E948" s="6"/>
      <c r="F948" s="6"/>
      <c r="I948" s="6"/>
    </row>
    <row r="949" spans="3:9" ht="14.4">
      <c r="C949" s="6"/>
      <c r="D949" s="6"/>
      <c r="E949" s="6"/>
      <c r="F949" s="6"/>
      <c r="I949" s="6"/>
    </row>
    <row r="950" spans="3:9" ht="14.4">
      <c r="C950" s="6"/>
      <c r="D950" s="6"/>
      <c r="E950" s="6"/>
      <c r="F950" s="6"/>
      <c r="I950" s="6"/>
    </row>
    <row r="951" spans="3:9" ht="14.4">
      <c r="C951" s="6"/>
      <c r="D951" s="6"/>
      <c r="E951" s="6"/>
      <c r="F951" s="6"/>
      <c r="I951" s="6"/>
    </row>
    <row r="952" spans="3:9" ht="14.4">
      <c r="C952" s="6"/>
      <c r="D952" s="6"/>
      <c r="E952" s="6"/>
      <c r="F952" s="6"/>
      <c r="I952" s="6"/>
    </row>
    <row r="953" spans="3:9" ht="14.4">
      <c r="C953" s="6"/>
      <c r="D953" s="6"/>
      <c r="E953" s="6"/>
      <c r="F953" s="6"/>
      <c r="I953" s="6"/>
    </row>
    <row r="954" spans="3:9" ht="14.4">
      <c r="C954" s="6"/>
      <c r="D954" s="6"/>
      <c r="E954" s="6"/>
      <c r="F954" s="6"/>
      <c r="I954" s="6"/>
    </row>
    <row r="955" spans="3:9" ht="14.4">
      <c r="C955" s="6"/>
      <c r="D955" s="6"/>
      <c r="E955" s="6"/>
      <c r="F955" s="6"/>
      <c r="I955" s="6"/>
    </row>
    <row r="956" spans="3:9" ht="14.4">
      <c r="C956" s="6"/>
      <c r="D956" s="6"/>
      <c r="E956" s="6"/>
      <c r="F956" s="6"/>
      <c r="I956" s="6"/>
    </row>
    <row r="957" spans="3:9" ht="14.4">
      <c r="C957" s="6"/>
      <c r="D957" s="6"/>
      <c r="E957" s="6"/>
      <c r="F957" s="6"/>
      <c r="I957" s="6"/>
    </row>
    <row r="958" spans="3:9" ht="14.4">
      <c r="C958" s="6"/>
      <c r="D958" s="6"/>
      <c r="E958" s="6"/>
      <c r="F958" s="6"/>
      <c r="I958" s="6"/>
    </row>
    <row r="959" spans="3:9" ht="14.4">
      <c r="C959" s="6"/>
      <c r="D959" s="6"/>
      <c r="E959" s="6"/>
      <c r="F959" s="6"/>
      <c r="I959" s="6"/>
    </row>
    <row r="960" spans="3:9" ht="14.4">
      <c r="C960" s="6"/>
      <c r="D960" s="6"/>
      <c r="E960" s="6"/>
      <c r="F960" s="6"/>
      <c r="I960" s="6"/>
    </row>
    <row r="961" spans="3:9" ht="14.4">
      <c r="C961" s="6"/>
      <c r="D961" s="6"/>
      <c r="E961" s="6"/>
      <c r="F961" s="6"/>
      <c r="I961" s="6"/>
    </row>
    <row r="962" spans="3:9" ht="14.4">
      <c r="C962" s="6"/>
      <c r="D962" s="6"/>
      <c r="E962" s="6"/>
      <c r="F962" s="6"/>
      <c r="I962" s="6"/>
    </row>
    <row r="963" spans="3:9" ht="14.4">
      <c r="C963" s="6"/>
      <c r="D963" s="6"/>
      <c r="E963" s="6"/>
      <c r="F963" s="6"/>
      <c r="I963" s="6"/>
    </row>
    <row r="964" spans="3:9" ht="14.4">
      <c r="C964" s="6"/>
      <c r="D964" s="6"/>
      <c r="E964" s="6"/>
      <c r="F964" s="6"/>
      <c r="I964" s="6"/>
    </row>
    <row r="965" spans="3:9" ht="14.4">
      <c r="C965" s="6"/>
      <c r="D965" s="6"/>
      <c r="E965" s="6"/>
      <c r="F965" s="6"/>
      <c r="I965" s="6"/>
    </row>
    <row r="966" spans="3:9" ht="14.4">
      <c r="C966" s="6"/>
      <c r="D966" s="6"/>
      <c r="E966" s="6"/>
      <c r="F966" s="6"/>
      <c r="I966" s="6"/>
    </row>
    <row r="967" spans="3:9" ht="14.4">
      <c r="C967" s="6"/>
      <c r="D967" s="6"/>
      <c r="E967" s="6"/>
      <c r="F967" s="6"/>
      <c r="I967" s="6"/>
    </row>
    <row r="968" spans="3:9" ht="14.4">
      <c r="C968" s="6"/>
      <c r="D968" s="6"/>
      <c r="E968" s="6"/>
      <c r="F968" s="6"/>
      <c r="I968" s="6"/>
    </row>
    <row r="969" spans="3:9" ht="14.4">
      <c r="C969" s="6"/>
      <c r="D969" s="6"/>
      <c r="E969" s="6"/>
      <c r="F969" s="6"/>
      <c r="I969" s="6"/>
    </row>
    <row r="970" spans="3:9" ht="14.4">
      <c r="C970" s="6"/>
      <c r="D970" s="6"/>
      <c r="E970" s="6"/>
      <c r="F970" s="6"/>
      <c r="I970" s="6"/>
    </row>
    <row r="971" spans="3:9" ht="14.4">
      <c r="C971" s="6"/>
      <c r="D971" s="6"/>
      <c r="E971" s="6"/>
      <c r="F971" s="6"/>
      <c r="I971" s="6"/>
    </row>
    <row r="972" spans="3:9" ht="14.4">
      <c r="C972" s="6"/>
      <c r="D972" s="6"/>
      <c r="E972" s="6"/>
      <c r="F972" s="6"/>
      <c r="I972" s="6"/>
    </row>
    <row r="973" spans="3:9" ht="14.4">
      <c r="C973" s="6"/>
      <c r="D973" s="6"/>
      <c r="E973" s="6"/>
      <c r="F973" s="6"/>
      <c r="I973" s="6"/>
    </row>
    <row r="974" spans="3:9" ht="14.4">
      <c r="C974" s="6"/>
      <c r="D974" s="6"/>
      <c r="E974" s="6"/>
      <c r="F974" s="6"/>
      <c r="I974" s="6"/>
    </row>
    <row r="975" spans="3:9" ht="14.4">
      <c r="C975" s="6"/>
      <c r="D975" s="6"/>
      <c r="E975" s="6"/>
      <c r="F975" s="6"/>
      <c r="I975" s="6"/>
    </row>
    <row r="976" spans="3:9" ht="14.4">
      <c r="C976" s="6"/>
      <c r="D976" s="6"/>
      <c r="E976" s="6"/>
      <c r="F976" s="6"/>
      <c r="I976" s="6"/>
    </row>
    <row r="977" spans="3:9" ht="14.4">
      <c r="C977" s="6"/>
      <c r="D977" s="6"/>
      <c r="E977" s="6"/>
      <c r="F977" s="6"/>
      <c r="I977" s="6"/>
    </row>
    <row r="978" spans="3:9" ht="14.4">
      <c r="C978" s="6"/>
      <c r="D978" s="6"/>
      <c r="E978" s="6"/>
      <c r="F978" s="6"/>
      <c r="I978" s="6"/>
    </row>
    <row r="979" spans="3:9" ht="14.4">
      <c r="C979" s="6"/>
      <c r="D979" s="6"/>
      <c r="E979" s="6"/>
      <c r="F979" s="6"/>
      <c r="I979" s="6"/>
    </row>
    <row r="980" spans="3:9" ht="14.4">
      <c r="C980" s="6"/>
      <c r="D980" s="6"/>
      <c r="E980" s="6"/>
      <c r="F980" s="6"/>
      <c r="I980" s="6"/>
    </row>
    <row r="981" spans="3:9" ht="14.4">
      <c r="C981" s="6"/>
      <c r="D981" s="6"/>
      <c r="E981" s="6"/>
      <c r="F981" s="6"/>
      <c r="I981" s="6"/>
    </row>
    <row r="982" spans="3:9" ht="14.4">
      <c r="C982" s="6"/>
      <c r="D982" s="6"/>
      <c r="E982" s="6"/>
      <c r="F982" s="6"/>
      <c r="I982" s="6"/>
    </row>
    <row r="983" spans="3:9" ht="14.4">
      <c r="C983" s="6"/>
      <c r="D983" s="6"/>
      <c r="E983" s="6"/>
      <c r="F983" s="6"/>
      <c r="I983" s="6"/>
    </row>
    <row r="984" spans="3:9" ht="14.4">
      <c r="C984" s="6"/>
      <c r="D984" s="6"/>
      <c r="E984" s="6"/>
      <c r="F984" s="6"/>
      <c r="I984" s="6"/>
    </row>
    <row r="985" spans="3:9" ht="14.4">
      <c r="C985" s="6"/>
      <c r="D985" s="6"/>
      <c r="E985" s="6"/>
      <c r="F985" s="6"/>
      <c r="I985" s="6"/>
    </row>
    <row r="986" spans="3:9" ht="14.4">
      <c r="C986" s="6"/>
      <c r="D986" s="6"/>
      <c r="E986" s="6"/>
      <c r="F986" s="6"/>
      <c r="I986" s="6"/>
    </row>
    <row r="987" spans="3:9" ht="14.4">
      <c r="C987" s="6"/>
      <c r="D987" s="6"/>
      <c r="E987" s="6"/>
      <c r="F987" s="6"/>
      <c r="I987" s="6"/>
    </row>
    <row r="988" spans="3:9" ht="14.4">
      <c r="C988" s="6"/>
      <c r="D988" s="6"/>
      <c r="E988" s="6"/>
      <c r="F988" s="6"/>
      <c r="I988" s="6"/>
    </row>
    <row r="989" spans="3:9" ht="14.4">
      <c r="C989" s="6"/>
      <c r="D989" s="6"/>
      <c r="E989" s="6"/>
      <c r="F989" s="6"/>
      <c r="I989" s="6"/>
    </row>
    <row r="990" spans="3:9" ht="14.4">
      <c r="C990" s="6"/>
      <c r="D990" s="6"/>
      <c r="E990" s="6"/>
      <c r="F990" s="6"/>
      <c r="I990" s="6"/>
    </row>
    <row r="991" spans="3:9" ht="14.4">
      <c r="C991" s="6"/>
      <c r="D991" s="6"/>
      <c r="E991" s="6"/>
      <c r="F991" s="6"/>
      <c r="I991" s="6"/>
    </row>
    <row r="992" spans="3:9" ht="14.4">
      <c r="C992" s="6"/>
      <c r="D992" s="6"/>
      <c r="E992" s="6"/>
      <c r="F992" s="6"/>
      <c r="I992" s="6"/>
    </row>
    <row r="993" spans="3:9" ht="14.4">
      <c r="C993" s="6"/>
      <c r="D993" s="6"/>
      <c r="E993" s="6"/>
      <c r="F993" s="6"/>
      <c r="I993" s="6"/>
    </row>
    <row r="994" spans="3:9" ht="14.4">
      <c r="C994" s="6"/>
      <c r="D994" s="6"/>
      <c r="E994" s="6"/>
      <c r="F994" s="6"/>
      <c r="I994" s="6"/>
    </row>
    <row r="995" spans="3:9" ht="14.4">
      <c r="C995" s="6"/>
      <c r="D995" s="6"/>
      <c r="E995" s="6"/>
      <c r="F995" s="6"/>
      <c r="I995" s="6"/>
    </row>
    <row r="996" spans="3:9" ht="14.4">
      <c r="C996" s="6"/>
      <c r="D996" s="6"/>
      <c r="E996" s="6"/>
      <c r="F996" s="6"/>
      <c r="I996" s="6"/>
    </row>
    <row r="997" spans="3:9" ht="14.4">
      <c r="C997" s="6"/>
      <c r="D997" s="6"/>
      <c r="E997" s="6"/>
      <c r="F997" s="6"/>
      <c r="I997" s="6"/>
    </row>
    <row r="998" spans="3:9" ht="14.4">
      <c r="C998" s="6"/>
      <c r="D998" s="6"/>
      <c r="E998" s="6"/>
      <c r="F998" s="6"/>
      <c r="I998" s="6"/>
    </row>
    <row r="999" spans="3:9" ht="14.4">
      <c r="C999" s="6"/>
      <c r="D999" s="6"/>
      <c r="E999" s="6"/>
      <c r="F999" s="6"/>
      <c r="I999" s="6"/>
    </row>
    <row r="1000" spans="3:9" ht="14.4">
      <c r="C1000" s="6"/>
      <c r="D1000" s="6"/>
      <c r="E1000" s="6"/>
      <c r="F1000" s="6"/>
      <c r="I10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defaultColWidth="17.33203125" defaultRowHeight="15" customHeight="1"/>
  <cols>
    <col min="1" max="2" width="8.6640625" customWidth="1"/>
    <col min="3" max="4" width="33.44140625" customWidth="1"/>
    <col min="5" max="5" width="25.44140625" customWidth="1"/>
    <col min="6" max="6" width="19.6640625" customWidth="1"/>
    <col min="7" max="8" width="8.6640625" customWidth="1"/>
    <col min="9" max="9" width="19.6640625" customWidth="1"/>
    <col min="10" max="26" width="8.6640625" customWidth="1"/>
  </cols>
  <sheetData>
    <row r="1" spans="1:10" ht="45" customHeight="1">
      <c r="A1" s="35" t="s">
        <v>3997</v>
      </c>
      <c r="B1" s="35" t="s">
        <v>3998</v>
      </c>
      <c r="C1" s="87" t="s">
        <v>3717</v>
      </c>
      <c r="D1" s="87" t="s">
        <v>528</v>
      </c>
      <c r="E1" s="87" t="s">
        <v>3718</v>
      </c>
      <c r="F1" s="87" t="s">
        <v>3716</v>
      </c>
      <c r="G1" s="87" t="s">
        <v>3719</v>
      </c>
      <c r="H1" s="87" t="s">
        <v>3720</v>
      </c>
      <c r="I1" s="87" t="s">
        <v>3721</v>
      </c>
    </row>
    <row r="2" spans="1:10" ht="15.75" customHeight="1">
      <c r="A2" s="88">
        <v>0</v>
      </c>
      <c r="B2" s="88">
        <v>1000</v>
      </c>
      <c r="C2" s="88" t="s">
        <v>3999</v>
      </c>
      <c r="D2" s="88">
        <v>6000</v>
      </c>
      <c r="E2" s="88" t="s">
        <v>4000</v>
      </c>
      <c r="F2" s="88" t="s">
        <v>3831</v>
      </c>
      <c r="G2" s="88"/>
      <c r="H2" s="88"/>
      <c r="I2" s="88" t="s">
        <v>3725</v>
      </c>
      <c r="J2">
        <f>SUM(B:B)</f>
        <v>92100</v>
      </c>
    </row>
    <row r="3" spans="1:10" ht="30.75" customHeight="1">
      <c r="A3" s="88">
        <f t="shared" ref="A3:A167" si="0">+A2+B2</f>
        <v>1000</v>
      </c>
      <c r="B3" s="88">
        <v>1000</v>
      </c>
      <c r="C3" s="88" t="s">
        <v>4001</v>
      </c>
      <c r="D3" s="88">
        <v>20000</v>
      </c>
      <c r="E3" s="88" t="s">
        <v>4000</v>
      </c>
      <c r="F3" s="88" t="s">
        <v>3831</v>
      </c>
      <c r="G3" s="88" t="s">
        <v>3734</v>
      </c>
      <c r="H3" s="88"/>
      <c r="I3" s="88" t="s">
        <v>3725</v>
      </c>
    </row>
    <row r="4" spans="1:10" ht="15.75" customHeight="1">
      <c r="A4" s="88">
        <f t="shared" si="0"/>
        <v>2000</v>
      </c>
      <c r="B4" s="88">
        <v>1000</v>
      </c>
      <c r="C4" s="88" t="s">
        <v>4002</v>
      </c>
      <c r="D4" s="88">
        <v>4000</v>
      </c>
      <c r="E4" s="88" t="s">
        <v>4000</v>
      </c>
      <c r="F4" s="88" t="s">
        <v>3831</v>
      </c>
      <c r="G4" s="88"/>
      <c r="H4" s="88"/>
      <c r="I4" s="88" t="s">
        <v>4003</v>
      </c>
    </row>
    <row r="5" spans="1:10" ht="15.75" customHeight="1">
      <c r="A5" s="88">
        <f t="shared" si="0"/>
        <v>3000</v>
      </c>
      <c r="B5" s="88">
        <v>1000</v>
      </c>
      <c r="C5" s="88" t="s">
        <v>4004</v>
      </c>
      <c r="D5" s="88"/>
      <c r="E5" s="88" t="s">
        <v>4000</v>
      </c>
      <c r="F5" s="88" t="s">
        <v>3831</v>
      </c>
      <c r="G5" s="88"/>
      <c r="H5" s="88"/>
      <c r="I5" s="88" t="s">
        <v>4005</v>
      </c>
    </row>
    <row r="6" spans="1:10" ht="15.75" customHeight="1">
      <c r="A6" s="88">
        <f t="shared" si="0"/>
        <v>4000</v>
      </c>
      <c r="B6" s="88">
        <v>1000</v>
      </c>
      <c r="C6" s="88" t="s">
        <v>4006</v>
      </c>
      <c r="D6" s="88">
        <v>2500</v>
      </c>
      <c r="E6" s="88" t="s">
        <v>4000</v>
      </c>
      <c r="F6" s="88" t="s">
        <v>3831</v>
      </c>
      <c r="G6" s="88"/>
      <c r="H6" s="88"/>
      <c r="I6" s="88" t="s">
        <v>3780</v>
      </c>
    </row>
    <row r="7" spans="1:10" ht="15.75" customHeight="1">
      <c r="A7" s="88">
        <f t="shared" si="0"/>
        <v>5000</v>
      </c>
      <c r="B7" s="88">
        <v>1000</v>
      </c>
      <c r="C7" s="88" t="s">
        <v>4007</v>
      </c>
      <c r="D7" s="88">
        <v>5000</v>
      </c>
      <c r="E7" s="88" t="s">
        <v>4000</v>
      </c>
      <c r="F7" s="88" t="s">
        <v>3831</v>
      </c>
      <c r="G7" s="88" t="s">
        <v>3734</v>
      </c>
      <c r="H7" s="88"/>
      <c r="I7" s="88" t="s">
        <v>4008</v>
      </c>
    </row>
    <row r="8" spans="1:10" ht="15.75" customHeight="1">
      <c r="A8" s="88">
        <f t="shared" si="0"/>
        <v>6000</v>
      </c>
      <c r="B8" s="88">
        <v>1000</v>
      </c>
      <c r="C8" s="88" t="s">
        <v>4009</v>
      </c>
      <c r="D8" s="88">
        <v>10000</v>
      </c>
      <c r="E8" s="88" t="s">
        <v>4000</v>
      </c>
      <c r="F8" s="88" t="s">
        <v>3831</v>
      </c>
      <c r="G8" s="88" t="s">
        <v>3734</v>
      </c>
      <c r="H8" s="88"/>
      <c r="I8" s="88" t="s">
        <v>4008</v>
      </c>
    </row>
    <row r="9" spans="1:10" ht="15.75" customHeight="1">
      <c r="A9" s="88">
        <f t="shared" si="0"/>
        <v>7000</v>
      </c>
      <c r="B9" s="88">
        <v>1000</v>
      </c>
      <c r="C9" s="88" t="s">
        <v>4010</v>
      </c>
      <c r="D9" s="88">
        <v>1500</v>
      </c>
      <c r="E9" s="88" t="s">
        <v>4000</v>
      </c>
      <c r="F9" s="88" t="s">
        <v>3831</v>
      </c>
      <c r="G9" s="88" t="s">
        <v>3734</v>
      </c>
      <c r="H9" s="88"/>
      <c r="I9" s="88" t="s">
        <v>4008</v>
      </c>
    </row>
    <row r="10" spans="1:10" ht="15.75" customHeight="1">
      <c r="A10" s="88">
        <f t="shared" si="0"/>
        <v>8000</v>
      </c>
      <c r="B10" s="88">
        <v>1000</v>
      </c>
      <c r="C10" s="88" t="s">
        <v>4011</v>
      </c>
      <c r="D10" s="88">
        <v>7500</v>
      </c>
      <c r="E10" s="88" t="s">
        <v>4000</v>
      </c>
      <c r="F10" s="88" t="s">
        <v>3831</v>
      </c>
      <c r="G10" s="88" t="s">
        <v>3734</v>
      </c>
      <c r="H10" s="88"/>
      <c r="I10" s="88" t="s">
        <v>4008</v>
      </c>
    </row>
    <row r="11" spans="1:10" ht="15.75" customHeight="1">
      <c r="A11" s="88">
        <f t="shared" si="0"/>
        <v>9000</v>
      </c>
      <c r="B11" s="88">
        <v>1000</v>
      </c>
      <c r="C11" s="88" t="s">
        <v>644</v>
      </c>
      <c r="D11" s="88">
        <v>8000</v>
      </c>
      <c r="E11" s="88" t="s">
        <v>4000</v>
      </c>
      <c r="F11" s="88" t="s">
        <v>3831</v>
      </c>
      <c r="G11" s="88"/>
      <c r="H11" s="88"/>
      <c r="I11" s="88" t="s">
        <v>4008</v>
      </c>
    </row>
    <row r="12" spans="1:10" ht="15.75" customHeight="1">
      <c r="A12" s="88">
        <f t="shared" si="0"/>
        <v>10000</v>
      </c>
      <c r="B12" s="88">
        <v>1000</v>
      </c>
      <c r="C12" s="88" t="s">
        <v>4012</v>
      </c>
      <c r="D12" s="88">
        <v>1000</v>
      </c>
      <c r="E12" s="88" t="s">
        <v>4000</v>
      </c>
      <c r="F12" s="88" t="s">
        <v>3831</v>
      </c>
      <c r="G12" s="88"/>
      <c r="H12" s="88"/>
      <c r="I12" s="88" t="s">
        <v>4013</v>
      </c>
    </row>
    <row r="13" spans="1:10" ht="15.75" customHeight="1">
      <c r="A13" s="88">
        <f t="shared" si="0"/>
        <v>11000</v>
      </c>
      <c r="B13" s="88">
        <v>1000</v>
      </c>
      <c r="C13" s="88" t="s">
        <v>4014</v>
      </c>
      <c r="D13" s="88">
        <v>1500</v>
      </c>
      <c r="E13" s="88" t="s">
        <v>4000</v>
      </c>
      <c r="F13" s="88" t="s">
        <v>3831</v>
      </c>
      <c r="G13" s="88"/>
      <c r="H13" s="88"/>
      <c r="I13" s="88" t="s">
        <v>4015</v>
      </c>
    </row>
    <row r="14" spans="1:10" ht="15.75" customHeight="1">
      <c r="A14" s="88">
        <f t="shared" si="0"/>
        <v>12000</v>
      </c>
      <c r="B14" s="88">
        <v>1000</v>
      </c>
      <c r="C14" s="88" t="s">
        <v>4016</v>
      </c>
      <c r="D14" s="88">
        <v>5000</v>
      </c>
      <c r="E14" s="88" t="s">
        <v>4000</v>
      </c>
      <c r="F14" s="88" t="s">
        <v>3831</v>
      </c>
      <c r="G14" s="88" t="s">
        <v>3734</v>
      </c>
      <c r="H14" s="88"/>
      <c r="I14" s="88" t="s">
        <v>4015</v>
      </c>
    </row>
    <row r="15" spans="1:10" ht="15.75" customHeight="1">
      <c r="A15" s="88">
        <f t="shared" si="0"/>
        <v>13000</v>
      </c>
      <c r="B15" s="88">
        <v>1000</v>
      </c>
      <c r="C15" s="88" t="s">
        <v>4017</v>
      </c>
      <c r="D15" s="88">
        <v>3500</v>
      </c>
      <c r="E15" s="88" t="s">
        <v>4000</v>
      </c>
      <c r="F15" s="88" t="s">
        <v>3831</v>
      </c>
      <c r="G15" s="88" t="s">
        <v>3734</v>
      </c>
      <c r="H15" s="88"/>
      <c r="I15" s="88" t="s">
        <v>4018</v>
      </c>
    </row>
    <row r="16" spans="1:10" ht="15.75" customHeight="1">
      <c r="A16" s="88">
        <f t="shared" si="0"/>
        <v>14000</v>
      </c>
      <c r="B16" s="88">
        <v>1000</v>
      </c>
      <c r="C16" s="88" t="s">
        <v>4019</v>
      </c>
      <c r="D16" s="88">
        <v>6000</v>
      </c>
      <c r="E16" s="88" t="s">
        <v>4000</v>
      </c>
      <c r="F16" s="88" t="s">
        <v>3831</v>
      </c>
      <c r="G16" s="88"/>
      <c r="H16" s="88"/>
      <c r="I16" s="88" t="s">
        <v>4018</v>
      </c>
    </row>
    <row r="17" spans="1:9" ht="15.75" customHeight="1">
      <c r="A17" s="88">
        <f t="shared" si="0"/>
        <v>15000</v>
      </c>
      <c r="B17" s="88">
        <v>1000</v>
      </c>
      <c r="C17" s="88" t="s">
        <v>4020</v>
      </c>
      <c r="D17" s="88">
        <v>60000</v>
      </c>
      <c r="E17" s="88" t="s">
        <v>4000</v>
      </c>
      <c r="F17" s="88" t="s">
        <v>3831</v>
      </c>
      <c r="G17" s="88"/>
      <c r="H17" s="88"/>
      <c r="I17" s="88" t="s">
        <v>3783</v>
      </c>
    </row>
    <row r="18" spans="1:9" ht="15.75" customHeight="1">
      <c r="A18" s="88">
        <f t="shared" si="0"/>
        <v>16000</v>
      </c>
      <c r="B18" s="88">
        <v>1000</v>
      </c>
      <c r="C18" s="88" t="s">
        <v>4021</v>
      </c>
      <c r="D18" s="88">
        <v>6120</v>
      </c>
      <c r="E18" s="88" t="s">
        <v>4000</v>
      </c>
      <c r="F18" s="88" t="s">
        <v>3831</v>
      </c>
      <c r="G18" s="88"/>
      <c r="H18" s="88"/>
      <c r="I18" s="88" t="s">
        <v>3783</v>
      </c>
    </row>
    <row r="19" spans="1:9" ht="15.75" customHeight="1">
      <c r="A19" s="88">
        <f t="shared" si="0"/>
        <v>17000</v>
      </c>
      <c r="B19" s="88">
        <v>1000</v>
      </c>
      <c r="C19" s="88" t="s">
        <v>633</v>
      </c>
      <c r="D19" s="88">
        <v>750</v>
      </c>
      <c r="E19" s="88" t="s">
        <v>4000</v>
      </c>
      <c r="F19" s="88" t="s">
        <v>3831</v>
      </c>
      <c r="G19" s="88"/>
      <c r="H19" s="88"/>
      <c r="I19" s="88" t="s">
        <v>3785</v>
      </c>
    </row>
    <row r="20" spans="1:9" ht="15.75" customHeight="1">
      <c r="A20" s="88">
        <f t="shared" si="0"/>
        <v>18000</v>
      </c>
      <c r="B20" s="88">
        <v>1000</v>
      </c>
      <c r="C20" s="88" t="s">
        <v>4022</v>
      </c>
      <c r="D20" s="88">
        <v>300</v>
      </c>
      <c r="E20" s="88" t="s">
        <v>4000</v>
      </c>
      <c r="F20" s="88" t="s">
        <v>3831</v>
      </c>
      <c r="G20" s="88"/>
      <c r="H20" s="88"/>
      <c r="I20" s="88" t="s">
        <v>3785</v>
      </c>
    </row>
    <row r="21" spans="1:9" ht="15.75" customHeight="1">
      <c r="A21" s="88">
        <f t="shared" si="0"/>
        <v>19000</v>
      </c>
      <c r="B21" s="88">
        <v>1000</v>
      </c>
      <c r="C21" s="88" t="s">
        <v>4023</v>
      </c>
      <c r="D21" s="88">
        <v>120</v>
      </c>
      <c r="E21" s="88" t="s">
        <v>4000</v>
      </c>
      <c r="F21" s="88" t="s">
        <v>3831</v>
      </c>
      <c r="G21" s="88"/>
      <c r="H21" s="88"/>
      <c r="I21" s="88" t="s">
        <v>3785</v>
      </c>
    </row>
    <row r="22" spans="1:9" ht="15.75" customHeight="1">
      <c r="A22" s="88">
        <f t="shared" si="0"/>
        <v>20000</v>
      </c>
      <c r="B22" s="88">
        <v>1000</v>
      </c>
      <c r="C22" s="88" t="s">
        <v>4024</v>
      </c>
      <c r="D22" s="88">
        <v>480</v>
      </c>
      <c r="E22" s="88" t="s">
        <v>4000</v>
      </c>
      <c r="F22" s="88" t="s">
        <v>3831</v>
      </c>
      <c r="G22" s="88"/>
      <c r="H22" s="88"/>
      <c r="I22" s="88" t="s">
        <v>3785</v>
      </c>
    </row>
    <row r="23" spans="1:9" ht="15.75" customHeight="1">
      <c r="A23" s="88">
        <f t="shared" si="0"/>
        <v>21000</v>
      </c>
      <c r="B23" s="88">
        <v>1000</v>
      </c>
      <c r="C23" s="88" t="s">
        <v>4025</v>
      </c>
      <c r="D23" s="88">
        <v>960</v>
      </c>
      <c r="E23" s="88" t="s">
        <v>4000</v>
      </c>
      <c r="F23" s="88" t="s">
        <v>3831</v>
      </c>
      <c r="G23" s="88"/>
      <c r="H23" s="88"/>
      <c r="I23" s="88" t="s">
        <v>3755</v>
      </c>
    </row>
    <row r="24" spans="1:9" ht="15.75" customHeight="1">
      <c r="A24" s="88">
        <f t="shared" si="0"/>
        <v>22000</v>
      </c>
      <c r="B24" s="88">
        <v>1000</v>
      </c>
      <c r="C24" s="88" t="s">
        <v>4026</v>
      </c>
      <c r="D24" s="88">
        <v>1000</v>
      </c>
      <c r="E24" s="88" t="s">
        <v>4000</v>
      </c>
      <c r="F24" s="88" t="s">
        <v>3831</v>
      </c>
      <c r="G24" s="88"/>
      <c r="H24" s="88"/>
      <c r="I24" s="88" t="s">
        <v>3742</v>
      </c>
    </row>
    <row r="25" spans="1:9" ht="15.75" customHeight="1">
      <c r="A25" s="88">
        <f t="shared" si="0"/>
        <v>23000</v>
      </c>
      <c r="B25" s="88">
        <v>1000</v>
      </c>
      <c r="C25" s="88" t="s">
        <v>4027</v>
      </c>
      <c r="D25" s="88">
        <v>3000</v>
      </c>
      <c r="E25" s="88" t="s">
        <v>4000</v>
      </c>
      <c r="F25" s="88" t="s">
        <v>3831</v>
      </c>
      <c r="G25" s="88" t="s">
        <v>3734</v>
      </c>
      <c r="H25" s="88"/>
      <c r="I25" s="88" t="s">
        <v>3742</v>
      </c>
    </row>
    <row r="26" spans="1:9" ht="15.75" customHeight="1">
      <c r="A26" s="88">
        <f t="shared" si="0"/>
        <v>24000</v>
      </c>
      <c r="B26" s="88">
        <v>1000</v>
      </c>
      <c r="C26" s="88" t="s">
        <v>4028</v>
      </c>
      <c r="D26" s="88">
        <v>2500</v>
      </c>
      <c r="E26" s="88" t="s">
        <v>4000</v>
      </c>
      <c r="F26" s="88" t="s">
        <v>3831</v>
      </c>
      <c r="G26" s="88"/>
      <c r="H26" s="88"/>
      <c r="I26" s="88" t="s">
        <v>3742</v>
      </c>
    </row>
    <row r="27" spans="1:9" ht="15.75" customHeight="1">
      <c r="A27" s="88">
        <f t="shared" si="0"/>
        <v>25000</v>
      </c>
      <c r="B27" s="88">
        <v>1000</v>
      </c>
      <c r="C27" s="88" t="s">
        <v>4029</v>
      </c>
      <c r="D27" s="88">
        <v>2500</v>
      </c>
      <c r="E27" s="88" t="s">
        <v>4000</v>
      </c>
      <c r="F27" s="88" t="s">
        <v>3831</v>
      </c>
      <c r="G27" s="88" t="s">
        <v>3734</v>
      </c>
      <c r="H27" s="88"/>
      <c r="I27" s="88" t="s">
        <v>3742</v>
      </c>
    </row>
    <row r="28" spans="1:9" ht="30.75" customHeight="1">
      <c r="A28" s="88">
        <f t="shared" si="0"/>
        <v>26000</v>
      </c>
      <c r="B28" s="88">
        <v>1000</v>
      </c>
      <c r="C28" s="88" t="s">
        <v>4030</v>
      </c>
      <c r="D28" s="88">
        <v>5000</v>
      </c>
      <c r="E28" s="88" t="s">
        <v>4000</v>
      </c>
      <c r="F28" s="88" t="s">
        <v>3831</v>
      </c>
      <c r="G28" s="88"/>
      <c r="H28" s="88"/>
      <c r="I28" s="88" t="s">
        <v>3787</v>
      </c>
    </row>
    <row r="29" spans="1:9" ht="15.75" customHeight="1">
      <c r="A29" s="88">
        <f t="shared" si="0"/>
        <v>27000</v>
      </c>
      <c r="B29" s="88">
        <v>1000</v>
      </c>
      <c r="C29" s="88" t="s">
        <v>4031</v>
      </c>
      <c r="D29" s="88">
        <v>8000</v>
      </c>
      <c r="E29" s="88" t="s">
        <v>4000</v>
      </c>
      <c r="F29" s="88" t="s">
        <v>3831</v>
      </c>
      <c r="G29" s="88" t="s">
        <v>3734</v>
      </c>
      <c r="H29" s="88"/>
      <c r="I29" s="88" t="s">
        <v>3810</v>
      </c>
    </row>
    <row r="30" spans="1:9" ht="15.75" customHeight="1">
      <c r="A30" s="88">
        <f t="shared" si="0"/>
        <v>28000</v>
      </c>
      <c r="B30" s="88">
        <v>1000</v>
      </c>
      <c r="C30" s="88" t="s">
        <v>4032</v>
      </c>
      <c r="D30" s="88">
        <v>5000</v>
      </c>
      <c r="E30" s="88" t="s">
        <v>4000</v>
      </c>
      <c r="F30" s="88" t="s">
        <v>3831</v>
      </c>
      <c r="G30" s="88"/>
      <c r="H30" s="88"/>
      <c r="I30" s="88" t="s">
        <v>3810</v>
      </c>
    </row>
    <row r="31" spans="1:9" ht="15.75" customHeight="1">
      <c r="A31" s="88">
        <f t="shared" si="0"/>
        <v>29000</v>
      </c>
      <c r="B31" s="88">
        <v>1000</v>
      </c>
      <c r="C31" s="88" t="s">
        <v>4033</v>
      </c>
      <c r="D31" s="88">
        <v>3000</v>
      </c>
      <c r="E31" s="88" t="s">
        <v>4000</v>
      </c>
      <c r="F31" s="88" t="s">
        <v>3831</v>
      </c>
      <c r="G31" s="88" t="s">
        <v>3734</v>
      </c>
      <c r="H31" s="88"/>
      <c r="I31" s="88" t="s">
        <v>3745</v>
      </c>
    </row>
    <row r="32" spans="1:9" ht="15.75" customHeight="1">
      <c r="A32" s="88">
        <f t="shared" si="0"/>
        <v>30000</v>
      </c>
      <c r="B32" s="88">
        <v>1000</v>
      </c>
      <c r="C32" s="88" t="s">
        <v>4034</v>
      </c>
      <c r="D32" s="88">
        <v>2000</v>
      </c>
      <c r="E32" s="88" t="s">
        <v>4000</v>
      </c>
      <c r="F32" s="88" t="s">
        <v>3831</v>
      </c>
      <c r="G32" s="88" t="s">
        <v>3734</v>
      </c>
      <c r="H32" s="88"/>
      <c r="I32" s="88" t="s">
        <v>3745</v>
      </c>
    </row>
    <row r="33" spans="1:9" ht="15.75" customHeight="1">
      <c r="A33" s="88">
        <f t="shared" si="0"/>
        <v>31000</v>
      </c>
      <c r="B33" s="88">
        <v>1000</v>
      </c>
      <c r="C33" s="88" t="s">
        <v>4035</v>
      </c>
      <c r="D33" s="88">
        <v>5000</v>
      </c>
      <c r="E33" s="88" t="s">
        <v>4000</v>
      </c>
      <c r="F33" s="88" t="s">
        <v>3831</v>
      </c>
      <c r="G33" s="88"/>
      <c r="H33" s="88"/>
      <c r="I33" s="88" t="s">
        <v>3745</v>
      </c>
    </row>
    <row r="34" spans="1:9" ht="15.75" customHeight="1">
      <c r="A34" s="88">
        <f t="shared" si="0"/>
        <v>32000</v>
      </c>
      <c r="B34" s="88">
        <v>1000</v>
      </c>
      <c r="C34" s="88" t="s">
        <v>4036</v>
      </c>
      <c r="D34" s="88">
        <v>1500</v>
      </c>
      <c r="E34" s="88" t="s">
        <v>4000</v>
      </c>
      <c r="F34" s="88" t="s">
        <v>3831</v>
      </c>
      <c r="G34" s="88"/>
      <c r="H34" s="88"/>
      <c r="I34" s="88" t="s">
        <v>3745</v>
      </c>
    </row>
    <row r="35" spans="1:9" ht="15.75" customHeight="1">
      <c r="A35" s="88">
        <f t="shared" si="0"/>
        <v>33000</v>
      </c>
      <c r="B35" s="88">
        <v>1000</v>
      </c>
      <c r="C35" s="88" t="s">
        <v>4037</v>
      </c>
      <c r="D35" s="88">
        <v>5000</v>
      </c>
      <c r="E35" s="88" t="s">
        <v>4000</v>
      </c>
      <c r="F35" s="88" t="s">
        <v>3831</v>
      </c>
      <c r="G35" s="88" t="s">
        <v>3734</v>
      </c>
      <c r="H35" s="88"/>
      <c r="I35" s="88" t="s">
        <v>3821</v>
      </c>
    </row>
    <row r="36" spans="1:9" ht="15.75" customHeight="1">
      <c r="A36" s="88">
        <f t="shared" si="0"/>
        <v>34000</v>
      </c>
      <c r="B36" s="88">
        <v>1000</v>
      </c>
      <c r="C36" s="88" t="s">
        <v>4038</v>
      </c>
      <c r="D36" s="88">
        <v>8000</v>
      </c>
      <c r="E36" s="88" t="s">
        <v>4000</v>
      </c>
      <c r="F36" s="88" t="s">
        <v>3831</v>
      </c>
      <c r="G36" s="88" t="s">
        <v>3734</v>
      </c>
      <c r="H36" s="88"/>
      <c r="I36" s="88" t="s">
        <v>3821</v>
      </c>
    </row>
    <row r="37" spans="1:9" ht="30.75" customHeight="1">
      <c r="A37" s="88">
        <f t="shared" si="0"/>
        <v>35000</v>
      </c>
      <c r="B37" s="88">
        <v>1000</v>
      </c>
      <c r="C37" s="88" t="s">
        <v>4039</v>
      </c>
      <c r="D37" s="88">
        <v>500</v>
      </c>
      <c r="E37" s="88" t="s">
        <v>4000</v>
      </c>
      <c r="F37" s="88" t="s">
        <v>3831</v>
      </c>
      <c r="G37" s="88"/>
      <c r="H37" s="88"/>
      <c r="I37" s="88" t="s">
        <v>3821</v>
      </c>
    </row>
    <row r="38" spans="1:9" ht="15.75" customHeight="1">
      <c r="A38" s="88">
        <f t="shared" si="0"/>
        <v>36000</v>
      </c>
      <c r="B38" s="88">
        <v>1000</v>
      </c>
      <c r="C38" s="88" t="s">
        <v>4040</v>
      </c>
      <c r="D38" s="88">
        <v>12000</v>
      </c>
      <c r="E38" s="88" t="s">
        <v>4000</v>
      </c>
      <c r="F38" s="88" t="s">
        <v>3831</v>
      </c>
      <c r="G38" s="88" t="s">
        <v>3734</v>
      </c>
      <c r="H38" s="88"/>
      <c r="I38" s="88" t="s">
        <v>3824</v>
      </c>
    </row>
    <row r="39" spans="1:9" ht="15.75" customHeight="1">
      <c r="A39" s="88">
        <f t="shared" si="0"/>
        <v>37000</v>
      </c>
      <c r="B39" s="88">
        <v>1000</v>
      </c>
      <c r="C39" s="88" t="s">
        <v>4041</v>
      </c>
      <c r="D39" s="88">
        <v>28500</v>
      </c>
      <c r="E39" s="88" t="s">
        <v>4000</v>
      </c>
      <c r="F39" s="88" t="s">
        <v>3831</v>
      </c>
      <c r="G39" s="88" t="s">
        <v>3734</v>
      </c>
      <c r="H39" s="88" t="s">
        <v>4042</v>
      </c>
      <c r="I39" s="88" t="s">
        <v>4043</v>
      </c>
    </row>
    <row r="40" spans="1:9" ht="30.75" customHeight="1">
      <c r="A40" s="88">
        <f t="shared" si="0"/>
        <v>38000</v>
      </c>
      <c r="B40" s="88">
        <v>1000</v>
      </c>
      <c r="C40" s="88" t="s">
        <v>4044</v>
      </c>
      <c r="D40" s="88">
        <v>26500</v>
      </c>
      <c r="E40" s="88" t="s">
        <v>4000</v>
      </c>
      <c r="F40" s="88" t="s">
        <v>3831</v>
      </c>
      <c r="G40" s="88" t="s">
        <v>3734</v>
      </c>
      <c r="H40" s="88" t="s">
        <v>4042</v>
      </c>
      <c r="I40" s="88" t="s">
        <v>4043</v>
      </c>
    </row>
    <row r="41" spans="1:9" ht="30.75" customHeight="1">
      <c r="A41" s="88">
        <f t="shared" si="0"/>
        <v>39000</v>
      </c>
      <c r="B41" s="88">
        <v>1000</v>
      </c>
      <c r="C41" s="88" t="s">
        <v>4045</v>
      </c>
      <c r="D41" s="88">
        <v>27000</v>
      </c>
      <c r="E41" s="88" t="s">
        <v>4000</v>
      </c>
      <c r="F41" s="88" t="s">
        <v>3831</v>
      </c>
      <c r="G41" s="88" t="s">
        <v>3734</v>
      </c>
      <c r="H41" s="88" t="s">
        <v>4042</v>
      </c>
      <c r="I41" s="88" t="s">
        <v>4043</v>
      </c>
    </row>
    <row r="42" spans="1:9" ht="15.75" customHeight="1">
      <c r="A42" s="88">
        <f t="shared" si="0"/>
        <v>40000</v>
      </c>
      <c r="B42" s="88">
        <v>1000</v>
      </c>
      <c r="C42" s="88" t="s">
        <v>4046</v>
      </c>
      <c r="D42" s="88">
        <v>120</v>
      </c>
      <c r="E42" s="88" t="s">
        <v>4000</v>
      </c>
      <c r="F42" s="88" t="s">
        <v>3831</v>
      </c>
      <c r="G42" s="88"/>
      <c r="H42" s="88"/>
      <c r="I42" s="88" t="s">
        <v>3792</v>
      </c>
    </row>
    <row r="43" spans="1:9" ht="15.75" customHeight="1">
      <c r="A43" s="88">
        <f t="shared" si="0"/>
        <v>41000</v>
      </c>
      <c r="B43" s="88">
        <v>1000</v>
      </c>
      <c r="C43" s="88" t="s">
        <v>4047</v>
      </c>
      <c r="D43" s="88">
        <v>5000</v>
      </c>
      <c r="E43" s="88" t="s">
        <v>4000</v>
      </c>
      <c r="F43" s="88" t="s">
        <v>3831</v>
      </c>
      <c r="G43" s="88"/>
      <c r="H43" s="88"/>
      <c r="I43" s="88" t="s">
        <v>3792</v>
      </c>
    </row>
    <row r="44" spans="1:9" ht="15.75" customHeight="1">
      <c r="A44" s="88">
        <f t="shared" si="0"/>
        <v>42000</v>
      </c>
      <c r="B44" s="88">
        <v>1000</v>
      </c>
      <c r="C44" s="88" t="s">
        <v>4048</v>
      </c>
      <c r="D44" s="88">
        <v>3000</v>
      </c>
      <c r="E44" s="88" t="s">
        <v>4000</v>
      </c>
      <c r="F44" s="88" t="s">
        <v>3831</v>
      </c>
      <c r="G44" s="88" t="s">
        <v>3734</v>
      </c>
      <c r="H44" s="88"/>
      <c r="I44" s="88" t="s">
        <v>3727</v>
      </c>
    </row>
    <row r="45" spans="1:9" ht="15.75" customHeight="1">
      <c r="A45" s="88">
        <f t="shared" si="0"/>
        <v>43000</v>
      </c>
      <c r="B45" s="88">
        <v>1000</v>
      </c>
      <c r="C45" s="88" t="s">
        <v>4049</v>
      </c>
      <c r="D45" s="88">
        <v>1500</v>
      </c>
      <c r="E45" s="88" t="s">
        <v>4000</v>
      </c>
      <c r="F45" s="88" t="s">
        <v>3831</v>
      </c>
      <c r="G45" s="88" t="s">
        <v>3734</v>
      </c>
      <c r="H45" s="88"/>
      <c r="I45" s="88" t="s">
        <v>3729</v>
      </c>
    </row>
    <row r="46" spans="1:9" ht="30.75" customHeight="1">
      <c r="A46" s="88">
        <f t="shared" si="0"/>
        <v>44000</v>
      </c>
      <c r="B46" s="88">
        <v>1000</v>
      </c>
      <c r="C46" s="88" t="s">
        <v>4050</v>
      </c>
      <c r="D46" s="88">
        <v>6000</v>
      </c>
      <c r="E46" s="88" t="s">
        <v>4000</v>
      </c>
      <c r="F46" s="88" t="s">
        <v>3831</v>
      </c>
      <c r="G46" s="88" t="s">
        <v>3734</v>
      </c>
      <c r="H46" s="88" t="s">
        <v>3964</v>
      </c>
      <c r="I46" s="88" t="s">
        <v>3875</v>
      </c>
    </row>
    <row r="47" spans="1:9" ht="15.75" customHeight="1">
      <c r="A47" s="88">
        <f t="shared" si="0"/>
        <v>45000</v>
      </c>
      <c r="B47" s="88">
        <v>1000</v>
      </c>
      <c r="C47" s="88" t="s">
        <v>4051</v>
      </c>
      <c r="D47" s="88">
        <v>5000</v>
      </c>
      <c r="E47" s="88" t="s">
        <v>4000</v>
      </c>
      <c r="F47" s="88" t="s">
        <v>3831</v>
      </c>
      <c r="G47" s="88"/>
      <c r="H47" s="88"/>
      <c r="I47" s="88" t="s">
        <v>3875</v>
      </c>
    </row>
    <row r="48" spans="1:9" ht="15.75" customHeight="1">
      <c r="A48" s="88">
        <f t="shared" si="0"/>
        <v>46000</v>
      </c>
      <c r="B48" s="88">
        <v>1000</v>
      </c>
      <c r="C48" s="88" t="s">
        <v>4052</v>
      </c>
      <c r="D48" s="88">
        <v>5000</v>
      </c>
      <c r="E48" s="88" t="s">
        <v>4000</v>
      </c>
      <c r="F48" s="88" t="s">
        <v>3831</v>
      </c>
      <c r="G48" s="88" t="s">
        <v>3734</v>
      </c>
      <c r="H48" s="88"/>
      <c r="I48" s="88" t="s">
        <v>3875</v>
      </c>
    </row>
    <row r="49" spans="1:9" ht="15.75" customHeight="1">
      <c r="A49" s="88">
        <f t="shared" si="0"/>
        <v>47000</v>
      </c>
      <c r="B49" s="88">
        <v>1000</v>
      </c>
      <c r="C49" s="88" t="s">
        <v>4053</v>
      </c>
      <c r="D49" s="88">
        <v>6000</v>
      </c>
      <c r="E49" s="88" t="s">
        <v>4000</v>
      </c>
      <c r="F49" s="88" t="s">
        <v>3831</v>
      </c>
      <c r="G49" s="88"/>
      <c r="H49" s="88"/>
      <c r="I49" s="88" t="s">
        <v>3762</v>
      </c>
    </row>
    <row r="50" spans="1:9" ht="15.75" customHeight="1">
      <c r="A50" s="88">
        <f t="shared" si="0"/>
        <v>48000</v>
      </c>
      <c r="B50" s="88">
        <v>1000</v>
      </c>
      <c r="C50" s="88" t="s">
        <v>4054</v>
      </c>
      <c r="D50" s="88">
        <v>2000</v>
      </c>
      <c r="E50" s="88" t="s">
        <v>4000</v>
      </c>
      <c r="F50" s="88" t="s">
        <v>3831</v>
      </c>
      <c r="G50" s="88" t="s">
        <v>3734</v>
      </c>
      <c r="H50" s="88"/>
      <c r="I50" s="88" t="s">
        <v>3762</v>
      </c>
    </row>
    <row r="51" spans="1:9" ht="15.75" customHeight="1">
      <c r="A51" s="88">
        <f t="shared" si="0"/>
        <v>49000</v>
      </c>
      <c r="B51" s="88">
        <v>1000</v>
      </c>
      <c r="C51" s="88" t="s">
        <v>4055</v>
      </c>
      <c r="D51" s="88">
        <v>1000</v>
      </c>
      <c r="E51" s="88" t="s">
        <v>4000</v>
      </c>
      <c r="F51" s="88" t="s">
        <v>3831</v>
      </c>
      <c r="G51" s="88"/>
      <c r="H51" s="88"/>
      <c r="I51" s="88" t="s">
        <v>3840</v>
      </c>
    </row>
    <row r="52" spans="1:9" ht="15.75" customHeight="1">
      <c r="A52" s="88">
        <f t="shared" si="0"/>
        <v>50000</v>
      </c>
      <c r="B52" s="88">
        <v>1000</v>
      </c>
      <c r="C52" s="88" t="s">
        <v>4056</v>
      </c>
      <c r="D52" s="88">
        <v>5000</v>
      </c>
      <c r="E52" s="88" t="s">
        <v>4000</v>
      </c>
      <c r="F52" s="88" t="s">
        <v>3831</v>
      </c>
      <c r="G52" s="88"/>
      <c r="H52" s="88"/>
      <c r="I52" s="88" t="s">
        <v>3989</v>
      </c>
    </row>
    <row r="53" spans="1:9" ht="15.75" customHeight="1">
      <c r="A53" s="88">
        <f t="shared" si="0"/>
        <v>51000</v>
      </c>
      <c r="B53" s="88">
        <v>1000</v>
      </c>
      <c r="C53" s="88" t="s">
        <v>4057</v>
      </c>
      <c r="D53" s="88">
        <v>2000</v>
      </c>
      <c r="E53" s="88" t="s">
        <v>4000</v>
      </c>
      <c r="F53" s="88" t="s">
        <v>3831</v>
      </c>
      <c r="G53" s="88"/>
      <c r="H53" s="88"/>
      <c r="I53" s="88" t="s">
        <v>3983</v>
      </c>
    </row>
    <row r="54" spans="1:9" ht="15.75" customHeight="1">
      <c r="A54" s="88">
        <f t="shared" si="0"/>
        <v>52000</v>
      </c>
      <c r="B54" s="88">
        <v>1000</v>
      </c>
      <c r="C54" s="88" t="s">
        <v>4058</v>
      </c>
      <c r="D54" s="88">
        <v>2000</v>
      </c>
      <c r="E54" s="88" t="s">
        <v>4000</v>
      </c>
      <c r="F54" s="88" t="s">
        <v>3831</v>
      </c>
      <c r="G54" s="88"/>
      <c r="H54" s="88"/>
      <c r="I54" s="88" t="s">
        <v>3731</v>
      </c>
    </row>
    <row r="55" spans="1:9" ht="15.75" customHeight="1">
      <c r="A55" s="88">
        <f t="shared" si="0"/>
        <v>53000</v>
      </c>
      <c r="B55" s="88">
        <v>1000</v>
      </c>
      <c r="C55" s="88" t="s">
        <v>4059</v>
      </c>
      <c r="D55" s="88">
        <v>2000</v>
      </c>
      <c r="E55" s="88" t="s">
        <v>4000</v>
      </c>
      <c r="F55" s="88" t="s">
        <v>3831</v>
      </c>
      <c r="G55" s="88"/>
      <c r="H55" s="88"/>
      <c r="I55" s="88" t="s">
        <v>3731</v>
      </c>
    </row>
    <row r="56" spans="1:9" ht="15.75" customHeight="1">
      <c r="A56" s="88">
        <f t="shared" si="0"/>
        <v>54000</v>
      </c>
      <c r="B56" s="88">
        <v>1000</v>
      </c>
      <c r="C56" s="88" t="s">
        <v>4060</v>
      </c>
      <c r="D56" s="88">
        <v>5000</v>
      </c>
      <c r="E56" s="88" t="s">
        <v>4000</v>
      </c>
      <c r="F56" s="88" t="s">
        <v>3831</v>
      </c>
      <c r="G56" s="88" t="s">
        <v>3734</v>
      </c>
      <c r="H56" s="88"/>
      <c r="I56" s="88" t="s">
        <v>3732</v>
      </c>
    </row>
    <row r="57" spans="1:9" ht="15.75" customHeight="1">
      <c r="A57" s="88">
        <f t="shared" si="0"/>
        <v>55000</v>
      </c>
      <c r="B57" s="88">
        <v>1000</v>
      </c>
      <c r="C57" s="88" t="s">
        <v>4061</v>
      </c>
      <c r="D57" s="88">
        <v>4200</v>
      </c>
      <c r="E57" s="88" t="s">
        <v>4000</v>
      </c>
      <c r="F57" s="88" t="s">
        <v>3831</v>
      </c>
      <c r="G57" s="88" t="s">
        <v>3734</v>
      </c>
      <c r="H57" s="88"/>
      <c r="I57" s="88" t="s">
        <v>3798</v>
      </c>
    </row>
    <row r="58" spans="1:9" ht="15.75" customHeight="1">
      <c r="A58" s="88">
        <f t="shared" si="0"/>
        <v>56000</v>
      </c>
      <c r="B58" s="88">
        <v>1000</v>
      </c>
      <c r="C58" s="88" t="s">
        <v>4062</v>
      </c>
      <c r="D58" s="88">
        <v>1500</v>
      </c>
      <c r="E58" s="88" t="s">
        <v>4000</v>
      </c>
      <c r="F58" s="88" t="s">
        <v>3831</v>
      </c>
      <c r="G58" s="88"/>
      <c r="H58" s="88"/>
      <c r="I58" s="88" t="s">
        <v>3775</v>
      </c>
    </row>
    <row r="59" spans="1:9" ht="15.75" customHeight="1">
      <c r="A59" s="88">
        <f t="shared" si="0"/>
        <v>57000</v>
      </c>
      <c r="B59" s="88">
        <v>1000</v>
      </c>
      <c r="C59" s="88" t="s">
        <v>4063</v>
      </c>
      <c r="D59" s="88">
        <v>8000</v>
      </c>
      <c r="E59" s="88" t="s">
        <v>4000</v>
      </c>
      <c r="F59" s="88" t="s">
        <v>3831</v>
      </c>
      <c r="G59" s="88" t="s">
        <v>3734</v>
      </c>
      <c r="H59" s="88"/>
      <c r="I59" s="88" t="s">
        <v>4064</v>
      </c>
    </row>
    <row r="60" spans="1:9" ht="15.75" customHeight="1">
      <c r="A60" s="88">
        <f t="shared" si="0"/>
        <v>58000</v>
      </c>
      <c r="B60" s="88">
        <v>500</v>
      </c>
      <c r="C60" s="88" t="s">
        <v>4065</v>
      </c>
      <c r="D60" s="88">
        <v>8000</v>
      </c>
      <c r="E60" s="88" t="s">
        <v>4000</v>
      </c>
      <c r="F60" s="88" t="s">
        <v>3839</v>
      </c>
      <c r="G60" s="88" t="s">
        <v>3734</v>
      </c>
      <c r="H60" s="88"/>
      <c r="I60" s="88" t="s">
        <v>3725</v>
      </c>
    </row>
    <row r="61" spans="1:9" ht="15.75" customHeight="1">
      <c r="A61" s="88">
        <f t="shared" si="0"/>
        <v>58500</v>
      </c>
      <c r="B61" s="88">
        <v>500</v>
      </c>
      <c r="C61" s="88" t="s">
        <v>4066</v>
      </c>
      <c r="D61" s="88">
        <v>5000</v>
      </c>
      <c r="E61" s="88" t="s">
        <v>4000</v>
      </c>
      <c r="F61" s="88" t="s">
        <v>3839</v>
      </c>
      <c r="G61" s="88"/>
      <c r="H61" s="88"/>
      <c r="I61" s="88" t="s">
        <v>3735</v>
      </c>
    </row>
    <row r="62" spans="1:9" ht="15.75" customHeight="1">
      <c r="A62" s="88">
        <f t="shared" si="0"/>
        <v>59000</v>
      </c>
      <c r="B62" s="88">
        <v>500</v>
      </c>
      <c r="C62" s="88" t="s">
        <v>4067</v>
      </c>
      <c r="D62" s="88">
        <v>960</v>
      </c>
      <c r="E62" s="88" t="s">
        <v>4000</v>
      </c>
      <c r="F62" s="88" t="s">
        <v>3839</v>
      </c>
      <c r="G62" s="88"/>
      <c r="H62" s="88"/>
      <c r="I62" s="88" t="s">
        <v>4005</v>
      </c>
    </row>
    <row r="63" spans="1:9" ht="15.75" customHeight="1">
      <c r="A63" s="88">
        <f t="shared" si="0"/>
        <v>59500</v>
      </c>
      <c r="B63" s="88">
        <v>500</v>
      </c>
      <c r="C63" s="88" t="s">
        <v>4068</v>
      </c>
      <c r="D63" s="88">
        <v>6000</v>
      </c>
      <c r="E63" s="88" t="s">
        <v>4000</v>
      </c>
      <c r="F63" s="88" t="s">
        <v>3839</v>
      </c>
      <c r="G63" s="88" t="s">
        <v>3734</v>
      </c>
      <c r="H63" s="88"/>
      <c r="I63" s="88" t="s">
        <v>3780</v>
      </c>
    </row>
    <row r="64" spans="1:9" ht="15.75" customHeight="1">
      <c r="A64" s="88">
        <f t="shared" si="0"/>
        <v>60000</v>
      </c>
      <c r="B64" s="88">
        <v>500</v>
      </c>
      <c r="C64" s="88" t="s">
        <v>4069</v>
      </c>
      <c r="D64" s="88">
        <v>8000</v>
      </c>
      <c r="E64" s="88" t="s">
        <v>4000</v>
      </c>
      <c r="F64" s="88" t="s">
        <v>3839</v>
      </c>
      <c r="G64" s="88" t="s">
        <v>3734</v>
      </c>
      <c r="H64" s="88"/>
      <c r="I64" s="88" t="s">
        <v>3780</v>
      </c>
    </row>
    <row r="65" spans="1:9" ht="15.75" customHeight="1">
      <c r="A65" s="88">
        <f t="shared" si="0"/>
        <v>60500</v>
      </c>
      <c r="B65" s="88">
        <v>500</v>
      </c>
      <c r="C65" s="88" t="s">
        <v>4070</v>
      </c>
      <c r="D65" s="88">
        <v>4000</v>
      </c>
      <c r="E65" s="88" t="s">
        <v>4000</v>
      </c>
      <c r="F65" s="88" t="s">
        <v>3839</v>
      </c>
      <c r="G65" s="88" t="s">
        <v>3734</v>
      </c>
      <c r="H65" s="88"/>
      <c r="I65" s="88" t="s">
        <v>3780</v>
      </c>
    </row>
    <row r="66" spans="1:9" ht="15.75" customHeight="1">
      <c r="A66" s="88">
        <f t="shared" si="0"/>
        <v>61000</v>
      </c>
      <c r="B66" s="88">
        <v>500</v>
      </c>
      <c r="C66" s="88" t="s">
        <v>4071</v>
      </c>
      <c r="D66" s="88">
        <v>4000</v>
      </c>
      <c r="E66" s="88" t="s">
        <v>4000</v>
      </c>
      <c r="F66" s="88" t="s">
        <v>3839</v>
      </c>
      <c r="G66" s="88" t="s">
        <v>3734</v>
      </c>
      <c r="H66" s="88"/>
      <c r="I66" s="88" t="s">
        <v>3780</v>
      </c>
    </row>
    <row r="67" spans="1:9" ht="30.75" customHeight="1">
      <c r="A67" s="88">
        <f t="shared" si="0"/>
        <v>61500</v>
      </c>
      <c r="B67" s="88">
        <v>500</v>
      </c>
      <c r="C67" s="88" t="s">
        <v>4072</v>
      </c>
      <c r="D67" s="88">
        <v>8000</v>
      </c>
      <c r="E67" s="88" t="s">
        <v>4000</v>
      </c>
      <c r="F67" s="88" t="s">
        <v>3839</v>
      </c>
      <c r="G67" s="88"/>
      <c r="H67" s="88"/>
      <c r="I67" s="88" t="s">
        <v>4008</v>
      </c>
    </row>
    <row r="68" spans="1:9" ht="15.75" customHeight="1">
      <c r="A68" s="88">
        <f t="shared" si="0"/>
        <v>62000</v>
      </c>
      <c r="B68" s="88">
        <v>500</v>
      </c>
      <c r="C68" s="88" t="s">
        <v>4073</v>
      </c>
      <c r="D68" s="88">
        <v>6000</v>
      </c>
      <c r="E68" s="88" t="s">
        <v>4000</v>
      </c>
      <c r="F68" s="88" t="s">
        <v>3839</v>
      </c>
      <c r="G68" s="88" t="s">
        <v>3734</v>
      </c>
      <c r="H68" s="88"/>
      <c r="I68" s="88" t="s">
        <v>4008</v>
      </c>
    </row>
    <row r="69" spans="1:9" ht="30.75" customHeight="1">
      <c r="A69" s="88">
        <f t="shared" si="0"/>
        <v>62500</v>
      </c>
      <c r="B69" s="88">
        <v>500</v>
      </c>
      <c r="C69" s="88" t="s">
        <v>4074</v>
      </c>
      <c r="D69" s="88">
        <v>8000</v>
      </c>
      <c r="E69" s="88" t="s">
        <v>4000</v>
      </c>
      <c r="F69" s="88" t="s">
        <v>3839</v>
      </c>
      <c r="G69" s="88"/>
      <c r="H69" s="88"/>
      <c r="I69" s="88" t="s">
        <v>4008</v>
      </c>
    </row>
    <row r="70" spans="1:9" ht="15.75" customHeight="1">
      <c r="A70" s="88">
        <f t="shared" si="0"/>
        <v>63000</v>
      </c>
      <c r="B70" s="88">
        <v>500</v>
      </c>
      <c r="C70" s="88" t="s">
        <v>4075</v>
      </c>
      <c r="D70" s="88">
        <v>8000</v>
      </c>
      <c r="E70" s="88" t="s">
        <v>4000</v>
      </c>
      <c r="F70" s="88" t="s">
        <v>3839</v>
      </c>
      <c r="G70" s="88"/>
      <c r="H70" s="88"/>
      <c r="I70" s="88" t="s">
        <v>4013</v>
      </c>
    </row>
    <row r="71" spans="1:9" ht="30.75" customHeight="1">
      <c r="A71" s="88">
        <f t="shared" si="0"/>
        <v>63500</v>
      </c>
      <c r="B71" s="88">
        <v>500</v>
      </c>
      <c r="C71" s="88" t="s">
        <v>4076</v>
      </c>
      <c r="D71" s="88">
        <v>8000</v>
      </c>
      <c r="E71" s="88" t="s">
        <v>4000</v>
      </c>
      <c r="F71" s="88" t="s">
        <v>3839</v>
      </c>
      <c r="G71" s="88"/>
      <c r="H71" s="88"/>
      <c r="I71" s="88" t="s">
        <v>4015</v>
      </c>
    </row>
    <row r="72" spans="1:9" ht="15.75" customHeight="1">
      <c r="A72" s="88">
        <f t="shared" si="0"/>
        <v>64000</v>
      </c>
      <c r="B72" s="88">
        <v>500</v>
      </c>
      <c r="C72" s="88" t="s">
        <v>4077</v>
      </c>
      <c r="D72" s="88">
        <v>1500</v>
      </c>
      <c r="E72" s="88" t="s">
        <v>4000</v>
      </c>
      <c r="F72" s="88" t="s">
        <v>3839</v>
      </c>
      <c r="G72" s="88"/>
      <c r="H72" s="88"/>
      <c r="I72" s="88" t="s">
        <v>4015</v>
      </c>
    </row>
    <row r="73" spans="1:9" ht="15.75" customHeight="1">
      <c r="A73" s="88">
        <f t="shared" si="0"/>
        <v>64500</v>
      </c>
      <c r="B73" s="88">
        <v>500</v>
      </c>
      <c r="C73" s="88" t="s">
        <v>4078</v>
      </c>
      <c r="D73" s="88">
        <v>60000</v>
      </c>
      <c r="E73" s="88" t="s">
        <v>4000</v>
      </c>
      <c r="F73" s="88" t="s">
        <v>3839</v>
      </c>
      <c r="G73" s="88" t="s">
        <v>3734</v>
      </c>
      <c r="H73" s="88"/>
      <c r="I73" s="88" t="s">
        <v>4015</v>
      </c>
    </row>
    <row r="74" spans="1:9" ht="15.75" customHeight="1">
      <c r="A74" s="88">
        <f t="shared" si="0"/>
        <v>65000</v>
      </c>
      <c r="B74" s="88">
        <v>500</v>
      </c>
      <c r="C74" s="88" t="s">
        <v>4079</v>
      </c>
      <c r="D74" s="88">
        <v>6000</v>
      </c>
      <c r="E74" s="88" t="s">
        <v>4000</v>
      </c>
      <c r="F74" s="88" t="s">
        <v>3839</v>
      </c>
      <c r="G74" s="88" t="s">
        <v>3734</v>
      </c>
      <c r="H74" s="88"/>
      <c r="I74" s="88" t="s">
        <v>4018</v>
      </c>
    </row>
    <row r="75" spans="1:9" ht="15.75" customHeight="1">
      <c r="A75" s="88">
        <f t="shared" si="0"/>
        <v>65500</v>
      </c>
      <c r="B75" s="88">
        <v>500</v>
      </c>
      <c r="C75" s="88" t="s">
        <v>4080</v>
      </c>
      <c r="D75" s="88">
        <v>16000</v>
      </c>
      <c r="E75" s="88" t="s">
        <v>4000</v>
      </c>
      <c r="F75" s="88" t="s">
        <v>3839</v>
      </c>
      <c r="G75" s="88" t="s">
        <v>3734</v>
      </c>
      <c r="H75" s="88"/>
      <c r="I75" s="88" t="s">
        <v>4018</v>
      </c>
    </row>
    <row r="76" spans="1:9" ht="15.75" customHeight="1">
      <c r="A76" s="88">
        <f t="shared" si="0"/>
        <v>66000</v>
      </c>
      <c r="B76" s="88">
        <v>500</v>
      </c>
      <c r="C76" s="88" t="s">
        <v>4081</v>
      </c>
      <c r="D76" s="88">
        <v>75000</v>
      </c>
      <c r="E76" s="88" t="s">
        <v>4000</v>
      </c>
      <c r="F76" s="88" t="s">
        <v>3839</v>
      </c>
      <c r="G76" s="88"/>
      <c r="H76" s="88"/>
      <c r="I76" s="88" t="s">
        <v>4082</v>
      </c>
    </row>
    <row r="77" spans="1:9" ht="15.75" customHeight="1">
      <c r="A77" s="88">
        <f t="shared" si="0"/>
        <v>66500</v>
      </c>
      <c r="B77" s="88">
        <v>500</v>
      </c>
      <c r="C77" s="88" t="s">
        <v>4083</v>
      </c>
      <c r="D77" s="88">
        <v>3000</v>
      </c>
      <c r="E77" s="88" t="s">
        <v>4000</v>
      </c>
      <c r="F77" s="88" t="s">
        <v>3839</v>
      </c>
      <c r="G77" s="88"/>
      <c r="H77" s="88"/>
      <c r="I77" s="88" t="s">
        <v>3751</v>
      </c>
    </row>
    <row r="78" spans="1:9" ht="30.75" customHeight="1">
      <c r="A78" s="88">
        <f t="shared" si="0"/>
        <v>67000</v>
      </c>
      <c r="B78" s="88">
        <v>500</v>
      </c>
      <c r="C78" s="88" t="s">
        <v>4084</v>
      </c>
      <c r="D78" s="88">
        <v>8000</v>
      </c>
      <c r="E78" s="88" t="s">
        <v>4000</v>
      </c>
      <c r="F78" s="88" t="s">
        <v>3839</v>
      </c>
      <c r="G78" s="88"/>
      <c r="H78" s="88"/>
      <c r="I78" s="88" t="s">
        <v>4085</v>
      </c>
    </row>
    <row r="79" spans="1:9" ht="30.75" customHeight="1">
      <c r="A79" s="88">
        <f t="shared" si="0"/>
        <v>67500</v>
      </c>
      <c r="B79" s="88">
        <v>500</v>
      </c>
      <c r="C79" s="88" t="s">
        <v>4086</v>
      </c>
      <c r="D79" s="88">
        <v>6000</v>
      </c>
      <c r="E79" s="88" t="s">
        <v>4000</v>
      </c>
      <c r="F79" s="88" t="s">
        <v>3839</v>
      </c>
      <c r="G79" s="88"/>
      <c r="H79" s="88"/>
      <c r="I79" s="88" t="s">
        <v>4085</v>
      </c>
    </row>
    <row r="80" spans="1:9" ht="30.75" customHeight="1">
      <c r="A80" s="88">
        <f t="shared" si="0"/>
        <v>68000</v>
      </c>
      <c r="B80" s="88">
        <v>500</v>
      </c>
      <c r="C80" s="88" t="s">
        <v>4087</v>
      </c>
      <c r="D80" s="88">
        <v>600</v>
      </c>
      <c r="E80" s="88" t="s">
        <v>4000</v>
      </c>
      <c r="F80" s="88" t="s">
        <v>3839</v>
      </c>
      <c r="G80" s="88"/>
      <c r="H80" s="88"/>
      <c r="I80" s="88" t="s">
        <v>4085</v>
      </c>
    </row>
    <row r="81" spans="1:9" ht="30.75" customHeight="1">
      <c r="A81" s="88">
        <f t="shared" si="0"/>
        <v>68500</v>
      </c>
      <c r="B81" s="88">
        <v>500</v>
      </c>
      <c r="C81" s="88" t="s">
        <v>4088</v>
      </c>
      <c r="D81" s="88">
        <v>400</v>
      </c>
      <c r="E81" s="88" t="s">
        <v>4000</v>
      </c>
      <c r="F81" s="88" t="s">
        <v>3839</v>
      </c>
      <c r="G81" s="88"/>
      <c r="H81" s="88"/>
      <c r="I81" s="88" t="s">
        <v>4085</v>
      </c>
    </row>
    <row r="82" spans="1:9" ht="30.75" customHeight="1">
      <c r="A82" s="88">
        <f t="shared" si="0"/>
        <v>69000</v>
      </c>
      <c r="B82" s="88">
        <v>500</v>
      </c>
      <c r="C82" s="88" t="s">
        <v>4089</v>
      </c>
      <c r="D82" s="88">
        <v>6000</v>
      </c>
      <c r="E82" s="88" t="s">
        <v>4000</v>
      </c>
      <c r="F82" s="88" t="s">
        <v>3839</v>
      </c>
      <c r="G82" s="88"/>
      <c r="H82" s="88"/>
      <c r="I82" s="88" t="s">
        <v>3787</v>
      </c>
    </row>
    <row r="83" spans="1:9" ht="30.75" customHeight="1">
      <c r="A83" s="88">
        <f t="shared" si="0"/>
        <v>69500</v>
      </c>
      <c r="B83" s="88">
        <v>500</v>
      </c>
      <c r="C83" s="88" t="s">
        <v>4090</v>
      </c>
      <c r="D83" s="88">
        <v>3000</v>
      </c>
      <c r="E83" s="88" t="s">
        <v>4000</v>
      </c>
      <c r="F83" s="88" t="s">
        <v>3839</v>
      </c>
      <c r="G83" s="88"/>
      <c r="H83" s="88"/>
      <c r="I83" s="88" t="s">
        <v>3787</v>
      </c>
    </row>
    <row r="84" spans="1:9" ht="30.75" customHeight="1">
      <c r="A84" s="88">
        <f t="shared" si="0"/>
        <v>70000</v>
      </c>
      <c r="B84" s="88">
        <v>500</v>
      </c>
      <c r="C84" s="88" t="s">
        <v>4091</v>
      </c>
      <c r="D84" s="88">
        <v>8000</v>
      </c>
      <c r="E84" s="88" t="s">
        <v>4000</v>
      </c>
      <c r="F84" s="88" t="s">
        <v>3839</v>
      </c>
      <c r="G84" s="88"/>
      <c r="H84" s="88"/>
      <c r="I84" s="88" t="s">
        <v>3787</v>
      </c>
    </row>
    <row r="85" spans="1:9" ht="15.75" customHeight="1">
      <c r="A85" s="88">
        <f t="shared" si="0"/>
        <v>70500</v>
      </c>
      <c r="B85" s="88">
        <v>500</v>
      </c>
      <c r="C85" s="88" t="s">
        <v>4092</v>
      </c>
      <c r="D85" s="88">
        <v>10000</v>
      </c>
      <c r="E85" s="88" t="s">
        <v>4000</v>
      </c>
      <c r="F85" s="88" t="s">
        <v>3839</v>
      </c>
      <c r="G85" s="88"/>
      <c r="H85" s="88"/>
      <c r="I85" s="88" t="s">
        <v>3787</v>
      </c>
    </row>
    <row r="86" spans="1:9" ht="15.75" customHeight="1">
      <c r="A86" s="88">
        <f t="shared" si="0"/>
        <v>71000</v>
      </c>
      <c r="B86" s="88">
        <v>500</v>
      </c>
      <c r="C86" s="88" t="s">
        <v>4093</v>
      </c>
      <c r="D86" s="88">
        <v>32000</v>
      </c>
      <c r="E86" s="88" t="s">
        <v>4000</v>
      </c>
      <c r="F86" s="88" t="s">
        <v>3839</v>
      </c>
      <c r="G86" s="88" t="s">
        <v>3734</v>
      </c>
      <c r="H86" s="88"/>
      <c r="I86" s="88" t="s">
        <v>3745</v>
      </c>
    </row>
    <row r="87" spans="1:9" ht="15.75" customHeight="1">
      <c r="A87" s="88">
        <f t="shared" si="0"/>
        <v>71500</v>
      </c>
      <c r="B87" s="88">
        <v>500</v>
      </c>
      <c r="C87" s="88" t="s">
        <v>4094</v>
      </c>
      <c r="D87" s="88">
        <v>64000</v>
      </c>
      <c r="E87" s="88" t="s">
        <v>4000</v>
      </c>
      <c r="F87" s="88" t="s">
        <v>3839</v>
      </c>
      <c r="G87" s="88" t="s">
        <v>3734</v>
      </c>
      <c r="H87" s="88"/>
      <c r="I87" s="88" t="s">
        <v>3824</v>
      </c>
    </row>
    <row r="88" spans="1:9" ht="15.75" customHeight="1">
      <c r="A88" s="88">
        <f t="shared" si="0"/>
        <v>72000</v>
      </c>
      <c r="B88" s="88">
        <v>500</v>
      </c>
      <c r="C88" s="88" t="s">
        <v>4095</v>
      </c>
      <c r="D88" s="88">
        <v>2000</v>
      </c>
      <c r="E88" s="88" t="s">
        <v>4000</v>
      </c>
      <c r="F88" s="88" t="s">
        <v>3839</v>
      </c>
      <c r="G88" s="88"/>
      <c r="H88" s="88"/>
      <c r="I88" s="88" t="s">
        <v>3824</v>
      </c>
    </row>
    <row r="89" spans="1:9" ht="15.75" customHeight="1">
      <c r="A89" s="88">
        <f t="shared" si="0"/>
        <v>72500</v>
      </c>
      <c r="B89" s="88">
        <v>500</v>
      </c>
      <c r="C89" s="88" t="s">
        <v>4096</v>
      </c>
      <c r="D89" s="88">
        <v>450</v>
      </c>
      <c r="E89" s="88" t="s">
        <v>4000</v>
      </c>
      <c r="F89" s="88" t="s">
        <v>3839</v>
      </c>
      <c r="G89" s="88"/>
      <c r="H89" s="88"/>
      <c r="I89" s="88" t="s">
        <v>3824</v>
      </c>
    </row>
    <row r="90" spans="1:9" ht="15.75" customHeight="1">
      <c r="A90" s="88">
        <f t="shared" si="0"/>
        <v>73000</v>
      </c>
      <c r="B90" s="88">
        <v>500</v>
      </c>
      <c r="C90" s="88" t="s">
        <v>4097</v>
      </c>
      <c r="D90" s="88">
        <v>8400</v>
      </c>
      <c r="E90" s="88" t="s">
        <v>4000</v>
      </c>
      <c r="F90" s="88" t="s">
        <v>3839</v>
      </c>
      <c r="G90" s="88"/>
      <c r="H90" s="88"/>
      <c r="I90" s="88" t="s">
        <v>3980</v>
      </c>
    </row>
    <row r="91" spans="1:9" ht="15.75" customHeight="1">
      <c r="A91" s="88">
        <f t="shared" si="0"/>
        <v>73500</v>
      </c>
      <c r="B91" s="88">
        <v>500</v>
      </c>
      <c r="C91" s="88" t="s">
        <v>4098</v>
      </c>
      <c r="D91" s="88">
        <v>5600</v>
      </c>
      <c r="E91" s="88" t="s">
        <v>4000</v>
      </c>
      <c r="F91" s="88" t="s">
        <v>3839</v>
      </c>
      <c r="G91" s="88"/>
      <c r="H91" s="88"/>
      <c r="I91" s="88" t="s">
        <v>3980</v>
      </c>
    </row>
    <row r="92" spans="1:9" ht="15.75" customHeight="1">
      <c r="A92" s="88">
        <f t="shared" si="0"/>
        <v>74000</v>
      </c>
      <c r="B92" s="88">
        <v>500</v>
      </c>
      <c r="C92" s="88" t="s">
        <v>4099</v>
      </c>
      <c r="D92" s="88">
        <v>5000</v>
      </c>
      <c r="E92" s="88" t="s">
        <v>4000</v>
      </c>
      <c r="F92" s="88" t="s">
        <v>3839</v>
      </c>
      <c r="G92" s="88"/>
      <c r="H92" s="88"/>
      <c r="I92" s="88" t="s">
        <v>3980</v>
      </c>
    </row>
    <row r="93" spans="1:9" ht="30.75" customHeight="1">
      <c r="A93" s="88">
        <f t="shared" si="0"/>
        <v>74500</v>
      </c>
      <c r="B93" s="88">
        <v>500</v>
      </c>
      <c r="C93" s="88" t="s">
        <v>4100</v>
      </c>
      <c r="D93" s="88">
        <v>30000</v>
      </c>
      <c r="E93" s="88" t="s">
        <v>4000</v>
      </c>
      <c r="F93" s="88" t="s">
        <v>3839</v>
      </c>
      <c r="G93" s="88" t="s">
        <v>3734</v>
      </c>
      <c r="H93" s="88" t="s">
        <v>4042</v>
      </c>
      <c r="I93" s="88" t="s">
        <v>4043</v>
      </c>
    </row>
    <row r="94" spans="1:9" ht="15.75" customHeight="1">
      <c r="A94" s="88">
        <f t="shared" si="0"/>
        <v>75000</v>
      </c>
      <c r="B94" s="88">
        <v>500</v>
      </c>
      <c r="C94" s="88" t="s">
        <v>4101</v>
      </c>
      <c r="D94" s="88">
        <v>35000</v>
      </c>
      <c r="E94" s="88" t="s">
        <v>4000</v>
      </c>
      <c r="F94" s="88" t="s">
        <v>3839</v>
      </c>
      <c r="G94" s="88" t="s">
        <v>3734</v>
      </c>
      <c r="H94" s="88" t="s">
        <v>4042</v>
      </c>
      <c r="I94" s="88" t="s">
        <v>4043</v>
      </c>
    </row>
    <row r="95" spans="1:9" ht="15.75" customHeight="1">
      <c r="A95" s="88">
        <f t="shared" si="0"/>
        <v>75500</v>
      </c>
      <c r="B95" s="88">
        <v>500</v>
      </c>
      <c r="C95" s="88" t="s">
        <v>4102</v>
      </c>
      <c r="D95" s="88">
        <v>12000</v>
      </c>
      <c r="E95" s="88" t="s">
        <v>4000</v>
      </c>
      <c r="F95" s="88" t="s">
        <v>3839</v>
      </c>
      <c r="G95" s="88" t="s">
        <v>3734</v>
      </c>
      <c r="H95" s="88"/>
      <c r="I95" s="88" t="s">
        <v>4043</v>
      </c>
    </row>
    <row r="96" spans="1:9" ht="15.75" customHeight="1">
      <c r="A96" s="88">
        <f t="shared" si="0"/>
        <v>76000</v>
      </c>
      <c r="B96" s="88">
        <v>500</v>
      </c>
      <c r="C96" s="88" t="s">
        <v>4103</v>
      </c>
      <c r="D96" s="88">
        <v>1200</v>
      </c>
      <c r="E96" s="88" t="s">
        <v>4000</v>
      </c>
      <c r="F96" s="88" t="s">
        <v>3839</v>
      </c>
      <c r="G96" s="88" t="s">
        <v>3734</v>
      </c>
      <c r="H96" s="88"/>
      <c r="I96" s="88" t="s">
        <v>4043</v>
      </c>
    </row>
    <row r="97" spans="1:9" ht="15.75" customHeight="1">
      <c r="A97" s="88">
        <f t="shared" si="0"/>
        <v>76500</v>
      </c>
      <c r="B97" s="88">
        <v>500</v>
      </c>
      <c r="C97" s="88" t="s">
        <v>4104</v>
      </c>
      <c r="D97" s="88">
        <v>6000</v>
      </c>
      <c r="E97" s="88" t="s">
        <v>4000</v>
      </c>
      <c r="F97" s="88" t="s">
        <v>3839</v>
      </c>
      <c r="G97" s="88" t="s">
        <v>3734</v>
      </c>
      <c r="H97" s="88"/>
      <c r="I97" s="88" t="s">
        <v>4043</v>
      </c>
    </row>
    <row r="98" spans="1:9" ht="15.75" customHeight="1">
      <c r="A98" s="88">
        <f t="shared" si="0"/>
        <v>77000</v>
      </c>
      <c r="B98" s="88">
        <v>500</v>
      </c>
      <c r="C98" s="88" t="s">
        <v>4105</v>
      </c>
      <c r="D98" s="88">
        <v>1000</v>
      </c>
      <c r="E98" s="88" t="s">
        <v>4000</v>
      </c>
      <c r="F98" s="88" t="s">
        <v>3839</v>
      </c>
      <c r="G98" s="88" t="s">
        <v>3734</v>
      </c>
      <c r="H98" s="88"/>
      <c r="I98" s="88" t="s">
        <v>4043</v>
      </c>
    </row>
    <row r="99" spans="1:9" ht="15.75" customHeight="1">
      <c r="A99" s="88">
        <f t="shared" si="0"/>
        <v>77500</v>
      </c>
      <c r="B99" s="88">
        <v>500</v>
      </c>
      <c r="C99" s="88" t="s">
        <v>4106</v>
      </c>
      <c r="D99" s="88">
        <v>4000</v>
      </c>
      <c r="E99" s="88" t="s">
        <v>4000</v>
      </c>
      <c r="F99" s="88" t="s">
        <v>3839</v>
      </c>
      <c r="G99" s="88"/>
      <c r="H99" s="88"/>
      <c r="I99" s="88" t="s">
        <v>4107</v>
      </c>
    </row>
    <row r="100" spans="1:9" ht="15.75" customHeight="1">
      <c r="A100" s="88">
        <f t="shared" si="0"/>
        <v>78000</v>
      </c>
      <c r="B100" s="88">
        <v>500</v>
      </c>
      <c r="C100" s="88" t="s">
        <v>4108</v>
      </c>
      <c r="D100" s="88">
        <v>30000</v>
      </c>
      <c r="E100" s="88" t="s">
        <v>4000</v>
      </c>
      <c r="F100" s="88" t="s">
        <v>3839</v>
      </c>
      <c r="G100" s="88" t="s">
        <v>3734</v>
      </c>
      <c r="H100" s="88"/>
      <c r="I100" s="88" t="s">
        <v>3795</v>
      </c>
    </row>
    <row r="101" spans="1:9" ht="15.75" customHeight="1">
      <c r="A101" s="88">
        <f t="shared" si="0"/>
        <v>78500</v>
      </c>
      <c r="B101" s="88">
        <v>500</v>
      </c>
      <c r="C101" s="88" t="s">
        <v>4109</v>
      </c>
      <c r="D101" s="88">
        <v>3840</v>
      </c>
      <c r="E101" s="88" t="s">
        <v>4000</v>
      </c>
      <c r="F101" s="88" t="s">
        <v>3839</v>
      </c>
      <c r="G101" s="88"/>
      <c r="H101" s="88"/>
      <c r="I101" s="88" t="s">
        <v>3729</v>
      </c>
    </row>
    <row r="102" spans="1:9" ht="60.75" customHeight="1">
      <c r="A102" s="88">
        <f t="shared" si="0"/>
        <v>79000</v>
      </c>
      <c r="B102" s="88">
        <v>500</v>
      </c>
      <c r="C102" s="88" t="s">
        <v>4110</v>
      </c>
      <c r="D102" s="88">
        <v>10000</v>
      </c>
      <c r="E102" s="88" t="s">
        <v>4000</v>
      </c>
      <c r="F102" s="88" t="s">
        <v>3839</v>
      </c>
      <c r="G102" s="88" t="s">
        <v>3734</v>
      </c>
      <c r="H102" s="88" t="s">
        <v>3996</v>
      </c>
      <c r="I102" s="88" t="s">
        <v>3729</v>
      </c>
    </row>
    <row r="103" spans="1:9" ht="15.75" customHeight="1">
      <c r="A103" s="88">
        <f t="shared" si="0"/>
        <v>79500</v>
      </c>
      <c r="B103" s="88">
        <v>500</v>
      </c>
      <c r="C103" s="88" t="s">
        <v>4111</v>
      </c>
      <c r="D103" s="88">
        <v>5000</v>
      </c>
      <c r="E103" s="88" t="s">
        <v>4000</v>
      </c>
      <c r="F103" s="88" t="s">
        <v>3839</v>
      </c>
      <c r="G103" s="88"/>
      <c r="H103" s="88"/>
      <c r="I103" s="88" t="s">
        <v>3875</v>
      </c>
    </row>
    <row r="104" spans="1:9" ht="15.75" customHeight="1">
      <c r="A104" s="88">
        <f t="shared" si="0"/>
        <v>80000</v>
      </c>
      <c r="B104" s="88">
        <v>500</v>
      </c>
      <c r="C104" s="88" t="s">
        <v>4112</v>
      </c>
      <c r="D104" s="88">
        <v>8000</v>
      </c>
      <c r="E104" s="88" t="s">
        <v>4000</v>
      </c>
      <c r="F104" s="88" t="s">
        <v>3839</v>
      </c>
      <c r="G104" s="88"/>
      <c r="H104" s="88"/>
      <c r="I104" s="88" t="s">
        <v>3762</v>
      </c>
    </row>
    <row r="105" spans="1:9" ht="15.75" customHeight="1">
      <c r="A105" s="88">
        <f t="shared" si="0"/>
        <v>80500</v>
      </c>
      <c r="B105" s="88">
        <v>500</v>
      </c>
      <c r="C105" s="88" t="s">
        <v>4113</v>
      </c>
      <c r="D105" s="88">
        <v>50</v>
      </c>
      <c r="E105" s="88" t="s">
        <v>4000</v>
      </c>
      <c r="F105" s="88" t="s">
        <v>3839</v>
      </c>
      <c r="G105" s="88"/>
      <c r="H105" s="88"/>
      <c r="I105" s="88" t="s">
        <v>3890</v>
      </c>
    </row>
    <row r="106" spans="1:9" ht="15.75" customHeight="1">
      <c r="A106" s="88">
        <f t="shared" si="0"/>
        <v>81000</v>
      </c>
      <c r="B106" s="88">
        <v>500</v>
      </c>
      <c r="C106" s="88" t="s">
        <v>4114</v>
      </c>
      <c r="D106" s="88">
        <v>30000</v>
      </c>
      <c r="E106" s="88" t="s">
        <v>4000</v>
      </c>
      <c r="F106" s="88" t="s">
        <v>3839</v>
      </c>
      <c r="G106" s="88" t="s">
        <v>3734</v>
      </c>
      <c r="H106" s="88"/>
      <c r="I106" s="88" t="s">
        <v>3835</v>
      </c>
    </row>
    <row r="107" spans="1:9" ht="15.75" customHeight="1">
      <c r="A107" s="88">
        <f t="shared" si="0"/>
        <v>81500</v>
      </c>
      <c r="B107" s="88">
        <v>500</v>
      </c>
      <c r="C107" s="88" t="s">
        <v>4115</v>
      </c>
      <c r="D107" s="88">
        <v>4000</v>
      </c>
      <c r="E107" s="88" t="s">
        <v>4000</v>
      </c>
      <c r="F107" s="88" t="s">
        <v>3839</v>
      </c>
      <c r="G107" s="88"/>
      <c r="H107" s="88"/>
      <c r="I107" s="88" t="s">
        <v>3983</v>
      </c>
    </row>
    <row r="108" spans="1:9" ht="30.75" customHeight="1">
      <c r="A108" s="88">
        <f t="shared" si="0"/>
        <v>82000</v>
      </c>
      <c r="B108" s="88">
        <v>500</v>
      </c>
      <c r="C108" s="88" t="s">
        <v>4116</v>
      </c>
      <c r="D108" s="88">
        <v>8000</v>
      </c>
      <c r="E108" s="88" t="s">
        <v>4000</v>
      </c>
      <c r="F108" s="88" t="s">
        <v>3839</v>
      </c>
      <c r="G108" s="88"/>
      <c r="H108" s="88"/>
      <c r="I108" s="88" t="s">
        <v>3798</v>
      </c>
    </row>
    <row r="109" spans="1:9" ht="15.75" customHeight="1">
      <c r="A109" s="88">
        <f t="shared" si="0"/>
        <v>82500</v>
      </c>
      <c r="B109" s="88">
        <v>500</v>
      </c>
      <c r="C109" s="88" t="s">
        <v>4117</v>
      </c>
      <c r="D109" s="88">
        <v>5000</v>
      </c>
      <c r="E109" s="88" t="s">
        <v>4000</v>
      </c>
      <c r="F109" s="88" t="s">
        <v>3839</v>
      </c>
      <c r="G109" s="88" t="s">
        <v>3734</v>
      </c>
      <c r="H109" s="88"/>
      <c r="I109" s="88" t="s">
        <v>4064</v>
      </c>
    </row>
    <row r="110" spans="1:9" ht="15.75" customHeight="1">
      <c r="A110" s="88">
        <f t="shared" si="0"/>
        <v>83000</v>
      </c>
      <c r="B110" s="88">
        <v>200</v>
      </c>
      <c r="C110" s="88" t="s">
        <v>4118</v>
      </c>
      <c r="D110" s="88">
        <v>160000</v>
      </c>
      <c r="E110" s="88" t="s">
        <v>4000</v>
      </c>
      <c r="F110" s="88" t="s">
        <v>3851</v>
      </c>
      <c r="G110" s="88" t="s">
        <v>3734</v>
      </c>
      <c r="H110" s="88"/>
      <c r="I110" s="88" t="s">
        <v>3725</v>
      </c>
    </row>
    <row r="111" spans="1:9" ht="15.75" customHeight="1">
      <c r="A111" s="88">
        <f t="shared" si="0"/>
        <v>83200</v>
      </c>
      <c r="B111" s="88">
        <v>200</v>
      </c>
      <c r="C111" s="88" t="s">
        <v>4119</v>
      </c>
      <c r="D111" s="88">
        <v>2000</v>
      </c>
      <c r="E111" s="88" t="s">
        <v>4000</v>
      </c>
      <c r="F111" s="88" t="s">
        <v>3851</v>
      </c>
      <c r="G111" s="88"/>
      <c r="H111" s="88"/>
      <c r="I111" s="88" t="s">
        <v>4003</v>
      </c>
    </row>
    <row r="112" spans="1:9" ht="15.75" customHeight="1">
      <c r="A112" s="88">
        <f t="shared" si="0"/>
        <v>83400</v>
      </c>
      <c r="B112" s="88">
        <v>200</v>
      </c>
      <c r="C112" s="88" t="s">
        <v>4120</v>
      </c>
      <c r="D112" s="88">
        <v>30000</v>
      </c>
      <c r="E112" s="88" t="s">
        <v>4000</v>
      </c>
      <c r="F112" s="88" t="s">
        <v>3851</v>
      </c>
      <c r="G112" s="88" t="s">
        <v>3734</v>
      </c>
      <c r="H112" s="88"/>
      <c r="I112" s="88" t="s">
        <v>3780</v>
      </c>
    </row>
    <row r="113" spans="1:9" ht="15.75" customHeight="1">
      <c r="A113" s="88">
        <f t="shared" si="0"/>
        <v>83600</v>
      </c>
      <c r="B113" s="88">
        <v>200</v>
      </c>
      <c r="C113" s="88" t="s">
        <v>4121</v>
      </c>
      <c r="D113" s="88">
        <v>10000</v>
      </c>
      <c r="E113" s="88" t="s">
        <v>4000</v>
      </c>
      <c r="F113" s="88" t="s">
        <v>3851</v>
      </c>
      <c r="G113" s="88" t="s">
        <v>3734</v>
      </c>
      <c r="H113" s="88"/>
      <c r="I113" s="88" t="s">
        <v>3780</v>
      </c>
    </row>
    <row r="114" spans="1:9" ht="15.75" customHeight="1">
      <c r="A114" s="88">
        <f t="shared" si="0"/>
        <v>83800</v>
      </c>
      <c r="B114" s="88">
        <v>200</v>
      </c>
      <c r="C114" s="88" t="s">
        <v>4122</v>
      </c>
      <c r="D114" s="88">
        <v>10000</v>
      </c>
      <c r="E114" s="88" t="s">
        <v>4000</v>
      </c>
      <c r="F114" s="88" t="s">
        <v>3851</v>
      </c>
      <c r="G114" s="88" t="s">
        <v>3734</v>
      </c>
      <c r="H114" s="88"/>
      <c r="I114" s="88" t="s">
        <v>3780</v>
      </c>
    </row>
    <row r="115" spans="1:9" ht="15.75" customHeight="1">
      <c r="A115" s="88">
        <f t="shared" si="0"/>
        <v>84000</v>
      </c>
      <c r="B115" s="88">
        <v>200</v>
      </c>
      <c r="C115" s="88" t="s">
        <v>4123</v>
      </c>
      <c r="D115" s="88">
        <v>20000</v>
      </c>
      <c r="E115" s="88" t="s">
        <v>4000</v>
      </c>
      <c r="F115" s="88" t="s">
        <v>3851</v>
      </c>
      <c r="G115" s="88" t="s">
        <v>3734</v>
      </c>
      <c r="H115" s="88"/>
      <c r="I115" s="88" t="s">
        <v>4013</v>
      </c>
    </row>
    <row r="116" spans="1:9" ht="15.75" customHeight="1">
      <c r="A116" s="88">
        <f t="shared" si="0"/>
        <v>84200</v>
      </c>
      <c r="B116" s="88">
        <v>200</v>
      </c>
      <c r="C116" s="88" t="s">
        <v>4124</v>
      </c>
      <c r="D116" s="88">
        <v>12000</v>
      </c>
      <c r="E116" s="88" t="s">
        <v>4000</v>
      </c>
      <c r="F116" s="88" t="s">
        <v>3851</v>
      </c>
      <c r="G116" s="88"/>
      <c r="H116" s="88"/>
      <c r="I116" s="88" t="s">
        <v>4013</v>
      </c>
    </row>
    <row r="117" spans="1:9" ht="15.75" customHeight="1">
      <c r="A117" s="88">
        <f t="shared" si="0"/>
        <v>84400</v>
      </c>
      <c r="B117" s="88">
        <v>200</v>
      </c>
      <c r="C117" s="88" t="s">
        <v>4125</v>
      </c>
      <c r="D117" s="88">
        <v>5000</v>
      </c>
      <c r="E117" s="88" t="s">
        <v>4000</v>
      </c>
      <c r="F117" s="88" t="s">
        <v>3851</v>
      </c>
      <c r="G117" s="88" t="s">
        <v>3734</v>
      </c>
      <c r="H117" s="88"/>
      <c r="I117" s="88" t="s">
        <v>4015</v>
      </c>
    </row>
    <row r="118" spans="1:9" ht="15.75" customHeight="1">
      <c r="A118" s="88">
        <f t="shared" si="0"/>
        <v>84600</v>
      </c>
      <c r="B118" s="88">
        <v>200</v>
      </c>
      <c r="C118" s="88" t="s">
        <v>4126</v>
      </c>
      <c r="D118" s="88">
        <v>50000</v>
      </c>
      <c r="E118" s="88" t="s">
        <v>4000</v>
      </c>
      <c r="F118" s="88" t="s">
        <v>3851</v>
      </c>
      <c r="G118" s="88" t="s">
        <v>3734</v>
      </c>
      <c r="H118" s="88"/>
      <c r="I118" s="88" t="s">
        <v>4018</v>
      </c>
    </row>
    <row r="119" spans="1:9" ht="15.75" customHeight="1">
      <c r="A119" s="88">
        <f t="shared" si="0"/>
        <v>84800</v>
      </c>
      <c r="B119" s="88">
        <v>200</v>
      </c>
      <c r="C119" s="88" t="s">
        <v>4127</v>
      </c>
      <c r="D119" s="88">
        <v>50000</v>
      </c>
      <c r="E119" s="88" t="s">
        <v>4000</v>
      </c>
      <c r="F119" s="88" t="s">
        <v>3851</v>
      </c>
      <c r="G119" s="88"/>
      <c r="H119" s="88"/>
      <c r="I119" s="88" t="s">
        <v>3755</v>
      </c>
    </row>
    <row r="120" spans="1:9" ht="30.75" customHeight="1">
      <c r="A120" s="88">
        <f t="shared" si="0"/>
        <v>85000</v>
      </c>
      <c r="B120" s="88">
        <v>200</v>
      </c>
      <c r="C120" s="88" t="s">
        <v>4128</v>
      </c>
      <c r="D120" s="88">
        <v>128000</v>
      </c>
      <c r="E120" s="88" t="s">
        <v>4000</v>
      </c>
      <c r="F120" s="88" t="s">
        <v>3851</v>
      </c>
      <c r="G120" s="88"/>
      <c r="H120" s="88"/>
      <c r="I120" s="88" t="s">
        <v>3787</v>
      </c>
    </row>
    <row r="121" spans="1:9" ht="15.75" customHeight="1">
      <c r="A121" s="88">
        <f t="shared" si="0"/>
        <v>85200</v>
      </c>
      <c r="B121" s="88">
        <v>200</v>
      </c>
      <c r="C121" s="88" t="s">
        <v>4129</v>
      </c>
      <c r="D121" s="88">
        <v>140000</v>
      </c>
      <c r="E121" s="88" t="s">
        <v>4000</v>
      </c>
      <c r="F121" s="88" t="s">
        <v>3851</v>
      </c>
      <c r="G121" s="88" t="s">
        <v>3734</v>
      </c>
      <c r="H121" s="88"/>
      <c r="I121" s="88" t="s">
        <v>3821</v>
      </c>
    </row>
    <row r="122" spans="1:9" ht="15.75" customHeight="1">
      <c r="A122" s="88">
        <f t="shared" si="0"/>
        <v>85400</v>
      </c>
      <c r="B122" s="88">
        <v>200</v>
      </c>
      <c r="C122" s="88" t="s">
        <v>4130</v>
      </c>
      <c r="D122" s="88">
        <v>11200</v>
      </c>
      <c r="E122" s="88" t="s">
        <v>4000</v>
      </c>
      <c r="F122" s="88" t="s">
        <v>3851</v>
      </c>
      <c r="G122" s="88"/>
      <c r="H122" s="88"/>
      <c r="I122" s="88" t="s">
        <v>3980</v>
      </c>
    </row>
    <row r="123" spans="1:9" ht="15.75" customHeight="1">
      <c r="A123" s="88">
        <f t="shared" si="0"/>
        <v>85600</v>
      </c>
      <c r="B123" s="88">
        <v>200</v>
      </c>
      <c r="C123" s="88" t="s">
        <v>4131</v>
      </c>
      <c r="D123" s="88">
        <v>1500</v>
      </c>
      <c r="E123" s="88" t="s">
        <v>4000</v>
      </c>
      <c r="F123" s="88" t="s">
        <v>3851</v>
      </c>
      <c r="G123" s="88"/>
      <c r="H123" s="88"/>
      <c r="I123" s="88" t="s">
        <v>3980</v>
      </c>
    </row>
    <row r="124" spans="1:9" ht="30.75" customHeight="1">
      <c r="A124" s="88">
        <f t="shared" si="0"/>
        <v>85800</v>
      </c>
      <c r="B124" s="88">
        <v>200</v>
      </c>
      <c r="C124" s="88" t="s">
        <v>4132</v>
      </c>
      <c r="D124" s="88">
        <v>109000</v>
      </c>
      <c r="E124" s="88" t="s">
        <v>4000</v>
      </c>
      <c r="F124" s="88" t="s">
        <v>3851</v>
      </c>
      <c r="G124" s="88" t="s">
        <v>3734</v>
      </c>
      <c r="H124" s="88" t="s">
        <v>4042</v>
      </c>
      <c r="I124" s="88" t="s">
        <v>4043</v>
      </c>
    </row>
    <row r="125" spans="1:9" ht="15.75" customHeight="1">
      <c r="A125" s="88">
        <f t="shared" si="0"/>
        <v>86000</v>
      </c>
      <c r="B125" s="88">
        <v>200</v>
      </c>
      <c r="C125" s="88" t="s">
        <v>4133</v>
      </c>
      <c r="D125" s="88">
        <v>2400</v>
      </c>
      <c r="E125" s="88" t="s">
        <v>4000</v>
      </c>
      <c r="F125" s="88" t="s">
        <v>3851</v>
      </c>
      <c r="G125" s="88" t="s">
        <v>3734</v>
      </c>
      <c r="H125" s="88"/>
      <c r="I125" s="88" t="s">
        <v>4043</v>
      </c>
    </row>
    <row r="126" spans="1:9" ht="15.75" customHeight="1">
      <c r="A126" s="88">
        <f t="shared" si="0"/>
        <v>86200</v>
      </c>
      <c r="B126" s="88">
        <v>200</v>
      </c>
      <c r="C126" s="88" t="s">
        <v>4134</v>
      </c>
      <c r="D126" s="88">
        <v>3000</v>
      </c>
      <c r="E126" s="88" t="s">
        <v>4000</v>
      </c>
      <c r="F126" s="88" t="s">
        <v>3851</v>
      </c>
      <c r="G126" s="88" t="s">
        <v>3734</v>
      </c>
      <c r="H126" s="88"/>
      <c r="I126" s="88" t="s">
        <v>4043</v>
      </c>
    </row>
    <row r="127" spans="1:9" ht="15.75" customHeight="1">
      <c r="A127" s="88">
        <f t="shared" si="0"/>
        <v>86400</v>
      </c>
      <c r="B127" s="88">
        <v>200</v>
      </c>
      <c r="C127" s="88" t="s">
        <v>4135</v>
      </c>
      <c r="D127" s="88">
        <v>3000</v>
      </c>
      <c r="E127" s="88" t="s">
        <v>4000</v>
      </c>
      <c r="F127" s="88" t="s">
        <v>3851</v>
      </c>
      <c r="G127" s="88" t="s">
        <v>3734</v>
      </c>
      <c r="H127" s="88"/>
      <c r="I127" s="88" t="s">
        <v>4043</v>
      </c>
    </row>
    <row r="128" spans="1:9" ht="15.75" customHeight="1">
      <c r="A128" s="88">
        <f t="shared" si="0"/>
        <v>86600</v>
      </c>
      <c r="B128" s="88">
        <v>200</v>
      </c>
      <c r="C128" s="88" t="s">
        <v>4136</v>
      </c>
      <c r="D128" s="88">
        <v>3000</v>
      </c>
      <c r="E128" s="88" t="s">
        <v>4000</v>
      </c>
      <c r="F128" s="88" t="s">
        <v>3851</v>
      </c>
      <c r="G128" s="88" t="s">
        <v>3734</v>
      </c>
      <c r="H128" s="88"/>
      <c r="I128" s="88" t="s">
        <v>4043</v>
      </c>
    </row>
    <row r="129" spans="1:9" ht="15.75" customHeight="1">
      <c r="A129" s="88">
        <f t="shared" si="0"/>
        <v>86800</v>
      </c>
      <c r="B129" s="88">
        <v>200</v>
      </c>
      <c r="C129" s="88" t="s">
        <v>4137</v>
      </c>
      <c r="D129" s="88">
        <v>3000</v>
      </c>
      <c r="E129" s="88" t="s">
        <v>4000</v>
      </c>
      <c r="F129" s="88" t="s">
        <v>3851</v>
      </c>
      <c r="G129" s="88" t="s">
        <v>3734</v>
      </c>
      <c r="H129" s="88"/>
      <c r="I129" s="88" t="s">
        <v>4043</v>
      </c>
    </row>
    <row r="130" spans="1:9" ht="15.75" customHeight="1">
      <c r="A130" s="88">
        <f t="shared" si="0"/>
        <v>87000</v>
      </c>
      <c r="B130" s="88">
        <v>200</v>
      </c>
      <c r="C130" s="88" t="s">
        <v>4138</v>
      </c>
      <c r="D130" s="88">
        <v>3000</v>
      </c>
      <c r="E130" s="88" t="s">
        <v>4000</v>
      </c>
      <c r="F130" s="88" t="s">
        <v>3851</v>
      </c>
      <c r="G130" s="88" t="s">
        <v>3734</v>
      </c>
      <c r="H130" s="88"/>
      <c r="I130" s="88" t="s">
        <v>4043</v>
      </c>
    </row>
    <row r="131" spans="1:9" ht="15.75" customHeight="1">
      <c r="A131" s="88">
        <f t="shared" si="0"/>
        <v>87200</v>
      </c>
      <c r="B131" s="88">
        <v>200</v>
      </c>
      <c r="C131" s="88" t="s">
        <v>4139</v>
      </c>
      <c r="D131" s="88">
        <v>3000</v>
      </c>
      <c r="E131" s="88" t="s">
        <v>4000</v>
      </c>
      <c r="F131" s="88" t="s">
        <v>3851</v>
      </c>
      <c r="G131" s="88" t="s">
        <v>3734</v>
      </c>
      <c r="H131" s="88"/>
      <c r="I131" s="88" t="s">
        <v>4043</v>
      </c>
    </row>
    <row r="132" spans="1:9" ht="15.75" customHeight="1">
      <c r="A132" s="88">
        <f t="shared" si="0"/>
        <v>87400</v>
      </c>
      <c r="B132" s="88">
        <v>200</v>
      </c>
      <c r="C132" s="88" t="s">
        <v>4140</v>
      </c>
      <c r="D132" s="88">
        <v>12000</v>
      </c>
      <c r="E132" s="88" t="s">
        <v>4000</v>
      </c>
      <c r="F132" s="88" t="s">
        <v>3851</v>
      </c>
      <c r="G132" s="88"/>
      <c r="H132" s="88"/>
      <c r="I132" s="88" t="s">
        <v>3795</v>
      </c>
    </row>
    <row r="133" spans="1:9" ht="15.75" customHeight="1">
      <c r="A133" s="88">
        <f t="shared" si="0"/>
        <v>87600</v>
      </c>
      <c r="B133" s="88">
        <v>200</v>
      </c>
      <c r="C133" s="88" t="s">
        <v>4141</v>
      </c>
      <c r="D133" s="88">
        <v>12000</v>
      </c>
      <c r="E133" s="88" t="s">
        <v>4000</v>
      </c>
      <c r="F133" s="88" t="s">
        <v>3851</v>
      </c>
      <c r="G133" s="88"/>
      <c r="H133" s="88"/>
      <c r="I133" s="88" t="s">
        <v>3795</v>
      </c>
    </row>
    <row r="134" spans="1:9" ht="15.75" customHeight="1">
      <c r="A134" s="88">
        <f t="shared" si="0"/>
        <v>87800</v>
      </c>
      <c r="B134" s="88">
        <v>200</v>
      </c>
      <c r="C134" s="88" t="s">
        <v>4142</v>
      </c>
      <c r="D134" s="88">
        <v>12000</v>
      </c>
      <c r="E134" s="88" t="s">
        <v>4000</v>
      </c>
      <c r="F134" s="88" t="s">
        <v>3851</v>
      </c>
      <c r="G134" s="88"/>
      <c r="H134" s="88"/>
      <c r="I134" s="88" t="s">
        <v>3795</v>
      </c>
    </row>
    <row r="135" spans="1:9" ht="15.75" customHeight="1">
      <c r="A135" s="88">
        <f t="shared" si="0"/>
        <v>88000</v>
      </c>
      <c r="B135" s="88">
        <v>200</v>
      </c>
      <c r="C135" s="88" t="s">
        <v>4143</v>
      </c>
      <c r="D135" s="88">
        <v>12000</v>
      </c>
      <c r="E135" s="88" t="s">
        <v>4000</v>
      </c>
      <c r="F135" s="88" t="s">
        <v>3851</v>
      </c>
      <c r="G135" s="88"/>
      <c r="H135" s="88"/>
      <c r="I135" s="88" t="s">
        <v>3727</v>
      </c>
    </row>
    <row r="136" spans="1:9" ht="15.75" customHeight="1">
      <c r="A136" s="88">
        <f t="shared" si="0"/>
        <v>88200</v>
      </c>
      <c r="B136" s="88">
        <v>200</v>
      </c>
      <c r="C136" s="88" t="s">
        <v>4144</v>
      </c>
      <c r="D136" s="88">
        <v>18000</v>
      </c>
      <c r="E136" s="88" t="s">
        <v>4000</v>
      </c>
      <c r="F136" s="88" t="s">
        <v>3851</v>
      </c>
      <c r="G136" s="88"/>
      <c r="H136" s="88"/>
      <c r="I136" s="88" t="s">
        <v>3727</v>
      </c>
    </row>
    <row r="137" spans="1:9" ht="15.75" customHeight="1">
      <c r="A137" s="88">
        <f t="shared" si="0"/>
        <v>88400</v>
      </c>
      <c r="B137" s="88">
        <v>200</v>
      </c>
      <c r="C137" s="88" t="s">
        <v>4145</v>
      </c>
      <c r="D137" s="88">
        <v>200</v>
      </c>
      <c r="E137" s="88" t="s">
        <v>4000</v>
      </c>
      <c r="F137" s="88" t="s">
        <v>3851</v>
      </c>
      <c r="G137" s="88"/>
      <c r="H137" s="88"/>
      <c r="I137" s="88" t="s">
        <v>3812</v>
      </c>
    </row>
    <row r="138" spans="1:9" ht="15.75" customHeight="1">
      <c r="A138" s="88">
        <f t="shared" si="0"/>
        <v>88600</v>
      </c>
      <c r="B138" s="88">
        <v>200</v>
      </c>
      <c r="C138" s="88" t="s">
        <v>4146</v>
      </c>
      <c r="D138" s="88">
        <v>6000</v>
      </c>
      <c r="E138" s="88" t="s">
        <v>4000</v>
      </c>
      <c r="F138" s="88" t="s">
        <v>3851</v>
      </c>
      <c r="G138" s="88" t="s">
        <v>3734</v>
      </c>
      <c r="H138" s="88"/>
      <c r="I138" s="88" t="s">
        <v>4147</v>
      </c>
    </row>
    <row r="139" spans="1:9" ht="15.75" customHeight="1">
      <c r="A139" s="88">
        <f t="shared" si="0"/>
        <v>88800</v>
      </c>
      <c r="B139" s="88">
        <v>200</v>
      </c>
      <c r="C139" s="88" t="s">
        <v>4148</v>
      </c>
      <c r="D139" s="88">
        <v>60000</v>
      </c>
      <c r="E139" s="88" t="s">
        <v>4000</v>
      </c>
      <c r="F139" s="88" t="s">
        <v>3851</v>
      </c>
      <c r="G139" s="88" t="s">
        <v>3734</v>
      </c>
      <c r="H139" s="88"/>
      <c r="I139" s="88" t="s">
        <v>4147</v>
      </c>
    </row>
    <row r="140" spans="1:9" ht="15.75" customHeight="1">
      <c r="A140" s="88">
        <f t="shared" si="0"/>
        <v>89000</v>
      </c>
      <c r="B140" s="88">
        <v>200</v>
      </c>
      <c r="C140" s="88" t="s">
        <v>4149</v>
      </c>
      <c r="D140" s="88">
        <v>12000</v>
      </c>
      <c r="E140" s="88" t="s">
        <v>4000</v>
      </c>
      <c r="F140" s="88" t="s">
        <v>3851</v>
      </c>
      <c r="G140" s="88"/>
      <c r="H140" s="88"/>
      <c r="I140" s="88" t="s">
        <v>3987</v>
      </c>
    </row>
    <row r="141" spans="1:9" ht="15.75" customHeight="1">
      <c r="A141" s="88">
        <f t="shared" si="0"/>
        <v>89200</v>
      </c>
      <c r="B141" s="88">
        <v>200</v>
      </c>
      <c r="C141" s="88" t="s">
        <v>4150</v>
      </c>
      <c r="D141" s="88">
        <v>12000</v>
      </c>
      <c r="E141" s="88" t="s">
        <v>4000</v>
      </c>
      <c r="F141" s="88" t="s">
        <v>3851</v>
      </c>
      <c r="G141" s="88"/>
      <c r="H141" s="88"/>
      <c r="I141" s="88" t="s">
        <v>3987</v>
      </c>
    </row>
    <row r="142" spans="1:9" ht="15.75" customHeight="1">
      <c r="A142" s="88">
        <f t="shared" si="0"/>
        <v>89400</v>
      </c>
      <c r="B142" s="88">
        <v>200</v>
      </c>
      <c r="C142" s="88" t="s">
        <v>4151</v>
      </c>
      <c r="D142" s="88">
        <v>12000</v>
      </c>
      <c r="E142" s="88" t="s">
        <v>4000</v>
      </c>
      <c r="F142" s="88" t="s">
        <v>3851</v>
      </c>
      <c r="G142" s="88"/>
      <c r="H142" s="88"/>
      <c r="I142" s="88" t="s">
        <v>3773</v>
      </c>
    </row>
    <row r="143" spans="1:9" ht="15.75" customHeight="1">
      <c r="A143" s="88">
        <f t="shared" si="0"/>
        <v>89600</v>
      </c>
      <c r="B143" s="88">
        <v>100</v>
      </c>
      <c r="C143" s="88" t="s">
        <v>776</v>
      </c>
      <c r="D143" s="88">
        <v>10000</v>
      </c>
      <c r="E143" s="88" t="s">
        <v>4000</v>
      </c>
      <c r="F143" s="88" t="s">
        <v>3855</v>
      </c>
      <c r="G143" s="88"/>
      <c r="H143" s="88"/>
      <c r="I143" s="88" t="s">
        <v>3748</v>
      </c>
    </row>
    <row r="144" spans="1:9" ht="15.75" customHeight="1">
      <c r="A144" s="88">
        <f t="shared" si="0"/>
        <v>89700</v>
      </c>
      <c r="B144" s="88">
        <v>100</v>
      </c>
      <c r="C144" s="88" t="s">
        <v>4152</v>
      </c>
      <c r="D144" s="88">
        <v>50000</v>
      </c>
      <c r="E144" s="88" t="s">
        <v>4000</v>
      </c>
      <c r="F144" s="88" t="s">
        <v>3855</v>
      </c>
      <c r="G144" s="88" t="s">
        <v>3734</v>
      </c>
      <c r="H144" s="88"/>
      <c r="I144" s="88" t="s">
        <v>3780</v>
      </c>
    </row>
    <row r="145" spans="1:9" ht="15.75" customHeight="1">
      <c r="A145" s="88">
        <f t="shared" si="0"/>
        <v>89800</v>
      </c>
      <c r="B145" s="88">
        <v>100</v>
      </c>
      <c r="C145" s="88" t="s">
        <v>4153</v>
      </c>
      <c r="D145" s="88">
        <v>100000</v>
      </c>
      <c r="E145" s="88" t="s">
        <v>4000</v>
      </c>
      <c r="F145" s="88" t="s">
        <v>3855</v>
      </c>
      <c r="G145" s="88" t="s">
        <v>3734</v>
      </c>
      <c r="H145" s="88"/>
      <c r="I145" s="88" t="s">
        <v>3780</v>
      </c>
    </row>
    <row r="146" spans="1:9" ht="15.75" customHeight="1">
      <c r="A146" s="88">
        <f t="shared" si="0"/>
        <v>89900</v>
      </c>
      <c r="B146" s="88">
        <v>100</v>
      </c>
      <c r="C146" s="88" t="s">
        <v>4154</v>
      </c>
      <c r="D146" s="88">
        <v>80000</v>
      </c>
      <c r="E146" s="88" t="s">
        <v>4000</v>
      </c>
      <c r="F146" s="88" t="s">
        <v>3855</v>
      </c>
      <c r="G146" s="88" t="s">
        <v>3734</v>
      </c>
      <c r="H146" s="88"/>
      <c r="I146" s="88" t="s">
        <v>4015</v>
      </c>
    </row>
    <row r="147" spans="1:9" ht="15.75" customHeight="1">
      <c r="A147" s="88">
        <f t="shared" si="0"/>
        <v>90000</v>
      </c>
      <c r="B147" s="88">
        <v>100</v>
      </c>
      <c r="C147" s="88" t="s">
        <v>4155</v>
      </c>
      <c r="D147" s="88">
        <v>20000</v>
      </c>
      <c r="E147" s="88" t="s">
        <v>4000</v>
      </c>
      <c r="F147" s="88" t="s">
        <v>3855</v>
      </c>
      <c r="G147" s="88" t="s">
        <v>3734</v>
      </c>
      <c r="H147" s="88"/>
      <c r="I147" s="88" t="s">
        <v>4018</v>
      </c>
    </row>
    <row r="148" spans="1:9" ht="15.75" customHeight="1">
      <c r="A148" s="88">
        <f t="shared" si="0"/>
        <v>90100</v>
      </c>
      <c r="B148" s="88">
        <v>100</v>
      </c>
      <c r="C148" s="88" t="s">
        <v>4156</v>
      </c>
      <c r="D148" s="88">
        <v>20000</v>
      </c>
      <c r="E148" s="88" t="s">
        <v>4000</v>
      </c>
      <c r="F148" s="88" t="s">
        <v>3855</v>
      </c>
      <c r="G148" s="88" t="s">
        <v>3734</v>
      </c>
      <c r="H148" s="88"/>
      <c r="I148" s="88" t="s">
        <v>4018</v>
      </c>
    </row>
    <row r="149" spans="1:9" ht="15.75" customHeight="1">
      <c r="A149" s="88">
        <f t="shared" si="0"/>
        <v>90200</v>
      </c>
      <c r="B149" s="88">
        <v>100</v>
      </c>
      <c r="C149" s="88" t="s">
        <v>4157</v>
      </c>
      <c r="D149" s="88">
        <v>20000</v>
      </c>
      <c r="E149" s="88" t="s">
        <v>4000</v>
      </c>
      <c r="F149" s="88" t="s">
        <v>3855</v>
      </c>
      <c r="G149" s="88" t="s">
        <v>3734</v>
      </c>
      <c r="H149" s="88"/>
      <c r="I149" s="88" t="s">
        <v>4018</v>
      </c>
    </row>
    <row r="150" spans="1:9" ht="15.75" customHeight="1">
      <c r="A150" s="88">
        <f t="shared" si="0"/>
        <v>90300</v>
      </c>
      <c r="B150" s="88">
        <v>100</v>
      </c>
      <c r="C150" s="88" t="s">
        <v>4158</v>
      </c>
      <c r="D150" s="88">
        <v>40000</v>
      </c>
      <c r="E150" s="88" t="s">
        <v>4000</v>
      </c>
      <c r="F150" s="88" t="s">
        <v>3855</v>
      </c>
      <c r="G150" s="88"/>
      <c r="H150" s="88"/>
      <c r="I150" s="88" t="s">
        <v>4082</v>
      </c>
    </row>
    <row r="151" spans="1:9" ht="15.75" customHeight="1">
      <c r="A151" s="88">
        <f t="shared" si="0"/>
        <v>90400</v>
      </c>
      <c r="B151" s="88">
        <v>100</v>
      </c>
      <c r="C151" s="88" t="s">
        <v>4159</v>
      </c>
      <c r="D151" s="88">
        <v>50000</v>
      </c>
      <c r="E151" s="88" t="s">
        <v>4000</v>
      </c>
      <c r="F151" s="88" t="s">
        <v>3855</v>
      </c>
      <c r="G151" s="88"/>
      <c r="H151" s="88"/>
      <c r="I151" s="88" t="s">
        <v>4160</v>
      </c>
    </row>
    <row r="152" spans="1:9" ht="15.75" customHeight="1">
      <c r="A152" s="88">
        <f t="shared" si="0"/>
        <v>90500</v>
      </c>
      <c r="B152" s="88">
        <v>100</v>
      </c>
      <c r="C152" s="88" t="s">
        <v>4161</v>
      </c>
      <c r="D152" s="88">
        <v>14000</v>
      </c>
      <c r="E152" s="88" t="s">
        <v>4000</v>
      </c>
      <c r="F152" s="88" t="s">
        <v>3855</v>
      </c>
      <c r="G152" s="88"/>
      <c r="H152" s="88"/>
      <c r="I152" s="88" t="s">
        <v>3980</v>
      </c>
    </row>
    <row r="153" spans="1:9" ht="30.75" customHeight="1">
      <c r="A153" s="88">
        <f t="shared" si="0"/>
        <v>90600</v>
      </c>
      <c r="B153" s="88">
        <v>100</v>
      </c>
      <c r="C153" s="88" t="s">
        <v>4162</v>
      </c>
      <c r="D153" s="88">
        <v>125000</v>
      </c>
      <c r="E153" s="88" t="s">
        <v>4000</v>
      </c>
      <c r="F153" s="88" t="s">
        <v>3855</v>
      </c>
      <c r="G153" s="88" t="s">
        <v>3734</v>
      </c>
      <c r="H153" s="88" t="s">
        <v>4042</v>
      </c>
      <c r="I153" s="88" t="s">
        <v>4043</v>
      </c>
    </row>
    <row r="154" spans="1:9" ht="15.75" customHeight="1">
      <c r="A154" s="88">
        <f t="shared" si="0"/>
        <v>90700</v>
      </c>
      <c r="B154" s="88">
        <v>100</v>
      </c>
      <c r="C154" s="88" t="s">
        <v>4163</v>
      </c>
      <c r="D154" s="88">
        <v>31000</v>
      </c>
      <c r="E154" s="88" t="s">
        <v>4000</v>
      </c>
      <c r="F154" s="88" t="s">
        <v>3855</v>
      </c>
      <c r="G154" s="88" t="s">
        <v>3734</v>
      </c>
      <c r="H154" s="88"/>
      <c r="I154" s="88" t="s">
        <v>4043</v>
      </c>
    </row>
    <row r="155" spans="1:9" ht="15.75" customHeight="1">
      <c r="A155" s="88">
        <f t="shared" si="0"/>
        <v>90800</v>
      </c>
      <c r="B155" s="88">
        <v>100</v>
      </c>
      <c r="C155" s="88" t="s">
        <v>4164</v>
      </c>
      <c r="D155" s="88">
        <v>15000</v>
      </c>
      <c r="E155" s="88" t="s">
        <v>4000</v>
      </c>
      <c r="F155" s="88" t="s">
        <v>3855</v>
      </c>
      <c r="G155" s="88" t="s">
        <v>3734</v>
      </c>
      <c r="H155" s="88"/>
      <c r="I155" s="88" t="s">
        <v>4043</v>
      </c>
    </row>
    <row r="156" spans="1:9" ht="15.75" customHeight="1">
      <c r="A156" s="88">
        <f t="shared" si="0"/>
        <v>90900</v>
      </c>
      <c r="B156" s="88">
        <v>100</v>
      </c>
      <c r="C156" s="88" t="s">
        <v>4165</v>
      </c>
      <c r="D156" s="88">
        <v>4000</v>
      </c>
      <c r="E156" s="88" t="s">
        <v>4000</v>
      </c>
      <c r="F156" s="88" t="s">
        <v>3855</v>
      </c>
      <c r="G156" s="88" t="s">
        <v>3734</v>
      </c>
      <c r="H156" s="88"/>
      <c r="I156" s="88" t="s">
        <v>4043</v>
      </c>
    </row>
    <row r="157" spans="1:9" ht="15.75" customHeight="1">
      <c r="A157" s="88">
        <f t="shared" si="0"/>
        <v>91000</v>
      </c>
      <c r="B157" s="88">
        <v>100</v>
      </c>
      <c r="C157" s="88" t="s">
        <v>4166</v>
      </c>
      <c r="D157" s="88">
        <v>50000</v>
      </c>
      <c r="E157" s="88" t="s">
        <v>4000</v>
      </c>
      <c r="F157" s="88" t="s">
        <v>3855</v>
      </c>
      <c r="G157" s="88"/>
      <c r="H157" s="88"/>
      <c r="I157" s="88" t="s">
        <v>3767</v>
      </c>
    </row>
    <row r="158" spans="1:9" ht="75.75" customHeight="1">
      <c r="A158" s="88">
        <f t="shared" si="0"/>
        <v>91100</v>
      </c>
      <c r="B158" s="88">
        <v>100</v>
      </c>
      <c r="C158" s="88" t="s">
        <v>4167</v>
      </c>
      <c r="D158" s="88">
        <v>34000</v>
      </c>
      <c r="E158" s="88" t="s">
        <v>4000</v>
      </c>
      <c r="F158" s="88" t="s">
        <v>3855</v>
      </c>
      <c r="G158" s="88" t="s">
        <v>3734</v>
      </c>
      <c r="H158" s="88" t="s">
        <v>3955</v>
      </c>
      <c r="I158" s="88" t="s">
        <v>4147</v>
      </c>
    </row>
    <row r="159" spans="1:9" ht="15.75" customHeight="1">
      <c r="A159" s="88">
        <f t="shared" si="0"/>
        <v>91200</v>
      </c>
      <c r="B159" s="88">
        <v>100</v>
      </c>
      <c r="C159" s="88" t="s">
        <v>4168</v>
      </c>
      <c r="D159" s="88">
        <v>36000</v>
      </c>
      <c r="E159" s="88" t="s">
        <v>4000</v>
      </c>
      <c r="F159" s="88" t="s">
        <v>3855</v>
      </c>
      <c r="G159" s="88" t="s">
        <v>3734</v>
      </c>
      <c r="H159" s="88"/>
      <c r="I159" s="88" t="s">
        <v>3731</v>
      </c>
    </row>
    <row r="160" spans="1:9" ht="15.75" customHeight="1">
      <c r="A160" s="88">
        <f t="shared" si="0"/>
        <v>91300</v>
      </c>
      <c r="B160" s="88">
        <v>100</v>
      </c>
      <c r="C160" s="88" t="s">
        <v>4169</v>
      </c>
      <c r="D160" s="88">
        <v>400</v>
      </c>
      <c r="E160" s="88" t="s">
        <v>4000</v>
      </c>
      <c r="F160" s="88" t="s">
        <v>3855</v>
      </c>
      <c r="G160" s="88"/>
      <c r="H160" s="88"/>
      <c r="I160" s="88" t="s">
        <v>3732</v>
      </c>
    </row>
    <row r="161" spans="1:9" ht="15.75" customHeight="1">
      <c r="A161" s="88">
        <f t="shared" si="0"/>
        <v>91400</v>
      </c>
      <c r="B161" s="88">
        <v>100</v>
      </c>
      <c r="C161" s="88" t="s">
        <v>4170</v>
      </c>
      <c r="D161" s="88">
        <v>15000</v>
      </c>
      <c r="E161" s="88" t="s">
        <v>4000</v>
      </c>
      <c r="F161" s="88" t="s">
        <v>3855</v>
      </c>
      <c r="G161" s="88"/>
      <c r="H161" s="88"/>
      <c r="I161" s="88" t="s">
        <v>3757</v>
      </c>
    </row>
    <row r="162" spans="1:9" ht="45.75" customHeight="1">
      <c r="A162" s="88">
        <f t="shared" si="0"/>
        <v>91500</v>
      </c>
      <c r="B162" s="88">
        <v>100</v>
      </c>
      <c r="C162" s="88" t="s">
        <v>4171</v>
      </c>
      <c r="D162" s="88">
        <v>71680</v>
      </c>
      <c r="E162" s="88" t="s">
        <v>4000</v>
      </c>
      <c r="F162" s="88" t="s">
        <v>3855</v>
      </c>
      <c r="G162" s="88" t="s">
        <v>3734</v>
      </c>
      <c r="H162" s="88" t="s">
        <v>4172</v>
      </c>
      <c r="I162" s="88" t="s">
        <v>3801</v>
      </c>
    </row>
    <row r="163" spans="1:9" ht="45.75" customHeight="1">
      <c r="A163" s="88">
        <f t="shared" si="0"/>
        <v>91600</v>
      </c>
      <c r="B163" s="88">
        <v>100</v>
      </c>
      <c r="C163" s="88" t="s">
        <v>4173</v>
      </c>
      <c r="D163" s="88">
        <v>61440</v>
      </c>
      <c r="E163" s="88" t="s">
        <v>4000</v>
      </c>
      <c r="F163" s="88" t="s">
        <v>3855</v>
      </c>
      <c r="G163" s="88" t="s">
        <v>3734</v>
      </c>
      <c r="H163" s="88" t="s">
        <v>4174</v>
      </c>
      <c r="I163" s="88" t="s">
        <v>3801</v>
      </c>
    </row>
    <row r="164" spans="1:9" ht="15.75" customHeight="1">
      <c r="A164" s="88">
        <f t="shared" si="0"/>
        <v>91700</v>
      </c>
      <c r="B164" s="88">
        <v>100</v>
      </c>
      <c r="C164" s="88" t="s">
        <v>4175</v>
      </c>
      <c r="D164" s="88">
        <v>20000</v>
      </c>
      <c r="E164" s="88" t="s">
        <v>4000</v>
      </c>
      <c r="F164" s="88" t="s">
        <v>3855</v>
      </c>
      <c r="G164" s="88" t="s">
        <v>3734</v>
      </c>
      <c r="H164" s="88"/>
      <c r="I164" s="88" t="s">
        <v>3801</v>
      </c>
    </row>
    <row r="165" spans="1:9" ht="15.75" customHeight="1">
      <c r="A165" s="88">
        <f t="shared" si="0"/>
        <v>91800</v>
      </c>
      <c r="B165" s="88">
        <v>100</v>
      </c>
      <c r="C165" s="88" t="s">
        <v>4176</v>
      </c>
      <c r="D165" s="88">
        <v>80000</v>
      </c>
      <c r="E165" s="88" t="s">
        <v>4000</v>
      </c>
      <c r="F165" s="88" t="s">
        <v>3855</v>
      </c>
      <c r="G165" s="88" t="s">
        <v>3734</v>
      </c>
      <c r="H165" s="88" t="s">
        <v>4177</v>
      </c>
      <c r="I165" s="88" t="s">
        <v>3987</v>
      </c>
    </row>
    <row r="166" spans="1:9" ht="15.75" customHeight="1">
      <c r="A166" s="88">
        <f t="shared" si="0"/>
        <v>91900</v>
      </c>
      <c r="B166" s="88">
        <v>100</v>
      </c>
      <c r="C166" s="88" t="s">
        <v>4178</v>
      </c>
      <c r="D166" s="88">
        <v>300</v>
      </c>
      <c r="E166" s="88" t="s">
        <v>4000</v>
      </c>
      <c r="F166" s="88" t="s">
        <v>3855</v>
      </c>
      <c r="G166" s="88"/>
      <c r="H166" s="88"/>
      <c r="I166" s="88" t="s">
        <v>3773</v>
      </c>
    </row>
    <row r="167" spans="1:9" ht="14.4">
      <c r="A167" s="88">
        <f t="shared" si="0"/>
        <v>92000</v>
      </c>
      <c r="B167" s="88">
        <v>100</v>
      </c>
      <c r="C167" s="88" t="s">
        <v>4179</v>
      </c>
      <c r="D167" s="88">
        <v>80000</v>
      </c>
      <c r="E167" s="88" t="s">
        <v>4000</v>
      </c>
      <c r="F167" s="88" t="s">
        <v>3855</v>
      </c>
      <c r="G167" s="88"/>
      <c r="H167" s="88"/>
      <c r="I167" s="88"/>
    </row>
    <row r="168" spans="1:9" ht="14.4">
      <c r="C168" s="6"/>
      <c r="D168" s="6"/>
      <c r="E168" s="6"/>
      <c r="F168" s="6"/>
      <c r="I168" s="6"/>
    </row>
    <row r="169" spans="1:9" ht="14.4">
      <c r="C169" s="6"/>
      <c r="D169" s="6"/>
      <c r="E169" s="6"/>
      <c r="F169" s="6"/>
      <c r="I169" s="6"/>
    </row>
    <row r="170" spans="1:9" ht="14.4">
      <c r="C170" s="6"/>
      <c r="D170" s="6"/>
      <c r="E170" s="6"/>
      <c r="F170" s="6"/>
      <c r="I170" s="6"/>
    </row>
    <row r="171" spans="1:9" ht="14.4">
      <c r="C171" s="6"/>
      <c r="D171" s="6"/>
      <c r="E171" s="6"/>
      <c r="F171" s="6"/>
      <c r="I171" s="6"/>
    </row>
    <row r="172" spans="1:9" ht="14.4">
      <c r="C172" s="6"/>
      <c r="D172" s="6"/>
      <c r="E172" s="6"/>
      <c r="F172" s="6"/>
      <c r="I172" s="6"/>
    </row>
    <row r="173" spans="1:9" ht="14.4">
      <c r="C173" s="6"/>
      <c r="D173" s="6"/>
      <c r="E173" s="6"/>
      <c r="F173" s="6"/>
      <c r="I173" s="6"/>
    </row>
    <row r="174" spans="1:9" ht="14.4">
      <c r="C174" s="6"/>
      <c r="D174" s="6"/>
      <c r="E174" s="6"/>
      <c r="F174" s="6"/>
      <c r="I174" s="6"/>
    </row>
    <row r="175" spans="1:9" ht="14.4">
      <c r="C175" s="6"/>
      <c r="D175" s="6"/>
      <c r="E175" s="6"/>
      <c r="F175" s="6"/>
      <c r="I175" s="6"/>
    </row>
    <row r="176" spans="1:9" ht="14.4">
      <c r="C176" s="6"/>
      <c r="D176" s="6"/>
      <c r="E176" s="6"/>
      <c r="F176" s="6"/>
      <c r="I176" s="6"/>
    </row>
    <row r="177" spans="3:9" ht="14.4">
      <c r="C177" s="6"/>
      <c r="D177" s="6"/>
      <c r="E177" s="6"/>
      <c r="F177" s="6"/>
      <c r="I177" s="6"/>
    </row>
    <row r="178" spans="3:9" ht="14.4">
      <c r="C178" s="6"/>
      <c r="D178" s="6"/>
      <c r="E178" s="6"/>
      <c r="F178" s="6"/>
      <c r="I178" s="6"/>
    </row>
    <row r="179" spans="3:9" ht="14.4">
      <c r="C179" s="6"/>
      <c r="D179" s="6"/>
      <c r="E179" s="6"/>
      <c r="F179" s="6"/>
      <c r="I179" s="6"/>
    </row>
    <row r="180" spans="3:9" ht="14.4">
      <c r="C180" s="6"/>
      <c r="D180" s="6"/>
      <c r="E180" s="6"/>
      <c r="F180" s="6"/>
      <c r="I180" s="6"/>
    </row>
    <row r="181" spans="3:9" ht="14.4">
      <c r="C181" s="6"/>
      <c r="D181" s="6"/>
      <c r="E181" s="6"/>
      <c r="F181" s="6"/>
      <c r="I181" s="6"/>
    </row>
    <row r="182" spans="3:9" ht="14.4">
      <c r="C182" s="6"/>
      <c r="D182" s="6"/>
      <c r="E182" s="6"/>
      <c r="F182" s="6"/>
      <c r="I182" s="6"/>
    </row>
    <row r="183" spans="3:9" ht="14.4">
      <c r="C183" s="6"/>
      <c r="D183" s="6"/>
      <c r="E183" s="6"/>
      <c r="F183" s="6"/>
      <c r="I183" s="6"/>
    </row>
    <row r="184" spans="3:9" ht="14.4">
      <c r="C184" s="6"/>
      <c r="D184" s="6"/>
      <c r="E184" s="6"/>
      <c r="F184" s="6"/>
      <c r="I184" s="6"/>
    </row>
    <row r="185" spans="3:9" ht="14.4">
      <c r="C185" s="6"/>
      <c r="D185" s="6"/>
      <c r="E185" s="6"/>
      <c r="F185" s="6"/>
      <c r="I185" s="6"/>
    </row>
    <row r="186" spans="3:9" ht="14.4">
      <c r="C186" s="6"/>
      <c r="D186" s="6"/>
      <c r="E186" s="6"/>
      <c r="F186" s="6"/>
      <c r="I186" s="6"/>
    </row>
    <row r="187" spans="3:9" ht="14.4">
      <c r="C187" s="6"/>
      <c r="D187" s="6"/>
      <c r="E187" s="6"/>
      <c r="F187" s="6"/>
      <c r="I187" s="6"/>
    </row>
    <row r="188" spans="3:9" ht="14.4">
      <c r="C188" s="6"/>
      <c r="D188" s="6"/>
      <c r="E188" s="6"/>
      <c r="F188" s="6"/>
      <c r="I188" s="6"/>
    </row>
    <row r="189" spans="3:9" ht="14.4">
      <c r="C189" s="6"/>
      <c r="D189" s="6"/>
      <c r="E189" s="6"/>
      <c r="F189" s="6"/>
      <c r="I189" s="6"/>
    </row>
    <row r="190" spans="3:9" ht="14.4">
      <c r="C190" s="6"/>
      <c r="D190" s="6"/>
      <c r="E190" s="6"/>
      <c r="F190" s="6"/>
      <c r="I190" s="6"/>
    </row>
    <row r="191" spans="3:9" ht="14.4">
      <c r="C191" s="6"/>
      <c r="D191" s="6"/>
      <c r="E191" s="6"/>
      <c r="F191" s="6"/>
      <c r="I191" s="6"/>
    </row>
    <row r="192" spans="3:9" ht="14.4">
      <c r="C192" s="6"/>
      <c r="D192" s="6"/>
      <c r="E192" s="6"/>
      <c r="F192" s="6"/>
      <c r="I192" s="6"/>
    </row>
    <row r="193" spans="3:9" ht="14.4">
      <c r="C193" s="6"/>
      <c r="D193" s="6"/>
      <c r="E193" s="6"/>
      <c r="F193" s="6"/>
      <c r="I193" s="6"/>
    </row>
    <row r="194" spans="3:9" ht="14.4">
      <c r="C194" s="6"/>
      <c r="D194" s="6"/>
      <c r="E194" s="6"/>
      <c r="F194" s="6"/>
      <c r="I194" s="6"/>
    </row>
    <row r="195" spans="3:9" ht="14.4">
      <c r="C195" s="6"/>
      <c r="D195" s="6"/>
      <c r="E195" s="6"/>
      <c r="F195" s="6"/>
      <c r="I195" s="6"/>
    </row>
    <row r="196" spans="3:9" ht="14.4">
      <c r="C196" s="6"/>
      <c r="D196" s="6"/>
      <c r="E196" s="6"/>
      <c r="F196" s="6"/>
      <c r="I196" s="6"/>
    </row>
    <row r="197" spans="3:9" ht="14.4">
      <c r="C197" s="6"/>
      <c r="D197" s="6"/>
      <c r="E197" s="6"/>
      <c r="F197" s="6"/>
      <c r="I197" s="6"/>
    </row>
    <row r="198" spans="3:9" ht="14.4">
      <c r="C198" s="6"/>
      <c r="D198" s="6"/>
      <c r="E198" s="6"/>
      <c r="F198" s="6"/>
      <c r="I198" s="6"/>
    </row>
    <row r="199" spans="3:9" ht="14.4">
      <c r="C199" s="6"/>
      <c r="D199" s="6"/>
      <c r="E199" s="6"/>
      <c r="F199" s="6"/>
      <c r="I199" s="6"/>
    </row>
    <row r="200" spans="3:9" ht="14.4">
      <c r="C200" s="6"/>
      <c r="D200" s="6"/>
      <c r="E200" s="6"/>
      <c r="F200" s="6"/>
      <c r="I200" s="6"/>
    </row>
    <row r="201" spans="3:9" ht="14.4">
      <c r="C201" s="6"/>
      <c r="D201" s="6"/>
      <c r="E201" s="6"/>
      <c r="F201" s="6"/>
      <c r="I201" s="6"/>
    </row>
    <row r="202" spans="3:9" ht="14.4">
      <c r="C202" s="6"/>
      <c r="D202" s="6"/>
      <c r="E202" s="6"/>
      <c r="F202" s="6"/>
      <c r="I202" s="6"/>
    </row>
    <row r="203" spans="3:9" ht="14.4">
      <c r="C203" s="6"/>
      <c r="D203" s="6"/>
      <c r="E203" s="6"/>
      <c r="F203" s="6"/>
      <c r="I203" s="6"/>
    </row>
    <row r="204" spans="3:9" ht="14.4">
      <c r="C204" s="6"/>
      <c r="D204" s="6"/>
      <c r="E204" s="6"/>
      <c r="F204" s="6"/>
      <c r="I204" s="6"/>
    </row>
    <row r="205" spans="3:9" ht="14.4">
      <c r="C205" s="6"/>
      <c r="D205" s="6"/>
      <c r="E205" s="6"/>
      <c r="F205" s="6"/>
      <c r="I205" s="6"/>
    </row>
    <row r="206" spans="3:9" ht="14.4">
      <c r="C206" s="6"/>
      <c r="D206" s="6"/>
      <c r="E206" s="6"/>
      <c r="F206" s="6"/>
      <c r="I206" s="6"/>
    </row>
    <row r="207" spans="3:9" ht="14.4">
      <c r="C207" s="6"/>
      <c r="D207" s="6"/>
      <c r="E207" s="6"/>
      <c r="F207" s="6"/>
      <c r="I207" s="6"/>
    </row>
    <row r="208" spans="3:9" ht="14.4">
      <c r="C208" s="6"/>
      <c r="D208" s="6"/>
      <c r="E208" s="6"/>
      <c r="F208" s="6"/>
      <c r="I208" s="6"/>
    </row>
    <row r="209" spans="3:9" ht="14.4">
      <c r="C209" s="6"/>
      <c r="D209" s="6"/>
      <c r="E209" s="6"/>
      <c r="F209" s="6"/>
      <c r="I209" s="6"/>
    </row>
    <row r="210" spans="3:9" ht="14.4">
      <c r="C210" s="6"/>
      <c r="D210" s="6"/>
      <c r="E210" s="6"/>
      <c r="F210" s="6"/>
      <c r="I210" s="6"/>
    </row>
    <row r="211" spans="3:9" ht="14.4">
      <c r="C211" s="6"/>
      <c r="D211" s="6"/>
      <c r="E211" s="6"/>
      <c r="F211" s="6"/>
      <c r="I211" s="6"/>
    </row>
    <row r="212" spans="3:9" ht="14.4">
      <c r="C212" s="6"/>
      <c r="D212" s="6"/>
      <c r="E212" s="6"/>
      <c r="F212" s="6"/>
      <c r="I212" s="6"/>
    </row>
    <row r="213" spans="3:9" ht="14.4">
      <c r="C213" s="6"/>
      <c r="D213" s="6"/>
      <c r="E213" s="6"/>
      <c r="F213" s="6"/>
      <c r="I213" s="6"/>
    </row>
    <row r="214" spans="3:9" ht="14.4">
      <c r="C214" s="6"/>
      <c r="D214" s="6"/>
      <c r="E214" s="6"/>
      <c r="F214" s="6"/>
      <c r="I214" s="6"/>
    </row>
    <row r="215" spans="3:9" ht="14.4">
      <c r="C215" s="6"/>
      <c r="D215" s="6"/>
      <c r="E215" s="6"/>
      <c r="F215" s="6"/>
      <c r="I215" s="6"/>
    </row>
    <row r="216" spans="3:9" ht="14.4">
      <c r="C216" s="6"/>
      <c r="D216" s="6"/>
      <c r="E216" s="6"/>
      <c r="F216" s="6"/>
      <c r="I216" s="6"/>
    </row>
    <row r="217" spans="3:9" ht="14.4">
      <c r="C217" s="6"/>
      <c r="D217" s="6"/>
      <c r="E217" s="6"/>
      <c r="F217" s="6"/>
      <c r="I217" s="6"/>
    </row>
    <row r="218" spans="3:9" ht="14.4">
      <c r="C218" s="6"/>
      <c r="D218" s="6"/>
      <c r="E218" s="6"/>
      <c r="F218" s="6"/>
      <c r="I218" s="6"/>
    </row>
    <row r="219" spans="3:9" ht="14.4">
      <c r="C219" s="6"/>
      <c r="D219" s="6"/>
      <c r="E219" s="6"/>
      <c r="F219" s="6"/>
      <c r="I219" s="6"/>
    </row>
    <row r="220" spans="3:9" ht="14.4">
      <c r="C220" s="6"/>
      <c r="D220" s="6"/>
      <c r="E220" s="6"/>
      <c r="F220" s="6"/>
      <c r="I220" s="6"/>
    </row>
    <row r="221" spans="3:9" ht="14.4">
      <c r="C221" s="6"/>
      <c r="D221" s="6"/>
      <c r="E221" s="6"/>
      <c r="F221" s="6"/>
      <c r="I221" s="6"/>
    </row>
    <row r="222" spans="3:9" ht="14.4">
      <c r="C222" s="6"/>
      <c r="D222" s="6"/>
      <c r="E222" s="6"/>
      <c r="F222" s="6"/>
      <c r="I222" s="6"/>
    </row>
    <row r="223" spans="3:9" ht="14.4">
      <c r="C223" s="6"/>
      <c r="D223" s="6"/>
      <c r="E223" s="6"/>
      <c r="F223" s="6"/>
      <c r="I223" s="6"/>
    </row>
    <row r="224" spans="3:9" ht="14.4">
      <c r="C224" s="6"/>
      <c r="D224" s="6"/>
      <c r="E224" s="6"/>
      <c r="F224" s="6"/>
      <c r="I224" s="6"/>
    </row>
    <row r="225" spans="3:9" ht="14.4">
      <c r="C225" s="6"/>
      <c r="D225" s="6"/>
      <c r="E225" s="6"/>
      <c r="F225" s="6"/>
      <c r="I225" s="6"/>
    </row>
    <row r="226" spans="3:9" ht="14.4">
      <c r="C226" s="6"/>
      <c r="D226" s="6"/>
      <c r="E226" s="6"/>
      <c r="F226" s="6"/>
      <c r="I226" s="6"/>
    </row>
    <row r="227" spans="3:9" ht="14.4">
      <c r="C227" s="6"/>
      <c r="D227" s="6"/>
      <c r="E227" s="6"/>
      <c r="F227" s="6"/>
      <c r="I227" s="6"/>
    </row>
    <row r="228" spans="3:9" ht="14.4">
      <c r="C228" s="6"/>
      <c r="D228" s="6"/>
      <c r="E228" s="6"/>
      <c r="F228" s="6"/>
      <c r="I228" s="6"/>
    </row>
    <row r="229" spans="3:9" ht="14.4">
      <c r="C229" s="6"/>
      <c r="D229" s="6"/>
      <c r="E229" s="6"/>
      <c r="F229" s="6"/>
      <c r="I229" s="6"/>
    </row>
    <row r="230" spans="3:9" ht="14.4">
      <c r="C230" s="6"/>
      <c r="D230" s="6"/>
      <c r="E230" s="6"/>
      <c r="F230" s="6"/>
      <c r="I230" s="6"/>
    </row>
    <row r="231" spans="3:9" ht="14.4">
      <c r="C231" s="6"/>
      <c r="D231" s="6"/>
      <c r="E231" s="6"/>
      <c r="F231" s="6"/>
      <c r="I231" s="6"/>
    </row>
    <row r="232" spans="3:9" ht="14.4">
      <c r="C232" s="6"/>
      <c r="D232" s="6"/>
      <c r="E232" s="6"/>
      <c r="F232" s="6"/>
      <c r="I232" s="6"/>
    </row>
    <row r="233" spans="3:9" ht="14.4">
      <c r="C233" s="6"/>
      <c r="D233" s="6"/>
      <c r="E233" s="6"/>
      <c r="F233" s="6"/>
      <c r="I233" s="6"/>
    </row>
    <row r="234" spans="3:9" ht="14.4">
      <c r="C234" s="6"/>
      <c r="D234" s="6"/>
      <c r="E234" s="6"/>
      <c r="F234" s="6"/>
      <c r="I234" s="6"/>
    </row>
    <row r="235" spans="3:9" ht="14.4">
      <c r="C235" s="6"/>
      <c r="D235" s="6"/>
      <c r="E235" s="6"/>
      <c r="F235" s="6"/>
      <c r="I235" s="6"/>
    </row>
    <row r="236" spans="3:9" ht="14.4">
      <c r="C236" s="6"/>
      <c r="D236" s="6"/>
      <c r="E236" s="6"/>
      <c r="F236" s="6"/>
      <c r="I236" s="6"/>
    </row>
    <row r="237" spans="3:9" ht="14.4">
      <c r="C237" s="6"/>
      <c r="D237" s="6"/>
      <c r="E237" s="6"/>
      <c r="F237" s="6"/>
      <c r="I237" s="6"/>
    </row>
    <row r="238" spans="3:9" ht="14.4">
      <c r="C238" s="6"/>
      <c r="D238" s="6"/>
      <c r="E238" s="6"/>
      <c r="F238" s="6"/>
      <c r="I238" s="6"/>
    </row>
    <row r="239" spans="3:9" ht="14.4">
      <c r="C239" s="6"/>
      <c r="D239" s="6"/>
      <c r="E239" s="6"/>
      <c r="F239" s="6"/>
      <c r="I239" s="6"/>
    </row>
    <row r="240" spans="3:9" ht="14.4">
      <c r="C240" s="6"/>
      <c r="D240" s="6"/>
      <c r="E240" s="6"/>
      <c r="F240" s="6"/>
      <c r="I240" s="6"/>
    </row>
    <row r="241" spans="3:9" ht="14.4">
      <c r="C241" s="6"/>
      <c r="D241" s="6"/>
      <c r="E241" s="6"/>
      <c r="F241" s="6"/>
      <c r="I241" s="6"/>
    </row>
    <row r="242" spans="3:9" ht="14.4">
      <c r="C242" s="6"/>
      <c r="D242" s="6"/>
      <c r="E242" s="6"/>
      <c r="F242" s="6"/>
      <c r="I242" s="6"/>
    </row>
    <row r="243" spans="3:9" ht="14.4">
      <c r="C243" s="6"/>
      <c r="D243" s="6"/>
      <c r="E243" s="6"/>
      <c r="F243" s="6"/>
      <c r="I243" s="6"/>
    </row>
    <row r="244" spans="3:9" ht="14.4">
      <c r="C244" s="6"/>
      <c r="D244" s="6"/>
      <c r="E244" s="6"/>
      <c r="F244" s="6"/>
      <c r="I244" s="6"/>
    </row>
    <row r="245" spans="3:9" ht="14.4">
      <c r="C245" s="6"/>
      <c r="D245" s="6"/>
      <c r="E245" s="6"/>
      <c r="F245" s="6"/>
      <c r="I245" s="6"/>
    </row>
    <row r="246" spans="3:9" ht="14.4">
      <c r="C246" s="6"/>
      <c r="D246" s="6"/>
      <c r="E246" s="6"/>
      <c r="F246" s="6"/>
      <c r="I246" s="6"/>
    </row>
    <row r="247" spans="3:9" ht="14.4">
      <c r="C247" s="6"/>
      <c r="D247" s="6"/>
      <c r="E247" s="6"/>
      <c r="F247" s="6"/>
      <c r="I247" s="6"/>
    </row>
    <row r="248" spans="3:9" ht="14.4">
      <c r="C248" s="6"/>
      <c r="D248" s="6"/>
      <c r="E248" s="6"/>
      <c r="F248" s="6"/>
      <c r="I248" s="6"/>
    </row>
    <row r="249" spans="3:9" ht="14.4">
      <c r="C249" s="6"/>
      <c r="D249" s="6"/>
      <c r="E249" s="6"/>
      <c r="F249" s="6"/>
      <c r="I249" s="6"/>
    </row>
    <row r="250" spans="3:9" ht="14.4">
      <c r="C250" s="6"/>
      <c r="D250" s="6"/>
      <c r="E250" s="6"/>
      <c r="F250" s="6"/>
      <c r="I250" s="6"/>
    </row>
    <row r="251" spans="3:9" ht="14.4">
      <c r="C251" s="6"/>
      <c r="D251" s="6"/>
      <c r="E251" s="6"/>
      <c r="F251" s="6"/>
      <c r="I251" s="6"/>
    </row>
    <row r="252" spans="3:9" ht="14.4">
      <c r="C252" s="6"/>
      <c r="D252" s="6"/>
      <c r="E252" s="6"/>
      <c r="F252" s="6"/>
      <c r="I252" s="6"/>
    </row>
    <row r="253" spans="3:9" ht="14.4">
      <c r="C253" s="6"/>
      <c r="D253" s="6"/>
      <c r="E253" s="6"/>
      <c r="F253" s="6"/>
      <c r="I253" s="6"/>
    </row>
    <row r="254" spans="3:9" ht="14.4">
      <c r="C254" s="6"/>
      <c r="D254" s="6"/>
      <c r="E254" s="6"/>
      <c r="F254" s="6"/>
      <c r="I254" s="6"/>
    </row>
    <row r="255" spans="3:9" ht="14.4">
      <c r="C255" s="6"/>
      <c r="D255" s="6"/>
      <c r="E255" s="6"/>
      <c r="F255" s="6"/>
      <c r="I255" s="6"/>
    </row>
    <row r="256" spans="3:9" ht="14.4">
      <c r="C256" s="6"/>
      <c r="D256" s="6"/>
      <c r="E256" s="6"/>
      <c r="F256" s="6"/>
      <c r="I256" s="6"/>
    </row>
    <row r="257" spans="3:9" ht="14.4">
      <c r="C257" s="6"/>
      <c r="D257" s="6"/>
      <c r="E257" s="6"/>
      <c r="F257" s="6"/>
      <c r="I257" s="6"/>
    </row>
    <row r="258" spans="3:9" ht="14.4">
      <c r="C258" s="6"/>
      <c r="D258" s="6"/>
      <c r="E258" s="6"/>
      <c r="F258" s="6"/>
      <c r="I258" s="6"/>
    </row>
    <row r="259" spans="3:9" ht="14.4">
      <c r="C259" s="6"/>
      <c r="D259" s="6"/>
      <c r="E259" s="6"/>
      <c r="F259" s="6"/>
      <c r="I259" s="6"/>
    </row>
    <row r="260" spans="3:9" ht="14.4">
      <c r="C260" s="6"/>
      <c r="D260" s="6"/>
      <c r="E260" s="6"/>
      <c r="F260" s="6"/>
      <c r="I260" s="6"/>
    </row>
    <row r="261" spans="3:9" ht="14.4">
      <c r="C261" s="6"/>
      <c r="D261" s="6"/>
      <c r="E261" s="6"/>
      <c r="F261" s="6"/>
      <c r="I261" s="6"/>
    </row>
    <row r="262" spans="3:9" ht="14.4">
      <c r="C262" s="6"/>
      <c r="D262" s="6"/>
      <c r="E262" s="6"/>
      <c r="F262" s="6"/>
      <c r="I262" s="6"/>
    </row>
    <row r="263" spans="3:9" ht="14.4">
      <c r="C263" s="6"/>
      <c r="D263" s="6"/>
      <c r="E263" s="6"/>
      <c r="F263" s="6"/>
      <c r="I263" s="6"/>
    </row>
    <row r="264" spans="3:9" ht="14.4">
      <c r="C264" s="6"/>
      <c r="D264" s="6"/>
      <c r="E264" s="6"/>
      <c r="F264" s="6"/>
      <c r="I264" s="6"/>
    </row>
    <row r="265" spans="3:9" ht="14.4">
      <c r="C265" s="6"/>
      <c r="D265" s="6"/>
      <c r="E265" s="6"/>
      <c r="F265" s="6"/>
      <c r="I265" s="6"/>
    </row>
    <row r="266" spans="3:9" ht="14.4">
      <c r="C266" s="6"/>
      <c r="D266" s="6"/>
      <c r="E266" s="6"/>
      <c r="F266" s="6"/>
      <c r="I266" s="6"/>
    </row>
    <row r="267" spans="3:9" ht="14.4">
      <c r="C267" s="6"/>
      <c r="D267" s="6"/>
      <c r="E267" s="6"/>
      <c r="F267" s="6"/>
      <c r="I267" s="6"/>
    </row>
    <row r="268" spans="3:9" ht="14.4">
      <c r="C268" s="6"/>
      <c r="D268" s="6"/>
      <c r="E268" s="6"/>
      <c r="F268" s="6"/>
      <c r="I268" s="6"/>
    </row>
    <row r="269" spans="3:9" ht="14.4">
      <c r="C269" s="6"/>
      <c r="D269" s="6"/>
      <c r="E269" s="6"/>
      <c r="F269" s="6"/>
      <c r="I269" s="6"/>
    </row>
    <row r="270" spans="3:9" ht="14.4">
      <c r="C270" s="6"/>
      <c r="D270" s="6"/>
      <c r="E270" s="6"/>
      <c r="F270" s="6"/>
      <c r="I270" s="6"/>
    </row>
    <row r="271" spans="3:9" ht="14.4">
      <c r="C271" s="6"/>
      <c r="D271" s="6"/>
      <c r="E271" s="6"/>
      <c r="F271" s="6"/>
      <c r="I271" s="6"/>
    </row>
    <row r="272" spans="3:9" ht="14.4">
      <c r="C272" s="6"/>
      <c r="D272" s="6"/>
      <c r="E272" s="6"/>
      <c r="F272" s="6"/>
      <c r="I272" s="6"/>
    </row>
    <row r="273" spans="3:9" ht="14.4">
      <c r="C273" s="6"/>
      <c r="D273" s="6"/>
      <c r="E273" s="6"/>
      <c r="F273" s="6"/>
      <c r="I273" s="6"/>
    </row>
    <row r="274" spans="3:9" ht="14.4">
      <c r="C274" s="6"/>
      <c r="D274" s="6"/>
      <c r="E274" s="6"/>
      <c r="F274" s="6"/>
      <c r="I274" s="6"/>
    </row>
    <row r="275" spans="3:9" ht="14.4">
      <c r="C275" s="6"/>
      <c r="D275" s="6"/>
      <c r="E275" s="6"/>
      <c r="F275" s="6"/>
      <c r="I275" s="6"/>
    </row>
    <row r="276" spans="3:9" ht="14.4">
      <c r="C276" s="6"/>
      <c r="D276" s="6"/>
      <c r="E276" s="6"/>
      <c r="F276" s="6"/>
      <c r="I276" s="6"/>
    </row>
    <row r="277" spans="3:9" ht="14.4">
      <c r="C277" s="6"/>
      <c r="D277" s="6"/>
      <c r="E277" s="6"/>
      <c r="F277" s="6"/>
      <c r="I277" s="6"/>
    </row>
    <row r="278" spans="3:9" ht="14.4">
      <c r="C278" s="6"/>
      <c r="D278" s="6"/>
      <c r="E278" s="6"/>
      <c r="F278" s="6"/>
      <c r="I278" s="6"/>
    </row>
    <row r="279" spans="3:9" ht="14.4">
      <c r="C279" s="6"/>
      <c r="D279" s="6"/>
      <c r="E279" s="6"/>
      <c r="F279" s="6"/>
      <c r="I279" s="6"/>
    </row>
    <row r="280" spans="3:9" ht="14.4">
      <c r="C280" s="6"/>
      <c r="D280" s="6"/>
      <c r="E280" s="6"/>
      <c r="F280" s="6"/>
      <c r="I280" s="6"/>
    </row>
    <row r="281" spans="3:9" ht="14.4">
      <c r="C281" s="6"/>
      <c r="D281" s="6"/>
      <c r="E281" s="6"/>
      <c r="F281" s="6"/>
      <c r="I281" s="6"/>
    </row>
    <row r="282" spans="3:9" ht="14.4">
      <c r="C282" s="6"/>
      <c r="D282" s="6"/>
      <c r="E282" s="6"/>
      <c r="F282" s="6"/>
      <c r="I282" s="6"/>
    </row>
    <row r="283" spans="3:9" ht="14.4">
      <c r="C283" s="6"/>
      <c r="D283" s="6"/>
      <c r="E283" s="6"/>
      <c r="F283" s="6"/>
      <c r="I283" s="6"/>
    </row>
    <row r="284" spans="3:9" ht="14.4">
      <c r="C284" s="6"/>
      <c r="D284" s="6"/>
      <c r="E284" s="6"/>
      <c r="F284" s="6"/>
      <c r="I284" s="6"/>
    </row>
    <row r="285" spans="3:9" ht="14.4">
      <c r="C285" s="6"/>
      <c r="D285" s="6"/>
      <c r="E285" s="6"/>
      <c r="F285" s="6"/>
      <c r="I285" s="6"/>
    </row>
    <row r="286" spans="3:9" ht="14.4">
      <c r="C286" s="6"/>
      <c r="D286" s="6"/>
      <c r="E286" s="6"/>
      <c r="F286" s="6"/>
      <c r="I286" s="6"/>
    </row>
    <row r="287" spans="3:9" ht="14.4">
      <c r="C287" s="6"/>
      <c r="D287" s="6"/>
      <c r="E287" s="6"/>
      <c r="F287" s="6"/>
      <c r="I287" s="6"/>
    </row>
    <row r="288" spans="3:9" ht="14.4">
      <c r="C288" s="6"/>
      <c r="D288" s="6"/>
      <c r="E288" s="6"/>
      <c r="F288" s="6"/>
      <c r="I288" s="6"/>
    </row>
    <row r="289" spans="3:9" ht="14.4">
      <c r="C289" s="6"/>
      <c r="D289" s="6"/>
      <c r="E289" s="6"/>
      <c r="F289" s="6"/>
      <c r="I289" s="6"/>
    </row>
    <row r="290" spans="3:9" ht="14.4">
      <c r="C290" s="6"/>
      <c r="D290" s="6"/>
      <c r="E290" s="6"/>
      <c r="F290" s="6"/>
      <c r="I290" s="6"/>
    </row>
    <row r="291" spans="3:9" ht="14.4">
      <c r="C291" s="6"/>
      <c r="D291" s="6"/>
      <c r="E291" s="6"/>
      <c r="F291" s="6"/>
      <c r="I291" s="6"/>
    </row>
    <row r="292" spans="3:9" ht="14.4">
      <c r="C292" s="6"/>
      <c r="D292" s="6"/>
      <c r="E292" s="6"/>
      <c r="F292" s="6"/>
      <c r="I292" s="6"/>
    </row>
    <row r="293" spans="3:9" ht="14.4">
      <c r="C293" s="6"/>
      <c r="D293" s="6"/>
      <c r="E293" s="6"/>
      <c r="F293" s="6"/>
      <c r="I293" s="6"/>
    </row>
    <row r="294" spans="3:9" ht="14.4">
      <c r="C294" s="6"/>
      <c r="D294" s="6"/>
      <c r="E294" s="6"/>
      <c r="F294" s="6"/>
      <c r="I294" s="6"/>
    </row>
    <row r="295" spans="3:9" ht="14.4">
      <c r="C295" s="6"/>
      <c r="D295" s="6"/>
      <c r="E295" s="6"/>
      <c r="F295" s="6"/>
      <c r="I295" s="6"/>
    </row>
    <row r="296" spans="3:9" ht="14.4">
      <c r="C296" s="6"/>
      <c r="D296" s="6"/>
      <c r="E296" s="6"/>
      <c r="F296" s="6"/>
      <c r="I296" s="6"/>
    </row>
    <row r="297" spans="3:9" ht="14.4">
      <c r="C297" s="6"/>
      <c r="D297" s="6"/>
      <c r="E297" s="6"/>
      <c r="F297" s="6"/>
      <c r="I297" s="6"/>
    </row>
    <row r="298" spans="3:9" ht="14.4">
      <c r="C298" s="6"/>
      <c r="D298" s="6"/>
      <c r="E298" s="6"/>
      <c r="F298" s="6"/>
      <c r="I298" s="6"/>
    </row>
    <row r="299" spans="3:9" ht="14.4">
      <c r="C299" s="6"/>
      <c r="D299" s="6"/>
      <c r="E299" s="6"/>
      <c r="F299" s="6"/>
      <c r="I299" s="6"/>
    </row>
    <row r="300" spans="3:9" ht="14.4">
      <c r="C300" s="6"/>
      <c r="D300" s="6"/>
      <c r="E300" s="6"/>
      <c r="F300" s="6"/>
      <c r="I300" s="6"/>
    </row>
    <row r="301" spans="3:9" ht="14.4">
      <c r="C301" s="6"/>
      <c r="D301" s="6"/>
      <c r="E301" s="6"/>
      <c r="F301" s="6"/>
      <c r="I301" s="6"/>
    </row>
    <row r="302" spans="3:9" ht="14.4">
      <c r="C302" s="6"/>
      <c r="D302" s="6"/>
      <c r="E302" s="6"/>
      <c r="F302" s="6"/>
      <c r="I302" s="6"/>
    </row>
    <row r="303" spans="3:9" ht="14.4">
      <c r="C303" s="6"/>
      <c r="D303" s="6"/>
      <c r="E303" s="6"/>
      <c r="F303" s="6"/>
      <c r="I303" s="6"/>
    </row>
    <row r="304" spans="3:9" ht="14.4">
      <c r="C304" s="6"/>
      <c r="D304" s="6"/>
      <c r="E304" s="6"/>
      <c r="F304" s="6"/>
      <c r="I304" s="6"/>
    </row>
    <row r="305" spans="3:9" ht="14.4">
      <c r="C305" s="6"/>
      <c r="D305" s="6"/>
      <c r="E305" s="6"/>
      <c r="F305" s="6"/>
      <c r="I305" s="6"/>
    </row>
    <row r="306" spans="3:9" ht="14.4">
      <c r="C306" s="6"/>
      <c r="D306" s="6"/>
      <c r="E306" s="6"/>
      <c r="F306" s="6"/>
      <c r="I306" s="6"/>
    </row>
    <row r="307" spans="3:9" ht="14.4">
      <c r="C307" s="6"/>
      <c r="D307" s="6"/>
      <c r="E307" s="6"/>
      <c r="F307" s="6"/>
      <c r="I307" s="6"/>
    </row>
    <row r="308" spans="3:9" ht="14.4">
      <c r="C308" s="6"/>
      <c r="D308" s="6"/>
      <c r="E308" s="6"/>
      <c r="F308" s="6"/>
      <c r="I308" s="6"/>
    </row>
    <row r="309" spans="3:9" ht="14.4">
      <c r="C309" s="6"/>
      <c r="D309" s="6"/>
      <c r="E309" s="6"/>
      <c r="F309" s="6"/>
      <c r="I309" s="6"/>
    </row>
    <row r="310" spans="3:9" ht="14.4">
      <c r="C310" s="6"/>
      <c r="D310" s="6"/>
      <c r="E310" s="6"/>
      <c r="F310" s="6"/>
      <c r="I310" s="6"/>
    </row>
    <row r="311" spans="3:9" ht="14.4">
      <c r="C311" s="6"/>
      <c r="D311" s="6"/>
      <c r="E311" s="6"/>
      <c r="F311" s="6"/>
      <c r="I311" s="6"/>
    </row>
    <row r="312" spans="3:9" ht="14.4">
      <c r="C312" s="6"/>
      <c r="D312" s="6"/>
      <c r="E312" s="6"/>
      <c r="F312" s="6"/>
      <c r="I312" s="6"/>
    </row>
    <row r="313" spans="3:9" ht="14.4">
      <c r="C313" s="6"/>
      <c r="D313" s="6"/>
      <c r="E313" s="6"/>
      <c r="F313" s="6"/>
      <c r="I313" s="6"/>
    </row>
    <row r="314" spans="3:9" ht="14.4">
      <c r="C314" s="6"/>
      <c r="D314" s="6"/>
      <c r="E314" s="6"/>
      <c r="F314" s="6"/>
      <c r="I314" s="6"/>
    </row>
    <row r="315" spans="3:9" ht="14.4">
      <c r="C315" s="6"/>
      <c r="D315" s="6"/>
      <c r="E315" s="6"/>
      <c r="F315" s="6"/>
      <c r="I315" s="6"/>
    </row>
    <row r="316" spans="3:9" ht="14.4">
      <c r="C316" s="6"/>
      <c r="D316" s="6"/>
      <c r="E316" s="6"/>
      <c r="F316" s="6"/>
      <c r="I316" s="6"/>
    </row>
    <row r="317" spans="3:9" ht="14.4">
      <c r="C317" s="6"/>
      <c r="D317" s="6"/>
      <c r="E317" s="6"/>
      <c r="F317" s="6"/>
      <c r="I317" s="6"/>
    </row>
    <row r="318" spans="3:9" ht="14.4">
      <c r="C318" s="6"/>
      <c r="D318" s="6"/>
      <c r="E318" s="6"/>
      <c r="F318" s="6"/>
      <c r="I318" s="6"/>
    </row>
    <row r="319" spans="3:9" ht="14.4">
      <c r="C319" s="6"/>
      <c r="D319" s="6"/>
      <c r="E319" s="6"/>
      <c r="F319" s="6"/>
      <c r="I319" s="6"/>
    </row>
    <row r="320" spans="3:9" ht="14.4">
      <c r="C320" s="6"/>
      <c r="D320" s="6"/>
      <c r="E320" s="6"/>
      <c r="F320" s="6"/>
      <c r="I320" s="6"/>
    </row>
    <row r="321" spans="3:9" ht="14.4">
      <c r="C321" s="6"/>
      <c r="D321" s="6"/>
      <c r="E321" s="6"/>
      <c r="F321" s="6"/>
      <c r="I321" s="6"/>
    </row>
    <row r="322" spans="3:9" ht="14.4">
      <c r="C322" s="6"/>
      <c r="D322" s="6"/>
      <c r="E322" s="6"/>
      <c r="F322" s="6"/>
      <c r="I322" s="6"/>
    </row>
    <row r="323" spans="3:9" ht="14.4">
      <c r="C323" s="6"/>
      <c r="D323" s="6"/>
      <c r="E323" s="6"/>
      <c r="F323" s="6"/>
      <c r="I323" s="6"/>
    </row>
    <row r="324" spans="3:9" ht="14.4">
      <c r="C324" s="6"/>
      <c r="D324" s="6"/>
      <c r="E324" s="6"/>
      <c r="F324" s="6"/>
      <c r="I324" s="6"/>
    </row>
    <row r="325" spans="3:9" ht="14.4">
      <c r="C325" s="6"/>
      <c r="D325" s="6"/>
      <c r="E325" s="6"/>
      <c r="F325" s="6"/>
      <c r="I325" s="6"/>
    </row>
    <row r="326" spans="3:9" ht="14.4">
      <c r="C326" s="6"/>
      <c r="D326" s="6"/>
      <c r="E326" s="6"/>
      <c r="F326" s="6"/>
      <c r="I326" s="6"/>
    </row>
    <row r="327" spans="3:9" ht="14.4">
      <c r="C327" s="6"/>
      <c r="D327" s="6"/>
      <c r="E327" s="6"/>
      <c r="F327" s="6"/>
      <c r="I327" s="6"/>
    </row>
    <row r="328" spans="3:9" ht="14.4">
      <c r="C328" s="6"/>
      <c r="D328" s="6"/>
      <c r="E328" s="6"/>
      <c r="F328" s="6"/>
      <c r="I328" s="6"/>
    </row>
    <row r="329" spans="3:9" ht="14.4">
      <c r="C329" s="6"/>
      <c r="D329" s="6"/>
      <c r="E329" s="6"/>
      <c r="F329" s="6"/>
      <c r="I329" s="6"/>
    </row>
    <row r="330" spans="3:9" ht="14.4">
      <c r="C330" s="6"/>
      <c r="D330" s="6"/>
      <c r="E330" s="6"/>
      <c r="F330" s="6"/>
      <c r="I330" s="6"/>
    </row>
    <row r="331" spans="3:9" ht="14.4">
      <c r="C331" s="6"/>
      <c r="D331" s="6"/>
      <c r="E331" s="6"/>
      <c r="F331" s="6"/>
      <c r="I331" s="6"/>
    </row>
    <row r="332" spans="3:9" ht="14.4">
      <c r="C332" s="6"/>
      <c r="D332" s="6"/>
      <c r="E332" s="6"/>
      <c r="F332" s="6"/>
      <c r="I332" s="6"/>
    </row>
    <row r="333" spans="3:9" ht="14.4">
      <c r="C333" s="6"/>
      <c r="D333" s="6"/>
      <c r="E333" s="6"/>
      <c r="F333" s="6"/>
      <c r="I333" s="6"/>
    </row>
    <row r="334" spans="3:9" ht="14.4">
      <c r="C334" s="6"/>
      <c r="D334" s="6"/>
      <c r="E334" s="6"/>
      <c r="F334" s="6"/>
      <c r="I334" s="6"/>
    </row>
    <row r="335" spans="3:9" ht="14.4">
      <c r="C335" s="6"/>
      <c r="D335" s="6"/>
      <c r="E335" s="6"/>
      <c r="F335" s="6"/>
      <c r="I335" s="6"/>
    </row>
    <row r="336" spans="3:9" ht="14.4">
      <c r="C336" s="6"/>
      <c r="D336" s="6"/>
      <c r="E336" s="6"/>
      <c r="F336" s="6"/>
      <c r="I336" s="6"/>
    </row>
    <row r="337" spans="3:9" ht="14.4">
      <c r="C337" s="6"/>
      <c r="D337" s="6"/>
      <c r="E337" s="6"/>
      <c r="F337" s="6"/>
      <c r="I337" s="6"/>
    </row>
    <row r="338" spans="3:9" ht="14.4">
      <c r="C338" s="6"/>
      <c r="D338" s="6"/>
      <c r="E338" s="6"/>
      <c r="F338" s="6"/>
      <c r="I338" s="6"/>
    </row>
    <row r="339" spans="3:9" ht="14.4">
      <c r="C339" s="6"/>
      <c r="D339" s="6"/>
      <c r="E339" s="6"/>
      <c r="F339" s="6"/>
      <c r="I339" s="6"/>
    </row>
    <row r="340" spans="3:9" ht="14.4">
      <c r="C340" s="6"/>
      <c r="D340" s="6"/>
      <c r="E340" s="6"/>
      <c r="F340" s="6"/>
      <c r="I340" s="6"/>
    </row>
    <row r="341" spans="3:9" ht="14.4">
      <c r="C341" s="6"/>
      <c r="D341" s="6"/>
      <c r="E341" s="6"/>
      <c r="F341" s="6"/>
      <c r="I341" s="6"/>
    </row>
    <row r="342" spans="3:9" ht="14.4">
      <c r="C342" s="6"/>
      <c r="D342" s="6"/>
      <c r="E342" s="6"/>
      <c r="F342" s="6"/>
      <c r="I342" s="6"/>
    </row>
    <row r="343" spans="3:9" ht="14.4">
      <c r="C343" s="6"/>
      <c r="D343" s="6"/>
      <c r="E343" s="6"/>
      <c r="F343" s="6"/>
      <c r="I343" s="6"/>
    </row>
    <row r="344" spans="3:9" ht="14.4">
      <c r="C344" s="6"/>
      <c r="D344" s="6"/>
      <c r="E344" s="6"/>
      <c r="F344" s="6"/>
      <c r="I344" s="6"/>
    </row>
    <row r="345" spans="3:9" ht="14.4">
      <c r="C345" s="6"/>
      <c r="D345" s="6"/>
      <c r="E345" s="6"/>
      <c r="F345" s="6"/>
      <c r="I345" s="6"/>
    </row>
    <row r="346" spans="3:9" ht="14.4">
      <c r="C346" s="6"/>
      <c r="D346" s="6"/>
      <c r="E346" s="6"/>
      <c r="F346" s="6"/>
      <c r="I346" s="6"/>
    </row>
    <row r="347" spans="3:9" ht="14.4">
      <c r="C347" s="6"/>
      <c r="D347" s="6"/>
      <c r="E347" s="6"/>
      <c r="F347" s="6"/>
      <c r="I347" s="6"/>
    </row>
    <row r="348" spans="3:9" ht="14.4">
      <c r="C348" s="6"/>
      <c r="D348" s="6"/>
      <c r="E348" s="6"/>
      <c r="F348" s="6"/>
      <c r="I348" s="6"/>
    </row>
    <row r="349" spans="3:9" ht="14.4">
      <c r="C349" s="6"/>
      <c r="D349" s="6"/>
      <c r="E349" s="6"/>
      <c r="F349" s="6"/>
      <c r="I349" s="6"/>
    </row>
    <row r="350" spans="3:9" ht="14.4">
      <c r="C350" s="6"/>
      <c r="D350" s="6"/>
      <c r="E350" s="6"/>
      <c r="F350" s="6"/>
      <c r="I350" s="6"/>
    </row>
    <row r="351" spans="3:9" ht="14.4">
      <c r="C351" s="6"/>
      <c r="D351" s="6"/>
      <c r="E351" s="6"/>
      <c r="F351" s="6"/>
      <c r="I351" s="6"/>
    </row>
    <row r="352" spans="3:9" ht="14.4">
      <c r="C352" s="6"/>
      <c r="D352" s="6"/>
      <c r="E352" s="6"/>
      <c r="F352" s="6"/>
      <c r="I352" s="6"/>
    </row>
    <row r="353" spans="3:9" ht="14.4">
      <c r="C353" s="6"/>
      <c r="D353" s="6"/>
      <c r="E353" s="6"/>
      <c r="F353" s="6"/>
      <c r="I353" s="6"/>
    </row>
    <row r="354" spans="3:9" ht="14.4">
      <c r="C354" s="6"/>
      <c r="D354" s="6"/>
      <c r="E354" s="6"/>
      <c r="F354" s="6"/>
      <c r="I354" s="6"/>
    </row>
    <row r="355" spans="3:9" ht="14.4">
      <c r="C355" s="6"/>
      <c r="D355" s="6"/>
      <c r="E355" s="6"/>
      <c r="F355" s="6"/>
      <c r="I355" s="6"/>
    </row>
    <row r="356" spans="3:9" ht="14.4">
      <c r="C356" s="6"/>
      <c r="D356" s="6"/>
      <c r="E356" s="6"/>
      <c r="F356" s="6"/>
      <c r="I356" s="6"/>
    </row>
    <row r="357" spans="3:9" ht="14.4">
      <c r="C357" s="6"/>
      <c r="D357" s="6"/>
      <c r="E357" s="6"/>
      <c r="F357" s="6"/>
      <c r="I357" s="6"/>
    </row>
    <row r="358" spans="3:9" ht="14.4">
      <c r="C358" s="6"/>
      <c r="D358" s="6"/>
      <c r="E358" s="6"/>
      <c r="F358" s="6"/>
      <c r="I358" s="6"/>
    </row>
    <row r="359" spans="3:9" ht="14.4">
      <c r="C359" s="6"/>
      <c r="D359" s="6"/>
      <c r="E359" s="6"/>
      <c r="F359" s="6"/>
      <c r="I359" s="6"/>
    </row>
    <row r="360" spans="3:9" ht="14.4">
      <c r="C360" s="6"/>
      <c r="D360" s="6"/>
      <c r="E360" s="6"/>
      <c r="F360" s="6"/>
      <c r="I360" s="6"/>
    </row>
    <row r="361" spans="3:9" ht="14.4">
      <c r="C361" s="6"/>
      <c r="D361" s="6"/>
      <c r="E361" s="6"/>
      <c r="F361" s="6"/>
      <c r="I361" s="6"/>
    </row>
    <row r="362" spans="3:9" ht="14.4">
      <c r="C362" s="6"/>
      <c r="D362" s="6"/>
      <c r="E362" s="6"/>
      <c r="F362" s="6"/>
      <c r="I362" s="6"/>
    </row>
    <row r="363" spans="3:9" ht="14.4">
      <c r="C363" s="6"/>
      <c r="D363" s="6"/>
      <c r="E363" s="6"/>
      <c r="F363" s="6"/>
      <c r="I363" s="6"/>
    </row>
    <row r="364" spans="3:9" ht="14.4">
      <c r="C364" s="6"/>
      <c r="D364" s="6"/>
      <c r="E364" s="6"/>
      <c r="F364" s="6"/>
      <c r="I364" s="6"/>
    </row>
    <row r="365" spans="3:9" ht="14.4">
      <c r="C365" s="6"/>
      <c r="D365" s="6"/>
      <c r="E365" s="6"/>
      <c r="F365" s="6"/>
      <c r="I365" s="6"/>
    </row>
    <row r="366" spans="3:9" ht="14.4">
      <c r="C366" s="6"/>
      <c r="D366" s="6"/>
      <c r="E366" s="6"/>
      <c r="F366" s="6"/>
      <c r="I366" s="6"/>
    </row>
    <row r="367" spans="3:9" ht="14.4">
      <c r="C367" s="6"/>
      <c r="D367" s="6"/>
      <c r="E367" s="6"/>
      <c r="F367" s="6"/>
      <c r="I367" s="6"/>
    </row>
    <row r="368" spans="3:9" ht="14.4">
      <c r="C368" s="6"/>
      <c r="D368" s="6"/>
      <c r="E368" s="6"/>
      <c r="F368" s="6"/>
      <c r="I368" s="6"/>
    </row>
    <row r="369" spans="3:9" ht="14.4">
      <c r="C369" s="6"/>
      <c r="D369" s="6"/>
      <c r="E369" s="6"/>
      <c r="F369" s="6"/>
      <c r="I369" s="6"/>
    </row>
    <row r="370" spans="3:9" ht="14.4">
      <c r="C370" s="6"/>
      <c r="D370" s="6"/>
      <c r="E370" s="6"/>
      <c r="F370" s="6"/>
      <c r="I370" s="6"/>
    </row>
    <row r="371" spans="3:9" ht="14.4">
      <c r="C371" s="6"/>
      <c r="D371" s="6"/>
      <c r="E371" s="6"/>
      <c r="F371" s="6"/>
      <c r="I371" s="6"/>
    </row>
    <row r="372" spans="3:9" ht="14.4">
      <c r="C372" s="6"/>
      <c r="D372" s="6"/>
      <c r="E372" s="6"/>
      <c r="F372" s="6"/>
      <c r="I372" s="6"/>
    </row>
    <row r="373" spans="3:9" ht="14.4">
      <c r="C373" s="6"/>
      <c r="D373" s="6"/>
      <c r="E373" s="6"/>
      <c r="F373" s="6"/>
      <c r="I373" s="6"/>
    </row>
    <row r="374" spans="3:9" ht="14.4">
      <c r="C374" s="6"/>
      <c r="D374" s="6"/>
      <c r="E374" s="6"/>
      <c r="F374" s="6"/>
      <c r="I374" s="6"/>
    </row>
    <row r="375" spans="3:9" ht="14.4">
      <c r="C375" s="6"/>
      <c r="D375" s="6"/>
      <c r="E375" s="6"/>
      <c r="F375" s="6"/>
      <c r="I375" s="6"/>
    </row>
    <row r="376" spans="3:9" ht="14.4">
      <c r="C376" s="6"/>
      <c r="D376" s="6"/>
      <c r="E376" s="6"/>
      <c r="F376" s="6"/>
      <c r="I376" s="6"/>
    </row>
    <row r="377" spans="3:9" ht="14.4">
      <c r="C377" s="6"/>
      <c r="D377" s="6"/>
      <c r="E377" s="6"/>
      <c r="F377" s="6"/>
      <c r="I377" s="6"/>
    </row>
    <row r="378" spans="3:9" ht="14.4">
      <c r="C378" s="6"/>
      <c r="D378" s="6"/>
      <c r="E378" s="6"/>
      <c r="F378" s="6"/>
      <c r="I378" s="6"/>
    </row>
    <row r="379" spans="3:9" ht="14.4">
      <c r="C379" s="6"/>
      <c r="D379" s="6"/>
      <c r="E379" s="6"/>
      <c r="F379" s="6"/>
      <c r="I379" s="6"/>
    </row>
    <row r="380" spans="3:9" ht="14.4">
      <c r="C380" s="6"/>
      <c r="D380" s="6"/>
      <c r="E380" s="6"/>
      <c r="F380" s="6"/>
      <c r="I380" s="6"/>
    </row>
    <row r="381" spans="3:9" ht="14.4">
      <c r="C381" s="6"/>
      <c r="D381" s="6"/>
      <c r="E381" s="6"/>
      <c r="F381" s="6"/>
      <c r="I381" s="6"/>
    </row>
    <row r="382" spans="3:9" ht="14.4">
      <c r="C382" s="6"/>
      <c r="D382" s="6"/>
      <c r="E382" s="6"/>
      <c r="F382" s="6"/>
      <c r="I382" s="6"/>
    </row>
    <row r="383" spans="3:9" ht="14.4">
      <c r="C383" s="6"/>
      <c r="D383" s="6"/>
      <c r="E383" s="6"/>
      <c r="F383" s="6"/>
      <c r="I383" s="6"/>
    </row>
    <row r="384" spans="3:9" ht="14.4">
      <c r="C384" s="6"/>
      <c r="D384" s="6"/>
      <c r="E384" s="6"/>
      <c r="F384" s="6"/>
      <c r="I384" s="6"/>
    </row>
    <row r="385" spans="3:9" ht="14.4">
      <c r="C385" s="6"/>
      <c r="D385" s="6"/>
      <c r="E385" s="6"/>
      <c r="F385" s="6"/>
      <c r="I385" s="6"/>
    </row>
    <row r="386" spans="3:9" ht="14.4">
      <c r="C386" s="6"/>
      <c r="D386" s="6"/>
      <c r="E386" s="6"/>
      <c r="F386" s="6"/>
      <c r="I386" s="6"/>
    </row>
    <row r="387" spans="3:9" ht="14.4">
      <c r="C387" s="6"/>
      <c r="D387" s="6"/>
      <c r="E387" s="6"/>
      <c r="F387" s="6"/>
      <c r="I387" s="6"/>
    </row>
    <row r="388" spans="3:9" ht="14.4">
      <c r="C388" s="6"/>
      <c r="D388" s="6"/>
      <c r="E388" s="6"/>
      <c r="F388" s="6"/>
      <c r="I388" s="6"/>
    </row>
    <row r="389" spans="3:9" ht="14.4">
      <c r="C389" s="6"/>
      <c r="D389" s="6"/>
      <c r="E389" s="6"/>
      <c r="F389" s="6"/>
      <c r="I389" s="6"/>
    </row>
    <row r="390" spans="3:9" ht="14.4">
      <c r="C390" s="6"/>
      <c r="D390" s="6"/>
      <c r="E390" s="6"/>
      <c r="F390" s="6"/>
      <c r="I390" s="6"/>
    </row>
    <row r="391" spans="3:9" ht="14.4">
      <c r="C391" s="6"/>
      <c r="D391" s="6"/>
      <c r="E391" s="6"/>
      <c r="F391" s="6"/>
      <c r="I391" s="6"/>
    </row>
    <row r="392" spans="3:9" ht="14.4">
      <c r="C392" s="6"/>
      <c r="D392" s="6"/>
      <c r="E392" s="6"/>
      <c r="F392" s="6"/>
      <c r="I392" s="6"/>
    </row>
    <row r="393" spans="3:9" ht="14.4">
      <c r="C393" s="6"/>
      <c r="D393" s="6"/>
      <c r="E393" s="6"/>
      <c r="F393" s="6"/>
      <c r="I393" s="6"/>
    </row>
    <row r="394" spans="3:9" ht="14.4">
      <c r="C394" s="6"/>
      <c r="D394" s="6"/>
      <c r="E394" s="6"/>
      <c r="F394" s="6"/>
      <c r="I394" s="6"/>
    </row>
    <row r="395" spans="3:9" ht="14.4">
      <c r="C395" s="6"/>
      <c r="D395" s="6"/>
      <c r="E395" s="6"/>
      <c r="F395" s="6"/>
      <c r="I395" s="6"/>
    </row>
    <row r="396" spans="3:9" ht="14.4">
      <c r="C396" s="6"/>
      <c r="D396" s="6"/>
      <c r="E396" s="6"/>
      <c r="F396" s="6"/>
      <c r="I396" s="6"/>
    </row>
    <row r="397" spans="3:9" ht="14.4">
      <c r="C397" s="6"/>
      <c r="D397" s="6"/>
      <c r="E397" s="6"/>
      <c r="F397" s="6"/>
      <c r="I397" s="6"/>
    </row>
    <row r="398" spans="3:9" ht="14.4">
      <c r="C398" s="6"/>
      <c r="D398" s="6"/>
      <c r="E398" s="6"/>
      <c r="F398" s="6"/>
      <c r="I398" s="6"/>
    </row>
    <row r="399" spans="3:9" ht="14.4">
      <c r="C399" s="6"/>
      <c r="D399" s="6"/>
      <c r="E399" s="6"/>
      <c r="F399" s="6"/>
      <c r="I399" s="6"/>
    </row>
    <row r="400" spans="3:9" ht="14.4">
      <c r="C400" s="6"/>
      <c r="D400" s="6"/>
      <c r="E400" s="6"/>
      <c r="F400" s="6"/>
      <c r="I400" s="6"/>
    </row>
    <row r="401" spans="3:9" ht="14.4">
      <c r="C401" s="6"/>
      <c r="D401" s="6"/>
      <c r="E401" s="6"/>
      <c r="F401" s="6"/>
      <c r="I401" s="6"/>
    </row>
    <row r="402" spans="3:9" ht="14.4">
      <c r="C402" s="6"/>
      <c r="D402" s="6"/>
      <c r="E402" s="6"/>
      <c r="F402" s="6"/>
      <c r="I402" s="6"/>
    </row>
    <row r="403" spans="3:9" ht="14.4">
      <c r="C403" s="6"/>
      <c r="D403" s="6"/>
      <c r="E403" s="6"/>
      <c r="F403" s="6"/>
      <c r="I403" s="6"/>
    </row>
    <row r="404" spans="3:9" ht="14.4">
      <c r="C404" s="6"/>
      <c r="D404" s="6"/>
      <c r="E404" s="6"/>
      <c r="F404" s="6"/>
      <c r="I404" s="6"/>
    </row>
    <row r="405" spans="3:9" ht="14.4">
      <c r="C405" s="6"/>
      <c r="D405" s="6"/>
      <c r="E405" s="6"/>
      <c r="F405" s="6"/>
      <c r="I405" s="6"/>
    </row>
    <row r="406" spans="3:9" ht="14.4">
      <c r="C406" s="6"/>
      <c r="D406" s="6"/>
      <c r="E406" s="6"/>
      <c r="F406" s="6"/>
      <c r="I406" s="6"/>
    </row>
    <row r="407" spans="3:9" ht="14.4">
      <c r="C407" s="6"/>
      <c r="D407" s="6"/>
      <c r="E407" s="6"/>
      <c r="F407" s="6"/>
      <c r="I407" s="6"/>
    </row>
    <row r="408" spans="3:9" ht="14.4">
      <c r="C408" s="6"/>
      <c r="D408" s="6"/>
      <c r="E408" s="6"/>
      <c r="F408" s="6"/>
      <c r="I408" s="6"/>
    </row>
    <row r="409" spans="3:9" ht="14.4">
      <c r="C409" s="6"/>
      <c r="D409" s="6"/>
      <c r="E409" s="6"/>
      <c r="F409" s="6"/>
      <c r="I409" s="6"/>
    </row>
    <row r="410" spans="3:9" ht="14.4">
      <c r="C410" s="6"/>
      <c r="D410" s="6"/>
      <c r="E410" s="6"/>
      <c r="F410" s="6"/>
      <c r="I410" s="6"/>
    </row>
    <row r="411" spans="3:9" ht="14.4">
      <c r="C411" s="6"/>
      <c r="D411" s="6"/>
      <c r="E411" s="6"/>
      <c r="F411" s="6"/>
      <c r="I411" s="6"/>
    </row>
    <row r="412" spans="3:9" ht="14.4">
      <c r="C412" s="6"/>
      <c r="D412" s="6"/>
      <c r="E412" s="6"/>
      <c r="F412" s="6"/>
      <c r="I412" s="6"/>
    </row>
    <row r="413" spans="3:9" ht="14.4">
      <c r="C413" s="6"/>
      <c r="D413" s="6"/>
      <c r="E413" s="6"/>
      <c r="F413" s="6"/>
      <c r="I413" s="6"/>
    </row>
    <row r="414" spans="3:9" ht="14.4">
      <c r="C414" s="6"/>
      <c r="D414" s="6"/>
      <c r="E414" s="6"/>
      <c r="F414" s="6"/>
      <c r="I414" s="6"/>
    </row>
    <row r="415" spans="3:9" ht="14.4">
      <c r="C415" s="6"/>
      <c r="D415" s="6"/>
      <c r="E415" s="6"/>
      <c r="F415" s="6"/>
      <c r="I415" s="6"/>
    </row>
    <row r="416" spans="3:9" ht="14.4">
      <c r="C416" s="6"/>
      <c r="D416" s="6"/>
      <c r="E416" s="6"/>
      <c r="F416" s="6"/>
      <c r="I416" s="6"/>
    </row>
    <row r="417" spans="3:9" ht="14.4">
      <c r="C417" s="6"/>
      <c r="D417" s="6"/>
      <c r="E417" s="6"/>
      <c r="F417" s="6"/>
      <c r="I417" s="6"/>
    </row>
    <row r="418" spans="3:9" ht="14.4">
      <c r="C418" s="6"/>
      <c r="D418" s="6"/>
      <c r="E418" s="6"/>
      <c r="F418" s="6"/>
      <c r="I418" s="6"/>
    </row>
    <row r="419" spans="3:9" ht="14.4">
      <c r="C419" s="6"/>
      <c r="D419" s="6"/>
      <c r="E419" s="6"/>
      <c r="F419" s="6"/>
      <c r="I419" s="6"/>
    </row>
    <row r="420" spans="3:9" ht="14.4">
      <c r="C420" s="6"/>
      <c r="D420" s="6"/>
      <c r="E420" s="6"/>
      <c r="F420" s="6"/>
      <c r="I420" s="6"/>
    </row>
    <row r="421" spans="3:9" ht="14.4">
      <c r="C421" s="6"/>
      <c r="D421" s="6"/>
      <c r="E421" s="6"/>
      <c r="F421" s="6"/>
      <c r="I421" s="6"/>
    </row>
    <row r="422" spans="3:9" ht="14.4">
      <c r="C422" s="6"/>
      <c r="D422" s="6"/>
      <c r="E422" s="6"/>
      <c r="F422" s="6"/>
      <c r="I422" s="6"/>
    </row>
    <row r="423" spans="3:9" ht="14.4">
      <c r="C423" s="6"/>
      <c r="D423" s="6"/>
      <c r="E423" s="6"/>
      <c r="F423" s="6"/>
      <c r="I423" s="6"/>
    </row>
    <row r="424" spans="3:9" ht="14.4">
      <c r="C424" s="6"/>
      <c r="D424" s="6"/>
      <c r="E424" s="6"/>
      <c r="F424" s="6"/>
      <c r="I424" s="6"/>
    </row>
    <row r="425" spans="3:9" ht="14.4">
      <c r="C425" s="6"/>
      <c r="D425" s="6"/>
      <c r="E425" s="6"/>
      <c r="F425" s="6"/>
      <c r="I425" s="6"/>
    </row>
    <row r="426" spans="3:9" ht="14.4">
      <c r="C426" s="6"/>
      <c r="D426" s="6"/>
      <c r="E426" s="6"/>
      <c r="F426" s="6"/>
      <c r="I426" s="6"/>
    </row>
    <row r="427" spans="3:9" ht="14.4">
      <c r="C427" s="6"/>
      <c r="D427" s="6"/>
      <c r="E427" s="6"/>
      <c r="F427" s="6"/>
      <c r="I427" s="6"/>
    </row>
    <row r="428" spans="3:9" ht="14.4">
      <c r="C428" s="6"/>
      <c r="D428" s="6"/>
      <c r="E428" s="6"/>
      <c r="F428" s="6"/>
      <c r="I428" s="6"/>
    </row>
    <row r="429" spans="3:9" ht="14.4">
      <c r="C429" s="6"/>
      <c r="D429" s="6"/>
      <c r="E429" s="6"/>
      <c r="F429" s="6"/>
      <c r="I429" s="6"/>
    </row>
    <row r="430" spans="3:9" ht="14.4">
      <c r="C430" s="6"/>
      <c r="D430" s="6"/>
      <c r="E430" s="6"/>
      <c r="F430" s="6"/>
      <c r="I430" s="6"/>
    </row>
    <row r="431" spans="3:9" ht="14.4">
      <c r="C431" s="6"/>
      <c r="D431" s="6"/>
      <c r="E431" s="6"/>
      <c r="F431" s="6"/>
      <c r="I431" s="6"/>
    </row>
    <row r="432" spans="3:9" ht="14.4">
      <c r="C432" s="6"/>
      <c r="D432" s="6"/>
      <c r="E432" s="6"/>
      <c r="F432" s="6"/>
      <c r="I432" s="6"/>
    </row>
    <row r="433" spans="3:9" ht="14.4">
      <c r="C433" s="6"/>
      <c r="D433" s="6"/>
      <c r="E433" s="6"/>
      <c r="F433" s="6"/>
      <c r="I433" s="6"/>
    </row>
    <row r="434" spans="3:9" ht="14.4">
      <c r="C434" s="6"/>
      <c r="D434" s="6"/>
      <c r="E434" s="6"/>
      <c r="F434" s="6"/>
      <c r="I434" s="6"/>
    </row>
    <row r="435" spans="3:9" ht="14.4">
      <c r="C435" s="6"/>
      <c r="D435" s="6"/>
      <c r="E435" s="6"/>
      <c r="F435" s="6"/>
      <c r="I435" s="6"/>
    </row>
    <row r="436" spans="3:9" ht="14.4">
      <c r="C436" s="6"/>
      <c r="D436" s="6"/>
      <c r="E436" s="6"/>
      <c r="F436" s="6"/>
      <c r="I436" s="6"/>
    </row>
    <row r="437" spans="3:9" ht="14.4">
      <c r="C437" s="6"/>
      <c r="D437" s="6"/>
      <c r="E437" s="6"/>
      <c r="F437" s="6"/>
      <c r="I437" s="6"/>
    </row>
    <row r="438" spans="3:9" ht="14.4">
      <c r="C438" s="6"/>
      <c r="D438" s="6"/>
      <c r="E438" s="6"/>
      <c r="F438" s="6"/>
      <c r="I438" s="6"/>
    </row>
    <row r="439" spans="3:9" ht="14.4">
      <c r="C439" s="6"/>
      <c r="D439" s="6"/>
      <c r="E439" s="6"/>
      <c r="F439" s="6"/>
      <c r="I439" s="6"/>
    </row>
    <row r="440" spans="3:9" ht="14.4">
      <c r="C440" s="6"/>
      <c r="D440" s="6"/>
      <c r="E440" s="6"/>
      <c r="F440" s="6"/>
      <c r="I440" s="6"/>
    </row>
    <row r="441" spans="3:9" ht="14.4">
      <c r="C441" s="6"/>
      <c r="D441" s="6"/>
      <c r="E441" s="6"/>
      <c r="F441" s="6"/>
      <c r="I441" s="6"/>
    </row>
    <row r="442" spans="3:9" ht="14.4">
      <c r="C442" s="6"/>
      <c r="D442" s="6"/>
      <c r="E442" s="6"/>
      <c r="F442" s="6"/>
      <c r="I442" s="6"/>
    </row>
    <row r="443" spans="3:9" ht="14.4">
      <c r="C443" s="6"/>
      <c r="D443" s="6"/>
      <c r="E443" s="6"/>
      <c r="F443" s="6"/>
      <c r="I443" s="6"/>
    </row>
    <row r="444" spans="3:9" ht="14.4">
      <c r="C444" s="6"/>
      <c r="D444" s="6"/>
      <c r="E444" s="6"/>
      <c r="F444" s="6"/>
      <c r="I444" s="6"/>
    </row>
    <row r="445" spans="3:9" ht="14.4">
      <c r="C445" s="6"/>
      <c r="D445" s="6"/>
      <c r="E445" s="6"/>
      <c r="F445" s="6"/>
      <c r="I445" s="6"/>
    </row>
    <row r="446" spans="3:9" ht="14.4">
      <c r="C446" s="6"/>
      <c r="D446" s="6"/>
      <c r="E446" s="6"/>
      <c r="F446" s="6"/>
      <c r="I446" s="6"/>
    </row>
    <row r="447" spans="3:9" ht="14.4">
      <c r="C447" s="6"/>
      <c r="D447" s="6"/>
      <c r="E447" s="6"/>
      <c r="F447" s="6"/>
      <c r="I447" s="6"/>
    </row>
    <row r="448" spans="3:9" ht="14.4">
      <c r="C448" s="6"/>
      <c r="D448" s="6"/>
      <c r="E448" s="6"/>
      <c r="F448" s="6"/>
      <c r="I448" s="6"/>
    </row>
    <row r="449" spans="3:9" ht="14.4">
      <c r="C449" s="6"/>
      <c r="D449" s="6"/>
      <c r="E449" s="6"/>
      <c r="F449" s="6"/>
      <c r="I449" s="6"/>
    </row>
    <row r="450" spans="3:9" ht="14.4">
      <c r="C450" s="6"/>
      <c r="D450" s="6"/>
      <c r="E450" s="6"/>
      <c r="F450" s="6"/>
      <c r="I450" s="6"/>
    </row>
    <row r="451" spans="3:9" ht="14.4">
      <c r="C451" s="6"/>
      <c r="D451" s="6"/>
      <c r="E451" s="6"/>
      <c r="F451" s="6"/>
      <c r="I451" s="6"/>
    </row>
    <row r="452" spans="3:9" ht="14.4">
      <c r="C452" s="6"/>
      <c r="D452" s="6"/>
      <c r="E452" s="6"/>
      <c r="F452" s="6"/>
      <c r="I452" s="6"/>
    </row>
    <row r="453" spans="3:9" ht="14.4">
      <c r="C453" s="6"/>
      <c r="D453" s="6"/>
      <c r="E453" s="6"/>
      <c r="F453" s="6"/>
      <c r="I453" s="6"/>
    </row>
    <row r="454" spans="3:9" ht="14.4">
      <c r="C454" s="6"/>
      <c r="D454" s="6"/>
      <c r="E454" s="6"/>
      <c r="F454" s="6"/>
      <c r="I454" s="6"/>
    </row>
    <row r="455" spans="3:9" ht="14.4">
      <c r="C455" s="6"/>
      <c r="D455" s="6"/>
      <c r="E455" s="6"/>
      <c r="F455" s="6"/>
      <c r="I455" s="6"/>
    </row>
    <row r="456" spans="3:9" ht="14.4">
      <c r="C456" s="6"/>
      <c r="D456" s="6"/>
      <c r="E456" s="6"/>
      <c r="F456" s="6"/>
      <c r="I456" s="6"/>
    </row>
    <row r="457" spans="3:9" ht="14.4">
      <c r="C457" s="6"/>
      <c r="D457" s="6"/>
      <c r="E457" s="6"/>
      <c r="F457" s="6"/>
      <c r="I457" s="6"/>
    </row>
    <row r="458" spans="3:9" ht="14.4">
      <c r="C458" s="6"/>
      <c r="D458" s="6"/>
      <c r="E458" s="6"/>
      <c r="F458" s="6"/>
      <c r="I458" s="6"/>
    </row>
    <row r="459" spans="3:9" ht="14.4">
      <c r="C459" s="6"/>
      <c r="D459" s="6"/>
      <c r="E459" s="6"/>
      <c r="F459" s="6"/>
      <c r="I459" s="6"/>
    </row>
    <row r="460" spans="3:9" ht="14.4">
      <c r="C460" s="6"/>
      <c r="D460" s="6"/>
      <c r="E460" s="6"/>
      <c r="F460" s="6"/>
      <c r="I460" s="6"/>
    </row>
    <row r="461" spans="3:9" ht="14.4">
      <c r="C461" s="6"/>
      <c r="D461" s="6"/>
      <c r="E461" s="6"/>
      <c r="F461" s="6"/>
      <c r="I461" s="6"/>
    </row>
    <row r="462" spans="3:9" ht="14.4">
      <c r="C462" s="6"/>
      <c r="D462" s="6"/>
      <c r="E462" s="6"/>
      <c r="F462" s="6"/>
      <c r="I462" s="6"/>
    </row>
    <row r="463" spans="3:9" ht="14.4">
      <c r="C463" s="6"/>
      <c r="D463" s="6"/>
      <c r="E463" s="6"/>
      <c r="F463" s="6"/>
      <c r="I463" s="6"/>
    </row>
    <row r="464" spans="3:9" ht="14.4">
      <c r="C464" s="6"/>
      <c r="D464" s="6"/>
      <c r="E464" s="6"/>
      <c r="F464" s="6"/>
      <c r="I464" s="6"/>
    </row>
    <row r="465" spans="3:9" ht="14.4">
      <c r="C465" s="6"/>
      <c r="D465" s="6"/>
      <c r="E465" s="6"/>
      <c r="F465" s="6"/>
      <c r="I465" s="6"/>
    </row>
    <row r="466" spans="3:9" ht="14.4">
      <c r="C466" s="6"/>
      <c r="D466" s="6"/>
      <c r="E466" s="6"/>
      <c r="F466" s="6"/>
      <c r="I466" s="6"/>
    </row>
    <row r="467" spans="3:9" ht="14.4">
      <c r="C467" s="6"/>
      <c r="D467" s="6"/>
      <c r="E467" s="6"/>
      <c r="F467" s="6"/>
      <c r="I467" s="6"/>
    </row>
    <row r="468" spans="3:9" ht="14.4">
      <c r="C468" s="6"/>
      <c r="D468" s="6"/>
      <c r="E468" s="6"/>
      <c r="F468" s="6"/>
      <c r="I468" s="6"/>
    </row>
    <row r="469" spans="3:9" ht="14.4">
      <c r="C469" s="6"/>
      <c r="D469" s="6"/>
      <c r="E469" s="6"/>
      <c r="F469" s="6"/>
      <c r="I469" s="6"/>
    </row>
    <row r="470" spans="3:9" ht="14.4">
      <c r="C470" s="6"/>
      <c r="D470" s="6"/>
      <c r="E470" s="6"/>
      <c r="F470" s="6"/>
      <c r="I470" s="6"/>
    </row>
    <row r="471" spans="3:9" ht="14.4">
      <c r="C471" s="6"/>
      <c r="D471" s="6"/>
      <c r="E471" s="6"/>
      <c r="F471" s="6"/>
      <c r="I471" s="6"/>
    </row>
    <row r="472" spans="3:9" ht="14.4">
      <c r="C472" s="6"/>
      <c r="D472" s="6"/>
      <c r="E472" s="6"/>
      <c r="F472" s="6"/>
      <c r="I472" s="6"/>
    </row>
    <row r="473" spans="3:9" ht="14.4">
      <c r="C473" s="6"/>
      <c r="D473" s="6"/>
      <c r="E473" s="6"/>
      <c r="F473" s="6"/>
      <c r="I473" s="6"/>
    </row>
    <row r="474" spans="3:9" ht="14.4">
      <c r="C474" s="6"/>
      <c r="D474" s="6"/>
      <c r="E474" s="6"/>
      <c r="F474" s="6"/>
      <c r="I474" s="6"/>
    </row>
    <row r="475" spans="3:9" ht="14.4">
      <c r="C475" s="6"/>
      <c r="D475" s="6"/>
      <c r="E475" s="6"/>
      <c r="F475" s="6"/>
      <c r="I475" s="6"/>
    </row>
    <row r="476" spans="3:9" ht="14.4">
      <c r="C476" s="6"/>
      <c r="D476" s="6"/>
      <c r="E476" s="6"/>
      <c r="F476" s="6"/>
      <c r="I476" s="6"/>
    </row>
    <row r="477" spans="3:9" ht="14.4">
      <c r="C477" s="6"/>
      <c r="D477" s="6"/>
      <c r="E477" s="6"/>
      <c r="F477" s="6"/>
      <c r="I477" s="6"/>
    </row>
    <row r="478" spans="3:9" ht="14.4">
      <c r="C478" s="6"/>
      <c r="D478" s="6"/>
      <c r="E478" s="6"/>
      <c r="F478" s="6"/>
      <c r="I478" s="6"/>
    </row>
    <row r="479" spans="3:9" ht="14.4">
      <c r="C479" s="6"/>
      <c r="D479" s="6"/>
      <c r="E479" s="6"/>
      <c r="F479" s="6"/>
      <c r="I479" s="6"/>
    </row>
    <row r="480" spans="3:9" ht="14.4">
      <c r="C480" s="6"/>
      <c r="D480" s="6"/>
      <c r="E480" s="6"/>
      <c r="F480" s="6"/>
      <c r="I480" s="6"/>
    </row>
    <row r="481" spans="3:9" ht="14.4">
      <c r="C481" s="6"/>
      <c r="D481" s="6"/>
      <c r="E481" s="6"/>
      <c r="F481" s="6"/>
      <c r="I481" s="6"/>
    </row>
    <row r="482" spans="3:9" ht="14.4">
      <c r="C482" s="6"/>
      <c r="D482" s="6"/>
      <c r="E482" s="6"/>
      <c r="F482" s="6"/>
      <c r="I482" s="6"/>
    </row>
    <row r="483" spans="3:9" ht="14.4">
      <c r="C483" s="6"/>
      <c r="D483" s="6"/>
      <c r="E483" s="6"/>
      <c r="F483" s="6"/>
      <c r="I483" s="6"/>
    </row>
    <row r="484" spans="3:9" ht="14.4">
      <c r="C484" s="6"/>
      <c r="D484" s="6"/>
      <c r="E484" s="6"/>
      <c r="F484" s="6"/>
      <c r="I484" s="6"/>
    </row>
    <row r="485" spans="3:9" ht="14.4">
      <c r="C485" s="6"/>
      <c r="D485" s="6"/>
      <c r="E485" s="6"/>
      <c r="F485" s="6"/>
      <c r="I485" s="6"/>
    </row>
    <row r="486" spans="3:9" ht="14.4">
      <c r="C486" s="6"/>
      <c r="D486" s="6"/>
      <c r="E486" s="6"/>
      <c r="F486" s="6"/>
      <c r="I486" s="6"/>
    </row>
    <row r="487" spans="3:9" ht="14.4">
      <c r="C487" s="6"/>
      <c r="D487" s="6"/>
      <c r="E487" s="6"/>
      <c r="F487" s="6"/>
      <c r="I487" s="6"/>
    </row>
    <row r="488" spans="3:9" ht="14.4">
      <c r="C488" s="6"/>
      <c r="D488" s="6"/>
      <c r="E488" s="6"/>
      <c r="F488" s="6"/>
      <c r="I488" s="6"/>
    </row>
    <row r="489" spans="3:9" ht="14.4">
      <c r="C489" s="6"/>
      <c r="D489" s="6"/>
      <c r="E489" s="6"/>
      <c r="F489" s="6"/>
      <c r="I489" s="6"/>
    </row>
    <row r="490" spans="3:9" ht="14.4">
      <c r="C490" s="6"/>
      <c r="D490" s="6"/>
      <c r="E490" s="6"/>
      <c r="F490" s="6"/>
      <c r="I490" s="6"/>
    </row>
    <row r="491" spans="3:9" ht="14.4">
      <c r="C491" s="6"/>
      <c r="D491" s="6"/>
      <c r="E491" s="6"/>
      <c r="F491" s="6"/>
      <c r="I491" s="6"/>
    </row>
    <row r="492" spans="3:9" ht="14.4">
      <c r="C492" s="6"/>
      <c r="D492" s="6"/>
      <c r="E492" s="6"/>
      <c r="F492" s="6"/>
      <c r="I492" s="6"/>
    </row>
    <row r="493" spans="3:9" ht="14.4">
      <c r="C493" s="6"/>
      <c r="D493" s="6"/>
      <c r="E493" s="6"/>
      <c r="F493" s="6"/>
      <c r="I493" s="6"/>
    </row>
    <row r="494" spans="3:9" ht="14.4">
      <c r="C494" s="6"/>
      <c r="D494" s="6"/>
      <c r="E494" s="6"/>
      <c r="F494" s="6"/>
      <c r="I494" s="6"/>
    </row>
    <row r="495" spans="3:9" ht="14.4">
      <c r="C495" s="6"/>
      <c r="D495" s="6"/>
      <c r="E495" s="6"/>
      <c r="F495" s="6"/>
      <c r="I495" s="6"/>
    </row>
    <row r="496" spans="3:9" ht="14.4">
      <c r="C496" s="6"/>
      <c r="D496" s="6"/>
      <c r="E496" s="6"/>
      <c r="F496" s="6"/>
      <c r="I496" s="6"/>
    </row>
    <row r="497" spans="3:9" ht="14.4">
      <c r="C497" s="6"/>
      <c r="D497" s="6"/>
      <c r="E497" s="6"/>
      <c r="F497" s="6"/>
      <c r="I497" s="6"/>
    </row>
    <row r="498" spans="3:9" ht="14.4">
      <c r="C498" s="6"/>
      <c r="D498" s="6"/>
      <c r="E498" s="6"/>
      <c r="F498" s="6"/>
      <c r="I498" s="6"/>
    </row>
    <row r="499" spans="3:9" ht="14.4">
      <c r="C499" s="6"/>
      <c r="D499" s="6"/>
      <c r="E499" s="6"/>
      <c r="F499" s="6"/>
      <c r="I499" s="6"/>
    </row>
    <row r="500" spans="3:9" ht="14.4">
      <c r="C500" s="6"/>
      <c r="D500" s="6"/>
      <c r="E500" s="6"/>
      <c r="F500" s="6"/>
      <c r="I500" s="6"/>
    </row>
    <row r="501" spans="3:9" ht="14.4">
      <c r="C501" s="6"/>
      <c r="D501" s="6"/>
      <c r="E501" s="6"/>
      <c r="F501" s="6"/>
      <c r="I501" s="6"/>
    </row>
    <row r="502" spans="3:9" ht="14.4">
      <c r="C502" s="6"/>
      <c r="D502" s="6"/>
      <c r="E502" s="6"/>
      <c r="F502" s="6"/>
      <c r="I502" s="6"/>
    </row>
    <row r="503" spans="3:9" ht="14.4">
      <c r="C503" s="6"/>
      <c r="D503" s="6"/>
      <c r="E503" s="6"/>
      <c r="F503" s="6"/>
      <c r="I503" s="6"/>
    </row>
    <row r="504" spans="3:9" ht="14.4">
      <c r="C504" s="6"/>
      <c r="D504" s="6"/>
      <c r="E504" s="6"/>
      <c r="F504" s="6"/>
      <c r="I504" s="6"/>
    </row>
    <row r="505" spans="3:9" ht="14.4">
      <c r="C505" s="6"/>
      <c r="D505" s="6"/>
      <c r="E505" s="6"/>
      <c r="F505" s="6"/>
      <c r="I505" s="6"/>
    </row>
    <row r="506" spans="3:9" ht="14.4">
      <c r="C506" s="6"/>
      <c r="D506" s="6"/>
      <c r="E506" s="6"/>
      <c r="F506" s="6"/>
      <c r="I506" s="6"/>
    </row>
    <row r="507" spans="3:9" ht="14.4">
      <c r="C507" s="6"/>
      <c r="D507" s="6"/>
      <c r="E507" s="6"/>
      <c r="F507" s="6"/>
      <c r="I507" s="6"/>
    </row>
    <row r="508" spans="3:9" ht="14.4">
      <c r="C508" s="6"/>
      <c r="D508" s="6"/>
      <c r="E508" s="6"/>
      <c r="F508" s="6"/>
      <c r="I508" s="6"/>
    </row>
    <row r="509" spans="3:9" ht="14.4">
      <c r="C509" s="6"/>
      <c r="D509" s="6"/>
      <c r="E509" s="6"/>
      <c r="F509" s="6"/>
      <c r="I509" s="6"/>
    </row>
    <row r="510" spans="3:9" ht="14.4">
      <c r="C510" s="6"/>
      <c r="D510" s="6"/>
      <c r="E510" s="6"/>
      <c r="F510" s="6"/>
      <c r="I510" s="6"/>
    </row>
    <row r="511" spans="3:9" ht="14.4">
      <c r="C511" s="6"/>
      <c r="D511" s="6"/>
      <c r="E511" s="6"/>
      <c r="F511" s="6"/>
      <c r="I511" s="6"/>
    </row>
    <row r="512" spans="3:9" ht="14.4">
      <c r="C512" s="6"/>
      <c r="D512" s="6"/>
      <c r="E512" s="6"/>
      <c r="F512" s="6"/>
      <c r="I512" s="6"/>
    </row>
    <row r="513" spans="3:9" ht="14.4">
      <c r="C513" s="6"/>
      <c r="D513" s="6"/>
      <c r="E513" s="6"/>
      <c r="F513" s="6"/>
      <c r="I513" s="6"/>
    </row>
    <row r="514" spans="3:9" ht="14.4">
      <c r="C514" s="6"/>
      <c r="D514" s="6"/>
      <c r="E514" s="6"/>
      <c r="F514" s="6"/>
      <c r="I514" s="6"/>
    </row>
    <row r="515" spans="3:9" ht="14.4">
      <c r="C515" s="6"/>
      <c r="D515" s="6"/>
      <c r="E515" s="6"/>
      <c r="F515" s="6"/>
      <c r="I515" s="6"/>
    </row>
    <row r="516" spans="3:9" ht="14.4">
      <c r="C516" s="6"/>
      <c r="D516" s="6"/>
      <c r="E516" s="6"/>
      <c r="F516" s="6"/>
      <c r="I516" s="6"/>
    </row>
    <row r="517" spans="3:9" ht="14.4">
      <c r="C517" s="6"/>
      <c r="D517" s="6"/>
      <c r="E517" s="6"/>
      <c r="F517" s="6"/>
      <c r="I517" s="6"/>
    </row>
    <row r="518" spans="3:9" ht="14.4">
      <c r="C518" s="6"/>
      <c r="D518" s="6"/>
      <c r="E518" s="6"/>
      <c r="F518" s="6"/>
      <c r="I518" s="6"/>
    </row>
    <row r="519" spans="3:9" ht="14.4">
      <c r="C519" s="6"/>
      <c r="D519" s="6"/>
      <c r="E519" s="6"/>
      <c r="F519" s="6"/>
      <c r="I519" s="6"/>
    </row>
    <row r="520" spans="3:9" ht="14.4">
      <c r="C520" s="6"/>
      <c r="D520" s="6"/>
      <c r="E520" s="6"/>
      <c r="F520" s="6"/>
      <c r="I520" s="6"/>
    </row>
    <row r="521" spans="3:9" ht="14.4">
      <c r="C521" s="6"/>
      <c r="D521" s="6"/>
      <c r="E521" s="6"/>
      <c r="F521" s="6"/>
      <c r="I521" s="6"/>
    </row>
    <row r="522" spans="3:9" ht="14.4">
      <c r="C522" s="6"/>
      <c r="D522" s="6"/>
      <c r="E522" s="6"/>
      <c r="F522" s="6"/>
      <c r="I522" s="6"/>
    </row>
    <row r="523" spans="3:9" ht="14.4">
      <c r="C523" s="6"/>
      <c r="D523" s="6"/>
      <c r="E523" s="6"/>
      <c r="F523" s="6"/>
      <c r="I523" s="6"/>
    </row>
    <row r="524" spans="3:9" ht="14.4">
      <c r="C524" s="6"/>
      <c r="D524" s="6"/>
      <c r="E524" s="6"/>
      <c r="F524" s="6"/>
      <c r="I524" s="6"/>
    </row>
    <row r="525" spans="3:9" ht="14.4">
      <c r="C525" s="6"/>
      <c r="D525" s="6"/>
      <c r="E525" s="6"/>
      <c r="F525" s="6"/>
      <c r="I525" s="6"/>
    </row>
    <row r="526" spans="3:9" ht="14.4">
      <c r="C526" s="6"/>
      <c r="D526" s="6"/>
      <c r="E526" s="6"/>
      <c r="F526" s="6"/>
      <c r="I526" s="6"/>
    </row>
    <row r="527" spans="3:9" ht="14.4">
      <c r="C527" s="6"/>
      <c r="D527" s="6"/>
      <c r="E527" s="6"/>
      <c r="F527" s="6"/>
      <c r="I527" s="6"/>
    </row>
    <row r="528" spans="3:9" ht="14.4">
      <c r="C528" s="6"/>
      <c r="D528" s="6"/>
      <c r="E528" s="6"/>
      <c r="F528" s="6"/>
      <c r="I528" s="6"/>
    </row>
    <row r="529" spans="3:9" ht="14.4">
      <c r="C529" s="6"/>
      <c r="D529" s="6"/>
      <c r="E529" s="6"/>
      <c r="F529" s="6"/>
      <c r="I529" s="6"/>
    </row>
    <row r="530" spans="3:9" ht="14.4">
      <c r="C530" s="6"/>
      <c r="D530" s="6"/>
      <c r="E530" s="6"/>
      <c r="F530" s="6"/>
      <c r="I530" s="6"/>
    </row>
    <row r="531" spans="3:9" ht="14.4">
      <c r="C531" s="6"/>
      <c r="D531" s="6"/>
      <c r="E531" s="6"/>
      <c r="F531" s="6"/>
      <c r="I531" s="6"/>
    </row>
    <row r="532" spans="3:9" ht="14.4">
      <c r="C532" s="6"/>
      <c r="D532" s="6"/>
      <c r="E532" s="6"/>
      <c r="F532" s="6"/>
      <c r="I532" s="6"/>
    </row>
    <row r="533" spans="3:9" ht="14.4">
      <c r="C533" s="6"/>
      <c r="D533" s="6"/>
      <c r="E533" s="6"/>
      <c r="F533" s="6"/>
      <c r="I533" s="6"/>
    </row>
    <row r="534" spans="3:9" ht="14.4">
      <c r="C534" s="6"/>
      <c r="D534" s="6"/>
      <c r="E534" s="6"/>
      <c r="F534" s="6"/>
      <c r="I534" s="6"/>
    </row>
    <row r="535" spans="3:9" ht="14.4">
      <c r="C535" s="6"/>
      <c r="D535" s="6"/>
      <c r="E535" s="6"/>
      <c r="F535" s="6"/>
      <c r="I535" s="6"/>
    </row>
    <row r="536" spans="3:9" ht="14.4">
      <c r="C536" s="6"/>
      <c r="D536" s="6"/>
      <c r="E536" s="6"/>
      <c r="F536" s="6"/>
      <c r="I536" s="6"/>
    </row>
    <row r="537" spans="3:9" ht="14.4">
      <c r="C537" s="6"/>
      <c r="D537" s="6"/>
      <c r="E537" s="6"/>
      <c r="F537" s="6"/>
      <c r="I537" s="6"/>
    </row>
    <row r="538" spans="3:9" ht="14.4">
      <c r="C538" s="6"/>
      <c r="D538" s="6"/>
      <c r="E538" s="6"/>
      <c r="F538" s="6"/>
      <c r="I538" s="6"/>
    </row>
    <row r="539" spans="3:9" ht="14.4">
      <c r="C539" s="6"/>
      <c r="D539" s="6"/>
      <c r="E539" s="6"/>
      <c r="F539" s="6"/>
      <c r="I539" s="6"/>
    </row>
    <row r="540" spans="3:9" ht="14.4">
      <c r="C540" s="6"/>
      <c r="D540" s="6"/>
      <c r="E540" s="6"/>
      <c r="F540" s="6"/>
      <c r="I540" s="6"/>
    </row>
    <row r="541" spans="3:9" ht="14.4">
      <c r="C541" s="6"/>
      <c r="D541" s="6"/>
      <c r="E541" s="6"/>
      <c r="F541" s="6"/>
      <c r="I541" s="6"/>
    </row>
    <row r="542" spans="3:9" ht="14.4">
      <c r="C542" s="6"/>
      <c r="D542" s="6"/>
      <c r="E542" s="6"/>
      <c r="F542" s="6"/>
      <c r="I542" s="6"/>
    </row>
    <row r="543" spans="3:9" ht="14.4">
      <c r="C543" s="6"/>
      <c r="D543" s="6"/>
      <c r="E543" s="6"/>
      <c r="F543" s="6"/>
      <c r="I543" s="6"/>
    </row>
    <row r="544" spans="3:9" ht="14.4">
      <c r="C544" s="6"/>
      <c r="D544" s="6"/>
      <c r="E544" s="6"/>
      <c r="F544" s="6"/>
      <c r="I544" s="6"/>
    </row>
    <row r="545" spans="3:9" ht="14.4">
      <c r="C545" s="6"/>
      <c r="D545" s="6"/>
      <c r="E545" s="6"/>
      <c r="F545" s="6"/>
      <c r="I545" s="6"/>
    </row>
    <row r="546" spans="3:9" ht="14.4">
      <c r="C546" s="6"/>
      <c r="D546" s="6"/>
      <c r="E546" s="6"/>
      <c r="F546" s="6"/>
      <c r="I546" s="6"/>
    </row>
    <row r="547" spans="3:9" ht="14.4">
      <c r="C547" s="6"/>
      <c r="D547" s="6"/>
      <c r="E547" s="6"/>
      <c r="F547" s="6"/>
      <c r="I547" s="6"/>
    </row>
    <row r="548" spans="3:9" ht="14.4">
      <c r="C548" s="6"/>
      <c r="D548" s="6"/>
      <c r="E548" s="6"/>
      <c r="F548" s="6"/>
      <c r="I548" s="6"/>
    </row>
    <row r="549" spans="3:9" ht="14.4">
      <c r="C549" s="6"/>
      <c r="D549" s="6"/>
      <c r="E549" s="6"/>
      <c r="F549" s="6"/>
      <c r="I549" s="6"/>
    </row>
    <row r="550" spans="3:9" ht="14.4">
      <c r="C550" s="6"/>
      <c r="D550" s="6"/>
      <c r="E550" s="6"/>
      <c r="F550" s="6"/>
      <c r="I550" s="6"/>
    </row>
    <row r="551" spans="3:9" ht="14.4">
      <c r="C551" s="6"/>
      <c r="D551" s="6"/>
      <c r="E551" s="6"/>
      <c r="F551" s="6"/>
      <c r="I551" s="6"/>
    </row>
    <row r="552" spans="3:9" ht="14.4">
      <c r="C552" s="6"/>
      <c r="D552" s="6"/>
      <c r="E552" s="6"/>
      <c r="F552" s="6"/>
      <c r="I552" s="6"/>
    </row>
    <row r="553" spans="3:9" ht="14.4">
      <c r="C553" s="6"/>
      <c r="D553" s="6"/>
      <c r="E553" s="6"/>
      <c r="F553" s="6"/>
      <c r="I553" s="6"/>
    </row>
    <row r="554" spans="3:9" ht="14.4">
      <c r="C554" s="6"/>
      <c r="D554" s="6"/>
      <c r="E554" s="6"/>
      <c r="F554" s="6"/>
      <c r="I554" s="6"/>
    </row>
    <row r="555" spans="3:9" ht="14.4">
      <c r="C555" s="6"/>
      <c r="D555" s="6"/>
      <c r="E555" s="6"/>
      <c r="F555" s="6"/>
      <c r="I555" s="6"/>
    </row>
    <row r="556" spans="3:9" ht="14.4">
      <c r="C556" s="6"/>
      <c r="D556" s="6"/>
      <c r="E556" s="6"/>
      <c r="F556" s="6"/>
      <c r="I556" s="6"/>
    </row>
    <row r="557" spans="3:9" ht="14.4">
      <c r="C557" s="6"/>
      <c r="D557" s="6"/>
      <c r="E557" s="6"/>
      <c r="F557" s="6"/>
      <c r="I557" s="6"/>
    </row>
    <row r="558" spans="3:9" ht="14.4">
      <c r="C558" s="6"/>
      <c r="D558" s="6"/>
      <c r="E558" s="6"/>
      <c r="F558" s="6"/>
      <c r="I558" s="6"/>
    </row>
    <row r="559" spans="3:9" ht="14.4">
      <c r="C559" s="6"/>
      <c r="D559" s="6"/>
      <c r="E559" s="6"/>
      <c r="F559" s="6"/>
      <c r="I559" s="6"/>
    </row>
    <row r="560" spans="3:9" ht="14.4">
      <c r="C560" s="6"/>
      <c r="D560" s="6"/>
      <c r="E560" s="6"/>
      <c r="F560" s="6"/>
      <c r="I560" s="6"/>
    </row>
    <row r="561" spans="3:9" ht="14.4">
      <c r="C561" s="6"/>
      <c r="D561" s="6"/>
      <c r="E561" s="6"/>
      <c r="F561" s="6"/>
      <c r="I561" s="6"/>
    </row>
    <row r="562" spans="3:9" ht="14.4">
      <c r="C562" s="6"/>
      <c r="D562" s="6"/>
      <c r="E562" s="6"/>
      <c r="F562" s="6"/>
      <c r="I562" s="6"/>
    </row>
    <row r="563" spans="3:9" ht="14.4">
      <c r="C563" s="6"/>
      <c r="D563" s="6"/>
      <c r="E563" s="6"/>
      <c r="F563" s="6"/>
      <c r="I563" s="6"/>
    </row>
    <row r="564" spans="3:9" ht="14.4">
      <c r="C564" s="6"/>
      <c r="D564" s="6"/>
      <c r="E564" s="6"/>
      <c r="F564" s="6"/>
      <c r="I564" s="6"/>
    </row>
    <row r="565" spans="3:9" ht="14.4">
      <c r="C565" s="6"/>
      <c r="D565" s="6"/>
      <c r="E565" s="6"/>
      <c r="F565" s="6"/>
      <c r="I565" s="6"/>
    </row>
    <row r="566" spans="3:9" ht="14.4">
      <c r="C566" s="6"/>
      <c r="D566" s="6"/>
      <c r="E566" s="6"/>
      <c r="F566" s="6"/>
      <c r="I566" s="6"/>
    </row>
    <row r="567" spans="3:9" ht="14.4">
      <c r="C567" s="6"/>
      <c r="D567" s="6"/>
      <c r="E567" s="6"/>
      <c r="F567" s="6"/>
      <c r="I567" s="6"/>
    </row>
    <row r="568" spans="3:9" ht="14.4">
      <c r="C568" s="6"/>
      <c r="D568" s="6"/>
      <c r="E568" s="6"/>
      <c r="F568" s="6"/>
      <c r="I568" s="6"/>
    </row>
    <row r="569" spans="3:9" ht="14.4">
      <c r="C569" s="6"/>
      <c r="D569" s="6"/>
      <c r="E569" s="6"/>
      <c r="F569" s="6"/>
      <c r="I569" s="6"/>
    </row>
    <row r="570" spans="3:9" ht="14.4">
      <c r="C570" s="6"/>
      <c r="D570" s="6"/>
      <c r="E570" s="6"/>
      <c r="F570" s="6"/>
      <c r="I570" s="6"/>
    </row>
    <row r="571" spans="3:9" ht="14.4">
      <c r="C571" s="6"/>
      <c r="D571" s="6"/>
      <c r="E571" s="6"/>
      <c r="F571" s="6"/>
      <c r="I571" s="6"/>
    </row>
    <row r="572" spans="3:9" ht="14.4">
      <c r="C572" s="6"/>
      <c r="D572" s="6"/>
      <c r="E572" s="6"/>
      <c r="F572" s="6"/>
      <c r="I572" s="6"/>
    </row>
    <row r="573" spans="3:9" ht="14.4">
      <c r="C573" s="6"/>
      <c r="D573" s="6"/>
      <c r="E573" s="6"/>
      <c r="F573" s="6"/>
      <c r="I573" s="6"/>
    </row>
    <row r="574" spans="3:9" ht="14.4">
      <c r="C574" s="6"/>
      <c r="D574" s="6"/>
      <c r="E574" s="6"/>
      <c r="F574" s="6"/>
      <c r="I574" s="6"/>
    </row>
    <row r="575" spans="3:9" ht="14.4">
      <c r="C575" s="6"/>
      <c r="D575" s="6"/>
      <c r="E575" s="6"/>
      <c r="F575" s="6"/>
      <c r="I575" s="6"/>
    </row>
    <row r="576" spans="3:9" ht="14.4">
      <c r="C576" s="6"/>
      <c r="D576" s="6"/>
      <c r="E576" s="6"/>
      <c r="F576" s="6"/>
      <c r="I576" s="6"/>
    </row>
    <row r="577" spans="3:9" ht="14.4">
      <c r="C577" s="6"/>
      <c r="D577" s="6"/>
      <c r="E577" s="6"/>
      <c r="F577" s="6"/>
      <c r="I577" s="6"/>
    </row>
    <row r="578" spans="3:9" ht="14.4">
      <c r="C578" s="6"/>
      <c r="D578" s="6"/>
      <c r="E578" s="6"/>
      <c r="F578" s="6"/>
      <c r="I578" s="6"/>
    </row>
    <row r="579" spans="3:9" ht="14.4">
      <c r="C579" s="6"/>
      <c r="D579" s="6"/>
      <c r="E579" s="6"/>
      <c r="F579" s="6"/>
      <c r="I579" s="6"/>
    </row>
    <row r="580" spans="3:9" ht="14.4">
      <c r="C580" s="6"/>
      <c r="D580" s="6"/>
      <c r="E580" s="6"/>
      <c r="F580" s="6"/>
      <c r="I580" s="6"/>
    </row>
    <row r="581" spans="3:9" ht="14.4">
      <c r="C581" s="6"/>
      <c r="D581" s="6"/>
      <c r="E581" s="6"/>
      <c r="F581" s="6"/>
      <c r="I581" s="6"/>
    </row>
    <row r="582" spans="3:9" ht="14.4">
      <c r="C582" s="6"/>
      <c r="D582" s="6"/>
      <c r="E582" s="6"/>
      <c r="F582" s="6"/>
      <c r="I582" s="6"/>
    </row>
    <row r="583" spans="3:9" ht="14.4">
      <c r="C583" s="6"/>
      <c r="D583" s="6"/>
      <c r="E583" s="6"/>
      <c r="F583" s="6"/>
      <c r="I583" s="6"/>
    </row>
    <row r="584" spans="3:9" ht="14.4">
      <c r="C584" s="6"/>
      <c r="D584" s="6"/>
      <c r="E584" s="6"/>
      <c r="F584" s="6"/>
      <c r="I584" s="6"/>
    </row>
    <row r="585" spans="3:9" ht="14.4">
      <c r="C585" s="6"/>
      <c r="D585" s="6"/>
      <c r="E585" s="6"/>
      <c r="F585" s="6"/>
      <c r="I585" s="6"/>
    </row>
    <row r="586" spans="3:9" ht="14.4">
      <c r="C586" s="6"/>
      <c r="D586" s="6"/>
      <c r="E586" s="6"/>
      <c r="F586" s="6"/>
      <c r="I586" s="6"/>
    </row>
    <row r="587" spans="3:9" ht="14.4">
      <c r="C587" s="6"/>
      <c r="D587" s="6"/>
      <c r="E587" s="6"/>
      <c r="F587" s="6"/>
      <c r="I587" s="6"/>
    </row>
    <row r="588" spans="3:9" ht="14.4">
      <c r="C588" s="6"/>
      <c r="D588" s="6"/>
      <c r="E588" s="6"/>
      <c r="F588" s="6"/>
      <c r="I588" s="6"/>
    </row>
    <row r="589" spans="3:9" ht="14.4">
      <c r="C589" s="6"/>
      <c r="D589" s="6"/>
      <c r="E589" s="6"/>
      <c r="F589" s="6"/>
      <c r="I589" s="6"/>
    </row>
    <row r="590" spans="3:9" ht="14.4">
      <c r="C590" s="6"/>
      <c r="D590" s="6"/>
      <c r="E590" s="6"/>
      <c r="F590" s="6"/>
      <c r="I590" s="6"/>
    </row>
    <row r="591" spans="3:9" ht="14.4">
      <c r="C591" s="6"/>
      <c r="D591" s="6"/>
      <c r="E591" s="6"/>
      <c r="F591" s="6"/>
      <c r="I591" s="6"/>
    </row>
    <row r="592" spans="3:9" ht="14.4">
      <c r="C592" s="6"/>
      <c r="D592" s="6"/>
      <c r="E592" s="6"/>
      <c r="F592" s="6"/>
      <c r="I592" s="6"/>
    </row>
    <row r="593" spans="3:9" ht="14.4">
      <c r="C593" s="6"/>
      <c r="D593" s="6"/>
      <c r="E593" s="6"/>
      <c r="F593" s="6"/>
      <c r="I593" s="6"/>
    </row>
    <row r="594" spans="3:9" ht="14.4">
      <c r="C594" s="6"/>
      <c r="D594" s="6"/>
      <c r="E594" s="6"/>
      <c r="F594" s="6"/>
      <c r="I594" s="6"/>
    </row>
    <row r="595" spans="3:9" ht="14.4">
      <c r="C595" s="6"/>
      <c r="D595" s="6"/>
      <c r="E595" s="6"/>
      <c r="F595" s="6"/>
      <c r="I595" s="6"/>
    </row>
    <row r="596" spans="3:9" ht="14.4">
      <c r="C596" s="6"/>
      <c r="D596" s="6"/>
      <c r="E596" s="6"/>
      <c r="F596" s="6"/>
      <c r="I596" s="6"/>
    </row>
    <row r="597" spans="3:9" ht="14.4">
      <c r="C597" s="6"/>
      <c r="D597" s="6"/>
      <c r="E597" s="6"/>
      <c r="F597" s="6"/>
      <c r="I597" s="6"/>
    </row>
    <row r="598" spans="3:9" ht="14.4">
      <c r="C598" s="6"/>
      <c r="D598" s="6"/>
      <c r="E598" s="6"/>
      <c r="F598" s="6"/>
      <c r="I598" s="6"/>
    </row>
    <row r="599" spans="3:9" ht="14.4">
      <c r="C599" s="6"/>
      <c r="D599" s="6"/>
      <c r="E599" s="6"/>
      <c r="F599" s="6"/>
      <c r="I599" s="6"/>
    </row>
    <row r="600" spans="3:9" ht="14.4">
      <c r="C600" s="6"/>
      <c r="D600" s="6"/>
      <c r="E600" s="6"/>
      <c r="F600" s="6"/>
      <c r="I600" s="6"/>
    </row>
    <row r="601" spans="3:9" ht="14.4">
      <c r="C601" s="6"/>
      <c r="D601" s="6"/>
      <c r="E601" s="6"/>
      <c r="F601" s="6"/>
      <c r="I601" s="6"/>
    </row>
    <row r="602" spans="3:9" ht="14.4">
      <c r="C602" s="6"/>
      <c r="D602" s="6"/>
      <c r="E602" s="6"/>
      <c r="F602" s="6"/>
      <c r="I602" s="6"/>
    </row>
    <row r="603" spans="3:9" ht="14.4">
      <c r="C603" s="6"/>
      <c r="D603" s="6"/>
      <c r="E603" s="6"/>
      <c r="F603" s="6"/>
      <c r="I603" s="6"/>
    </row>
    <row r="604" spans="3:9" ht="14.4">
      <c r="C604" s="6"/>
      <c r="D604" s="6"/>
      <c r="E604" s="6"/>
      <c r="F604" s="6"/>
      <c r="I604" s="6"/>
    </row>
    <row r="605" spans="3:9" ht="14.4">
      <c r="C605" s="6"/>
      <c r="D605" s="6"/>
      <c r="E605" s="6"/>
      <c r="F605" s="6"/>
      <c r="I605" s="6"/>
    </row>
    <row r="606" spans="3:9" ht="14.4">
      <c r="C606" s="6"/>
      <c r="D606" s="6"/>
      <c r="E606" s="6"/>
      <c r="F606" s="6"/>
      <c r="I606" s="6"/>
    </row>
    <row r="607" spans="3:9" ht="14.4">
      <c r="C607" s="6"/>
      <c r="D607" s="6"/>
      <c r="E607" s="6"/>
      <c r="F607" s="6"/>
      <c r="I607" s="6"/>
    </row>
    <row r="608" spans="3:9" ht="14.4">
      <c r="C608" s="6"/>
      <c r="D608" s="6"/>
      <c r="E608" s="6"/>
      <c r="F608" s="6"/>
      <c r="I608" s="6"/>
    </row>
    <row r="609" spans="3:9" ht="14.4">
      <c r="C609" s="6"/>
      <c r="D609" s="6"/>
      <c r="E609" s="6"/>
      <c r="F609" s="6"/>
      <c r="I609" s="6"/>
    </row>
    <row r="610" spans="3:9" ht="14.4">
      <c r="C610" s="6"/>
      <c r="D610" s="6"/>
      <c r="E610" s="6"/>
      <c r="F610" s="6"/>
      <c r="I610" s="6"/>
    </row>
    <row r="611" spans="3:9" ht="14.4">
      <c r="C611" s="6"/>
      <c r="D611" s="6"/>
      <c r="E611" s="6"/>
      <c r="F611" s="6"/>
      <c r="I611" s="6"/>
    </row>
    <row r="612" spans="3:9" ht="14.4">
      <c r="C612" s="6"/>
      <c r="D612" s="6"/>
      <c r="E612" s="6"/>
      <c r="F612" s="6"/>
      <c r="I612" s="6"/>
    </row>
    <row r="613" spans="3:9" ht="14.4">
      <c r="C613" s="6"/>
      <c r="D613" s="6"/>
      <c r="E613" s="6"/>
      <c r="F613" s="6"/>
      <c r="I613" s="6"/>
    </row>
    <row r="614" spans="3:9" ht="14.4">
      <c r="C614" s="6"/>
      <c r="D614" s="6"/>
      <c r="E614" s="6"/>
      <c r="F614" s="6"/>
      <c r="I614" s="6"/>
    </row>
    <row r="615" spans="3:9" ht="14.4">
      <c r="C615" s="6"/>
      <c r="D615" s="6"/>
      <c r="E615" s="6"/>
      <c r="F615" s="6"/>
      <c r="I615" s="6"/>
    </row>
    <row r="616" spans="3:9" ht="14.4">
      <c r="C616" s="6"/>
      <c r="D616" s="6"/>
      <c r="E616" s="6"/>
      <c r="F616" s="6"/>
      <c r="I616" s="6"/>
    </row>
    <row r="617" spans="3:9" ht="14.4">
      <c r="C617" s="6"/>
      <c r="D617" s="6"/>
      <c r="E617" s="6"/>
      <c r="F617" s="6"/>
      <c r="I617" s="6"/>
    </row>
    <row r="618" spans="3:9" ht="14.4">
      <c r="C618" s="6"/>
      <c r="D618" s="6"/>
      <c r="E618" s="6"/>
      <c r="F618" s="6"/>
      <c r="I618" s="6"/>
    </row>
    <row r="619" spans="3:9" ht="14.4">
      <c r="C619" s="6"/>
      <c r="D619" s="6"/>
      <c r="E619" s="6"/>
      <c r="F619" s="6"/>
      <c r="I619" s="6"/>
    </row>
    <row r="620" spans="3:9" ht="14.4">
      <c r="C620" s="6"/>
      <c r="D620" s="6"/>
      <c r="E620" s="6"/>
      <c r="F620" s="6"/>
      <c r="I620" s="6"/>
    </row>
    <row r="621" spans="3:9" ht="14.4">
      <c r="C621" s="6"/>
      <c r="D621" s="6"/>
      <c r="E621" s="6"/>
      <c r="F621" s="6"/>
      <c r="I621" s="6"/>
    </row>
    <row r="622" spans="3:9" ht="14.4">
      <c r="C622" s="6"/>
      <c r="D622" s="6"/>
      <c r="E622" s="6"/>
      <c r="F622" s="6"/>
      <c r="I622" s="6"/>
    </row>
    <row r="623" spans="3:9" ht="14.4">
      <c r="C623" s="6"/>
      <c r="D623" s="6"/>
      <c r="E623" s="6"/>
      <c r="F623" s="6"/>
      <c r="I623" s="6"/>
    </row>
    <row r="624" spans="3:9" ht="14.4">
      <c r="C624" s="6"/>
      <c r="D624" s="6"/>
      <c r="E624" s="6"/>
      <c r="F624" s="6"/>
      <c r="I624" s="6"/>
    </row>
    <row r="625" spans="3:9" ht="14.4">
      <c r="C625" s="6"/>
      <c r="D625" s="6"/>
      <c r="E625" s="6"/>
      <c r="F625" s="6"/>
      <c r="I625" s="6"/>
    </row>
    <row r="626" spans="3:9" ht="14.4">
      <c r="C626" s="6"/>
      <c r="D626" s="6"/>
      <c r="E626" s="6"/>
      <c r="F626" s="6"/>
      <c r="I626" s="6"/>
    </row>
    <row r="627" spans="3:9" ht="14.4">
      <c r="C627" s="6"/>
      <c r="D627" s="6"/>
      <c r="E627" s="6"/>
      <c r="F627" s="6"/>
      <c r="I627" s="6"/>
    </row>
    <row r="628" spans="3:9" ht="14.4">
      <c r="C628" s="6"/>
      <c r="D628" s="6"/>
      <c r="E628" s="6"/>
      <c r="F628" s="6"/>
      <c r="I628" s="6"/>
    </row>
    <row r="629" spans="3:9" ht="14.4">
      <c r="C629" s="6"/>
      <c r="D629" s="6"/>
      <c r="E629" s="6"/>
      <c r="F629" s="6"/>
      <c r="I629" s="6"/>
    </row>
    <row r="630" spans="3:9" ht="14.4">
      <c r="C630" s="6"/>
      <c r="D630" s="6"/>
      <c r="E630" s="6"/>
      <c r="F630" s="6"/>
      <c r="I630" s="6"/>
    </row>
    <row r="631" spans="3:9" ht="14.4">
      <c r="C631" s="6"/>
      <c r="D631" s="6"/>
      <c r="E631" s="6"/>
      <c r="F631" s="6"/>
      <c r="I631" s="6"/>
    </row>
    <row r="632" spans="3:9" ht="14.4">
      <c r="C632" s="6"/>
      <c r="D632" s="6"/>
      <c r="E632" s="6"/>
      <c r="F632" s="6"/>
      <c r="I632" s="6"/>
    </row>
    <row r="633" spans="3:9" ht="14.4">
      <c r="C633" s="6"/>
      <c r="D633" s="6"/>
      <c r="E633" s="6"/>
      <c r="F633" s="6"/>
      <c r="I633" s="6"/>
    </row>
    <row r="634" spans="3:9" ht="14.4">
      <c r="C634" s="6"/>
      <c r="D634" s="6"/>
      <c r="E634" s="6"/>
      <c r="F634" s="6"/>
      <c r="I634" s="6"/>
    </row>
    <row r="635" spans="3:9" ht="14.4">
      <c r="C635" s="6"/>
      <c r="D635" s="6"/>
      <c r="E635" s="6"/>
      <c r="F635" s="6"/>
      <c r="I635" s="6"/>
    </row>
    <row r="636" spans="3:9" ht="14.4">
      <c r="C636" s="6"/>
      <c r="D636" s="6"/>
      <c r="E636" s="6"/>
      <c r="F636" s="6"/>
      <c r="I636" s="6"/>
    </row>
    <row r="637" spans="3:9" ht="14.4">
      <c r="C637" s="6"/>
      <c r="D637" s="6"/>
      <c r="E637" s="6"/>
      <c r="F637" s="6"/>
      <c r="I637" s="6"/>
    </row>
    <row r="638" spans="3:9" ht="14.4">
      <c r="C638" s="6"/>
      <c r="D638" s="6"/>
      <c r="E638" s="6"/>
      <c r="F638" s="6"/>
      <c r="I638" s="6"/>
    </row>
    <row r="639" spans="3:9" ht="14.4">
      <c r="C639" s="6"/>
      <c r="D639" s="6"/>
      <c r="E639" s="6"/>
      <c r="F639" s="6"/>
      <c r="I639" s="6"/>
    </row>
    <row r="640" spans="3:9" ht="14.4">
      <c r="C640" s="6"/>
      <c r="D640" s="6"/>
      <c r="E640" s="6"/>
      <c r="F640" s="6"/>
      <c r="I640" s="6"/>
    </row>
    <row r="641" spans="3:9" ht="14.4">
      <c r="C641" s="6"/>
      <c r="D641" s="6"/>
      <c r="E641" s="6"/>
      <c r="F641" s="6"/>
      <c r="I641" s="6"/>
    </row>
    <row r="642" spans="3:9" ht="14.4">
      <c r="C642" s="6"/>
      <c r="D642" s="6"/>
      <c r="E642" s="6"/>
      <c r="F642" s="6"/>
      <c r="I642" s="6"/>
    </row>
    <row r="643" spans="3:9" ht="14.4">
      <c r="C643" s="6"/>
      <c r="D643" s="6"/>
      <c r="E643" s="6"/>
      <c r="F643" s="6"/>
      <c r="I643" s="6"/>
    </row>
    <row r="644" spans="3:9" ht="14.4">
      <c r="C644" s="6"/>
      <c r="D644" s="6"/>
      <c r="E644" s="6"/>
      <c r="F644" s="6"/>
      <c r="I644" s="6"/>
    </row>
    <row r="645" spans="3:9" ht="14.4">
      <c r="C645" s="6"/>
      <c r="D645" s="6"/>
      <c r="E645" s="6"/>
      <c r="F645" s="6"/>
      <c r="I645" s="6"/>
    </row>
    <row r="646" spans="3:9" ht="14.4">
      <c r="C646" s="6"/>
      <c r="D646" s="6"/>
      <c r="E646" s="6"/>
      <c r="F646" s="6"/>
      <c r="I646" s="6"/>
    </row>
    <row r="647" spans="3:9" ht="14.4">
      <c r="C647" s="6"/>
      <c r="D647" s="6"/>
      <c r="E647" s="6"/>
      <c r="F647" s="6"/>
      <c r="I647" s="6"/>
    </row>
    <row r="648" spans="3:9" ht="14.4">
      <c r="C648" s="6"/>
      <c r="D648" s="6"/>
      <c r="E648" s="6"/>
      <c r="F648" s="6"/>
      <c r="I648" s="6"/>
    </row>
    <row r="649" spans="3:9" ht="14.4">
      <c r="C649" s="6"/>
      <c r="D649" s="6"/>
      <c r="E649" s="6"/>
      <c r="F649" s="6"/>
      <c r="I649" s="6"/>
    </row>
    <row r="650" spans="3:9" ht="14.4">
      <c r="C650" s="6"/>
      <c r="D650" s="6"/>
      <c r="E650" s="6"/>
      <c r="F650" s="6"/>
      <c r="I650" s="6"/>
    </row>
    <row r="651" spans="3:9" ht="14.4">
      <c r="C651" s="6"/>
      <c r="D651" s="6"/>
      <c r="E651" s="6"/>
      <c r="F651" s="6"/>
      <c r="I651" s="6"/>
    </row>
    <row r="652" spans="3:9" ht="14.4">
      <c r="C652" s="6"/>
      <c r="D652" s="6"/>
      <c r="E652" s="6"/>
      <c r="F652" s="6"/>
      <c r="I652" s="6"/>
    </row>
    <row r="653" spans="3:9" ht="14.4">
      <c r="C653" s="6"/>
      <c r="D653" s="6"/>
      <c r="E653" s="6"/>
      <c r="F653" s="6"/>
      <c r="I653" s="6"/>
    </row>
    <row r="654" spans="3:9" ht="14.4">
      <c r="C654" s="6"/>
      <c r="D654" s="6"/>
      <c r="E654" s="6"/>
      <c r="F654" s="6"/>
      <c r="I654" s="6"/>
    </row>
    <row r="655" spans="3:9" ht="14.4">
      <c r="C655" s="6"/>
      <c r="D655" s="6"/>
      <c r="E655" s="6"/>
      <c r="F655" s="6"/>
      <c r="I655" s="6"/>
    </row>
    <row r="656" spans="3:9" ht="14.4">
      <c r="C656" s="6"/>
      <c r="D656" s="6"/>
      <c r="E656" s="6"/>
      <c r="F656" s="6"/>
      <c r="I656" s="6"/>
    </row>
    <row r="657" spans="3:9" ht="14.4">
      <c r="C657" s="6"/>
      <c r="D657" s="6"/>
      <c r="E657" s="6"/>
      <c r="F657" s="6"/>
      <c r="I657" s="6"/>
    </row>
    <row r="658" spans="3:9" ht="14.4">
      <c r="C658" s="6"/>
      <c r="D658" s="6"/>
      <c r="E658" s="6"/>
      <c r="F658" s="6"/>
      <c r="I658" s="6"/>
    </row>
    <row r="659" spans="3:9" ht="14.4">
      <c r="C659" s="6"/>
      <c r="D659" s="6"/>
      <c r="E659" s="6"/>
      <c r="F659" s="6"/>
      <c r="I659" s="6"/>
    </row>
    <row r="660" spans="3:9" ht="14.4">
      <c r="C660" s="6"/>
      <c r="D660" s="6"/>
      <c r="E660" s="6"/>
      <c r="F660" s="6"/>
      <c r="I660" s="6"/>
    </row>
    <row r="661" spans="3:9" ht="14.4">
      <c r="C661" s="6"/>
      <c r="D661" s="6"/>
      <c r="E661" s="6"/>
      <c r="F661" s="6"/>
      <c r="I661" s="6"/>
    </row>
    <row r="662" spans="3:9" ht="14.4">
      <c r="C662" s="6"/>
      <c r="D662" s="6"/>
      <c r="E662" s="6"/>
      <c r="F662" s="6"/>
      <c r="I662" s="6"/>
    </row>
    <row r="663" spans="3:9" ht="14.4">
      <c r="C663" s="6"/>
      <c r="D663" s="6"/>
      <c r="E663" s="6"/>
      <c r="F663" s="6"/>
      <c r="I663" s="6"/>
    </row>
    <row r="664" spans="3:9" ht="14.4">
      <c r="C664" s="6"/>
      <c r="D664" s="6"/>
      <c r="E664" s="6"/>
      <c r="F664" s="6"/>
      <c r="I664" s="6"/>
    </row>
    <row r="665" spans="3:9" ht="14.4">
      <c r="C665" s="6"/>
      <c r="D665" s="6"/>
      <c r="E665" s="6"/>
      <c r="F665" s="6"/>
      <c r="I665" s="6"/>
    </row>
    <row r="666" spans="3:9" ht="14.4">
      <c r="C666" s="6"/>
      <c r="D666" s="6"/>
      <c r="E666" s="6"/>
      <c r="F666" s="6"/>
      <c r="I666" s="6"/>
    </row>
    <row r="667" spans="3:9" ht="14.4">
      <c r="C667" s="6"/>
      <c r="D667" s="6"/>
      <c r="E667" s="6"/>
      <c r="F667" s="6"/>
      <c r="I667" s="6"/>
    </row>
    <row r="668" spans="3:9" ht="14.4">
      <c r="C668" s="6"/>
      <c r="D668" s="6"/>
      <c r="E668" s="6"/>
      <c r="F668" s="6"/>
      <c r="I668" s="6"/>
    </row>
    <row r="669" spans="3:9" ht="14.4">
      <c r="C669" s="6"/>
      <c r="D669" s="6"/>
      <c r="E669" s="6"/>
      <c r="F669" s="6"/>
      <c r="I669" s="6"/>
    </row>
    <row r="670" spans="3:9" ht="14.4">
      <c r="C670" s="6"/>
      <c r="D670" s="6"/>
      <c r="E670" s="6"/>
      <c r="F670" s="6"/>
      <c r="I670" s="6"/>
    </row>
    <row r="671" spans="3:9" ht="14.4">
      <c r="C671" s="6"/>
      <c r="D671" s="6"/>
      <c r="E671" s="6"/>
      <c r="F671" s="6"/>
      <c r="I671" s="6"/>
    </row>
    <row r="672" spans="3:9" ht="14.4">
      <c r="C672" s="6"/>
      <c r="D672" s="6"/>
      <c r="E672" s="6"/>
      <c r="F672" s="6"/>
      <c r="I672" s="6"/>
    </row>
    <row r="673" spans="3:9" ht="14.4">
      <c r="C673" s="6"/>
      <c r="D673" s="6"/>
      <c r="E673" s="6"/>
      <c r="F673" s="6"/>
      <c r="I673" s="6"/>
    </row>
    <row r="674" spans="3:9" ht="14.4">
      <c r="C674" s="6"/>
      <c r="D674" s="6"/>
      <c r="E674" s="6"/>
      <c r="F674" s="6"/>
      <c r="I674" s="6"/>
    </row>
    <row r="675" spans="3:9" ht="14.4">
      <c r="C675" s="6"/>
      <c r="D675" s="6"/>
      <c r="E675" s="6"/>
      <c r="F675" s="6"/>
      <c r="I675" s="6"/>
    </row>
    <row r="676" spans="3:9" ht="14.4">
      <c r="C676" s="6"/>
      <c r="D676" s="6"/>
      <c r="E676" s="6"/>
      <c r="F676" s="6"/>
      <c r="I676" s="6"/>
    </row>
    <row r="677" spans="3:9" ht="14.4">
      <c r="C677" s="6"/>
      <c r="D677" s="6"/>
      <c r="E677" s="6"/>
      <c r="F677" s="6"/>
      <c r="I677" s="6"/>
    </row>
    <row r="678" spans="3:9" ht="14.4">
      <c r="C678" s="6"/>
      <c r="D678" s="6"/>
      <c r="E678" s="6"/>
      <c r="F678" s="6"/>
      <c r="I678" s="6"/>
    </row>
    <row r="679" spans="3:9" ht="14.4">
      <c r="C679" s="6"/>
      <c r="D679" s="6"/>
      <c r="E679" s="6"/>
      <c r="F679" s="6"/>
      <c r="I679" s="6"/>
    </row>
    <row r="680" spans="3:9" ht="14.4">
      <c r="C680" s="6"/>
      <c r="D680" s="6"/>
      <c r="E680" s="6"/>
      <c r="F680" s="6"/>
      <c r="I680" s="6"/>
    </row>
    <row r="681" spans="3:9" ht="14.4">
      <c r="C681" s="6"/>
      <c r="D681" s="6"/>
      <c r="E681" s="6"/>
      <c r="F681" s="6"/>
      <c r="I681" s="6"/>
    </row>
    <row r="682" spans="3:9" ht="14.4">
      <c r="C682" s="6"/>
      <c r="D682" s="6"/>
      <c r="E682" s="6"/>
      <c r="F682" s="6"/>
      <c r="I682" s="6"/>
    </row>
    <row r="683" spans="3:9" ht="14.4">
      <c r="C683" s="6"/>
      <c r="D683" s="6"/>
      <c r="E683" s="6"/>
      <c r="F683" s="6"/>
      <c r="I683" s="6"/>
    </row>
    <row r="684" spans="3:9" ht="14.4">
      <c r="C684" s="6"/>
      <c r="D684" s="6"/>
      <c r="E684" s="6"/>
      <c r="F684" s="6"/>
      <c r="I684" s="6"/>
    </row>
    <row r="685" spans="3:9" ht="14.4">
      <c r="C685" s="6"/>
      <c r="D685" s="6"/>
      <c r="E685" s="6"/>
      <c r="F685" s="6"/>
      <c r="I685" s="6"/>
    </row>
    <row r="686" spans="3:9" ht="14.4">
      <c r="C686" s="6"/>
      <c r="D686" s="6"/>
      <c r="E686" s="6"/>
      <c r="F686" s="6"/>
      <c r="I686" s="6"/>
    </row>
    <row r="687" spans="3:9" ht="14.4">
      <c r="C687" s="6"/>
      <c r="D687" s="6"/>
      <c r="E687" s="6"/>
      <c r="F687" s="6"/>
      <c r="I687" s="6"/>
    </row>
    <row r="688" spans="3:9" ht="14.4">
      <c r="C688" s="6"/>
      <c r="D688" s="6"/>
      <c r="E688" s="6"/>
      <c r="F688" s="6"/>
      <c r="I688" s="6"/>
    </row>
    <row r="689" spans="3:9" ht="14.4">
      <c r="C689" s="6"/>
      <c r="D689" s="6"/>
      <c r="E689" s="6"/>
      <c r="F689" s="6"/>
      <c r="I689" s="6"/>
    </row>
    <row r="690" spans="3:9" ht="14.4">
      <c r="C690" s="6"/>
      <c r="D690" s="6"/>
      <c r="E690" s="6"/>
      <c r="F690" s="6"/>
      <c r="I690" s="6"/>
    </row>
    <row r="691" spans="3:9" ht="14.4">
      <c r="C691" s="6"/>
      <c r="D691" s="6"/>
      <c r="E691" s="6"/>
      <c r="F691" s="6"/>
      <c r="I691" s="6"/>
    </row>
    <row r="692" spans="3:9" ht="14.4">
      <c r="C692" s="6"/>
      <c r="D692" s="6"/>
      <c r="E692" s="6"/>
      <c r="F692" s="6"/>
      <c r="I692" s="6"/>
    </row>
    <row r="693" spans="3:9" ht="14.4">
      <c r="C693" s="6"/>
      <c r="D693" s="6"/>
      <c r="E693" s="6"/>
      <c r="F693" s="6"/>
      <c r="I693" s="6"/>
    </row>
    <row r="694" spans="3:9" ht="14.4">
      <c r="C694" s="6"/>
      <c r="D694" s="6"/>
      <c r="E694" s="6"/>
      <c r="F694" s="6"/>
      <c r="I694" s="6"/>
    </row>
    <row r="695" spans="3:9" ht="14.4">
      <c r="C695" s="6"/>
      <c r="D695" s="6"/>
      <c r="E695" s="6"/>
      <c r="F695" s="6"/>
      <c r="I695" s="6"/>
    </row>
    <row r="696" spans="3:9" ht="14.4">
      <c r="C696" s="6"/>
      <c r="D696" s="6"/>
      <c r="E696" s="6"/>
      <c r="F696" s="6"/>
      <c r="I696" s="6"/>
    </row>
    <row r="697" spans="3:9" ht="14.4">
      <c r="C697" s="6"/>
      <c r="D697" s="6"/>
      <c r="E697" s="6"/>
      <c r="F697" s="6"/>
      <c r="I697" s="6"/>
    </row>
    <row r="698" spans="3:9" ht="14.4">
      <c r="C698" s="6"/>
      <c r="D698" s="6"/>
      <c r="E698" s="6"/>
      <c r="F698" s="6"/>
      <c r="I698" s="6"/>
    </row>
    <row r="699" spans="3:9" ht="14.4">
      <c r="C699" s="6"/>
      <c r="D699" s="6"/>
      <c r="E699" s="6"/>
      <c r="F699" s="6"/>
      <c r="I699" s="6"/>
    </row>
    <row r="700" spans="3:9" ht="14.4">
      <c r="C700" s="6"/>
      <c r="D700" s="6"/>
      <c r="E700" s="6"/>
      <c r="F700" s="6"/>
      <c r="I700" s="6"/>
    </row>
    <row r="701" spans="3:9" ht="14.4">
      <c r="C701" s="6"/>
      <c r="D701" s="6"/>
      <c r="E701" s="6"/>
      <c r="F701" s="6"/>
      <c r="I701" s="6"/>
    </row>
    <row r="702" spans="3:9" ht="14.4">
      <c r="C702" s="6"/>
      <c r="D702" s="6"/>
      <c r="E702" s="6"/>
      <c r="F702" s="6"/>
      <c r="I702" s="6"/>
    </row>
    <row r="703" spans="3:9" ht="14.4">
      <c r="C703" s="6"/>
      <c r="D703" s="6"/>
      <c r="E703" s="6"/>
      <c r="F703" s="6"/>
      <c r="I703" s="6"/>
    </row>
    <row r="704" spans="3:9" ht="14.4">
      <c r="C704" s="6"/>
      <c r="D704" s="6"/>
      <c r="E704" s="6"/>
      <c r="F704" s="6"/>
      <c r="I704" s="6"/>
    </row>
    <row r="705" spans="3:9" ht="14.4">
      <c r="C705" s="6"/>
      <c r="D705" s="6"/>
      <c r="E705" s="6"/>
      <c r="F705" s="6"/>
      <c r="I705" s="6"/>
    </row>
    <row r="706" spans="3:9" ht="14.4">
      <c r="C706" s="6"/>
      <c r="D706" s="6"/>
      <c r="E706" s="6"/>
      <c r="F706" s="6"/>
      <c r="I706" s="6"/>
    </row>
    <row r="707" spans="3:9" ht="14.4">
      <c r="C707" s="6"/>
      <c r="D707" s="6"/>
      <c r="E707" s="6"/>
      <c r="F707" s="6"/>
      <c r="I707" s="6"/>
    </row>
    <row r="708" spans="3:9" ht="14.4">
      <c r="C708" s="6"/>
      <c r="D708" s="6"/>
      <c r="E708" s="6"/>
      <c r="F708" s="6"/>
      <c r="I708" s="6"/>
    </row>
    <row r="709" spans="3:9" ht="14.4">
      <c r="C709" s="6"/>
      <c r="D709" s="6"/>
      <c r="E709" s="6"/>
      <c r="F709" s="6"/>
      <c r="I709" s="6"/>
    </row>
    <row r="710" spans="3:9" ht="14.4">
      <c r="C710" s="6"/>
      <c r="D710" s="6"/>
      <c r="E710" s="6"/>
      <c r="F710" s="6"/>
      <c r="I710" s="6"/>
    </row>
    <row r="711" spans="3:9" ht="14.4">
      <c r="C711" s="6"/>
      <c r="D711" s="6"/>
      <c r="E711" s="6"/>
      <c r="F711" s="6"/>
      <c r="I711" s="6"/>
    </row>
    <row r="712" spans="3:9" ht="14.4">
      <c r="C712" s="6"/>
      <c r="D712" s="6"/>
      <c r="E712" s="6"/>
      <c r="F712" s="6"/>
      <c r="I712" s="6"/>
    </row>
    <row r="713" spans="3:9" ht="14.4">
      <c r="C713" s="6"/>
      <c r="D713" s="6"/>
      <c r="E713" s="6"/>
      <c r="F713" s="6"/>
      <c r="I713" s="6"/>
    </row>
    <row r="714" spans="3:9" ht="14.4">
      <c r="C714" s="6"/>
      <c r="D714" s="6"/>
      <c r="E714" s="6"/>
      <c r="F714" s="6"/>
      <c r="I714" s="6"/>
    </row>
    <row r="715" spans="3:9" ht="14.4">
      <c r="C715" s="6"/>
      <c r="D715" s="6"/>
      <c r="E715" s="6"/>
      <c r="F715" s="6"/>
      <c r="I715" s="6"/>
    </row>
    <row r="716" spans="3:9" ht="14.4">
      <c r="C716" s="6"/>
      <c r="D716" s="6"/>
      <c r="E716" s="6"/>
      <c r="F716" s="6"/>
      <c r="I716" s="6"/>
    </row>
    <row r="717" spans="3:9" ht="14.4">
      <c r="C717" s="6"/>
      <c r="D717" s="6"/>
      <c r="E717" s="6"/>
      <c r="F717" s="6"/>
      <c r="I717" s="6"/>
    </row>
    <row r="718" spans="3:9" ht="14.4">
      <c r="C718" s="6"/>
      <c r="D718" s="6"/>
      <c r="E718" s="6"/>
      <c r="F718" s="6"/>
      <c r="I718" s="6"/>
    </row>
    <row r="719" spans="3:9" ht="14.4">
      <c r="C719" s="6"/>
      <c r="D719" s="6"/>
      <c r="E719" s="6"/>
      <c r="F719" s="6"/>
      <c r="I719" s="6"/>
    </row>
    <row r="720" spans="3:9" ht="14.4">
      <c r="C720" s="6"/>
      <c r="D720" s="6"/>
      <c r="E720" s="6"/>
      <c r="F720" s="6"/>
      <c r="I720" s="6"/>
    </row>
    <row r="721" spans="3:9" ht="14.4">
      <c r="C721" s="6"/>
      <c r="D721" s="6"/>
      <c r="E721" s="6"/>
      <c r="F721" s="6"/>
      <c r="I721" s="6"/>
    </row>
    <row r="722" spans="3:9" ht="14.4">
      <c r="C722" s="6"/>
      <c r="D722" s="6"/>
      <c r="E722" s="6"/>
      <c r="F722" s="6"/>
      <c r="I722" s="6"/>
    </row>
    <row r="723" spans="3:9" ht="14.4">
      <c r="C723" s="6"/>
      <c r="D723" s="6"/>
      <c r="E723" s="6"/>
      <c r="F723" s="6"/>
      <c r="I723" s="6"/>
    </row>
    <row r="724" spans="3:9" ht="14.4">
      <c r="C724" s="6"/>
      <c r="D724" s="6"/>
      <c r="E724" s="6"/>
      <c r="F724" s="6"/>
      <c r="I724" s="6"/>
    </row>
    <row r="725" spans="3:9" ht="14.4">
      <c r="C725" s="6"/>
      <c r="D725" s="6"/>
      <c r="E725" s="6"/>
      <c r="F725" s="6"/>
      <c r="I725" s="6"/>
    </row>
    <row r="726" spans="3:9" ht="14.4">
      <c r="C726" s="6"/>
      <c r="D726" s="6"/>
      <c r="E726" s="6"/>
      <c r="F726" s="6"/>
      <c r="I726" s="6"/>
    </row>
    <row r="727" spans="3:9" ht="14.4">
      <c r="C727" s="6"/>
      <c r="D727" s="6"/>
      <c r="E727" s="6"/>
      <c r="F727" s="6"/>
      <c r="I727" s="6"/>
    </row>
    <row r="728" spans="3:9" ht="14.4">
      <c r="C728" s="6"/>
      <c r="D728" s="6"/>
      <c r="E728" s="6"/>
      <c r="F728" s="6"/>
      <c r="I728" s="6"/>
    </row>
    <row r="729" spans="3:9" ht="14.4">
      <c r="C729" s="6"/>
      <c r="D729" s="6"/>
      <c r="E729" s="6"/>
      <c r="F729" s="6"/>
      <c r="I729" s="6"/>
    </row>
    <row r="730" spans="3:9" ht="14.4">
      <c r="C730" s="6"/>
      <c r="D730" s="6"/>
      <c r="E730" s="6"/>
      <c r="F730" s="6"/>
      <c r="I730" s="6"/>
    </row>
    <row r="731" spans="3:9" ht="14.4">
      <c r="C731" s="6"/>
      <c r="D731" s="6"/>
      <c r="E731" s="6"/>
      <c r="F731" s="6"/>
      <c r="I731" s="6"/>
    </row>
    <row r="732" spans="3:9" ht="14.4">
      <c r="C732" s="6"/>
      <c r="D732" s="6"/>
      <c r="E732" s="6"/>
      <c r="F732" s="6"/>
      <c r="I732" s="6"/>
    </row>
    <row r="733" spans="3:9" ht="14.4">
      <c r="C733" s="6"/>
      <c r="D733" s="6"/>
      <c r="E733" s="6"/>
      <c r="F733" s="6"/>
      <c r="I733" s="6"/>
    </row>
    <row r="734" spans="3:9" ht="14.4">
      <c r="C734" s="6"/>
      <c r="D734" s="6"/>
      <c r="E734" s="6"/>
      <c r="F734" s="6"/>
      <c r="I734" s="6"/>
    </row>
    <row r="735" spans="3:9" ht="14.4">
      <c r="C735" s="6"/>
      <c r="D735" s="6"/>
      <c r="E735" s="6"/>
      <c r="F735" s="6"/>
      <c r="I735" s="6"/>
    </row>
    <row r="736" spans="3:9" ht="14.4">
      <c r="C736" s="6"/>
      <c r="D736" s="6"/>
      <c r="E736" s="6"/>
      <c r="F736" s="6"/>
      <c r="I736" s="6"/>
    </row>
    <row r="737" spans="3:9" ht="14.4">
      <c r="C737" s="6"/>
      <c r="D737" s="6"/>
      <c r="E737" s="6"/>
      <c r="F737" s="6"/>
      <c r="I737" s="6"/>
    </row>
    <row r="738" spans="3:9" ht="14.4">
      <c r="C738" s="6"/>
      <c r="D738" s="6"/>
      <c r="E738" s="6"/>
      <c r="F738" s="6"/>
      <c r="I738" s="6"/>
    </row>
    <row r="739" spans="3:9" ht="14.4">
      <c r="C739" s="6"/>
      <c r="D739" s="6"/>
      <c r="E739" s="6"/>
      <c r="F739" s="6"/>
      <c r="I739" s="6"/>
    </row>
    <row r="740" spans="3:9" ht="14.4">
      <c r="C740" s="6"/>
      <c r="D740" s="6"/>
      <c r="E740" s="6"/>
      <c r="F740" s="6"/>
      <c r="I740" s="6"/>
    </row>
    <row r="741" spans="3:9" ht="14.4">
      <c r="C741" s="6"/>
      <c r="D741" s="6"/>
      <c r="E741" s="6"/>
      <c r="F741" s="6"/>
      <c r="I741" s="6"/>
    </row>
    <row r="742" spans="3:9" ht="14.4">
      <c r="C742" s="6"/>
      <c r="D742" s="6"/>
      <c r="E742" s="6"/>
      <c r="F742" s="6"/>
      <c r="I742" s="6"/>
    </row>
    <row r="743" spans="3:9" ht="14.4">
      <c r="C743" s="6"/>
      <c r="D743" s="6"/>
      <c r="E743" s="6"/>
      <c r="F743" s="6"/>
      <c r="I743" s="6"/>
    </row>
    <row r="744" spans="3:9" ht="14.4">
      <c r="C744" s="6"/>
      <c r="D744" s="6"/>
      <c r="E744" s="6"/>
      <c r="F744" s="6"/>
      <c r="I744" s="6"/>
    </row>
    <row r="745" spans="3:9" ht="14.4">
      <c r="C745" s="6"/>
      <c r="D745" s="6"/>
      <c r="E745" s="6"/>
      <c r="F745" s="6"/>
      <c r="I745" s="6"/>
    </row>
    <row r="746" spans="3:9" ht="14.4">
      <c r="C746" s="6"/>
      <c r="D746" s="6"/>
      <c r="E746" s="6"/>
      <c r="F746" s="6"/>
      <c r="I746" s="6"/>
    </row>
    <row r="747" spans="3:9" ht="14.4">
      <c r="C747" s="6"/>
      <c r="D747" s="6"/>
      <c r="E747" s="6"/>
      <c r="F747" s="6"/>
      <c r="I747" s="6"/>
    </row>
    <row r="748" spans="3:9" ht="14.4">
      <c r="C748" s="6"/>
      <c r="D748" s="6"/>
      <c r="E748" s="6"/>
      <c r="F748" s="6"/>
      <c r="I748" s="6"/>
    </row>
    <row r="749" spans="3:9" ht="14.4">
      <c r="C749" s="6"/>
      <c r="D749" s="6"/>
      <c r="E749" s="6"/>
      <c r="F749" s="6"/>
      <c r="I749" s="6"/>
    </row>
    <row r="750" spans="3:9" ht="14.4">
      <c r="C750" s="6"/>
      <c r="D750" s="6"/>
      <c r="E750" s="6"/>
      <c r="F750" s="6"/>
      <c r="I750" s="6"/>
    </row>
    <row r="751" spans="3:9" ht="14.4">
      <c r="C751" s="6"/>
      <c r="D751" s="6"/>
      <c r="E751" s="6"/>
      <c r="F751" s="6"/>
      <c r="I751" s="6"/>
    </row>
    <row r="752" spans="3:9" ht="14.4">
      <c r="C752" s="6"/>
      <c r="D752" s="6"/>
      <c r="E752" s="6"/>
      <c r="F752" s="6"/>
      <c r="I752" s="6"/>
    </row>
    <row r="753" spans="3:9" ht="14.4">
      <c r="C753" s="6"/>
      <c r="D753" s="6"/>
      <c r="E753" s="6"/>
      <c r="F753" s="6"/>
      <c r="I753" s="6"/>
    </row>
    <row r="754" spans="3:9" ht="14.4">
      <c r="C754" s="6"/>
      <c r="D754" s="6"/>
      <c r="E754" s="6"/>
      <c r="F754" s="6"/>
      <c r="I754" s="6"/>
    </row>
    <row r="755" spans="3:9" ht="14.4">
      <c r="C755" s="6"/>
      <c r="D755" s="6"/>
      <c r="E755" s="6"/>
      <c r="F755" s="6"/>
      <c r="I755" s="6"/>
    </row>
    <row r="756" spans="3:9" ht="14.4">
      <c r="C756" s="6"/>
      <c r="D756" s="6"/>
      <c r="E756" s="6"/>
      <c r="F756" s="6"/>
      <c r="I756" s="6"/>
    </row>
    <row r="757" spans="3:9" ht="14.4">
      <c r="C757" s="6"/>
      <c r="D757" s="6"/>
      <c r="E757" s="6"/>
      <c r="F757" s="6"/>
      <c r="I757" s="6"/>
    </row>
    <row r="758" spans="3:9" ht="14.4">
      <c r="C758" s="6"/>
      <c r="D758" s="6"/>
      <c r="E758" s="6"/>
      <c r="F758" s="6"/>
      <c r="I758" s="6"/>
    </row>
    <row r="759" spans="3:9" ht="14.4">
      <c r="C759" s="6"/>
      <c r="D759" s="6"/>
      <c r="E759" s="6"/>
      <c r="F759" s="6"/>
      <c r="I759" s="6"/>
    </row>
    <row r="760" spans="3:9" ht="14.4">
      <c r="C760" s="6"/>
      <c r="D760" s="6"/>
      <c r="E760" s="6"/>
      <c r="F760" s="6"/>
      <c r="I760" s="6"/>
    </row>
    <row r="761" spans="3:9" ht="14.4">
      <c r="C761" s="6"/>
      <c r="D761" s="6"/>
      <c r="E761" s="6"/>
      <c r="F761" s="6"/>
      <c r="I761" s="6"/>
    </row>
    <row r="762" spans="3:9" ht="14.4">
      <c r="C762" s="6"/>
      <c r="D762" s="6"/>
      <c r="E762" s="6"/>
      <c r="F762" s="6"/>
      <c r="I762" s="6"/>
    </row>
    <row r="763" spans="3:9" ht="14.4">
      <c r="C763" s="6"/>
      <c r="D763" s="6"/>
      <c r="E763" s="6"/>
      <c r="F763" s="6"/>
      <c r="I763" s="6"/>
    </row>
    <row r="764" spans="3:9" ht="14.4">
      <c r="C764" s="6"/>
      <c r="D764" s="6"/>
      <c r="E764" s="6"/>
      <c r="F764" s="6"/>
      <c r="I764" s="6"/>
    </row>
    <row r="765" spans="3:9" ht="14.4">
      <c r="C765" s="6"/>
      <c r="D765" s="6"/>
      <c r="E765" s="6"/>
      <c r="F765" s="6"/>
      <c r="I765" s="6"/>
    </row>
    <row r="766" spans="3:9" ht="14.4">
      <c r="C766" s="6"/>
      <c r="D766" s="6"/>
      <c r="E766" s="6"/>
      <c r="F766" s="6"/>
      <c r="I766" s="6"/>
    </row>
    <row r="767" spans="3:9" ht="14.4">
      <c r="C767" s="6"/>
      <c r="D767" s="6"/>
      <c r="E767" s="6"/>
      <c r="F767" s="6"/>
      <c r="I767" s="6"/>
    </row>
    <row r="768" spans="3:9" ht="14.4">
      <c r="C768" s="6"/>
      <c r="D768" s="6"/>
      <c r="E768" s="6"/>
      <c r="F768" s="6"/>
      <c r="I768" s="6"/>
    </row>
    <row r="769" spans="3:9" ht="14.4">
      <c r="C769" s="6"/>
      <c r="D769" s="6"/>
      <c r="E769" s="6"/>
      <c r="F769" s="6"/>
      <c r="I769" s="6"/>
    </row>
    <row r="770" spans="3:9" ht="14.4">
      <c r="C770" s="6"/>
      <c r="D770" s="6"/>
      <c r="E770" s="6"/>
      <c r="F770" s="6"/>
      <c r="I770" s="6"/>
    </row>
    <row r="771" spans="3:9" ht="14.4">
      <c r="C771" s="6"/>
      <c r="D771" s="6"/>
      <c r="E771" s="6"/>
      <c r="F771" s="6"/>
      <c r="I771" s="6"/>
    </row>
    <row r="772" spans="3:9" ht="14.4">
      <c r="C772" s="6"/>
      <c r="D772" s="6"/>
      <c r="E772" s="6"/>
      <c r="F772" s="6"/>
      <c r="I772" s="6"/>
    </row>
    <row r="773" spans="3:9" ht="14.4">
      <c r="C773" s="6"/>
      <c r="D773" s="6"/>
      <c r="E773" s="6"/>
      <c r="F773" s="6"/>
      <c r="I773" s="6"/>
    </row>
    <row r="774" spans="3:9" ht="14.4">
      <c r="C774" s="6"/>
      <c r="D774" s="6"/>
      <c r="E774" s="6"/>
      <c r="F774" s="6"/>
      <c r="I774" s="6"/>
    </row>
    <row r="775" spans="3:9" ht="14.4">
      <c r="C775" s="6"/>
      <c r="D775" s="6"/>
      <c r="E775" s="6"/>
      <c r="F775" s="6"/>
      <c r="I775" s="6"/>
    </row>
    <row r="776" spans="3:9" ht="14.4">
      <c r="C776" s="6"/>
      <c r="D776" s="6"/>
      <c r="E776" s="6"/>
      <c r="F776" s="6"/>
      <c r="I776" s="6"/>
    </row>
    <row r="777" spans="3:9" ht="14.4">
      <c r="C777" s="6"/>
      <c r="D777" s="6"/>
      <c r="E777" s="6"/>
      <c r="F777" s="6"/>
      <c r="I777" s="6"/>
    </row>
    <row r="778" spans="3:9" ht="14.4">
      <c r="C778" s="6"/>
      <c r="D778" s="6"/>
      <c r="E778" s="6"/>
      <c r="F778" s="6"/>
      <c r="I778" s="6"/>
    </row>
    <row r="779" spans="3:9" ht="14.4">
      <c r="C779" s="6"/>
      <c r="D779" s="6"/>
      <c r="E779" s="6"/>
      <c r="F779" s="6"/>
      <c r="I779" s="6"/>
    </row>
    <row r="780" spans="3:9" ht="14.4">
      <c r="C780" s="6"/>
      <c r="D780" s="6"/>
      <c r="E780" s="6"/>
      <c r="F780" s="6"/>
      <c r="I780" s="6"/>
    </row>
    <row r="781" spans="3:9" ht="14.4">
      <c r="C781" s="6"/>
      <c r="D781" s="6"/>
      <c r="E781" s="6"/>
      <c r="F781" s="6"/>
      <c r="I781" s="6"/>
    </row>
    <row r="782" spans="3:9" ht="14.4">
      <c r="C782" s="6"/>
      <c r="D782" s="6"/>
      <c r="E782" s="6"/>
      <c r="F782" s="6"/>
      <c r="I782" s="6"/>
    </row>
    <row r="783" spans="3:9" ht="14.4">
      <c r="C783" s="6"/>
      <c r="D783" s="6"/>
      <c r="E783" s="6"/>
      <c r="F783" s="6"/>
      <c r="I783" s="6"/>
    </row>
    <row r="784" spans="3:9" ht="14.4">
      <c r="C784" s="6"/>
      <c r="D784" s="6"/>
      <c r="E784" s="6"/>
      <c r="F784" s="6"/>
      <c r="I784" s="6"/>
    </row>
    <row r="785" spans="3:9" ht="14.4">
      <c r="C785" s="6"/>
      <c r="D785" s="6"/>
      <c r="E785" s="6"/>
      <c r="F785" s="6"/>
      <c r="I785" s="6"/>
    </row>
    <row r="786" spans="3:9" ht="14.4">
      <c r="C786" s="6"/>
      <c r="D786" s="6"/>
      <c r="E786" s="6"/>
      <c r="F786" s="6"/>
      <c r="I786" s="6"/>
    </row>
    <row r="787" spans="3:9" ht="14.4">
      <c r="C787" s="6"/>
      <c r="D787" s="6"/>
      <c r="E787" s="6"/>
      <c r="F787" s="6"/>
      <c r="I787" s="6"/>
    </row>
    <row r="788" spans="3:9" ht="14.4">
      <c r="C788" s="6"/>
      <c r="D788" s="6"/>
      <c r="E788" s="6"/>
      <c r="F788" s="6"/>
      <c r="I788" s="6"/>
    </row>
    <row r="789" spans="3:9" ht="14.4">
      <c r="C789" s="6"/>
      <c r="D789" s="6"/>
      <c r="E789" s="6"/>
      <c r="F789" s="6"/>
      <c r="I789" s="6"/>
    </row>
    <row r="790" spans="3:9" ht="14.4">
      <c r="C790" s="6"/>
      <c r="D790" s="6"/>
      <c r="E790" s="6"/>
      <c r="F790" s="6"/>
      <c r="I790" s="6"/>
    </row>
    <row r="791" spans="3:9" ht="14.4">
      <c r="C791" s="6"/>
      <c r="D791" s="6"/>
      <c r="E791" s="6"/>
      <c r="F791" s="6"/>
      <c r="I791" s="6"/>
    </row>
    <row r="792" spans="3:9" ht="14.4">
      <c r="C792" s="6"/>
      <c r="D792" s="6"/>
      <c r="E792" s="6"/>
      <c r="F792" s="6"/>
      <c r="I792" s="6"/>
    </row>
    <row r="793" spans="3:9" ht="14.4">
      <c r="C793" s="6"/>
      <c r="D793" s="6"/>
      <c r="E793" s="6"/>
      <c r="F793" s="6"/>
      <c r="I793" s="6"/>
    </row>
    <row r="794" spans="3:9" ht="14.4">
      <c r="C794" s="6"/>
      <c r="D794" s="6"/>
      <c r="E794" s="6"/>
      <c r="F794" s="6"/>
      <c r="I794" s="6"/>
    </row>
    <row r="795" spans="3:9" ht="14.4">
      <c r="C795" s="6"/>
      <c r="D795" s="6"/>
      <c r="E795" s="6"/>
      <c r="F795" s="6"/>
      <c r="I795" s="6"/>
    </row>
    <row r="796" spans="3:9" ht="14.4">
      <c r="C796" s="6"/>
      <c r="D796" s="6"/>
      <c r="E796" s="6"/>
      <c r="F796" s="6"/>
      <c r="I796" s="6"/>
    </row>
    <row r="797" spans="3:9" ht="14.4">
      <c r="C797" s="6"/>
      <c r="D797" s="6"/>
      <c r="E797" s="6"/>
      <c r="F797" s="6"/>
      <c r="I797" s="6"/>
    </row>
    <row r="798" spans="3:9" ht="14.4">
      <c r="C798" s="6"/>
      <c r="D798" s="6"/>
      <c r="E798" s="6"/>
      <c r="F798" s="6"/>
      <c r="I798" s="6"/>
    </row>
    <row r="799" spans="3:9" ht="14.4">
      <c r="C799" s="6"/>
      <c r="D799" s="6"/>
      <c r="E799" s="6"/>
      <c r="F799" s="6"/>
      <c r="I799" s="6"/>
    </row>
    <row r="800" spans="3:9" ht="14.4">
      <c r="C800" s="6"/>
      <c r="D800" s="6"/>
      <c r="E800" s="6"/>
      <c r="F800" s="6"/>
      <c r="I800" s="6"/>
    </row>
    <row r="801" spans="3:9" ht="14.4">
      <c r="C801" s="6"/>
      <c r="D801" s="6"/>
      <c r="E801" s="6"/>
      <c r="F801" s="6"/>
      <c r="I801" s="6"/>
    </row>
    <row r="802" spans="3:9" ht="14.4">
      <c r="C802" s="6"/>
      <c r="D802" s="6"/>
      <c r="E802" s="6"/>
      <c r="F802" s="6"/>
      <c r="I802" s="6"/>
    </row>
    <row r="803" spans="3:9" ht="14.4">
      <c r="C803" s="6"/>
      <c r="D803" s="6"/>
      <c r="E803" s="6"/>
      <c r="F803" s="6"/>
      <c r="I803" s="6"/>
    </row>
    <row r="804" spans="3:9" ht="14.4">
      <c r="C804" s="6"/>
      <c r="D804" s="6"/>
      <c r="E804" s="6"/>
      <c r="F804" s="6"/>
      <c r="I804" s="6"/>
    </row>
    <row r="805" spans="3:9" ht="14.4">
      <c r="C805" s="6"/>
      <c r="D805" s="6"/>
      <c r="E805" s="6"/>
      <c r="F805" s="6"/>
      <c r="I805" s="6"/>
    </row>
    <row r="806" spans="3:9" ht="14.4">
      <c r="C806" s="6"/>
      <c r="D806" s="6"/>
      <c r="E806" s="6"/>
      <c r="F806" s="6"/>
      <c r="I806" s="6"/>
    </row>
    <row r="807" spans="3:9" ht="14.4">
      <c r="C807" s="6"/>
      <c r="D807" s="6"/>
      <c r="E807" s="6"/>
      <c r="F807" s="6"/>
      <c r="I807" s="6"/>
    </row>
    <row r="808" spans="3:9" ht="14.4">
      <c r="C808" s="6"/>
      <c r="D808" s="6"/>
      <c r="E808" s="6"/>
      <c r="F808" s="6"/>
      <c r="I808" s="6"/>
    </row>
    <row r="809" spans="3:9" ht="14.4">
      <c r="C809" s="6"/>
      <c r="D809" s="6"/>
      <c r="E809" s="6"/>
      <c r="F809" s="6"/>
      <c r="I809" s="6"/>
    </row>
    <row r="810" spans="3:9" ht="14.4">
      <c r="C810" s="6"/>
      <c r="D810" s="6"/>
      <c r="E810" s="6"/>
      <c r="F810" s="6"/>
      <c r="I810" s="6"/>
    </row>
    <row r="811" spans="3:9" ht="14.4">
      <c r="C811" s="6"/>
      <c r="D811" s="6"/>
      <c r="E811" s="6"/>
      <c r="F811" s="6"/>
      <c r="I811" s="6"/>
    </row>
    <row r="812" spans="3:9" ht="14.4">
      <c r="C812" s="6"/>
      <c r="D812" s="6"/>
      <c r="E812" s="6"/>
      <c r="F812" s="6"/>
      <c r="I812" s="6"/>
    </row>
    <row r="813" spans="3:9" ht="14.4">
      <c r="C813" s="6"/>
      <c r="D813" s="6"/>
      <c r="E813" s="6"/>
      <c r="F813" s="6"/>
      <c r="I813" s="6"/>
    </row>
    <row r="814" spans="3:9" ht="14.4">
      <c r="C814" s="6"/>
      <c r="D814" s="6"/>
      <c r="E814" s="6"/>
      <c r="F814" s="6"/>
      <c r="I814" s="6"/>
    </row>
    <row r="815" spans="3:9" ht="14.4">
      <c r="C815" s="6"/>
      <c r="D815" s="6"/>
      <c r="E815" s="6"/>
      <c r="F815" s="6"/>
      <c r="I815" s="6"/>
    </row>
    <row r="816" spans="3:9" ht="14.4">
      <c r="C816" s="6"/>
      <c r="D816" s="6"/>
      <c r="E816" s="6"/>
      <c r="F816" s="6"/>
      <c r="I816" s="6"/>
    </row>
    <row r="817" spans="3:9" ht="14.4">
      <c r="C817" s="6"/>
      <c r="D817" s="6"/>
      <c r="E817" s="6"/>
      <c r="F817" s="6"/>
      <c r="I817" s="6"/>
    </row>
    <row r="818" spans="3:9" ht="14.4">
      <c r="C818" s="6"/>
      <c r="D818" s="6"/>
      <c r="E818" s="6"/>
      <c r="F818" s="6"/>
      <c r="I818" s="6"/>
    </row>
    <row r="819" spans="3:9" ht="14.4">
      <c r="C819" s="6"/>
      <c r="D819" s="6"/>
      <c r="E819" s="6"/>
      <c r="F819" s="6"/>
      <c r="I819" s="6"/>
    </row>
    <row r="820" spans="3:9" ht="14.4">
      <c r="C820" s="6"/>
      <c r="D820" s="6"/>
      <c r="E820" s="6"/>
      <c r="F820" s="6"/>
      <c r="I820" s="6"/>
    </row>
    <row r="821" spans="3:9" ht="14.4">
      <c r="C821" s="6"/>
      <c r="D821" s="6"/>
      <c r="E821" s="6"/>
      <c r="F821" s="6"/>
      <c r="I821" s="6"/>
    </row>
    <row r="822" spans="3:9" ht="14.4">
      <c r="C822" s="6"/>
      <c r="D822" s="6"/>
      <c r="E822" s="6"/>
      <c r="F822" s="6"/>
      <c r="I822" s="6"/>
    </row>
    <row r="823" spans="3:9" ht="14.4">
      <c r="C823" s="6"/>
      <c r="D823" s="6"/>
      <c r="E823" s="6"/>
      <c r="F823" s="6"/>
      <c r="I823" s="6"/>
    </row>
    <row r="824" spans="3:9" ht="14.4">
      <c r="C824" s="6"/>
      <c r="D824" s="6"/>
      <c r="E824" s="6"/>
      <c r="F824" s="6"/>
      <c r="I824" s="6"/>
    </row>
    <row r="825" spans="3:9" ht="14.4">
      <c r="C825" s="6"/>
      <c r="D825" s="6"/>
      <c r="E825" s="6"/>
      <c r="F825" s="6"/>
      <c r="I825" s="6"/>
    </row>
    <row r="826" spans="3:9" ht="14.4">
      <c r="C826" s="6"/>
      <c r="D826" s="6"/>
      <c r="E826" s="6"/>
      <c r="F826" s="6"/>
      <c r="I826" s="6"/>
    </row>
    <row r="827" spans="3:9" ht="14.4">
      <c r="C827" s="6"/>
      <c r="D827" s="6"/>
      <c r="E827" s="6"/>
      <c r="F827" s="6"/>
      <c r="I827" s="6"/>
    </row>
    <row r="828" spans="3:9" ht="14.4">
      <c r="C828" s="6"/>
      <c r="D828" s="6"/>
      <c r="E828" s="6"/>
      <c r="F828" s="6"/>
      <c r="I828" s="6"/>
    </row>
    <row r="829" spans="3:9" ht="14.4">
      <c r="C829" s="6"/>
      <c r="D829" s="6"/>
      <c r="E829" s="6"/>
      <c r="F829" s="6"/>
      <c r="I829" s="6"/>
    </row>
    <row r="830" spans="3:9" ht="14.4">
      <c r="C830" s="6"/>
      <c r="D830" s="6"/>
      <c r="E830" s="6"/>
      <c r="F830" s="6"/>
      <c r="I830" s="6"/>
    </row>
    <row r="831" spans="3:9" ht="14.4">
      <c r="C831" s="6"/>
      <c r="D831" s="6"/>
      <c r="E831" s="6"/>
      <c r="F831" s="6"/>
      <c r="I831" s="6"/>
    </row>
    <row r="832" spans="3:9" ht="14.4">
      <c r="C832" s="6"/>
      <c r="D832" s="6"/>
      <c r="E832" s="6"/>
      <c r="F832" s="6"/>
      <c r="I832" s="6"/>
    </row>
    <row r="833" spans="3:9" ht="14.4">
      <c r="C833" s="6"/>
      <c r="D833" s="6"/>
      <c r="E833" s="6"/>
      <c r="F833" s="6"/>
      <c r="I833" s="6"/>
    </row>
    <row r="834" spans="3:9" ht="14.4">
      <c r="C834" s="6"/>
      <c r="D834" s="6"/>
      <c r="E834" s="6"/>
      <c r="F834" s="6"/>
      <c r="I834" s="6"/>
    </row>
    <row r="835" spans="3:9" ht="14.4">
      <c r="C835" s="6"/>
      <c r="D835" s="6"/>
      <c r="E835" s="6"/>
      <c r="F835" s="6"/>
      <c r="I835" s="6"/>
    </row>
    <row r="836" spans="3:9" ht="14.4">
      <c r="C836" s="6"/>
      <c r="D836" s="6"/>
      <c r="E836" s="6"/>
      <c r="F836" s="6"/>
      <c r="I836" s="6"/>
    </row>
    <row r="837" spans="3:9" ht="14.4">
      <c r="C837" s="6"/>
      <c r="D837" s="6"/>
      <c r="E837" s="6"/>
      <c r="F837" s="6"/>
      <c r="I837" s="6"/>
    </row>
    <row r="838" spans="3:9" ht="14.4">
      <c r="C838" s="6"/>
      <c r="D838" s="6"/>
      <c r="E838" s="6"/>
      <c r="F838" s="6"/>
      <c r="I838" s="6"/>
    </row>
    <row r="839" spans="3:9" ht="14.4">
      <c r="C839" s="6"/>
      <c r="D839" s="6"/>
      <c r="E839" s="6"/>
      <c r="F839" s="6"/>
      <c r="I839" s="6"/>
    </row>
    <row r="840" spans="3:9" ht="14.4">
      <c r="C840" s="6"/>
      <c r="D840" s="6"/>
      <c r="E840" s="6"/>
      <c r="F840" s="6"/>
      <c r="I840" s="6"/>
    </row>
    <row r="841" spans="3:9" ht="14.4">
      <c r="C841" s="6"/>
      <c r="D841" s="6"/>
      <c r="E841" s="6"/>
      <c r="F841" s="6"/>
      <c r="I841" s="6"/>
    </row>
    <row r="842" spans="3:9" ht="14.4">
      <c r="C842" s="6"/>
      <c r="D842" s="6"/>
      <c r="E842" s="6"/>
      <c r="F842" s="6"/>
      <c r="I842" s="6"/>
    </row>
    <row r="843" spans="3:9" ht="14.4">
      <c r="C843" s="6"/>
      <c r="D843" s="6"/>
      <c r="E843" s="6"/>
      <c r="F843" s="6"/>
      <c r="I843" s="6"/>
    </row>
    <row r="844" spans="3:9" ht="14.4">
      <c r="C844" s="6"/>
      <c r="D844" s="6"/>
      <c r="E844" s="6"/>
      <c r="F844" s="6"/>
      <c r="I844" s="6"/>
    </row>
    <row r="845" spans="3:9" ht="14.4">
      <c r="C845" s="6"/>
      <c r="D845" s="6"/>
      <c r="E845" s="6"/>
      <c r="F845" s="6"/>
      <c r="I845" s="6"/>
    </row>
    <row r="846" spans="3:9" ht="14.4">
      <c r="C846" s="6"/>
      <c r="D846" s="6"/>
      <c r="E846" s="6"/>
      <c r="F846" s="6"/>
      <c r="I846" s="6"/>
    </row>
    <row r="847" spans="3:9" ht="14.4">
      <c r="C847" s="6"/>
      <c r="D847" s="6"/>
      <c r="E847" s="6"/>
      <c r="F847" s="6"/>
      <c r="I847" s="6"/>
    </row>
    <row r="848" spans="3:9" ht="14.4">
      <c r="C848" s="6"/>
      <c r="D848" s="6"/>
      <c r="E848" s="6"/>
      <c r="F848" s="6"/>
      <c r="I848" s="6"/>
    </row>
    <row r="849" spans="3:9" ht="14.4">
      <c r="C849" s="6"/>
      <c r="D849" s="6"/>
      <c r="E849" s="6"/>
      <c r="F849" s="6"/>
      <c r="I849" s="6"/>
    </row>
    <row r="850" spans="3:9" ht="14.4">
      <c r="C850" s="6"/>
      <c r="D850" s="6"/>
      <c r="E850" s="6"/>
      <c r="F850" s="6"/>
      <c r="I850" s="6"/>
    </row>
    <row r="851" spans="3:9" ht="14.4">
      <c r="C851" s="6"/>
      <c r="D851" s="6"/>
      <c r="E851" s="6"/>
      <c r="F851" s="6"/>
      <c r="I851" s="6"/>
    </row>
    <row r="852" spans="3:9" ht="14.4">
      <c r="C852" s="6"/>
      <c r="D852" s="6"/>
      <c r="E852" s="6"/>
      <c r="F852" s="6"/>
      <c r="I852" s="6"/>
    </row>
    <row r="853" spans="3:9" ht="14.4">
      <c r="C853" s="6"/>
      <c r="D853" s="6"/>
      <c r="E853" s="6"/>
      <c r="F853" s="6"/>
      <c r="I853" s="6"/>
    </row>
    <row r="854" spans="3:9" ht="14.4">
      <c r="C854" s="6"/>
      <c r="D854" s="6"/>
      <c r="E854" s="6"/>
      <c r="F854" s="6"/>
      <c r="I854" s="6"/>
    </row>
    <row r="855" spans="3:9" ht="14.4">
      <c r="C855" s="6"/>
      <c r="D855" s="6"/>
      <c r="E855" s="6"/>
      <c r="F855" s="6"/>
      <c r="I855" s="6"/>
    </row>
    <row r="856" spans="3:9" ht="14.4">
      <c r="C856" s="6"/>
      <c r="D856" s="6"/>
      <c r="E856" s="6"/>
      <c r="F856" s="6"/>
      <c r="I856" s="6"/>
    </row>
    <row r="857" spans="3:9" ht="14.4">
      <c r="C857" s="6"/>
      <c r="D857" s="6"/>
      <c r="E857" s="6"/>
      <c r="F857" s="6"/>
      <c r="I857" s="6"/>
    </row>
    <row r="858" spans="3:9" ht="14.4">
      <c r="C858" s="6"/>
      <c r="D858" s="6"/>
      <c r="E858" s="6"/>
      <c r="F858" s="6"/>
      <c r="I858" s="6"/>
    </row>
    <row r="859" spans="3:9" ht="14.4">
      <c r="C859" s="6"/>
      <c r="D859" s="6"/>
      <c r="E859" s="6"/>
      <c r="F859" s="6"/>
      <c r="I859" s="6"/>
    </row>
    <row r="860" spans="3:9" ht="14.4">
      <c r="C860" s="6"/>
      <c r="D860" s="6"/>
      <c r="E860" s="6"/>
      <c r="F860" s="6"/>
      <c r="I860" s="6"/>
    </row>
    <row r="861" spans="3:9" ht="14.4">
      <c r="C861" s="6"/>
      <c r="D861" s="6"/>
      <c r="E861" s="6"/>
      <c r="F861" s="6"/>
      <c r="I861" s="6"/>
    </row>
    <row r="862" spans="3:9" ht="14.4">
      <c r="C862" s="6"/>
      <c r="D862" s="6"/>
      <c r="E862" s="6"/>
      <c r="F862" s="6"/>
      <c r="I862" s="6"/>
    </row>
    <row r="863" spans="3:9" ht="14.4">
      <c r="C863" s="6"/>
      <c r="D863" s="6"/>
      <c r="E863" s="6"/>
      <c r="F863" s="6"/>
      <c r="I863" s="6"/>
    </row>
    <row r="864" spans="3:9" ht="14.4">
      <c r="C864" s="6"/>
      <c r="D864" s="6"/>
      <c r="E864" s="6"/>
      <c r="F864" s="6"/>
      <c r="I864" s="6"/>
    </row>
    <row r="865" spans="3:9" ht="14.4">
      <c r="C865" s="6"/>
      <c r="D865" s="6"/>
      <c r="E865" s="6"/>
      <c r="F865" s="6"/>
      <c r="I865" s="6"/>
    </row>
    <row r="866" spans="3:9" ht="14.4">
      <c r="C866" s="6"/>
      <c r="D866" s="6"/>
      <c r="E866" s="6"/>
      <c r="F866" s="6"/>
      <c r="I866" s="6"/>
    </row>
    <row r="867" spans="3:9" ht="14.4">
      <c r="C867" s="6"/>
      <c r="D867" s="6"/>
      <c r="E867" s="6"/>
      <c r="F867" s="6"/>
      <c r="I867" s="6"/>
    </row>
    <row r="868" spans="3:9" ht="14.4">
      <c r="C868" s="6"/>
      <c r="D868" s="6"/>
      <c r="E868" s="6"/>
      <c r="F868" s="6"/>
      <c r="I868" s="6"/>
    </row>
    <row r="869" spans="3:9" ht="14.4">
      <c r="C869" s="6"/>
      <c r="D869" s="6"/>
      <c r="E869" s="6"/>
      <c r="F869" s="6"/>
      <c r="I869" s="6"/>
    </row>
    <row r="870" spans="3:9" ht="14.4">
      <c r="C870" s="6"/>
      <c r="D870" s="6"/>
      <c r="E870" s="6"/>
      <c r="F870" s="6"/>
      <c r="I870" s="6"/>
    </row>
    <row r="871" spans="3:9" ht="14.4">
      <c r="C871" s="6"/>
      <c r="D871" s="6"/>
      <c r="E871" s="6"/>
      <c r="F871" s="6"/>
      <c r="I871" s="6"/>
    </row>
    <row r="872" spans="3:9" ht="14.4">
      <c r="C872" s="6"/>
      <c r="D872" s="6"/>
      <c r="E872" s="6"/>
      <c r="F872" s="6"/>
      <c r="I872" s="6"/>
    </row>
    <row r="873" spans="3:9" ht="14.4">
      <c r="C873" s="6"/>
      <c r="D873" s="6"/>
      <c r="E873" s="6"/>
      <c r="F873" s="6"/>
      <c r="I873" s="6"/>
    </row>
    <row r="874" spans="3:9" ht="14.4">
      <c r="C874" s="6"/>
      <c r="D874" s="6"/>
      <c r="E874" s="6"/>
      <c r="F874" s="6"/>
      <c r="I874" s="6"/>
    </row>
    <row r="875" spans="3:9" ht="14.4">
      <c r="C875" s="6"/>
      <c r="D875" s="6"/>
      <c r="E875" s="6"/>
      <c r="F875" s="6"/>
      <c r="I875" s="6"/>
    </row>
    <row r="876" spans="3:9" ht="14.4">
      <c r="C876" s="6"/>
      <c r="D876" s="6"/>
      <c r="E876" s="6"/>
      <c r="F876" s="6"/>
      <c r="I876" s="6"/>
    </row>
    <row r="877" spans="3:9" ht="14.4">
      <c r="C877" s="6"/>
      <c r="D877" s="6"/>
      <c r="E877" s="6"/>
      <c r="F877" s="6"/>
      <c r="I877" s="6"/>
    </row>
    <row r="878" spans="3:9" ht="14.4">
      <c r="C878" s="6"/>
      <c r="D878" s="6"/>
      <c r="E878" s="6"/>
      <c r="F878" s="6"/>
      <c r="I878" s="6"/>
    </row>
    <row r="879" spans="3:9" ht="14.4">
      <c r="C879" s="6"/>
      <c r="D879" s="6"/>
      <c r="E879" s="6"/>
      <c r="F879" s="6"/>
      <c r="I879" s="6"/>
    </row>
    <row r="880" spans="3:9" ht="14.4">
      <c r="C880" s="6"/>
      <c r="D880" s="6"/>
      <c r="E880" s="6"/>
      <c r="F880" s="6"/>
      <c r="I880" s="6"/>
    </row>
    <row r="881" spans="3:9" ht="14.4">
      <c r="C881" s="6"/>
      <c r="D881" s="6"/>
      <c r="E881" s="6"/>
      <c r="F881" s="6"/>
      <c r="I881" s="6"/>
    </row>
    <row r="882" spans="3:9" ht="14.4">
      <c r="C882" s="6"/>
      <c r="D882" s="6"/>
      <c r="E882" s="6"/>
      <c r="F882" s="6"/>
      <c r="I882" s="6"/>
    </row>
    <row r="883" spans="3:9" ht="14.4">
      <c r="C883" s="6"/>
      <c r="D883" s="6"/>
      <c r="E883" s="6"/>
      <c r="F883" s="6"/>
      <c r="I883" s="6"/>
    </row>
    <row r="884" spans="3:9" ht="14.4">
      <c r="C884" s="6"/>
      <c r="D884" s="6"/>
      <c r="E884" s="6"/>
      <c r="F884" s="6"/>
      <c r="I884" s="6"/>
    </row>
    <row r="885" spans="3:9" ht="14.4">
      <c r="C885" s="6"/>
      <c r="D885" s="6"/>
      <c r="E885" s="6"/>
      <c r="F885" s="6"/>
      <c r="I885" s="6"/>
    </row>
    <row r="886" spans="3:9" ht="14.4">
      <c r="C886" s="6"/>
      <c r="D886" s="6"/>
      <c r="E886" s="6"/>
      <c r="F886" s="6"/>
      <c r="I886" s="6"/>
    </row>
    <row r="887" spans="3:9" ht="14.4">
      <c r="C887" s="6"/>
      <c r="D887" s="6"/>
      <c r="E887" s="6"/>
      <c r="F887" s="6"/>
      <c r="I887" s="6"/>
    </row>
    <row r="888" spans="3:9" ht="14.4">
      <c r="C888" s="6"/>
      <c r="D888" s="6"/>
      <c r="E888" s="6"/>
      <c r="F888" s="6"/>
      <c r="I888" s="6"/>
    </row>
    <row r="889" spans="3:9" ht="14.4">
      <c r="C889" s="6"/>
      <c r="D889" s="6"/>
      <c r="E889" s="6"/>
      <c r="F889" s="6"/>
      <c r="I889" s="6"/>
    </row>
    <row r="890" spans="3:9" ht="14.4">
      <c r="C890" s="6"/>
      <c r="D890" s="6"/>
      <c r="E890" s="6"/>
      <c r="F890" s="6"/>
      <c r="I890" s="6"/>
    </row>
    <row r="891" spans="3:9" ht="14.4">
      <c r="C891" s="6"/>
      <c r="D891" s="6"/>
      <c r="E891" s="6"/>
      <c r="F891" s="6"/>
      <c r="I891" s="6"/>
    </row>
    <row r="892" spans="3:9" ht="14.4">
      <c r="C892" s="6"/>
      <c r="D892" s="6"/>
      <c r="E892" s="6"/>
      <c r="F892" s="6"/>
      <c r="I892" s="6"/>
    </row>
    <row r="893" spans="3:9" ht="14.4">
      <c r="C893" s="6"/>
      <c r="D893" s="6"/>
      <c r="E893" s="6"/>
      <c r="F893" s="6"/>
      <c r="I893" s="6"/>
    </row>
    <row r="894" spans="3:9" ht="14.4">
      <c r="C894" s="6"/>
      <c r="D894" s="6"/>
      <c r="E894" s="6"/>
      <c r="F894" s="6"/>
      <c r="I894" s="6"/>
    </row>
    <row r="895" spans="3:9" ht="14.4">
      <c r="C895" s="6"/>
      <c r="D895" s="6"/>
      <c r="E895" s="6"/>
      <c r="F895" s="6"/>
      <c r="I895" s="6"/>
    </row>
    <row r="896" spans="3:9" ht="14.4">
      <c r="C896" s="6"/>
      <c r="D896" s="6"/>
      <c r="E896" s="6"/>
      <c r="F896" s="6"/>
      <c r="I896" s="6"/>
    </row>
    <row r="897" spans="3:9" ht="14.4">
      <c r="C897" s="6"/>
      <c r="D897" s="6"/>
      <c r="E897" s="6"/>
      <c r="F897" s="6"/>
      <c r="I897" s="6"/>
    </row>
    <row r="898" spans="3:9" ht="14.4">
      <c r="C898" s="6"/>
      <c r="D898" s="6"/>
      <c r="E898" s="6"/>
      <c r="F898" s="6"/>
      <c r="I898" s="6"/>
    </row>
    <row r="899" spans="3:9" ht="14.4">
      <c r="C899" s="6"/>
      <c r="D899" s="6"/>
      <c r="E899" s="6"/>
      <c r="F899" s="6"/>
      <c r="I899" s="6"/>
    </row>
    <row r="900" spans="3:9" ht="14.4">
      <c r="C900" s="6"/>
      <c r="D900" s="6"/>
      <c r="E900" s="6"/>
      <c r="F900" s="6"/>
      <c r="I900" s="6"/>
    </row>
    <row r="901" spans="3:9" ht="14.4">
      <c r="C901" s="6"/>
      <c r="D901" s="6"/>
      <c r="E901" s="6"/>
      <c r="F901" s="6"/>
      <c r="I901" s="6"/>
    </row>
    <row r="902" spans="3:9" ht="14.4">
      <c r="C902" s="6"/>
      <c r="D902" s="6"/>
      <c r="E902" s="6"/>
      <c r="F902" s="6"/>
      <c r="I902" s="6"/>
    </row>
    <row r="903" spans="3:9" ht="14.4">
      <c r="C903" s="6"/>
      <c r="D903" s="6"/>
      <c r="E903" s="6"/>
      <c r="F903" s="6"/>
      <c r="I903" s="6"/>
    </row>
    <row r="904" spans="3:9" ht="14.4">
      <c r="C904" s="6"/>
      <c r="D904" s="6"/>
      <c r="E904" s="6"/>
      <c r="F904" s="6"/>
      <c r="I904" s="6"/>
    </row>
    <row r="905" spans="3:9" ht="14.4">
      <c r="C905" s="6"/>
      <c r="D905" s="6"/>
      <c r="E905" s="6"/>
      <c r="F905" s="6"/>
      <c r="I905" s="6"/>
    </row>
    <row r="906" spans="3:9" ht="14.4">
      <c r="C906" s="6"/>
      <c r="D906" s="6"/>
      <c r="E906" s="6"/>
      <c r="F906" s="6"/>
      <c r="I906" s="6"/>
    </row>
    <row r="907" spans="3:9" ht="14.4">
      <c r="C907" s="6"/>
      <c r="D907" s="6"/>
      <c r="E907" s="6"/>
      <c r="F907" s="6"/>
      <c r="I907" s="6"/>
    </row>
    <row r="908" spans="3:9" ht="14.4">
      <c r="C908" s="6"/>
      <c r="D908" s="6"/>
      <c r="E908" s="6"/>
      <c r="F908" s="6"/>
      <c r="I908" s="6"/>
    </row>
    <row r="909" spans="3:9" ht="14.4">
      <c r="C909" s="6"/>
      <c r="D909" s="6"/>
      <c r="E909" s="6"/>
      <c r="F909" s="6"/>
      <c r="I909" s="6"/>
    </row>
    <row r="910" spans="3:9" ht="14.4">
      <c r="C910" s="6"/>
      <c r="D910" s="6"/>
      <c r="E910" s="6"/>
      <c r="F910" s="6"/>
      <c r="I910" s="6"/>
    </row>
    <row r="911" spans="3:9" ht="14.4">
      <c r="C911" s="6"/>
      <c r="D911" s="6"/>
      <c r="E911" s="6"/>
      <c r="F911" s="6"/>
      <c r="I911" s="6"/>
    </row>
    <row r="912" spans="3:9" ht="14.4">
      <c r="C912" s="6"/>
      <c r="D912" s="6"/>
      <c r="E912" s="6"/>
      <c r="F912" s="6"/>
      <c r="I912" s="6"/>
    </row>
    <row r="913" spans="3:9" ht="14.4">
      <c r="C913" s="6"/>
      <c r="D913" s="6"/>
      <c r="E913" s="6"/>
      <c r="F913" s="6"/>
      <c r="I913" s="6"/>
    </row>
    <row r="914" spans="3:9" ht="14.4">
      <c r="C914" s="6"/>
      <c r="D914" s="6"/>
      <c r="E914" s="6"/>
      <c r="F914" s="6"/>
      <c r="I914" s="6"/>
    </row>
    <row r="915" spans="3:9" ht="14.4">
      <c r="C915" s="6"/>
      <c r="D915" s="6"/>
      <c r="E915" s="6"/>
      <c r="F915" s="6"/>
      <c r="I915" s="6"/>
    </row>
    <row r="916" spans="3:9" ht="14.4">
      <c r="C916" s="6"/>
      <c r="D916" s="6"/>
      <c r="E916" s="6"/>
      <c r="F916" s="6"/>
      <c r="I916" s="6"/>
    </row>
    <row r="917" spans="3:9" ht="14.4">
      <c r="C917" s="6"/>
      <c r="D917" s="6"/>
      <c r="E917" s="6"/>
      <c r="F917" s="6"/>
      <c r="I917" s="6"/>
    </row>
    <row r="918" spans="3:9" ht="14.4">
      <c r="C918" s="6"/>
      <c r="D918" s="6"/>
      <c r="E918" s="6"/>
      <c r="F918" s="6"/>
      <c r="I918" s="6"/>
    </row>
    <row r="919" spans="3:9" ht="14.4">
      <c r="C919" s="6"/>
      <c r="D919" s="6"/>
      <c r="E919" s="6"/>
      <c r="F919" s="6"/>
      <c r="I919" s="6"/>
    </row>
    <row r="920" spans="3:9" ht="14.4">
      <c r="C920" s="6"/>
      <c r="D920" s="6"/>
      <c r="E920" s="6"/>
      <c r="F920" s="6"/>
      <c r="I920" s="6"/>
    </row>
    <row r="921" spans="3:9" ht="14.4">
      <c r="C921" s="6"/>
      <c r="D921" s="6"/>
      <c r="E921" s="6"/>
      <c r="F921" s="6"/>
      <c r="I921" s="6"/>
    </row>
    <row r="922" spans="3:9" ht="14.4">
      <c r="C922" s="6"/>
      <c r="D922" s="6"/>
      <c r="E922" s="6"/>
      <c r="F922" s="6"/>
      <c r="I922" s="6"/>
    </row>
    <row r="923" spans="3:9" ht="14.4">
      <c r="C923" s="6"/>
      <c r="D923" s="6"/>
      <c r="E923" s="6"/>
      <c r="F923" s="6"/>
      <c r="I923" s="6"/>
    </row>
    <row r="924" spans="3:9" ht="14.4">
      <c r="C924" s="6"/>
      <c r="D924" s="6"/>
      <c r="E924" s="6"/>
      <c r="F924" s="6"/>
      <c r="I924" s="6"/>
    </row>
    <row r="925" spans="3:9" ht="14.4">
      <c r="C925" s="6"/>
      <c r="D925" s="6"/>
      <c r="E925" s="6"/>
      <c r="F925" s="6"/>
      <c r="I925" s="6"/>
    </row>
    <row r="926" spans="3:9" ht="14.4">
      <c r="C926" s="6"/>
      <c r="D926" s="6"/>
      <c r="E926" s="6"/>
      <c r="F926" s="6"/>
      <c r="I926" s="6"/>
    </row>
    <row r="927" spans="3:9" ht="14.4">
      <c r="C927" s="6"/>
      <c r="D927" s="6"/>
      <c r="E927" s="6"/>
      <c r="F927" s="6"/>
      <c r="I927" s="6"/>
    </row>
    <row r="928" spans="3:9" ht="14.4">
      <c r="C928" s="6"/>
      <c r="D928" s="6"/>
      <c r="E928" s="6"/>
      <c r="F928" s="6"/>
      <c r="I928" s="6"/>
    </row>
    <row r="929" spans="3:9" ht="14.4">
      <c r="C929" s="6"/>
      <c r="D929" s="6"/>
      <c r="E929" s="6"/>
      <c r="F929" s="6"/>
      <c r="I929" s="6"/>
    </row>
    <row r="930" spans="3:9" ht="14.4">
      <c r="C930" s="6"/>
      <c r="D930" s="6"/>
      <c r="E930" s="6"/>
      <c r="F930" s="6"/>
      <c r="I930" s="6"/>
    </row>
    <row r="931" spans="3:9" ht="14.4">
      <c r="C931" s="6"/>
      <c r="D931" s="6"/>
      <c r="E931" s="6"/>
      <c r="F931" s="6"/>
      <c r="I931" s="6"/>
    </row>
    <row r="932" spans="3:9" ht="14.4">
      <c r="C932" s="6"/>
      <c r="D932" s="6"/>
      <c r="E932" s="6"/>
      <c r="F932" s="6"/>
      <c r="I932" s="6"/>
    </row>
    <row r="933" spans="3:9" ht="14.4">
      <c r="C933" s="6"/>
      <c r="D933" s="6"/>
      <c r="E933" s="6"/>
      <c r="F933" s="6"/>
      <c r="I933" s="6"/>
    </row>
    <row r="934" spans="3:9" ht="14.4">
      <c r="C934" s="6"/>
      <c r="D934" s="6"/>
      <c r="E934" s="6"/>
      <c r="F934" s="6"/>
      <c r="I934" s="6"/>
    </row>
    <row r="935" spans="3:9" ht="14.4">
      <c r="C935" s="6"/>
      <c r="D935" s="6"/>
      <c r="E935" s="6"/>
      <c r="F935" s="6"/>
      <c r="I935" s="6"/>
    </row>
    <row r="936" spans="3:9" ht="14.4">
      <c r="C936" s="6"/>
      <c r="D936" s="6"/>
      <c r="E936" s="6"/>
      <c r="F936" s="6"/>
      <c r="I936" s="6"/>
    </row>
    <row r="937" spans="3:9" ht="14.4">
      <c r="C937" s="6"/>
      <c r="D937" s="6"/>
      <c r="E937" s="6"/>
      <c r="F937" s="6"/>
      <c r="I937" s="6"/>
    </row>
    <row r="938" spans="3:9" ht="14.4">
      <c r="C938" s="6"/>
      <c r="D938" s="6"/>
      <c r="E938" s="6"/>
      <c r="F938" s="6"/>
      <c r="I938" s="6"/>
    </row>
    <row r="939" spans="3:9" ht="14.4">
      <c r="C939" s="6"/>
      <c r="D939" s="6"/>
      <c r="E939" s="6"/>
      <c r="F939" s="6"/>
      <c r="I939" s="6"/>
    </row>
    <row r="940" spans="3:9" ht="14.4">
      <c r="C940" s="6"/>
      <c r="D940" s="6"/>
      <c r="E940" s="6"/>
      <c r="F940" s="6"/>
      <c r="I940" s="6"/>
    </row>
    <row r="941" spans="3:9" ht="14.4">
      <c r="C941" s="6"/>
      <c r="D941" s="6"/>
      <c r="E941" s="6"/>
      <c r="F941" s="6"/>
      <c r="I941" s="6"/>
    </row>
    <row r="942" spans="3:9" ht="14.4">
      <c r="C942" s="6"/>
      <c r="D942" s="6"/>
      <c r="E942" s="6"/>
      <c r="F942" s="6"/>
      <c r="I942" s="6"/>
    </row>
    <row r="943" spans="3:9" ht="14.4">
      <c r="C943" s="6"/>
      <c r="D943" s="6"/>
      <c r="E943" s="6"/>
      <c r="F943" s="6"/>
      <c r="I943" s="6"/>
    </row>
    <row r="944" spans="3:9" ht="14.4">
      <c r="C944" s="6"/>
      <c r="D944" s="6"/>
      <c r="E944" s="6"/>
      <c r="F944" s="6"/>
      <c r="I944" s="6"/>
    </row>
    <row r="945" spans="3:9" ht="14.4">
      <c r="C945" s="6"/>
      <c r="D945" s="6"/>
      <c r="E945" s="6"/>
      <c r="F945" s="6"/>
      <c r="I945" s="6"/>
    </row>
    <row r="946" spans="3:9" ht="14.4">
      <c r="C946" s="6"/>
      <c r="D946" s="6"/>
      <c r="E946" s="6"/>
      <c r="F946" s="6"/>
      <c r="I946" s="6"/>
    </row>
    <row r="947" spans="3:9" ht="14.4">
      <c r="C947" s="6"/>
      <c r="D947" s="6"/>
      <c r="E947" s="6"/>
      <c r="F947" s="6"/>
      <c r="I947" s="6"/>
    </row>
    <row r="948" spans="3:9" ht="14.4">
      <c r="C948" s="6"/>
      <c r="D948" s="6"/>
      <c r="E948" s="6"/>
      <c r="F948" s="6"/>
      <c r="I948" s="6"/>
    </row>
    <row r="949" spans="3:9" ht="14.4">
      <c r="C949" s="6"/>
      <c r="D949" s="6"/>
      <c r="E949" s="6"/>
      <c r="F949" s="6"/>
      <c r="I949" s="6"/>
    </row>
    <row r="950" spans="3:9" ht="14.4">
      <c r="C950" s="6"/>
      <c r="D950" s="6"/>
      <c r="E950" s="6"/>
      <c r="F950" s="6"/>
      <c r="I950" s="6"/>
    </row>
    <row r="951" spans="3:9" ht="14.4">
      <c r="C951" s="6"/>
      <c r="D951" s="6"/>
      <c r="E951" s="6"/>
      <c r="F951" s="6"/>
      <c r="I951" s="6"/>
    </row>
    <row r="952" spans="3:9" ht="14.4">
      <c r="C952" s="6"/>
      <c r="D952" s="6"/>
      <c r="E952" s="6"/>
      <c r="F952" s="6"/>
      <c r="I952" s="6"/>
    </row>
    <row r="953" spans="3:9" ht="14.4">
      <c r="C953" s="6"/>
      <c r="D953" s="6"/>
      <c r="E953" s="6"/>
      <c r="F953" s="6"/>
      <c r="I953" s="6"/>
    </row>
    <row r="954" spans="3:9" ht="14.4">
      <c r="C954" s="6"/>
      <c r="D954" s="6"/>
      <c r="E954" s="6"/>
      <c r="F954" s="6"/>
      <c r="I954" s="6"/>
    </row>
    <row r="955" spans="3:9" ht="14.4">
      <c r="C955" s="6"/>
      <c r="D955" s="6"/>
      <c r="E955" s="6"/>
      <c r="F955" s="6"/>
      <c r="I955" s="6"/>
    </row>
    <row r="956" spans="3:9" ht="14.4">
      <c r="C956" s="6"/>
      <c r="D956" s="6"/>
      <c r="E956" s="6"/>
      <c r="F956" s="6"/>
      <c r="I956" s="6"/>
    </row>
    <row r="957" spans="3:9" ht="14.4">
      <c r="C957" s="6"/>
      <c r="D957" s="6"/>
      <c r="E957" s="6"/>
      <c r="F957" s="6"/>
      <c r="I957" s="6"/>
    </row>
    <row r="958" spans="3:9" ht="14.4">
      <c r="C958" s="6"/>
      <c r="D958" s="6"/>
      <c r="E958" s="6"/>
      <c r="F958" s="6"/>
      <c r="I958" s="6"/>
    </row>
    <row r="959" spans="3:9" ht="14.4">
      <c r="C959" s="6"/>
      <c r="D959" s="6"/>
      <c r="E959" s="6"/>
      <c r="F959" s="6"/>
      <c r="I959" s="6"/>
    </row>
    <row r="960" spans="3:9" ht="14.4">
      <c r="C960" s="6"/>
      <c r="D960" s="6"/>
      <c r="E960" s="6"/>
      <c r="F960" s="6"/>
      <c r="I960" s="6"/>
    </row>
    <row r="961" spans="3:9" ht="14.4">
      <c r="C961" s="6"/>
      <c r="D961" s="6"/>
      <c r="E961" s="6"/>
      <c r="F961" s="6"/>
      <c r="I961" s="6"/>
    </row>
    <row r="962" spans="3:9" ht="14.4">
      <c r="C962" s="6"/>
      <c r="D962" s="6"/>
      <c r="E962" s="6"/>
      <c r="F962" s="6"/>
      <c r="I962" s="6"/>
    </row>
    <row r="963" spans="3:9" ht="14.4">
      <c r="C963" s="6"/>
      <c r="D963" s="6"/>
      <c r="E963" s="6"/>
      <c r="F963" s="6"/>
      <c r="I963" s="6"/>
    </row>
    <row r="964" spans="3:9" ht="14.4">
      <c r="C964" s="6"/>
      <c r="D964" s="6"/>
      <c r="E964" s="6"/>
      <c r="F964" s="6"/>
      <c r="I964" s="6"/>
    </row>
    <row r="965" spans="3:9" ht="14.4">
      <c r="C965" s="6"/>
      <c r="D965" s="6"/>
      <c r="E965" s="6"/>
      <c r="F965" s="6"/>
      <c r="I965" s="6"/>
    </row>
    <row r="966" spans="3:9" ht="14.4">
      <c r="C966" s="6"/>
      <c r="D966" s="6"/>
      <c r="E966" s="6"/>
      <c r="F966" s="6"/>
      <c r="I966" s="6"/>
    </row>
    <row r="967" spans="3:9" ht="14.4">
      <c r="C967" s="6"/>
      <c r="D967" s="6"/>
      <c r="E967" s="6"/>
      <c r="F967" s="6"/>
      <c r="I967" s="6"/>
    </row>
    <row r="968" spans="3:9" ht="14.4">
      <c r="C968" s="6"/>
      <c r="D968" s="6"/>
      <c r="E968" s="6"/>
      <c r="F968" s="6"/>
      <c r="I968" s="6"/>
    </row>
    <row r="969" spans="3:9" ht="14.4">
      <c r="C969" s="6"/>
      <c r="D969" s="6"/>
      <c r="E969" s="6"/>
      <c r="F969" s="6"/>
      <c r="I969" s="6"/>
    </row>
    <row r="970" spans="3:9" ht="14.4">
      <c r="C970" s="6"/>
      <c r="D970" s="6"/>
      <c r="E970" s="6"/>
      <c r="F970" s="6"/>
      <c r="I970" s="6"/>
    </row>
    <row r="971" spans="3:9" ht="14.4">
      <c r="C971" s="6"/>
      <c r="D971" s="6"/>
      <c r="E971" s="6"/>
      <c r="F971" s="6"/>
      <c r="I971" s="6"/>
    </row>
    <row r="972" spans="3:9" ht="14.4">
      <c r="C972" s="6"/>
      <c r="D972" s="6"/>
      <c r="E972" s="6"/>
      <c r="F972" s="6"/>
      <c r="I972" s="6"/>
    </row>
    <row r="973" spans="3:9" ht="14.4">
      <c r="C973" s="6"/>
      <c r="D973" s="6"/>
      <c r="E973" s="6"/>
      <c r="F973" s="6"/>
      <c r="I973" s="6"/>
    </row>
    <row r="974" spans="3:9" ht="14.4">
      <c r="C974" s="6"/>
      <c r="D974" s="6"/>
      <c r="E974" s="6"/>
      <c r="F974" s="6"/>
      <c r="I974" s="6"/>
    </row>
    <row r="975" spans="3:9" ht="14.4">
      <c r="C975" s="6"/>
      <c r="D975" s="6"/>
      <c r="E975" s="6"/>
      <c r="F975" s="6"/>
      <c r="I975" s="6"/>
    </row>
    <row r="976" spans="3:9" ht="14.4">
      <c r="C976" s="6"/>
      <c r="D976" s="6"/>
      <c r="E976" s="6"/>
      <c r="F976" s="6"/>
      <c r="I976" s="6"/>
    </row>
    <row r="977" spans="3:9" ht="14.4">
      <c r="C977" s="6"/>
      <c r="D977" s="6"/>
      <c r="E977" s="6"/>
      <c r="F977" s="6"/>
      <c r="I977" s="6"/>
    </row>
    <row r="978" spans="3:9" ht="14.4">
      <c r="C978" s="6"/>
      <c r="D978" s="6"/>
      <c r="E978" s="6"/>
      <c r="F978" s="6"/>
      <c r="I978" s="6"/>
    </row>
    <row r="979" spans="3:9" ht="14.4">
      <c r="C979" s="6"/>
      <c r="D979" s="6"/>
      <c r="E979" s="6"/>
      <c r="F979" s="6"/>
      <c r="I979" s="6"/>
    </row>
    <row r="980" spans="3:9" ht="14.4">
      <c r="C980" s="6"/>
      <c r="D980" s="6"/>
      <c r="E980" s="6"/>
      <c r="F980" s="6"/>
      <c r="I980" s="6"/>
    </row>
    <row r="981" spans="3:9" ht="14.4">
      <c r="C981" s="6"/>
      <c r="D981" s="6"/>
      <c r="E981" s="6"/>
      <c r="F981" s="6"/>
      <c r="I981" s="6"/>
    </row>
    <row r="982" spans="3:9" ht="14.4">
      <c r="C982" s="6"/>
      <c r="D982" s="6"/>
      <c r="E982" s="6"/>
      <c r="F982" s="6"/>
      <c r="I982" s="6"/>
    </row>
    <row r="983" spans="3:9" ht="14.4">
      <c r="C983" s="6"/>
      <c r="D983" s="6"/>
      <c r="E983" s="6"/>
      <c r="F983" s="6"/>
      <c r="I983" s="6"/>
    </row>
    <row r="984" spans="3:9" ht="14.4">
      <c r="C984" s="6"/>
      <c r="D984" s="6"/>
      <c r="E984" s="6"/>
      <c r="F984" s="6"/>
      <c r="I984" s="6"/>
    </row>
    <row r="985" spans="3:9" ht="14.4">
      <c r="C985" s="6"/>
      <c r="D985" s="6"/>
      <c r="E985" s="6"/>
      <c r="F985" s="6"/>
      <c r="I985" s="6"/>
    </row>
    <row r="986" spans="3:9" ht="14.4">
      <c r="C986" s="6"/>
      <c r="D986" s="6"/>
      <c r="E986" s="6"/>
      <c r="F986" s="6"/>
      <c r="I986" s="6"/>
    </row>
    <row r="987" spans="3:9" ht="14.4">
      <c r="C987" s="6"/>
      <c r="D987" s="6"/>
      <c r="E987" s="6"/>
      <c r="F987" s="6"/>
      <c r="I987" s="6"/>
    </row>
    <row r="988" spans="3:9" ht="14.4">
      <c r="C988" s="6"/>
      <c r="D988" s="6"/>
      <c r="E988" s="6"/>
      <c r="F988" s="6"/>
      <c r="I988" s="6"/>
    </row>
    <row r="989" spans="3:9" ht="14.4">
      <c r="C989" s="6"/>
      <c r="D989" s="6"/>
      <c r="E989" s="6"/>
      <c r="F989" s="6"/>
      <c r="I989" s="6"/>
    </row>
    <row r="990" spans="3:9" ht="14.4">
      <c r="C990" s="6"/>
      <c r="D990" s="6"/>
      <c r="E990" s="6"/>
      <c r="F990" s="6"/>
      <c r="I990" s="6"/>
    </row>
    <row r="991" spans="3:9" ht="14.4">
      <c r="C991" s="6"/>
      <c r="D991" s="6"/>
      <c r="E991" s="6"/>
      <c r="F991" s="6"/>
      <c r="I991" s="6"/>
    </row>
    <row r="992" spans="3:9" ht="14.4">
      <c r="C992" s="6"/>
      <c r="D992" s="6"/>
      <c r="E992" s="6"/>
      <c r="F992" s="6"/>
      <c r="I992" s="6"/>
    </row>
    <row r="993" spans="3:9" ht="14.4">
      <c r="C993" s="6"/>
      <c r="D993" s="6"/>
      <c r="E993" s="6"/>
      <c r="F993" s="6"/>
      <c r="I993" s="6"/>
    </row>
    <row r="994" spans="3:9" ht="14.4">
      <c r="C994" s="6"/>
      <c r="D994" s="6"/>
      <c r="E994" s="6"/>
      <c r="F994" s="6"/>
      <c r="I994" s="6"/>
    </row>
    <row r="995" spans="3:9" ht="14.4">
      <c r="C995" s="6"/>
      <c r="D995" s="6"/>
      <c r="E995" s="6"/>
      <c r="F995" s="6"/>
      <c r="I995" s="6"/>
    </row>
    <row r="996" spans="3:9" ht="14.4">
      <c r="C996" s="6"/>
      <c r="D996" s="6"/>
      <c r="E996" s="6"/>
      <c r="F996" s="6"/>
      <c r="I996" s="6"/>
    </row>
    <row r="997" spans="3:9" ht="14.4">
      <c r="C997" s="6"/>
      <c r="D997" s="6"/>
      <c r="E997" s="6"/>
      <c r="F997" s="6"/>
      <c r="I997" s="6"/>
    </row>
    <row r="998" spans="3:9" ht="14.4">
      <c r="C998" s="6"/>
      <c r="D998" s="6"/>
      <c r="E998" s="6"/>
      <c r="F998" s="6"/>
      <c r="I998" s="6"/>
    </row>
    <row r="999" spans="3:9" ht="14.4">
      <c r="C999" s="6"/>
      <c r="D999" s="6"/>
      <c r="E999" s="6"/>
      <c r="F999" s="6"/>
      <c r="I999" s="6"/>
    </row>
    <row r="1000" spans="3:9" ht="14.4">
      <c r="C1000" s="6"/>
      <c r="D1000" s="6"/>
      <c r="E1000" s="6"/>
      <c r="F1000" s="6"/>
      <c r="I10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defaultColWidth="17.33203125" defaultRowHeight="15" customHeight="1"/>
  <cols>
    <col min="1" max="1" width="11.5546875" customWidth="1"/>
    <col min="2" max="2" width="13.88671875" customWidth="1"/>
    <col min="3" max="3" width="30.44140625" customWidth="1"/>
    <col min="4" max="6" width="8.6640625" customWidth="1"/>
    <col min="7" max="7" width="19" customWidth="1"/>
    <col min="8" max="8" width="51.109375" customWidth="1"/>
    <col min="9" max="9" width="25.33203125" customWidth="1"/>
    <col min="10" max="26" width="8.6640625" customWidth="1"/>
  </cols>
  <sheetData>
    <row r="1" spans="1:10" ht="30" customHeight="1">
      <c r="A1" s="6" t="s">
        <v>526</v>
      </c>
      <c r="B1" s="6" t="s">
        <v>3936</v>
      </c>
      <c r="C1" s="83" t="s">
        <v>3717</v>
      </c>
      <c r="D1" s="83" t="s">
        <v>528</v>
      </c>
      <c r="E1" s="83" t="s">
        <v>3718</v>
      </c>
      <c r="F1" s="83" t="s">
        <v>3716</v>
      </c>
      <c r="G1" s="83" t="s">
        <v>3719</v>
      </c>
      <c r="H1" s="83" t="s">
        <v>3720</v>
      </c>
      <c r="I1" s="83" t="s">
        <v>3721</v>
      </c>
    </row>
    <row r="2" spans="1:10" ht="29.25" customHeight="1">
      <c r="A2" s="84">
        <v>0</v>
      </c>
      <c r="B2" s="84">
        <v>1000</v>
      </c>
      <c r="C2" s="84" t="s">
        <v>3937</v>
      </c>
      <c r="D2" s="84">
        <v>1800</v>
      </c>
      <c r="E2" s="84" t="s">
        <v>1050</v>
      </c>
      <c r="F2" s="84" t="s">
        <v>3831</v>
      </c>
      <c r="G2" s="84" t="s">
        <v>3734</v>
      </c>
      <c r="H2" s="84" t="s">
        <v>3938</v>
      </c>
      <c r="I2" s="84" t="s">
        <v>3939</v>
      </c>
      <c r="J2">
        <f>SUM(B:B)</f>
        <v>19500</v>
      </c>
    </row>
    <row r="3" spans="1:10" ht="29.25" customHeight="1">
      <c r="A3" s="84">
        <f t="shared" ref="A3:A40" si="0">+A2+B2</f>
        <v>1000</v>
      </c>
      <c r="B3" s="84">
        <v>1000</v>
      </c>
      <c r="C3" s="84" t="s">
        <v>3940</v>
      </c>
      <c r="D3" s="84">
        <v>2000</v>
      </c>
      <c r="E3" s="84" t="s">
        <v>1050</v>
      </c>
      <c r="F3" s="84" t="s">
        <v>3831</v>
      </c>
      <c r="G3" s="84" t="s">
        <v>3734</v>
      </c>
      <c r="H3" s="84" t="s">
        <v>3938</v>
      </c>
      <c r="I3" s="84" t="s">
        <v>3941</v>
      </c>
    </row>
    <row r="4" spans="1:10" ht="15.75" customHeight="1">
      <c r="A4" s="84">
        <f t="shared" si="0"/>
        <v>2000</v>
      </c>
      <c r="B4" s="84">
        <v>500</v>
      </c>
      <c r="C4" s="84" t="s">
        <v>3942</v>
      </c>
      <c r="D4" s="84">
        <v>12000</v>
      </c>
      <c r="E4" s="84" t="s">
        <v>1050</v>
      </c>
      <c r="F4" s="84" t="s">
        <v>3839</v>
      </c>
      <c r="G4" s="84" t="s">
        <v>3734</v>
      </c>
      <c r="H4" s="84" t="s">
        <v>3943</v>
      </c>
      <c r="I4" s="84" t="s">
        <v>3757</v>
      </c>
    </row>
    <row r="5" spans="1:10" ht="15.75" customHeight="1">
      <c r="A5" s="84">
        <f t="shared" si="0"/>
        <v>2500</v>
      </c>
      <c r="B5" s="84">
        <v>500</v>
      </c>
      <c r="C5" s="84" t="s">
        <v>3944</v>
      </c>
      <c r="D5" s="84">
        <v>13000</v>
      </c>
      <c r="E5" s="84" t="s">
        <v>1050</v>
      </c>
      <c r="F5" s="84" t="s">
        <v>3839</v>
      </c>
      <c r="G5" s="84" t="s">
        <v>3734</v>
      </c>
      <c r="H5" s="84" t="s">
        <v>3945</v>
      </c>
      <c r="I5" s="84" t="s">
        <v>3946</v>
      </c>
    </row>
    <row r="6" spans="1:10" ht="15.75" customHeight="1">
      <c r="A6" s="84">
        <f t="shared" si="0"/>
        <v>3000</v>
      </c>
      <c r="B6" s="84">
        <v>500</v>
      </c>
      <c r="C6" s="84" t="s">
        <v>3947</v>
      </c>
      <c r="D6" s="84">
        <v>16000</v>
      </c>
      <c r="E6" s="84" t="s">
        <v>1050</v>
      </c>
      <c r="F6" s="84" t="s">
        <v>3839</v>
      </c>
      <c r="G6" s="84" t="s">
        <v>3734</v>
      </c>
      <c r="H6" s="84" t="s">
        <v>3943</v>
      </c>
      <c r="I6" s="84" t="s">
        <v>3939</v>
      </c>
    </row>
    <row r="7" spans="1:10" ht="15.75" customHeight="1">
      <c r="A7" s="84">
        <f t="shared" si="0"/>
        <v>3500</v>
      </c>
      <c r="B7" s="84">
        <v>500</v>
      </c>
      <c r="C7" s="84" t="s">
        <v>3948</v>
      </c>
      <c r="D7" s="84">
        <v>3000</v>
      </c>
      <c r="E7" s="84" t="s">
        <v>1050</v>
      </c>
      <c r="F7" s="84" t="s">
        <v>3839</v>
      </c>
      <c r="G7" s="84" t="s">
        <v>3734</v>
      </c>
      <c r="H7" s="84" t="s">
        <v>3938</v>
      </c>
      <c r="I7" s="84" t="s">
        <v>3798</v>
      </c>
    </row>
    <row r="8" spans="1:10" ht="15.75" customHeight="1">
      <c r="A8" s="84">
        <f t="shared" si="0"/>
        <v>4000</v>
      </c>
      <c r="B8" s="84">
        <v>500</v>
      </c>
      <c r="C8" s="84" t="s">
        <v>3949</v>
      </c>
      <c r="D8" s="84">
        <v>44000</v>
      </c>
      <c r="E8" s="84" t="s">
        <v>1050</v>
      </c>
      <c r="F8" s="84" t="s">
        <v>3839</v>
      </c>
      <c r="G8" s="84" t="s">
        <v>3734</v>
      </c>
      <c r="H8" s="84" t="s">
        <v>3950</v>
      </c>
      <c r="I8" s="84" t="s">
        <v>3941</v>
      </c>
    </row>
    <row r="9" spans="1:10" ht="29.25" customHeight="1">
      <c r="A9" s="84">
        <f t="shared" si="0"/>
        <v>4500</v>
      </c>
      <c r="B9" s="84">
        <v>200</v>
      </c>
      <c r="C9" s="84" t="s">
        <v>3951</v>
      </c>
      <c r="D9" s="84">
        <v>16000</v>
      </c>
      <c r="E9" s="84" t="s">
        <v>1050</v>
      </c>
      <c r="F9" s="84" t="s">
        <v>3851</v>
      </c>
      <c r="G9" s="84" t="s">
        <v>3734</v>
      </c>
      <c r="H9" s="84" t="s">
        <v>3952</v>
      </c>
      <c r="I9" s="84" t="s">
        <v>3757</v>
      </c>
    </row>
    <row r="10" spans="1:10" ht="29.25" customHeight="1">
      <c r="A10" s="84">
        <f t="shared" si="0"/>
        <v>4700</v>
      </c>
      <c r="B10" s="84">
        <v>200</v>
      </c>
      <c r="C10" s="84" t="s">
        <v>3953</v>
      </c>
      <c r="D10" s="84">
        <v>26000</v>
      </c>
      <c r="E10" s="84" t="s">
        <v>1050</v>
      </c>
      <c r="F10" s="84" t="s">
        <v>3851</v>
      </c>
      <c r="G10" s="84" t="s">
        <v>3734</v>
      </c>
      <c r="H10" s="84" t="s">
        <v>3952</v>
      </c>
      <c r="I10" s="84" t="s">
        <v>3946</v>
      </c>
    </row>
    <row r="11" spans="1:10" ht="29.25" customHeight="1">
      <c r="A11" s="84">
        <f t="shared" si="0"/>
        <v>4900</v>
      </c>
      <c r="B11" s="84">
        <v>200</v>
      </c>
      <c r="C11" s="84" t="s">
        <v>3954</v>
      </c>
      <c r="D11" s="84">
        <v>95500</v>
      </c>
      <c r="E11" s="84" t="s">
        <v>1050</v>
      </c>
      <c r="F11" s="84" t="s">
        <v>3851</v>
      </c>
      <c r="G11" s="84" t="s">
        <v>3734</v>
      </c>
      <c r="H11" s="84" t="s">
        <v>3955</v>
      </c>
      <c r="I11" s="84" t="s">
        <v>3946</v>
      </c>
    </row>
    <row r="12" spans="1:10" ht="29.25" customHeight="1">
      <c r="A12" s="84">
        <f t="shared" si="0"/>
        <v>5100</v>
      </c>
      <c r="B12" s="84">
        <v>200</v>
      </c>
      <c r="C12" s="84" t="s">
        <v>3956</v>
      </c>
      <c r="D12" s="84">
        <v>21000</v>
      </c>
      <c r="E12" s="84" t="s">
        <v>1050</v>
      </c>
      <c r="F12" s="84" t="s">
        <v>3851</v>
      </c>
      <c r="G12" s="84" t="s">
        <v>3734</v>
      </c>
      <c r="H12" s="84"/>
      <c r="I12" s="84" t="s">
        <v>3939</v>
      </c>
    </row>
    <row r="13" spans="1:10" ht="29.25" customHeight="1">
      <c r="A13" s="84">
        <f t="shared" si="0"/>
        <v>5300</v>
      </c>
      <c r="B13" s="84">
        <v>200</v>
      </c>
      <c r="C13" s="84" t="s">
        <v>3957</v>
      </c>
      <c r="D13" s="84">
        <v>10000</v>
      </c>
      <c r="E13" s="84" t="s">
        <v>1050</v>
      </c>
      <c r="F13" s="84" t="s">
        <v>3851</v>
      </c>
      <c r="G13" s="84" t="s">
        <v>3734</v>
      </c>
      <c r="H13" s="84"/>
      <c r="I13" s="84" t="s">
        <v>3941</v>
      </c>
    </row>
    <row r="14" spans="1:10" ht="28.5" customHeight="1">
      <c r="A14" s="84">
        <f t="shared" si="0"/>
        <v>5500</v>
      </c>
      <c r="B14" s="84">
        <v>100</v>
      </c>
      <c r="C14" s="84" t="s">
        <v>3958</v>
      </c>
      <c r="D14" s="84">
        <v>100000</v>
      </c>
      <c r="E14" s="84" t="s">
        <v>1050</v>
      </c>
      <c r="F14" s="84" t="s">
        <v>3855</v>
      </c>
      <c r="G14" s="84" t="s">
        <v>3734</v>
      </c>
      <c r="H14" s="84" t="s">
        <v>3955</v>
      </c>
      <c r="I14" s="84" t="s">
        <v>3939</v>
      </c>
    </row>
    <row r="15" spans="1:10" ht="29.25" customHeight="1">
      <c r="A15" s="84">
        <f t="shared" si="0"/>
        <v>5600</v>
      </c>
      <c r="B15" s="84">
        <v>1000</v>
      </c>
      <c r="C15" s="84" t="s">
        <v>3959</v>
      </c>
      <c r="D15" s="84">
        <v>1500</v>
      </c>
      <c r="E15" s="84" t="s">
        <v>1051</v>
      </c>
      <c r="F15" s="84" t="s">
        <v>3831</v>
      </c>
      <c r="G15" s="84"/>
      <c r="H15" s="84"/>
      <c r="I15" s="84" t="s">
        <v>3960</v>
      </c>
    </row>
    <row r="16" spans="1:10" ht="29.25" customHeight="1">
      <c r="A16" s="84">
        <f t="shared" si="0"/>
        <v>6600</v>
      </c>
      <c r="B16" s="84">
        <v>1000</v>
      </c>
      <c r="C16" s="84" t="s">
        <v>3961</v>
      </c>
      <c r="D16" s="84">
        <v>8000</v>
      </c>
      <c r="E16" s="84" t="s">
        <v>1051</v>
      </c>
      <c r="F16" s="84" t="s">
        <v>3831</v>
      </c>
      <c r="G16" s="84"/>
      <c r="H16" s="84"/>
      <c r="I16" s="84" t="s">
        <v>3960</v>
      </c>
    </row>
    <row r="17" spans="1:9" ht="29.25" customHeight="1">
      <c r="A17" s="84">
        <f t="shared" si="0"/>
        <v>7600</v>
      </c>
      <c r="B17" s="84">
        <v>1000</v>
      </c>
      <c r="C17" s="84" t="s">
        <v>3962</v>
      </c>
      <c r="D17" s="84">
        <v>1500</v>
      </c>
      <c r="E17" s="84" t="s">
        <v>1051</v>
      </c>
      <c r="F17" s="84" t="s">
        <v>3831</v>
      </c>
      <c r="G17" s="84"/>
      <c r="H17" s="84"/>
      <c r="I17" s="84" t="s">
        <v>3960</v>
      </c>
    </row>
    <row r="18" spans="1:9" ht="29.25" customHeight="1">
      <c r="A18" s="84">
        <f t="shared" si="0"/>
        <v>8600</v>
      </c>
      <c r="B18" s="84">
        <v>1000</v>
      </c>
      <c r="C18" s="84" t="s">
        <v>3963</v>
      </c>
      <c r="D18" s="84">
        <v>8000</v>
      </c>
      <c r="E18" s="84" t="s">
        <v>1051</v>
      </c>
      <c r="F18" s="84" t="s">
        <v>3831</v>
      </c>
      <c r="G18" s="84" t="s">
        <v>3734</v>
      </c>
      <c r="H18" s="84" t="s">
        <v>3964</v>
      </c>
      <c r="I18" s="84" t="s">
        <v>3965</v>
      </c>
    </row>
    <row r="19" spans="1:9" ht="29.25" customHeight="1">
      <c r="A19" s="84">
        <f t="shared" si="0"/>
        <v>9600</v>
      </c>
      <c r="B19" s="84">
        <v>1000</v>
      </c>
      <c r="C19" s="84" t="s">
        <v>3966</v>
      </c>
      <c r="D19" s="84">
        <v>1200</v>
      </c>
      <c r="E19" s="84" t="s">
        <v>1051</v>
      </c>
      <c r="F19" s="84" t="s">
        <v>3831</v>
      </c>
      <c r="G19" s="84" t="s">
        <v>3734</v>
      </c>
      <c r="H19" s="84" t="s">
        <v>3964</v>
      </c>
      <c r="I19" s="84" t="s">
        <v>3965</v>
      </c>
    </row>
    <row r="20" spans="1:9" ht="15.75" customHeight="1">
      <c r="A20" s="84">
        <f t="shared" si="0"/>
        <v>10600</v>
      </c>
      <c r="B20" s="84">
        <v>500</v>
      </c>
      <c r="C20" s="84" t="s">
        <v>3967</v>
      </c>
      <c r="D20" s="84">
        <v>10000</v>
      </c>
      <c r="E20" s="84" t="s">
        <v>1051</v>
      </c>
      <c r="F20" s="84" t="s">
        <v>3839</v>
      </c>
      <c r="G20" s="84" t="s">
        <v>3734</v>
      </c>
      <c r="H20" s="84" t="s">
        <v>3964</v>
      </c>
      <c r="I20" s="84" t="s">
        <v>3773</v>
      </c>
    </row>
    <row r="21" spans="1:9" ht="15.75" customHeight="1">
      <c r="A21" s="84">
        <f t="shared" si="0"/>
        <v>11100</v>
      </c>
      <c r="B21" s="84">
        <v>500</v>
      </c>
      <c r="C21" s="84" t="s">
        <v>3968</v>
      </c>
      <c r="D21" s="84">
        <v>4000</v>
      </c>
      <c r="E21" s="84" t="s">
        <v>1051</v>
      </c>
      <c r="F21" s="84" t="s">
        <v>3839</v>
      </c>
      <c r="G21" s="84" t="s">
        <v>3734</v>
      </c>
      <c r="H21" s="84"/>
      <c r="I21" s="84" t="s">
        <v>3969</v>
      </c>
    </row>
    <row r="22" spans="1:9" ht="15.75" customHeight="1">
      <c r="A22" s="84">
        <f t="shared" si="0"/>
        <v>11600</v>
      </c>
      <c r="B22" s="84">
        <v>500</v>
      </c>
      <c r="C22" s="84" t="s">
        <v>3970</v>
      </c>
      <c r="D22" s="84">
        <v>10000</v>
      </c>
      <c r="E22" s="84" t="s">
        <v>1051</v>
      </c>
      <c r="F22" s="84" t="s">
        <v>3839</v>
      </c>
      <c r="G22" s="84" t="s">
        <v>3734</v>
      </c>
      <c r="H22" s="84"/>
      <c r="I22" s="84" t="s">
        <v>3969</v>
      </c>
    </row>
    <row r="23" spans="1:9" ht="15.75" customHeight="1">
      <c r="A23" s="84">
        <f t="shared" si="0"/>
        <v>12100</v>
      </c>
      <c r="B23" s="84">
        <v>500</v>
      </c>
      <c r="C23" s="84" t="s">
        <v>3971</v>
      </c>
      <c r="D23" s="84">
        <v>32000</v>
      </c>
      <c r="E23" s="84" t="s">
        <v>1051</v>
      </c>
      <c r="F23" s="84" t="s">
        <v>3839</v>
      </c>
      <c r="G23" s="84" t="s">
        <v>3734</v>
      </c>
      <c r="H23" s="84" t="s">
        <v>3964</v>
      </c>
      <c r="I23" s="84" t="s">
        <v>3969</v>
      </c>
    </row>
    <row r="24" spans="1:9" ht="15.75" customHeight="1">
      <c r="A24" s="84">
        <f t="shared" si="0"/>
        <v>12600</v>
      </c>
      <c r="B24" s="84">
        <v>500</v>
      </c>
      <c r="C24" s="84" t="s">
        <v>3972</v>
      </c>
      <c r="D24" s="84">
        <v>32000</v>
      </c>
      <c r="E24" s="84" t="s">
        <v>1051</v>
      </c>
      <c r="F24" s="84" t="s">
        <v>3839</v>
      </c>
      <c r="G24" s="84" t="s">
        <v>3734</v>
      </c>
      <c r="H24" s="84" t="s">
        <v>3964</v>
      </c>
      <c r="I24" s="84" t="s">
        <v>3960</v>
      </c>
    </row>
    <row r="25" spans="1:9" ht="15.75" customHeight="1">
      <c r="A25" s="84">
        <f t="shared" si="0"/>
        <v>13100</v>
      </c>
      <c r="B25" s="84">
        <v>500</v>
      </c>
      <c r="C25" s="84" t="s">
        <v>3973</v>
      </c>
      <c r="D25" s="84">
        <v>16000</v>
      </c>
      <c r="E25" s="84" t="s">
        <v>1051</v>
      </c>
      <c r="F25" s="84" t="s">
        <v>3839</v>
      </c>
      <c r="G25" s="84" t="s">
        <v>3734</v>
      </c>
      <c r="H25" s="84" t="s">
        <v>3964</v>
      </c>
      <c r="I25" s="84" t="s">
        <v>3960</v>
      </c>
    </row>
    <row r="26" spans="1:9" ht="15.75" customHeight="1">
      <c r="A26" s="84">
        <f t="shared" si="0"/>
        <v>13600</v>
      </c>
      <c r="B26" s="84">
        <v>500</v>
      </c>
      <c r="C26" s="84" t="s">
        <v>3974</v>
      </c>
      <c r="D26" s="84">
        <v>10000</v>
      </c>
      <c r="E26" s="84" t="s">
        <v>1051</v>
      </c>
      <c r="F26" s="84" t="s">
        <v>3839</v>
      </c>
      <c r="G26" s="84" t="s">
        <v>3734</v>
      </c>
      <c r="H26" s="84" t="s">
        <v>3964</v>
      </c>
      <c r="I26" s="84" t="s">
        <v>3965</v>
      </c>
    </row>
    <row r="27" spans="1:9" ht="15.75" customHeight="1">
      <c r="A27" s="84">
        <f t="shared" si="0"/>
        <v>14100</v>
      </c>
      <c r="B27" s="84">
        <v>500</v>
      </c>
      <c r="C27" s="84" t="s">
        <v>3975</v>
      </c>
      <c r="D27" s="84">
        <v>4800</v>
      </c>
      <c r="E27" s="84" t="s">
        <v>1051</v>
      </c>
      <c r="F27" s="84" t="s">
        <v>3839</v>
      </c>
      <c r="G27" s="84" t="s">
        <v>3734</v>
      </c>
      <c r="H27" s="84" t="s">
        <v>3964</v>
      </c>
      <c r="I27" s="84" t="s">
        <v>3965</v>
      </c>
    </row>
    <row r="28" spans="1:9" ht="29.25" customHeight="1">
      <c r="A28" s="84">
        <f t="shared" si="0"/>
        <v>14600</v>
      </c>
      <c r="B28" s="84">
        <v>200</v>
      </c>
      <c r="C28" s="84" t="s">
        <v>3976</v>
      </c>
      <c r="D28" s="84">
        <v>32000</v>
      </c>
      <c r="E28" s="84" t="s">
        <v>1051</v>
      </c>
      <c r="F28" s="84" t="s">
        <v>3851</v>
      </c>
      <c r="G28" s="84" t="s">
        <v>3734</v>
      </c>
      <c r="H28" s="84" t="s">
        <v>3964</v>
      </c>
      <c r="I28" s="84" t="s">
        <v>3960</v>
      </c>
    </row>
    <row r="29" spans="1:9" ht="28.5" customHeight="1">
      <c r="A29" s="84">
        <f t="shared" si="0"/>
        <v>14800</v>
      </c>
      <c r="B29" s="84">
        <v>200</v>
      </c>
      <c r="C29" s="84" t="s">
        <v>3977</v>
      </c>
      <c r="D29" s="84">
        <v>19200</v>
      </c>
      <c r="E29" s="84" t="s">
        <v>1051</v>
      </c>
      <c r="F29" s="84" t="s">
        <v>3851</v>
      </c>
      <c r="G29" s="84" t="s">
        <v>3734</v>
      </c>
      <c r="H29" s="84" t="s">
        <v>3964</v>
      </c>
      <c r="I29" s="84" t="s">
        <v>3965</v>
      </c>
    </row>
    <row r="30" spans="1:9" ht="29.25" customHeight="1">
      <c r="A30" s="84">
        <f t="shared" si="0"/>
        <v>15000</v>
      </c>
      <c r="B30" s="84">
        <v>1000</v>
      </c>
      <c r="C30" s="84" t="s">
        <v>3978</v>
      </c>
      <c r="D30" s="84">
        <v>5000</v>
      </c>
      <c r="E30" s="84" t="s">
        <v>3979</v>
      </c>
      <c r="F30" s="84" t="s">
        <v>3831</v>
      </c>
      <c r="G30" s="84"/>
      <c r="H30" s="84"/>
      <c r="I30" s="84" t="s">
        <v>3980</v>
      </c>
    </row>
    <row r="31" spans="1:9" ht="29.25" customHeight="1">
      <c r="A31" s="84">
        <f t="shared" si="0"/>
        <v>16000</v>
      </c>
      <c r="B31" s="84">
        <v>1000</v>
      </c>
      <c r="C31" s="84" t="s">
        <v>3981</v>
      </c>
      <c r="D31" s="84">
        <v>12000</v>
      </c>
      <c r="E31" s="84" t="s">
        <v>3979</v>
      </c>
      <c r="F31" s="84" t="s">
        <v>3831</v>
      </c>
      <c r="G31" s="84" t="s">
        <v>3734</v>
      </c>
      <c r="H31" s="84" t="s">
        <v>3982</v>
      </c>
      <c r="I31" s="84" t="s">
        <v>3983</v>
      </c>
    </row>
    <row r="32" spans="1:9" ht="15.75" customHeight="1">
      <c r="A32" s="84">
        <f t="shared" si="0"/>
        <v>17000</v>
      </c>
      <c r="B32" s="84">
        <v>500</v>
      </c>
      <c r="C32" s="84" t="s">
        <v>3984</v>
      </c>
      <c r="D32" s="84">
        <v>16000</v>
      </c>
      <c r="E32" s="84" t="s">
        <v>3979</v>
      </c>
      <c r="F32" s="84" t="s">
        <v>3839</v>
      </c>
      <c r="G32" s="84" t="s">
        <v>3734</v>
      </c>
      <c r="H32" s="84"/>
      <c r="I32" s="84" t="s">
        <v>3983</v>
      </c>
    </row>
    <row r="33" spans="1:9" ht="15.75" customHeight="1">
      <c r="A33" s="84">
        <f t="shared" si="0"/>
        <v>17500</v>
      </c>
      <c r="B33" s="84">
        <v>500</v>
      </c>
      <c r="C33" s="84" t="s">
        <v>3985</v>
      </c>
      <c r="D33" s="84">
        <v>16000</v>
      </c>
      <c r="E33" s="84" t="s">
        <v>3979</v>
      </c>
      <c r="F33" s="84" t="s">
        <v>3839</v>
      </c>
      <c r="G33" s="84" t="s">
        <v>3734</v>
      </c>
      <c r="H33" s="84" t="s">
        <v>3982</v>
      </c>
      <c r="I33" s="84" t="s">
        <v>3983</v>
      </c>
    </row>
    <row r="34" spans="1:9" ht="15.75" customHeight="1">
      <c r="A34" s="84">
        <f t="shared" si="0"/>
        <v>18000</v>
      </c>
      <c r="B34" s="84">
        <v>500</v>
      </c>
      <c r="C34" s="84" t="s">
        <v>3986</v>
      </c>
      <c r="D34" s="84">
        <v>5000</v>
      </c>
      <c r="E34" s="84" t="s">
        <v>3979</v>
      </c>
      <c r="F34" s="84" t="s">
        <v>3839</v>
      </c>
      <c r="G34" s="84" t="s">
        <v>3734</v>
      </c>
      <c r="H34" s="84"/>
      <c r="I34" s="84" t="s">
        <v>3987</v>
      </c>
    </row>
    <row r="35" spans="1:9" ht="29.25" customHeight="1">
      <c r="A35" s="84">
        <f t="shared" si="0"/>
        <v>18500</v>
      </c>
      <c r="B35" s="84">
        <v>200</v>
      </c>
      <c r="C35" s="84" t="s">
        <v>3988</v>
      </c>
      <c r="D35" s="84">
        <v>50000</v>
      </c>
      <c r="E35" s="84" t="s">
        <v>3979</v>
      </c>
      <c r="F35" s="84" t="s">
        <v>3851</v>
      </c>
      <c r="G35" s="84" t="s">
        <v>3734</v>
      </c>
      <c r="H35" s="84"/>
      <c r="I35" s="84" t="s">
        <v>3989</v>
      </c>
    </row>
    <row r="36" spans="1:9" ht="29.25" customHeight="1">
      <c r="A36" s="84">
        <f t="shared" si="0"/>
        <v>18700</v>
      </c>
      <c r="B36" s="84">
        <v>200</v>
      </c>
      <c r="C36" s="84" t="s">
        <v>3990</v>
      </c>
      <c r="D36" s="84">
        <v>25000</v>
      </c>
      <c r="E36" s="84" t="s">
        <v>3979</v>
      </c>
      <c r="F36" s="84" t="s">
        <v>3851</v>
      </c>
      <c r="G36" s="84" t="s">
        <v>3734</v>
      </c>
      <c r="H36" s="84"/>
      <c r="I36" s="84" t="s">
        <v>3991</v>
      </c>
    </row>
    <row r="37" spans="1:9" ht="29.25" customHeight="1">
      <c r="A37" s="84">
        <f t="shared" si="0"/>
        <v>18900</v>
      </c>
      <c r="B37" s="84">
        <v>200</v>
      </c>
      <c r="C37" s="84" t="s">
        <v>3992</v>
      </c>
      <c r="D37" s="84">
        <v>90000</v>
      </c>
      <c r="E37" s="84" t="s">
        <v>3979</v>
      </c>
      <c r="F37" s="84" t="s">
        <v>3851</v>
      </c>
      <c r="G37" s="84"/>
      <c r="H37" s="84"/>
      <c r="I37" s="84" t="s">
        <v>3983</v>
      </c>
    </row>
    <row r="38" spans="1:9" ht="29.25" customHeight="1">
      <c r="A38" s="84">
        <f t="shared" si="0"/>
        <v>19100</v>
      </c>
      <c r="B38" s="84">
        <v>200</v>
      </c>
      <c r="C38" s="84" t="s">
        <v>3993</v>
      </c>
      <c r="D38" s="84">
        <v>28000</v>
      </c>
      <c r="E38" s="84" t="s">
        <v>3979</v>
      </c>
      <c r="F38" s="84" t="s">
        <v>3851</v>
      </c>
      <c r="G38" s="84" t="s">
        <v>3734</v>
      </c>
      <c r="H38" s="84" t="s">
        <v>3982</v>
      </c>
      <c r="I38" s="84" t="s">
        <v>3983</v>
      </c>
    </row>
    <row r="39" spans="1:9" ht="29.25" customHeight="1">
      <c r="A39" s="84">
        <f t="shared" si="0"/>
        <v>19300</v>
      </c>
      <c r="B39" s="84">
        <v>100</v>
      </c>
      <c r="C39" s="84" t="s">
        <v>3994</v>
      </c>
      <c r="D39" s="84">
        <v>28000</v>
      </c>
      <c r="E39" s="84" t="s">
        <v>3979</v>
      </c>
      <c r="F39" s="84" t="s">
        <v>3855</v>
      </c>
      <c r="G39" s="84" t="s">
        <v>3734</v>
      </c>
      <c r="H39" s="84"/>
      <c r="I39" s="84" t="s">
        <v>3991</v>
      </c>
    </row>
    <row r="40" spans="1:9" ht="28.5" customHeight="1">
      <c r="A40" s="84">
        <f t="shared" si="0"/>
        <v>19400</v>
      </c>
      <c r="B40" s="84">
        <v>100</v>
      </c>
      <c r="C40" s="84" t="s">
        <v>3995</v>
      </c>
      <c r="D40" s="84">
        <v>500000</v>
      </c>
      <c r="E40" s="84" t="s">
        <v>3979</v>
      </c>
      <c r="F40" s="84" t="s">
        <v>3855</v>
      </c>
      <c r="G40" s="84" t="s">
        <v>3734</v>
      </c>
      <c r="H40" s="84" t="s">
        <v>3996</v>
      </c>
      <c r="I40" s="84" t="s">
        <v>3983</v>
      </c>
    </row>
    <row r="41" spans="1:9" ht="14.4">
      <c r="A41" s="6"/>
      <c r="B41" s="6"/>
      <c r="C41" s="6"/>
      <c r="G41" s="6"/>
      <c r="H41" s="6"/>
      <c r="I41" s="6"/>
    </row>
    <row r="42" spans="1:9" ht="14.4">
      <c r="A42" s="6"/>
      <c r="B42" s="6"/>
      <c r="C42" s="6"/>
      <c r="G42" s="6"/>
      <c r="H42" s="6"/>
      <c r="I42" s="6"/>
    </row>
    <row r="43" spans="1:9" ht="14.4">
      <c r="A43" s="6"/>
      <c r="B43" s="6"/>
      <c r="C43" s="6"/>
      <c r="G43" s="6"/>
      <c r="H43" s="6"/>
      <c r="I43" s="6"/>
    </row>
    <row r="44" spans="1:9" ht="14.4">
      <c r="A44" s="6"/>
      <c r="B44" s="6"/>
      <c r="C44" s="6"/>
      <c r="G44" s="6"/>
      <c r="H44" s="6"/>
      <c r="I44" s="6"/>
    </row>
    <row r="45" spans="1:9" ht="14.4">
      <c r="A45" s="6"/>
      <c r="B45" s="6"/>
      <c r="C45" s="6"/>
      <c r="G45" s="6"/>
      <c r="H45" s="6"/>
      <c r="I45" s="6"/>
    </row>
    <row r="46" spans="1:9" ht="14.4">
      <c r="A46" s="6"/>
      <c r="B46" s="6"/>
      <c r="C46" s="6"/>
      <c r="G46" s="6"/>
      <c r="H46" s="6"/>
      <c r="I46" s="6"/>
    </row>
    <row r="47" spans="1:9" ht="14.4">
      <c r="A47" s="6"/>
      <c r="B47" s="6"/>
      <c r="C47" s="6"/>
      <c r="G47" s="6"/>
      <c r="H47" s="6"/>
      <c r="I47" s="6"/>
    </row>
    <row r="48" spans="1:9" ht="14.4">
      <c r="A48" s="6"/>
      <c r="B48" s="6"/>
      <c r="C48" s="6"/>
      <c r="G48" s="6"/>
      <c r="H48" s="6"/>
      <c r="I48" s="6"/>
    </row>
    <row r="49" spans="1:9" ht="14.4">
      <c r="A49" s="6"/>
      <c r="B49" s="6"/>
      <c r="C49" s="6"/>
      <c r="G49" s="6"/>
      <c r="H49" s="6"/>
      <c r="I49" s="6"/>
    </row>
    <row r="50" spans="1:9" ht="14.4">
      <c r="A50" s="6"/>
      <c r="B50" s="6"/>
      <c r="C50" s="6"/>
      <c r="G50" s="6"/>
      <c r="H50" s="6"/>
      <c r="I50" s="6"/>
    </row>
    <row r="51" spans="1:9" ht="14.4">
      <c r="A51" s="6"/>
      <c r="B51" s="6"/>
      <c r="C51" s="6"/>
      <c r="G51" s="6"/>
      <c r="H51" s="6"/>
      <c r="I51" s="6"/>
    </row>
    <row r="52" spans="1:9" ht="14.4">
      <c r="A52" s="6"/>
      <c r="B52" s="6"/>
      <c r="C52" s="6"/>
      <c r="G52" s="6"/>
      <c r="H52" s="6"/>
      <c r="I52" s="6"/>
    </row>
    <row r="53" spans="1:9" ht="14.4">
      <c r="A53" s="6"/>
      <c r="B53" s="6"/>
      <c r="C53" s="6"/>
      <c r="G53" s="6"/>
      <c r="H53" s="6"/>
      <c r="I53" s="6"/>
    </row>
    <row r="54" spans="1:9" ht="14.4">
      <c r="A54" s="6"/>
      <c r="B54" s="6"/>
      <c r="C54" s="6"/>
      <c r="G54" s="6"/>
      <c r="H54" s="6"/>
      <c r="I54" s="6"/>
    </row>
    <row r="55" spans="1:9" ht="14.4">
      <c r="A55" s="6"/>
      <c r="B55" s="6"/>
      <c r="C55" s="6"/>
      <c r="G55" s="6"/>
      <c r="H55" s="6"/>
      <c r="I55" s="6"/>
    </row>
    <row r="56" spans="1:9" ht="14.4">
      <c r="A56" s="6"/>
      <c r="B56" s="6"/>
      <c r="C56" s="6"/>
      <c r="G56" s="6"/>
      <c r="H56" s="6"/>
      <c r="I56" s="6"/>
    </row>
    <row r="57" spans="1:9" ht="14.4">
      <c r="A57" s="6"/>
      <c r="B57" s="6"/>
      <c r="C57" s="6"/>
      <c r="G57" s="6"/>
      <c r="H57" s="6"/>
      <c r="I57" s="6"/>
    </row>
    <row r="58" spans="1:9" ht="14.4">
      <c r="A58" s="6"/>
      <c r="B58" s="6"/>
      <c r="C58" s="6"/>
      <c r="G58" s="6"/>
      <c r="H58" s="6"/>
      <c r="I58" s="6"/>
    </row>
    <row r="59" spans="1:9" ht="14.4">
      <c r="A59" s="6"/>
      <c r="B59" s="6"/>
      <c r="C59" s="6"/>
      <c r="G59" s="6"/>
      <c r="H59" s="6"/>
      <c r="I59" s="6"/>
    </row>
    <row r="60" spans="1:9" ht="14.4">
      <c r="A60" s="6"/>
      <c r="B60" s="6"/>
      <c r="C60" s="6"/>
      <c r="G60" s="6"/>
      <c r="H60" s="6"/>
      <c r="I60" s="6"/>
    </row>
    <row r="61" spans="1:9" ht="14.4">
      <c r="A61" s="6"/>
      <c r="B61" s="6"/>
      <c r="C61" s="6"/>
      <c r="G61" s="6"/>
      <c r="H61" s="6"/>
      <c r="I61" s="6"/>
    </row>
    <row r="62" spans="1:9" ht="14.4">
      <c r="A62" s="6"/>
      <c r="B62" s="6"/>
      <c r="C62" s="6"/>
      <c r="G62" s="6"/>
      <c r="H62" s="6"/>
      <c r="I62" s="6"/>
    </row>
    <row r="63" spans="1:9" ht="14.4">
      <c r="A63" s="6"/>
      <c r="B63" s="6"/>
      <c r="C63" s="6"/>
      <c r="G63" s="6"/>
      <c r="H63" s="6"/>
      <c r="I63" s="6"/>
    </row>
    <row r="64" spans="1:9" ht="14.4">
      <c r="A64" s="6"/>
      <c r="B64" s="6"/>
      <c r="C64" s="6"/>
      <c r="G64" s="6"/>
      <c r="H64" s="6"/>
      <c r="I64" s="6"/>
    </row>
    <row r="65" spans="1:9" ht="14.4">
      <c r="A65" s="6"/>
      <c r="B65" s="6"/>
      <c r="C65" s="6"/>
      <c r="G65" s="6"/>
      <c r="H65" s="6"/>
      <c r="I65" s="6"/>
    </row>
    <row r="66" spans="1:9" ht="14.4">
      <c r="A66" s="6"/>
      <c r="B66" s="6"/>
      <c r="C66" s="6"/>
      <c r="G66" s="6"/>
      <c r="H66" s="6"/>
      <c r="I66" s="6"/>
    </row>
    <row r="67" spans="1:9" ht="14.4">
      <c r="A67" s="6"/>
      <c r="B67" s="6"/>
      <c r="C67" s="6"/>
      <c r="G67" s="6"/>
      <c r="H67" s="6"/>
      <c r="I67" s="6"/>
    </row>
    <row r="68" spans="1:9" ht="14.4">
      <c r="A68" s="6"/>
      <c r="B68" s="6"/>
      <c r="C68" s="6"/>
      <c r="G68" s="6"/>
      <c r="H68" s="6"/>
      <c r="I68" s="6"/>
    </row>
    <row r="69" spans="1:9" ht="14.4">
      <c r="A69" s="6"/>
      <c r="B69" s="6"/>
      <c r="C69" s="6"/>
      <c r="G69" s="6"/>
      <c r="H69" s="6"/>
      <c r="I69" s="6"/>
    </row>
    <row r="70" spans="1:9" ht="14.4">
      <c r="A70" s="6"/>
      <c r="B70" s="6"/>
      <c r="C70" s="6"/>
      <c r="G70" s="6"/>
      <c r="H70" s="6"/>
      <c r="I70" s="6"/>
    </row>
    <row r="71" spans="1:9" ht="14.4">
      <c r="A71" s="6"/>
      <c r="B71" s="6"/>
      <c r="C71" s="6"/>
      <c r="G71" s="6"/>
      <c r="H71" s="6"/>
      <c r="I71" s="6"/>
    </row>
    <row r="72" spans="1:9" ht="14.4">
      <c r="A72" s="6"/>
      <c r="B72" s="6"/>
      <c r="C72" s="6"/>
      <c r="G72" s="6"/>
      <c r="H72" s="6"/>
      <c r="I72" s="6"/>
    </row>
    <row r="73" spans="1:9" ht="14.4">
      <c r="A73" s="6"/>
      <c r="B73" s="6"/>
      <c r="C73" s="6"/>
      <c r="G73" s="6"/>
      <c r="H73" s="6"/>
      <c r="I73" s="6"/>
    </row>
    <row r="74" spans="1:9" ht="14.4">
      <c r="A74" s="6"/>
      <c r="B74" s="6"/>
      <c r="C74" s="6"/>
      <c r="G74" s="6"/>
      <c r="H74" s="6"/>
      <c r="I74" s="6"/>
    </row>
    <row r="75" spans="1:9" ht="14.4">
      <c r="A75" s="6"/>
      <c r="B75" s="6"/>
      <c r="C75" s="6"/>
      <c r="G75" s="6"/>
      <c r="H75" s="6"/>
      <c r="I75" s="6"/>
    </row>
    <row r="76" spans="1:9" ht="14.4">
      <c r="A76" s="6"/>
      <c r="B76" s="6"/>
      <c r="C76" s="6"/>
      <c r="G76" s="6"/>
      <c r="H76" s="6"/>
      <c r="I76" s="6"/>
    </row>
    <row r="77" spans="1:9" ht="14.4">
      <c r="A77" s="6"/>
      <c r="B77" s="6"/>
      <c r="C77" s="6"/>
      <c r="G77" s="6"/>
      <c r="H77" s="6"/>
      <c r="I77" s="6"/>
    </row>
    <row r="78" spans="1:9" ht="14.4">
      <c r="A78" s="6"/>
      <c r="B78" s="6"/>
      <c r="C78" s="6"/>
      <c r="G78" s="6"/>
      <c r="H78" s="6"/>
      <c r="I78" s="6"/>
    </row>
    <row r="79" spans="1:9" ht="14.4">
      <c r="A79" s="6"/>
      <c r="B79" s="6"/>
      <c r="C79" s="6"/>
      <c r="G79" s="6"/>
      <c r="H79" s="6"/>
      <c r="I79" s="6"/>
    </row>
    <row r="80" spans="1:9" ht="14.4">
      <c r="A80" s="6"/>
      <c r="B80" s="6"/>
      <c r="C80" s="6"/>
      <c r="G80" s="6"/>
      <c r="H80" s="6"/>
      <c r="I80" s="6"/>
    </row>
    <row r="81" spans="1:9" ht="14.4">
      <c r="A81" s="6"/>
      <c r="B81" s="6"/>
      <c r="C81" s="6"/>
      <c r="G81" s="6"/>
      <c r="H81" s="6"/>
      <c r="I81" s="6"/>
    </row>
    <row r="82" spans="1:9" ht="14.4">
      <c r="A82" s="6"/>
      <c r="B82" s="6"/>
      <c r="C82" s="6"/>
      <c r="G82" s="6"/>
      <c r="H82" s="6"/>
      <c r="I82" s="6"/>
    </row>
    <row r="83" spans="1:9" ht="14.4">
      <c r="A83" s="6"/>
      <c r="B83" s="6"/>
      <c r="C83" s="6"/>
      <c r="G83" s="6"/>
      <c r="H83" s="6"/>
      <c r="I83" s="6"/>
    </row>
    <row r="84" spans="1:9" ht="14.4">
      <c r="A84" s="6"/>
      <c r="B84" s="6"/>
      <c r="C84" s="6"/>
      <c r="G84" s="6"/>
      <c r="H84" s="6"/>
      <c r="I84" s="6"/>
    </row>
    <row r="85" spans="1:9" ht="14.4">
      <c r="A85" s="6"/>
      <c r="B85" s="6"/>
      <c r="C85" s="6"/>
      <c r="G85" s="6"/>
      <c r="H85" s="6"/>
      <c r="I85" s="6"/>
    </row>
    <row r="86" spans="1:9" ht="14.4">
      <c r="A86" s="6"/>
      <c r="B86" s="6"/>
      <c r="C86" s="6"/>
      <c r="G86" s="6"/>
      <c r="H86" s="6"/>
      <c r="I86" s="6"/>
    </row>
    <row r="87" spans="1:9" ht="14.4">
      <c r="A87" s="6"/>
      <c r="B87" s="6"/>
      <c r="C87" s="6"/>
      <c r="G87" s="6"/>
      <c r="H87" s="6"/>
      <c r="I87" s="6"/>
    </row>
    <row r="88" spans="1:9" ht="14.4">
      <c r="A88" s="6"/>
      <c r="B88" s="6"/>
      <c r="C88" s="6"/>
      <c r="G88" s="6"/>
      <c r="H88" s="6"/>
      <c r="I88" s="6"/>
    </row>
    <row r="89" spans="1:9" ht="14.4">
      <c r="A89" s="6"/>
      <c r="B89" s="6"/>
      <c r="C89" s="6"/>
      <c r="G89" s="6"/>
      <c r="H89" s="6"/>
      <c r="I89" s="6"/>
    </row>
    <row r="90" spans="1:9" ht="14.4">
      <c r="A90" s="6"/>
      <c r="B90" s="6"/>
      <c r="C90" s="6"/>
      <c r="G90" s="6"/>
      <c r="H90" s="6"/>
      <c r="I90" s="6"/>
    </row>
    <row r="91" spans="1:9" ht="14.4">
      <c r="A91" s="6"/>
      <c r="B91" s="6"/>
      <c r="C91" s="6"/>
      <c r="G91" s="6"/>
      <c r="H91" s="6"/>
      <c r="I91" s="6"/>
    </row>
    <row r="92" spans="1:9" ht="14.4">
      <c r="A92" s="6"/>
      <c r="B92" s="6"/>
      <c r="C92" s="6"/>
      <c r="G92" s="6"/>
      <c r="H92" s="6"/>
      <c r="I92" s="6"/>
    </row>
    <row r="93" spans="1:9" ht="14.4">
      <c r="A93" s="6"/>
      <c r="B93" s="6"/>
      <c r="C93" s="6"/>
      <c r="G93" s="6"/>
      <c r="H93" s="6"/>
      <c r="I93" s="6"/>
    </row>
    <row r="94" spans="1:9" ht="14.4">
      <c r="A94" s="6"/>
      <c r="B94" s="6"/>
      <c r="C94" s="6"/>
      <c r="G94" s="6"/>
      <c r="H94" s="6"/>
      <c r="I94" s="6"/>
    </row>
    <row r="95" spans="1:9" ht="14.4">
      <c r="A95" s="6"/>
      <c r="B95" s="6"/>
      <c r="C95" s="6"/>
      <c r="G95" s="6"/>
      <c r="H95" s="6"/>
      <c r="I95" s="6"/>
    </row>
    <row r="96" spans="1:9" ht="14.4">
      <c r="A96" s="6"/>
      <c r="B96" s="6"/>
      <c r="C96" s="6"/>
      <c r="G96" s="6"/>
      <c r="H96" s="6"/>
      <c r="I96" s="6"/>
    </row>
    <row r="97" spans="1:9" ht="14.4">
      <c r="A97" s="6"/>
      <c r="B97" s="6"/>
      <c r="C97" s="6"/>
      <c r="G97" s="6"/>
      <c r="H97" s="6"/>
      <c r="I97" s="6"/>
    </row>
    <row r="98" spans="1:9" ht="14.4">
      <c r="A98" s="6"/>
      <c r="B98" s="6"/>
      <c r="C98" s="6"/>
      <c r="G98" s="6"/>
      <c r="H98" s="6"/>
      <c r="I98" s="6"/>
    </row>
    <row r="99" spans="1:9" ht="14.4">
      <c r="A99" s="6"/>
      <c r="B99" s="6"/>
      <c r="C99" s="6"/>
      <c r="G99" s="6"/>
      <c r="H99" s="6"/>
      <c r="I99" s="6"/>
    </row>
    <row r="100" spans="1:9" ht="14.4">
      <c r="A100" s="6"/>
      <c r="B100" s="6"/>
      <c r="C100" s="6"/>
      <c r="G100" s="6"/>
      <c r="H100" s="6"/>
      <c r="I100" s="6"/>
    </row>
    <row r="101" spans="1:9" ht="14.4">
      <c r="A101" s="6"/>
      <c r="B101" s="6"/>
      <c r="C101" s="6"/>
      <c r="G101" s="6"/>
      <c r="H101" s="6"/>
      <c r="I101" s="6"/>
    </row>
    <row r="102" spans="1:9" ht="14.4">
      <c r="A102" s="6"/>
      <c r="B102" s="6"/>
      <c r="C102" s="6"/>
      <c r="G102" s="6"/>
      <c r="H102" s="6"/>
      <c r="I102" s="6"/>
    </row>
    <row r="103" spans="1:9" ht="14.4">
      <c r="A103" s="6"/>
      <c r="B103" s="6"/>
      <c r="C103" s="6"/>
      <c r="G103" s="6"/>
      <c r="H103" s="6"/>
      <c r="I103" s="6"/>
    </row>
    <row r="104" spans="1:9" ht="14.4">
      <c r="A104" s="6"/>
      <c r="B104" s="6"/>
      <c r="C104" s="6"/>
      <c r="G104" s="6"/>
      <c r="H104" s="6"/>
      <c r="I104" s="6"/>
    </row>
    <row r="105" spans="1:9" ht="14.4">
      <c r="A105" s="6"/>
      <c r="B105" s="6"/>
      <c r="C105" s="6"/>
      <c r="G105" s="6"/>
      <c r="H105" s="6"/>
      <c r="I105" s="6"/>
    </row>
    <row r="106" spans="1:9" ht="14.4">
      <c r="A106" s="6"/>
      <c r="B106" s="6"/>
      <c r="C106" s="6"/>
      <c r="G106" s="6"/>
      <c r="H106" s="6"/>
      <c r="I106" s="6"/>
    </row>
    <row r="107" spans="1:9" ht="14.4">
      <c r="A107" s="6"/>
      <c r="B107" s="6"/>
      <c r="C107" s="6"/>
      <c r="G107" s="6"/>
      <c r="H107" s="6"/>
      <c r="I107" s="6"/>
    </row>
    <row r="108" spans="1:9" ht="14.4">
      <c r="A108" s="6"/>
      <c r="B108" s="6"/>
      <c r="C108" s="6"/>
      <c r="G108" s="6"/>
      <c r="H108" s="6"/>
      <c r="I108" s="6"/>
    </row>
    <row r="109" spans="1:9" ht="14.4">
      <c r="A109" s="6"/>
      <c r="B109" s="6"/>
      <c r="C109" s="6"/>
      <c r="G109" s="6"/>
      <c r="H109" s="6"/>
      <c r="I109" s="6"/>
    </row>
    <row r="110" spans="1:9" ht="14.4">
      <c r="A110" s="6"/>
      <c r="B110" s="6"/>
      <c r="C110" s="6"/>
      <c r="G110" s="6"/>
      <c r="H110" s="6"/>
      <c r="I110" s="6"/>
    </row>
    <row r="111" spans="1:9" ht="14.4">
      <c r="A111" s="6"/>
      <c r="B111" s="6"/>
      <c r="C111" s="6"/>
      <c r="G111" s="6"/>
      <c r="H111" s="6"/>
      <c r="I111" s="6"/>
    </row>
    <row r="112" spans="1:9" ht="14.4">
      <c r="A112" s="6"/>
      <c r="B112" s="6"/>
      <c r="C112" s="6"/>
      <c r="G112" s="6"/>
      <c r="H112" s="6"/>
      <c r="I112" s="6"/>
    </row>
    <row r="113" spans="1:9" ht="14.4">
      <c r="A113" s="6"/>
      <c r="B113" s="6"/>
      <c r="C113" s="6"/>
      <c r="G113" s="6"/>
      <c r="H113" s="6"/>
      <c r="I113" s="6"/>
    </row>
    <row r="114" spans="1:9" ht="14.4">
      <c r="A114" s="6"/>
      <c r="B114" s="6"/>
      <c r="C114" s="6"/>
      <c r="G114" s="6"/>
      <c r="H114" s="6"/>
      <c r="I114" s="6"/>
    </row>
    <row r="115" spans="1:9" ht="14.4">
      <c r="A115" s="6"/>
      <c r="B115" s="6"/>
      <c r="C115" s="6"/>
      <c r="G115" s="6"/>
      <c r="H115" s="6"/>
      <c r="I115" s="6"/>
    </row>
    <row r="116" spans="1:9" ht="14.4">
      <c r="A116" s="6"/>
      <c r="B116" s="6"/>
      <c r="C116" s="6"/>
      <c r="G116" s="6"/>
      <c r="H116" s="6"/>
      <c r="I116" s="6"/>
    </row>
    <row r="117" spans="1:9" ht="14.4">
      <c r="A117" s="6"/>
      <c r="B117" s="6"/>
      <c r="C117" s="6"/>
      <c r="G117" s="6"/>
      <c r="H117" s="6"/>
      <c r="I117" s="6"/>
    </row>
    <row r="118" spans="1:9" ht="14.4">
      <c r="A118" s="6"/>
      <c r="B118" s="6"/>
      <c r="C118" s="6"/>
      <c r="G118" s="6"/>
      <c r="H118" s="6"/>
      <c r="I118" s="6"/>
    </row>
    <row r="119" spans="1:9" ht="14.4">
      <c r="A119" s="6"/>
      <c r="B119" s="6"/>
      <c r="C119" s="6"/>
      <c r="G119" s="6"/>
      <c r="H119" s="6"/>
      <c r="I119" s="6"/>
    </row>
    <row r="120" spans="1:9" ht="14.4">
      <c r="A120" s="6"/>
      <c r="B120" s="6"/>
      <c r="C120" s="6"/>
      <c r="G120" s="6"/>
      <c r="H120" s="6"/>
      <c r="I120" s="6"/>
    </row>
    <row r="121" spans="1:9" ht="14.4">
      <c r="A121" s="6"/>
      <c r="B121" s="6"/>
      <c r="C121" s="6"/>
      <c r="G121" s="6"/>
      <c r="H121" s="6"/>
      <c r="I121" s="6"/>
    </row>
    <row r="122" spans="1:9" ht="14.4">
      <c r="A122" s="6"/>
      <c r="B122" s="6"/>
      <c r="C122" s="6"/>
      <c r="G122" s="6"/>
      <c r="H122" s="6"/>
      <c r="I122" s="6"/>
    </row>
    <row r="123" spans="1:9" ht="14.4">
      <c r="A123" s="6"/>
      <c r="B123" s="6"/>
      <c r="C123" s="6"/>
      <c r="G123" s="6"/>
      <c r="H123" s="6"/>
      <c r="I123" s="6"/>
    </row>
    <row r="124" spans="1:9" ht="14.4">
      <c r="A124" s="6"/>
      <c r="B124" s="6"/>
      <c r="C124" s="6"/>
      <c r="G124" s="6"/>
      <c r="H124" s="6"/>
      <c r="I124" s="6"/>
    </row>
    <row r="125" spans="1:9" ht="14.4">
      <c r="A125" s="6"/>
      <c r="B125" s="6"/>
      <c r="C125" s="6"/>
      <c r="G125" s="6"/>
      <c r="H125" s="6"/>
      <c r="I125" s="6"/>
    </row>
    <row r="126" spans="1:9" ht="14.4">
      <c r="A126" s="6"/>
      <c r="B126" s="6"/>
      <c r="C126" s="6"/>
      <c r="G126" s="6"/>
      <c r="H126" s="6"/>
      <c r="I126" s="6"/>
    </row>
    <row r="127" spans="1:9" ht="14.4">
      <c r="A127" s="6"/>
      <c r="B127" s="6"/>
      <c r="C127" s="6"/>
      <c r="G127" s="6"/>
      <c r="H127" s="6"/>
      <c r="I127" s="6"/>
    </row>
    <row r="128" spans="1:9" ht="14.4">
      <c r="A128" s="6"/>
      <c r="B128" s="6"/>
      <c r="C128" s="6"/>
      <c r="G128" s="6"/>
      <c r="H128" s="6"/>
      <c r="I128" s="6"/>
    </row>
    <row r="129" spans="1:9" ht="14.4">
      <c r="A129" s="6"/>
      <c r="B129" s="6"/>
      <c r="C129" s="6"/>
      <c r="G129" s="6"/>
      <c r="H129" s="6"/>
      <c r="I129" s="6"/>
    </row>
    <row r="130" spans="1:9" ht="14.4">
      <c r="A130" s="6"/>
      <c r="B130" s="6"/>
      <c r="C130" s="6"/>
      <c r="G130" s="6"/>
      <c r="H130" s="6"/>
      <c r="I130" s="6"/>
    </row>
    <row r="131" spans="1:9" ht="14.4">
      <c r="A131" s="6"/>
      <c r="B131" s="6"/>
      <c r="C131" s="6"/>
      <c r="G131" s="6"/>
      <c r="H131" s="6"/>
      <c r="I131" s="6"/>
    </row>
    <row r="132" spans="1:9" ht="14.4">
      <c r="A132" s="6"/>
      <c r="B132" s="6"/>
      <c r="C132" s="6"/>
      <c r="G132" s="6"/>
      <c r="H132" s="6"/>
      <c r="I132" s="6"/>
    </row>
    <row r="133" spans="1:9" ht="14.4">
      <c r="A133" s="6"/>
      <c r="B133" s="6"/>
      <c r="C133" s="6"/>
      <c r="G133" s="6"/>
      <c r="H133" s="6"/>
      <c r="I133" s="6"/>
    </row>
    <row r="134" spans="1:9" ht="14.4">
      <c r="A134" s="6"/>
      <c r="B134" s="6"/>
      <c r="C134" s="6"/>
      <c r="G134" s="6"/>
      <c r="H134" s="6"/>
      <c r="I134" s="6"/>
    </row>
    <row r="135" spans="1:9" ht="14.4">
      <c r="A135" s="6"/>
      <c r="B135" s="6"/>
      <c r="C135" s="6"/>
      <c r="G135" s="6"/>
      <c r="H135" s="6"/>
      <c r="I135" s="6"/>
    </row>
    <row r="136" spans="1:9" ht="14.4">
      <c r="A136" s="6"/>
      <c r="B136" s="6"/>
      <c r="C136" s="6"/>
      <c r="G136" s="6"/>
      <c r="H136" s="6"/>
      <c r="I136" s="6"/>
    </row>
    <row r="137" spans="1:9" ht="14.4">
      <c r="A137" s="6"/>
      <c r="B137" s="6"/>
      <c r="C137" s="6"/>
      <c r="G137" s="6"/>
      <c r="H137" s="6"/>
      <c r="I137" s="6"/>
    </row>
    <row r="138" spans="1:9" ht="14.4">
      <c r="A138" s="6"/>
      <c r="B138" s="6"/>
      <c r="C138" s="6"/>
      <c r="G138" s="6"/>
      <c r="H138" s="6"/>
      <c r="I138" s="6"/>
    </row>
    <row r="139" spans="1:9" ht="14.4">
      <c r="A139" s="6"/>
      <c r="B139" s="6"/>
      <c r="C139" s="6"/>
      <c r="G139" s="6"/>
      <c r="H139" s="6"/>
      <c r="I139" s="6"/>
    </row>
    <row r="140" spans="1:9" ht="14.4">
      <c r="A140" s="6"/>
      <c r="B140" s="6"/>
      <c r="C140" s="6"/>
      <c r="G140" s="6"/>
      <c r="H140" s="6"/>
      <c r="I140" s="6"/>
    </row>
    <row r="141" spans="1:9" ht="14.4">
      <c r="A141" s="6"/>
      <c r="B141" s="6"/>
      <c r="C141" s="6"/>
      <c r="G141" s="6"/>
      <c r="H141" s="6"/>
      <c r="I141" s="6"/>
    </row>
    <row r="142" spans="1:9" ht="14.4">
      <c r="A142" s="6"/>
      <c r="B142" s="6"/>
      <c r="C142" s="6"/>
      <c r="G142" s="6"/>
      <c r="H142" s="6"/>
      <c r="I142" s="6"/>
    </row>
    <row r="143" spans="1:9" ht="14.4">
      <c r="A143" s="6"/>
      <c r="B143" s="6"/>
      <c r="C143" s="6"/>
      <c r="G143" s="6"/>
      <c r="H143" s="6"/>
      <c r="I143" s="6"/>
    </row>
    <row r="144" spans="1:9" ht="14.4">
      <c r="A144" s="6"/>
      <c r="B144" s="6"/>
      <c r="C144" s="6"/>
      <c r="G144" s="6"/>
      <c r="H144" s="6"/>
      <c r="I144" s="6"/>
    </row>
    <row r="145" spans="1:9" ht="14.4">
      <c r="A145" s="6"/>
      <c r="B145" s="6"/>
      <c r="C145" s="6"/>
      <c r="G145" s="6"/>
      <c r="H145" s="6"/>
      <c r="I145" s="6"/>
    </row>
    <row r="146" spans="1:9" ht="14.4">
      <c r="A146" s="6"/>
      <c r="B146" s="6"/>
      <c r="C146" s="6"/>
      <c r="G146" s="6"/>
      <c r="H146" s="6"/>
      <c r="I146" s="6"/>
    </row>
    <row r="147" spans="1:9" ht="14.4">
      <c r="A147" s="6"/>
      <c r="B147" s="6"/>
      <c r="C147" s="6"/>
      <c r="G147" s="6"/>
      <c r="H147" s="6"/>
      <c r="I147" s="6"/>
    </row>
    <row r="148" spans="1:9" ht="14.4">
      <c r="A148" s="6"/>
      <c r="B148" s="6"/>
      <c r="C148" s="6"/>
      <c r="G148" s="6"/>
      <c r="H148" s="6"/>
      <c r="I148" s="6"/>
    </row>
    <row r="149" spans="1:9" ht="14.4">
      <c r="A149" s="6"/>
      <c r="B149" s="6"/>
      <c r="C149" s="6"/>
      <c r="G149" s="6"/>
      <c r="H149" s="6"/>
      <c r="I149" s="6"/>
    </row>
    <row r="150" spans="1:9" ht="14.4">
      <c r="A150" s="6"/>
      <c r="B150" s="6"/>
      <c r="C150" s="6"/>
      <c r="G150" s="6"/>
      <c r="H150" s="6"/>
      <c r="I150" s="6"/>
    </row>
    <row r="151" spans="1:9" ht="14.4">
      <c r="A151" s="6"/>
      <c r="B151" s="6"/>
      <c r="C151" s="6"/>
      <c r="G151" s="6"/>
      <c r="H151" s="6"/>
      <c r="I151" s="6"/>
    </row>
    <row r="152" spans="1:9" ht="14.4">
      <c r="A152" s="6"/>
      <c r="B152" s="6"/>
      <c r="C152" s="6"/>
      <c r="G152" s="6"/>
      <c r="H152" s="6"/>
      <c r="I152" s="6"/>
    </row>
    <row r="153" spans="1:9" ht="14.4">
      <c r="A153" s="6"/>
      <c r="B153" s="6"/>
      <c r="C153" s="6"/>
      <c r="G153" s="6"/>
      <c r="H153" s="6"/>
      <c r="I153" s="6"/>
    </row>
    <row r="154" spans="1:9" ht="14.4">
      <c r="A154" s="6"/>
      <c r="B154" s="6"/>
      <c r="C154" s="6"/>
      <c r="G154" s="6"/>
      <c r="H154" s="6"/>
      <c r="I154" s="6"/>
    </row>
    <row r="155" spans="1:9" ht="14.4">
      <c r="A155" s="6"/>
      <c r="B155" s="6"/>
      <c r="C155" s="6"/>
      <c r="G155" s="6"/>
      <c r="H155" s="6"/>
      <c r="I155" s="6"/>
    </row>
    <row r="156" spans="1:9" ht="14.4">
      <c r="A156" s="6"/>
      <c r="B156" s="6"/>
      <c r="C156" s="6"/>
      <c r="G156" s="6"/>
      <c r="H156" s="6"/>
      <c r="I156" s="6"/>
    </row>
    <row r="157" spans="1:9" ht="14.4">
      <c r="A157" s="6"/>
      <c r="B157" s="6"/>
      <c r="C157" s="6"/>
      <c r="G157" s="6"/>
      <c r="H157" s="6"/>
      <c r="I157" s="6"/>
    </row>
    <row r="158" spans="1:9" ht="14.4">
      <c r="A158" s="6"/>
      <c r="B158" s="6"/>
      <c r="C158" s="6"/>
      <c r="G158" s="6"/>
      <c r="H158" s="6"/>
      <c r="I158" s="6"/>
    </row>
    <row r="159" spans="1:9" ht="14.4">
      <c r="A159" s="6"/>
      <c r="B159" s="6"/>
      <c r="C159" s="6"/>
      <c r="G159" s="6"/>
      <c r="H159" s="6"/>
      <c r="I159" s="6"/>
    </row>
    <row r="160" spans="1:9" ht="14.4">
      <c r="A160" s="6"/>
      <c r="B160" s="6"/>
      <c r="C160" s="6"/>
      <c r="G160" s="6"/>
      <c r="H160" s="6"/>
      <c r="I160" s="6"/>
    </row>
    <row r="161" spans="1:9" ht="14.4">
      <c r="A161" s="6"/>
      <c r="B161" s="6"/>
      <c r="C161" s="6"/>
      <c r="G161" s="6"/>
      <c r="H161" s="6"/>
      <c r="I161" s="6"/>
    </row>
    <row r="162" spans="1:9" ht="14.4">
      <c r="A162" s="6"/>
      <c r="B162" s="6"/>
      <c r="C162" s="6"/>
      <c r="G162" s="6"/>
      <c r="H162" s="6"/>
      <c r="I162" s="6"/>
    </row>
    <row r="163" spans="1:9" ht="14.4">
      <c r="A163" s="6"/>
      <c r="B163" s="6"/>
      <c r="C163" s="6"/>
      <c r="G163" s="6"/>
      <c r="H163" s="6"/>
      <c r="I163" s="6"/>
    </row>
    <row r="164" spans="1:9" ht="14.4">
      <c r="A164" s="6"/>
      <c r="B164" s="6"/>
      <c r="C164" s="6"/>
      <c r="G164" s="6"/>
      <c r="H164" s="6"/>
      <c r="I164" s="6"/>
    </row>
    <row r="165" spans="1:9" ht="14.4">
      <c r="A165" s="6"/>
      <c r="B165" s="6"/>
      <c r="C165" s="6"/>
      <c r="G165" s="6"/>
      <c r="H165" s="6"/>
      <c r="I165" s="6"/>
    </row>
    <row r="166" spans="1:9" ht="14.4">
      <c r="A166" s="6"/>
      <c r="B166" s="6"/>
      <c r="C166" s="6"/>
      <c r="G166" s="6"/>
      <c r="H166" s="6"/>
      <c r="I166" s="6"/>
    </row>
    <row r="167" spans="1:9" ht="14.4">
      <c r="A167" s="6"/>
      <c r="B167" s="6"/>
      <c r="C167" s="6"/>
      <c r="G167" s="6"/>
      <c r="H167" s="6"/>
      <c r="I167" s="6"/>
    </row>
    <row r="168" spans="1:9" ht="14.4">
      <c r="A168" s="6"/>
      <c r="B168" s="6"/>
      <c r="C168" s="6"/>
      <c r="G168" s="6"/>
      <c r="H168" s="6"/>
      <c r="I168" s="6"/>
    </row>
    <row r="169" spans="1:9" ht="14.4">
      <c r="A169" s="6"/>
      <c r="B169" s="6"/>
      <c r="C169" s="6"/>
      <c r="G169" s="6"/>
      <c r="H169" s="6"/>
      <c r="I169" s="6"/>
    </row>
    <row r="170" spans="1:9" ht="14.4">
      <c r="A170" s="6"/>
      <c r="B170" s="6"/>
      <c r="C170" s="6"/>
      <c r="G170" s="6"/>
      <c r="H170" s="6"/>
      <c r="I170" s="6"/>
    </row>
    <row r="171" spans="1:9" ht="14.4">
      <c r="A171" s="6"/>
      <c r="B171" s="6"/>
      <c r="C171" s="6"/>
      <c r="G171" s="6"/>
      <c r="H171" s="6"/>
      <c r="I171" s="6"/>
    </row>
    <row r="172" spans="1:9" ht="14.4">
      <c r="A172" s="6"/>
      <c r="B172" s="6"/>
      <c r="C172" s="6"/>
      <c r="G172" s="6"/>
      <c r="H172" s="6"/>
      <c r="I172" s="6"/>
    </row>
    <row r="173" spans="1:9" ht="14.4">
      <c r="A173" s="6"/>
      <c r="B173" s="6"/>
      <c r="C173" s="6"/>
      <c r="G173" s="6"/>
      <c r="H173" s="6"/>
      <c r="I173" s="6"/>
    </row>
    <row r="174" spans="1:9" ht="14.4">
      <c r="A174" s="6"/>
      <c r="B174" s="6"/>
      <c r="C174" s="6"/>
      <c r="G174" s="6"/>
      <c r="H174" s="6"/>
      <c r="I174" s="6"/>
    </row>
    <row r="175" spans="1:9" ht="14.4">
      <c r="A175" s="6"/>
      <c r="B175" s="6"/>
      <c r="C175" s="6"/>
      <c r="G175" s="6"/>
      <c r="H175" s="6"/>
      <c r="I175" s="6"/>
    </row>
    <row r="176" spans="1:9" ht="14.4">
      <c r="A176" s="6"/>
      <c r="B176" s="6"/>
      <c r="C176" s="6"/>
      <c r="G176" s="6"/>
      <c r="H176" s="6"/>
      <c r="I176" s="6"/>
    </row>
    <row r="177" spans="1:9" ht="14.4">
      <c r="A177" s="6"/>
      <c r="B177" s="6"/>
      <c r="C177" s="6"/>
      <c r="G177" s="6"/>
      <c r="H177" s="6"/>
      <c r="I177" s="6"/>
    </row>
    <row r="178" spans="1:9" ht="14.4">
      <c r="A178" s="6"/>
      <c r="B178" s="6"/>
      <c r="C178" s="6"/>
      <c r="G178" s="6"/>
      <c r="H178" s="6"/>
      <c r="I178" s="6"/>
    </row>
    <row r="179" spans="1:9" ht="14.4">
      <c r="A179" s="6"/>
      <c r="B179" s="6"/>
      <c r="C179" s="6"/>
      <c r="G179" s="6"/>
      <c r="H179" s="6"/>
      <c r="I179" s="6"/>
    </row>
    <row r="180" spans="1:9" ht="14.4">
      <c r="A180" s="6"/>
      <c r="B180" s="6"/>
      <c r="C180" s="6"/>
      <c r="G180" s="6"/>
      <c r="H180" s="6"/>
      <c r="I180" s="6"/>
    </row>
    <row r="181" spans="1:9" ht="14.4">
      <c r="A181" s="6"/>
      <c r="B181" s="6"/>
      <c r="C181" s="6"/>
      <c r="G181" s="6"/>
      <c r="H181" s="6"/>
      <c r="I181" s="6"/>
    </row>
    <row r="182" spans="1:9" ht="14.4">
      <c r="A182" s="6"/>
      <c r="B182" s="6"/>
      <c r="C182" s="6"/>
      <c r="G182" s="6"/>
      <c r="H182" s="6"/>
      <c r="I182" s="6"/>
    </row>
    <row r="183" spans="1:9" ht="14.4">
      <c r="A183" s="6"/>
      <c r="B183" s="6"/>
      <c r="C183" s="6"/>
      <c r="G183" s="6"/>
      <c r="H183" s="6"/>
      <c r="I183" s="6"/>
    </row>
    <row r="184" spans="1:9" ht="14.4">
      <c r="A184" s="6"/>
      <c r="B184" s="6"/>
      <c r="C184" s="6"/>
      <c r="G184" s="6"/>
      <c r="H184" s="6"/>
      <c r="I184" s="6"/>
    </row>
    <row r="185" spans="1:9" ht="14.4">
      <c r="A185" s="6"/>
      <c r="B185" s="6"/>
      <c r="C185" s="6"/>
      <c r="G185" s="6"/>
      <c r="H185" s="6"/>
      <c r="I185" s="6"/>
    </row>
    <row r="186" spans="1:9" ht="14.4">
      <c r="A186" s="6"/>
      <c r="B186" s="6"/>
      <c r="C186" s="6"/>
      <c r="G186" s="6"/>
      <c r="H186" s="6"/>
      <c r="I186" s="6"/>
    </row>
    <row r="187" spans="1:9" ht="14.4">
      <c r="A187" s="6"/>
      <c r="B187" s="6"/>
      <c r="C187" s="6"/>
      <c r="G187" s="6"/>
      <c r="H187" s="6"/>
      <c r="I187" s="6"/>
    </row>
    <row r="188" spans="1:9" ht="14.4">
      <c r="A188" s="6"/>
      <c r="B188" s="6"/>
      <c r="C188" s="6"/>
      <c r="G188" s="6"/>
      <c r="H188" s="6"/>
      <c r="I188" s="6"/>
    </row>
    <row r="189" spans="1:9" ht="14.4">
      <c r="A189" s="6"/>
      <c r="B189" s="6"/>
      <c r="C189" s="6"/>
      <c r="G189" s="6"/>
      <c r="H189" s="6"/>
      <c r="I189" s="6"/>
    </row>
    <row r="190" spans="1:9" ht="14.4">
      <c r="A190" s="6"/>
      <c r="B190" s="6"/>
      <c r="C190" s="6"/>
      <c r="G190" s="6"/>
      <c r="H190" s="6"/>
      <c r="I190" s="6"/>
    </row>
    <row r="191" spans="1:9" ht="14.4">
      <c r="A191" s="6"/>
      <c r="B191" s="6"/>
      <c r="C191" s="6"/>
      <c r="G191" s="6"/>
      <c r="H191" s="6"/>
      <c r="I191" s="6"/>
    </row>
    <row r="192" spans="1:9" ht="14.4">
      <c r="A192" s="6"/>
      <c r="B192" s="6"/>
      <c r="C192" s="6"/>
      <c r="G192" s="6"/>
      <c r="H192" s="6"/>
      <c r="I192" s="6"/>
    </row>
    <row r="193" spans="1:9" ht="14.4">
      <c r="A193" s="6"/>
      <c r="B193" s="6"/>
      <c r="C193" s="6"/>
      <c r="G193" s="6"/>
      <c r="H193" s="6"/>
      <c r="I193" s="6"/>
    </row>
    <row r="194" spans="1:9" ht="14.4">
      <c r="A194" s="6"/>
      <c r="B194" s="6"/>
      <c r="C194" s="6"/>
      <c r="G194" s="6"/>
      <c r="H194" s="6"/>
      <c r="I194" s="6"/>
    </row>
    <row r="195" spans="1:9" ht="14.4">
      <c r="A195" s="6"/>
      <c r="B195" s="6"/>
      <c r="C195" s="6"/>
      <c r="G195" s="6"/>
      <c r="H195" s="6"/>
      <c r="I195" s="6"/>
    </row>
    <row r="196" spans="1:9" ht="14.4">
      <c r="A196" s="6"/>
      <c r="B196" s="6"/>
      <c r="C196" s="6"/>
      <c r="G196" s="6"/>
      <c r="H196" s="6"/>
      <c r="I196" s="6"/>
    </row>
    <row r="197" spans="1:9" ht="14.4">
      <c r="A197" s="6"/>
      <c r="B197" s="6"/>
      <c r="C197" s="6"/>
      <c r="G197" s="6"/>
      <c r="H197" s="6"/>
      <c r="I197" s="6"/>
    </row>
    <row r="198" spans="1:9" ht="14.4">
      <c r="A198" s="6"/>
      <c r="B198" s="6"/>
      <c r="C198" s="6"/>
      <c r="G198" s="6"/>
      <c r="H198" s="6"/>
      <c r="I198" s="6"/>
    </row>
    <row r="199" spans="1:9" ht="14.4">
      <c r="A199" s="6"/>
      <c r="B199" s="6"/>
      <c r="C199" s="6"/>
      <c r="G199" s="6"/>
      <c r="H199" s="6"/>
      <c r="I199" s="6"/>
    </row>
    <row r="200" spans="1:9" ht="14.4">
      <c r="A200" s="6"/>
      <c r="B200" s="6"/>
      <c r="C200" s="6"/>
      <c r="G200" s="6"/>
      <c r="H200" s="6"/>
      <c r="I200" s="6"/>
    </row>
    <row r="201" spans="1:9" ht="14.4">
      <c r="A201" s="6"/>
      <c r="B201" s="6"/>
      <c r="C201" s="6"/>
      <c r="G201" s="6"/>
      <c r="H201" s="6"/>
      <c r="I201" s="6"/>
    </row>
    <row r="202" spans="1:9" ht="14.4">
      <c r="A202" s="6"/>
      <c r="B202" s="6"/>
      <c r="C202" s="6"/>
      <c r="G202" s="6"/>
      <c r="H202" s="6"/>
      <c r="I202" s="6"/>
    </row>
    <row r="203" spans="1:9" ht="14.4">
      <c r="A203" s="6"/>
      <c r="B203" s="6"/>
      <c r="C203" s="6"/>
      <c r="G203" s="6"/>
      <c r="H203" s="6"/>
      <c r="I203" s="6"/>
    </row>
    <row r="204" spans="1:9" ht="14.4">
      <c r="A204" s="6"/>
      <c r="B204" s="6"/>
      <c r="C204" s="6"/>
      <c r="G204" s="6"/>
      <c r="H204" s="6"/>
      <c r="I204" s="6"/>
    </row>
    <row r="205" spans="1:9" ht="14.4">
      <c r="A205" s="6"/>
      <c r="B205" s="6"/>
      <c r="C205" s="6"/>
      <c r="G205" s="6"/>
      <c r="H205" s="6"/>
      <c r="I205" s="6"/>
    </row>
    <row r="206" spans="1:9" ht="14.4">
      <c r="A206" s="6"/>
      <c r="B206" s="6"/>
      <c r="C206" s="6"/>
      <c r="G206" s="6"/>
      <c r="H206" s="6"/>
      <c r="I206" s="6"/>
    </row>
    <row r="207" spans="1:9" ht="14.4">
      <c r="A207" s="6"/>
      <c r="B207" s="6"/>
      <c r="C207" s="6"/>
      <c r="G207" s="6"/>
      <c r="H207" s="6"/>
      <c r="I207" s="6"/>
    </row>
    <row r="208" spans="1:9" ht="14.4">
      <c r="A208" s="6"/>
      <c r="B208" s="6"/>
      <c r="C208" s="6"/>
      <c r="G208" s="6"/>
      <c r="H208" s="6"/>
      <c r="I208" s="6"/>
    </row>
    <row r="209" spans="1:9" ht="14.4">
      <c r="A209" s="6"/>
      <c r="B209" s="6"/>
      <c r="C209" s="6"/>
      <c r="G209" s="6"/>
      <c r="H209" s="6"/>
      <c r="I209" s="6"/>
    </row>
    <row r="210" spans="1:9" ht="14.4">
      <c r="A210" s="6"/>
      <c r="B210" s="6"/>
      <c r="C210" s="6"/>
      <c r="G210" s="6"/>
      <c r="H210" s="6"/>
      <c r="I210" s="6"/>
    </row>
    <row r="211" spans="1:9" ht="14.4">
      <c r="A211" s="6"/>
      <c r="B211" s="6"/>
      <c r="C211" s="6"/>
      <c r="G211" s="6"/>
      <c r="H211" s="6"/>
      <c r="I211" s="6"/>
    </row>
    <row r="212" spans="1:9" ht="14.4">
      <c r="A212" s="6"/>
      <c r="B212" s="6"/>
      <c r="C212" s="6"/>
      <c r="G212" s="6"/>
      <c r="H212" s="6"/>
      <c r="I212" s="6"/>
    </row>
    <row r="213" spans="1:9" ht="14.4">
      <c r="A213" s="6"/>
      <c r="B213" s="6"/>
      <c r="C213" s="6"/>
      <c r="G213" s="6"/>
      <c r="H213" s="6"/>
      <c r="I213" s="6"/>
    </row>
    <row r="214" spans="1:9" ht="14.4">
      <c r="A214" s="6"/>
      <c r="B214" s="6"/>
      <c r="C214" s="6"/>
      <c r="G214" s="6"/>
      <c r="H214" s="6"/>
      <c r="I214" s="6"/>
    </row>
    <row r="215" spans="1:9" ht="14.4">
      <c r="A215" s="6"/>
      <c r="B215" s="6"/>
      <c r="C215" s="6"/>
      <c r="G215" s="6"/>
      <c r="H215" s="6"/>
      <c r="I215" s="6"/>
    </row>
    <row r="216" spans="1:9" ht="14.4">
      <c r="A216" s="6"/>
      <c r="B216" s="6"/>
      <c r="C216" s="6"/>
      <c r="G216" s="6"/>
      <c r="H216" s="6"/>
      <c r="I216" s="6"/>
    </row>
    <row r="217" spans="1:9" ht="14.4">
      <c r="A217" s="6"/>
      <c r="B217" s="6"/>
      <c r="C217" s="6"/>
      <c r="G217" s="6"/>
      <c r="H217" s="6"/>
      <c r="I217" s="6"/>
    </row>
    <row r="218" spans="1:9" ht="14.4">
      <c r="A218" s="6"/>
      <c r="B218" s="6"/>
      <c r="C218" s="6"/>
      <c r="G218" s="6"/>
      <c r="H218" s="6"/>
      <c r="I218" s="6"/>
    </row>
    <row r="219" spans="1:9" ht="14.4">
      <c r="A219" s="6"/>
      <c r="B219" s="6"/>
      <c r="C219" s="6"/>
      <c r="G219" s="6"/>
      <c r="H219" s="6"/>
      <c r="I219" s="6"/>
    </row>
    <row r="220" spans="1:9" ht="14.4">
      <c r="A220" s="6"/>
      <c r="B220" s="6"/>
      <c r="C220" s="6"/>
      <c r="G220" s="6"/>
      <c r="H220" s="6"/>
      <c r="I220" s="6"/>
    </row>
    <row r="221" spans="1:9" ht="14.4">
      <c r="A221" s="6"/>
      <c r="B221" s="6"/>
      <c r="C221" s="6"/>
      <c r="G221" s="6"/>
      <c r="H221" s="6"/>
      <c r="I221" s="6"/>
    </row>
    <row r="222" spans="1:9" ht="14.4">
      <c r="A222" s="6"/>
      <c r="B222" s="6"/>
      <c r="C222" s="6"/>
      <c r="G222" s="6"/>
      <c r="H222" s="6"/>
      <c r="I222" s="6"/>
    </row>
    <row r="223" spans="1:9" ht="14.4">
      <c r="A223" s="6"/>
      <c r="B223" s="6"/>
      <c r="C223" s="6"/>
      <c r="G223" s="6"/>
      <c r="H223" s="6"/>
      <c r="I223" s="6"/>
    </row>
    <row r="224" spans="1:9" ht="14.4">
      <c r="A224" s="6"/>
      <c r="B224" s="6"/>
      <c r="C224" s="6"/>
      <c r="G224" s="6"/>
      <c r="H224" s="6"/>
      <c r="I224" s="6"/>
    </row>
    <row r="225" spans="1:9" ht="14.4">
      <c r="A225" s="6"/>
      <c r="B225" s="6"/>
      <c r="C225" s="6"/>
      <c r="G225" s="6"/>
      <c r="H225" s="6"/>
      <c r="I225" s="6"/>
    </row>
    <row r="226" spans="1:9" ht="14.4">
      <c r="A226" s="6"/>
      <c r="B226" s="6"/>
      <c r="C226" s="6"/>
      <c r="G226" s="6"/>
      <c r="H226" s="6"/>
      <c r="I226" s="6"/>
    </row>
    <row r="227" spans="1:9" ht="14.4">
      <c r="A227" s="6"/>
      <c r="B227" s="6"/>
      <c r="C227" s="6"/>
      <c r="G227" s="6"/>
      <c r="H227" s="6"/>
      <c r="I227" s="6"/>
    </row>
    <row r="228" spans="1:9" ht="14.4">
      <c r="A228" s="6"/>
      <c r="B228" s="6"/>
      <c r="C228" s="6"/>
      <c r="G228" s="6"/>
      <c r="H228" s="6"/>
      <c r="I228" s="6"/>
    </row>
    <row r="229" spans="1:9" ht="14.4">
      <c r="A229" s="6"/>
      <c r="B229" s="6"/>
      <c r="C229" s="6"/>
      <c r="G229" s="6"/>
      <c r="H229" s="6"/>
      <c r="I229" s="6"/>
    </row>
    <row r="230" spans="1:9" ht="14.4">
      <c r="A230" s="6"/>
      <c r="B230" s="6"/>
      <c r="C230" s="6"/>
      <c r="G230" s="6"/>
      <c r="H230" s="6"/>
      <c r="I230" s="6"/>
    </row>
    <row r="231" spans="1:9" ht="14.4">
      <c r="A231" s="6"/>
      <c r="B231" s="6"/>
      <c r="C231" s="6"/>
      <c r="G231" s="6"/>
      <c r="H231" s="6"/>
      <c r="I231" s="6"/>
    </row>
    <row r="232" spans="1:9" ht="14.4">
      <c r="A232" s="6"/>
      <c r="B232" s="6"/>
      <c r="C232" s="6"/>
      <c r="G232" s="6"/>
      <c r="H232" s="6"/>
      <c r="I232" s="6"/>
    </row>
    <row r="233" spans="1:9" ht="14.4">
      <c r="A233" s="6"/>
      <c r="B233" s="6"/>
      <c r="C233" s="6"/>
      <c r="G233" s="6"/>
      <c r="H233" s="6"/>
      <c r="I233" s="6"/>
    </row>
    <row r="234" spans="1:9" ht="14.4">
      <c r="A234" s="6"/>
      <c r="B234" s="6"/>
      <c r="C234" s="6"/>
      <c r="G234" s="6"/>
      <c r="H234" s="6"/>
      <c r="I234" s="6"/>
    </row>
    <row r="235" spans="1:9" ht="14.4">
      <c r="A235" s="6"/>
      <c r="B235" s="6"/>
      <c r="C235" s="6"/>
      <c r="G235" s="6"/>
      <c r="H235" s="6"/>
      <c r="I235" s="6"/>
    </row>
    <row r="236" spans="1:9" ht="14.4">
      <c r="A236" s="6"/>
      <c r="B236" s="6"/>
      <c r="C236" s="6"/>
      <c r="G236" s="6"/>
      <c r="H236" s="6"/>
      <c r="I236" s="6"/>
    </row>
    <row r="237" spans="1:9" ht="14.4">
      <c r="A237" s="6"/>
      <c r="B237" s="6"/>
      <c r="C237" s="6"/>
      <c r="G237" s="6"/>
      <c r="H237" s="6"/>
      <c r="I237" s="6"/>
    </row>
    <row r="238" spans="1:9" ht="14.4">
      <c r="A238" s="6"/>
      <c r="B238" s="6"/>
      <c r="C238" s="6"/>
      <c r="G238" s="6"/>
      <c r="H238" s="6"/>
      <c r="I238" s="6"/>
    </row>
    <row r="239" spans="1:9" ht="14.4">
      <c r="A239" s="6"/>
      <c r="B239" s="6"/>
      <c r="C239" s="6"/>
      <c r="G239" s="6"/>
      <c r="H239" s="6"/>
      <c r="I239" s="6"/>
    </row>
    <row r="240" spans="1:9" ht="14.4">
      <c r="A240" s="6"/>
      <c r="B240" s="6"/>
      <c r="C240" s="6"/>
      <c r="G240" s="6"/>
      <c r="H240" s="6"/>
      <c r="I240" s="6"/>
    </row>
    <row r="241" spans="1:9" ht="14.4">
      <c r="A241" s="6"/>
      <c r="B241" s="6"/>
      <c r="C241" s="6"/>
      <c r="G241" s="6"/>
      <c r="H241" s="6"/>
      <c r="I241" s="6"/>
    </row>
    <row r="242" spans="1:9" ht="14.4">
      <c r="A242" s="6"/>
      <c r="B242" s="6"/>
      <c r="C242" s="6"/>
      <c r="G242" s="6"/>
      <c r="H242" s="6"/>
      <c r="I242" s="6"/>
    </row>
    <row r="243" spans="1:9" ht="14.4">
      <c r="A243" s="6"/>
      <c r="B243" s="6"/>
      <c r="C243" s="6"/>
      <c r="G243" s="6"/>
      <c r="H243" s="6"/>
      <c r="I243" s="6"/>
    </row>
    <row r="244" spans="1:9" ht="14.4">
      <c r="A244" s="6"/>
      <c r="B244" s="6"/>
      <c r="C244" s="6"/>
      <c r="G244" s="6"/>
      <c r="H244" s="6"/>
      <c r="I244" s="6"/>
    </row>
    <row r="245" spans="1:9" ht="14.4">
      <c r="A245" s="6"/>
      <c r="B245" s="6"/>
      <c r="C245" s="6"/>
      <c r="G245" s="6"/>
      <c r="H245" s="6"/>
      <c r="I245" s="6"/>
    </row>
    <row r="246" spans="1:9" ht="14.4">
      <c r="A246" s="6"/>
      <c r="B246" s="6"/>
      <c r="C246" s="6"/>
      <c r="G246" s="6"/>
      <c r="H246" s="6"/>
      <c r="I246" s="6"/>
    </row>
    <row r="247" spans="1:9" ht="14.4">
      <c r="A247" s="6"/>
      <c r="B247" s="6"/>
      <c r="C247" s="6"/>
      <c r="G247" s="6"/>
      <c r="H247" s="6"/>
      <c r="I247" s="6"/>
    </row>
    <row r="248" spans="1:9" ht="14.4">
      <c r="A248" s="6"/>
      <c r="B248" s="6"/>
      <c r="C248" s="6"/>
      <c r="G248" s="6"/>
      <c r="H248" s="6"/>
      <c r="I248" s="6"/>
    </row>
    <row r="249" spans="1:9" ht="14.4">
      <c r="A249" s="6"/>
      <c r="B249" s="6"/>
      <c r="C249" s="6"/>
      <c r="G249" s="6"/>
      <c r="H249" s="6"/>
      <c r="I249" s="6"/>
    </row>
    <row r="250" spans="1:9" ht="14.4">
      <c r="A250" s="6"/>
      <c r="B250" s="6"/>
      <c r="C250" s="6"/>
      <c r="G250" s="6"/>
      <c r="H250" s="6"/>
      <c r="I250" s="6"/>
    </row>
    <row r="251" spans="1:9" ht="14.4">
      <c r="A251" s="6"/>
      <c r="B251" s="6"/>
      <c r="C251" s="6"/>
      <c r="G251" s="6"/>
      <c r="H251" s="6"/>
      <c r="I251" s="6"/>
    </row>
    <row r="252" spans="1:9" ht="14.4">
      <c r="A252" s="6"/>
      <c r="B252" s="6"/>
      <c r="C252" s="6"/>
      <c r="G252" s="6"/>
      <c r="H252" s="6"/>
      <c r="I252" s="6"/>
    </row>
    <row r="253" spans="1:9" ht="14.4">
      <c r="A253" s="6"/>
      <c r="B253" s="6"/>
      <c r="C253" s="6"/>
      <c r="G253" s="6"/>
      <c r="H253" s="6"/>
      <c r="I253" s="6"/>
    </row>
    <row r="254" spans="1:9" ht="14.4">
      <c r="A254" s="6"/>
      <c r="B254" s="6"/>
      <c r="C254" s="6"/>
      <c r="G254" s="6"/>
      <c r="H254" s="6"/>
      <c r="I254" s="6"/>
    </row>
    <row r="255" spans="1:9" ht="14.4">
      <c r="A255" s="6"/>
      <c r="B255" s="6"/>
      <c r="C255" s="6"/>
      <c r="G255" s="6"/>
      <c r="H255" s="6"/>
      <c r="I255" s="6"/>
    </row>
    <row r="256" spans="1:9" ht="14.4">
      <c r="A256" s="6"/>
      <c r="B256" s="6"/>
      <c r="C256" s="6"/>
      <c r="G256" s="6"/>
      <c r="H256" s="6"/>
      <c r="I256" s="6"/>
    </row>
    <row r="257" spans="1:9" ht="14.4">
      <c r="A257" s="6"/>
      <c r="B257" s="6"/>
      <c r="C257" s="6"/>
      <c r="G257" s="6"/>
      <c r="H257" s="6"/>
      <c r="I257" s="6"/>
    </row>
    <row r="258" spans="1:9" ht="14.4">
      <c r="A258" s="6"/>
      <c r="B258" s="6"/>
      <c r="C258" s="6"/>
      <c r="G258" s="6"/>
      <c r="H258" s="6"/>
      <c r="I258" s="6"/>
    </row>
    <row r="259" spans="1:9" ht="14.4">
      <c r="A259" s="6"/>
      <c r="B259" s="6"/>
      <c r="C259" s="6"/>
      <c r="G259" s="6"/>
      <c r="H259" s="6"/>
      <c r="I259" s="6"/>
    </row>
    <row r="260" spans="1:9" ht="14.4">
      <c r="A260" s="6"/>
      <c r="B260" s="6"/>
      <c r="C260" s="6"/>
      <c r="G260" s="6"/>
      <c r="H260" s="6"/>
      <c r="I260" s="6"/>
    </row>
    <row r="261" spans="1:9" ht="14.4">
      <c r="A261" s="6"/>
      <c r="B261" s="6"/>
      <c r="C261" s="6"/>
      <c r="G261" s="6"/>
      <c r="H261" s="6"/>
      <c r="I261" s="6"/>
    </row>
    <row r="262" spans="1:9" ht="14.4">
      <c r="A262" s="6"/>
      <c r="B262" s="6"/>
      <c r="C262" s="6"/>
      <c r="G262" s="6"/>
      <c r="H262" s="6"/>
      <c r="I262" s="6"/>
    </row>
    <row r="263" spans="1:9" ht="14.4">
      <c r="A263" s="6"/>
      <c r="B263" s="6"/>
      <c r="C263" s="6"/>
      <c r="G263" s="6"/>
      <c r="H263" s="6"/>
      <c r="I263" s="6"/>
    </row>
    <row r="264" spans="1:9" ht="14.4">
      <c r="A264" s="6"/>
      <c r="B264" s="6"/>
      <c r="C264" s="6"/>
      <c r="G264" s="6"/>
      <c r="H264" s="6"/>
      <c r="I264" s="6"/>
    </row>
    <row r="265" spans="1:9" ht="14.4">
      <c r="A265" s="6"/>
      <c r="B265" s="6"/>
      <c r="C265" s="6"/>
      <c r="G265" s="6"/>
      <c r="H265" s="6"/>
      <c r="I265" s="6"/>
    </row>
    <row r="266" spans="1:9" ht="14.4">
      <c r="A266" s="6"/>
      <c r="B266" s="6"/>
      <c r="C266" s="6"/>
      <c r="G266" s="6"/>
      <c r="H266" s="6"/>
      <c r="I266" s="6"/>
    </row>
    <row r="267" spans="1:9" ht="14.4">
      <c r="A267" s="6"/>
      <c r="B267" s="6"/>
      <c r="C267" s="6"/>
      <c r="G267" s="6"/>
      <c r="H267" s="6"/>
      <c r="I267" s="6"/>
    </row>
    <row r="268" spans="1:9" ht="14.4">
      <c r="A268" s="6"/>
      <c r="B268" s="6"/>
      <c r="C268" s="6"/>
      <c r="G268" s="6"/>
      <c r="H268" s="6"/>
      <c r="I268" s="6"/>
    </row>
    <row r="269" spans="1:9" ht="14.4">
      <c r="A269" s="6"/>
      <c r="B269" s="6"/>
      <c r="C269" s="6"/>
      <c r="G269" s="6"/>
      <c r="H269" s="6"/>
      <c r="I269" s="6"/>
    </row>
    <row r="270" spans="1:9" ht="14.4">
      <c r="A270" s="6"/>
      <c r="B270" s="6"/>
      <c r="C270" s="6"/>
      <c r="G270" s="6"/>
      <c r="H270" s="6"/>
      <c r="I270" s="6"/>
    </row>
    <row r="271" spans="1:9" ht="14.4">
      <c r="A271" s="6"/>
      <c r="B271" s="6"/>
      <c r="C271" s="6"/>
      <c r="G271" s="6"/>
      <c r="H271" s="6"/>
      <c r="I271" s="6"/>
    </row>
    <row r="272" spans="1:9" ht="14.4">
      <c r="A272" s="6"/>
      <c r="B272" s="6"/>
      <c r="C272" s="6"/>
      <c r="G272" s="6"/>
      <c r="H272" s="6"/>
      <c r="I272" s="6"/>
    </row>
    <row r="273" spans="1:9" ht="14.4">
      <c r="A273" s="6"/>
      <c r="B273" s="6"/>
      <c r="C273" s="6"/>
      <c r="G273" s="6"/>
      <c r="H273" s="6"/>
      <c r="I273" s="6"/>
    </row>
    <row r="274" spans="1:9" ht="14.4">
      <c r="A274" s="6"/>
      <c r="B274" s="6"/>
      <c r="C274" s="6"/>
      <c r="G274" s="6"/>
      <c r="H274" s="6"/>
      <c r="I274" s="6"/>
    </row>
    <row r="275" spans="1:9" ht="14.4">
      <c r="A275" s="6"/>
      <c r="B275" s="6"/>
      <c r="C275" s="6"/>
      <c r="G275" s="6"/>
      <c r="H275" s="6"/>
      <c r="I275" s="6"/>
    </row>
    <row r="276" spans="1:9" ht="14.4">
      <c r="A276" s="6"/>
      <c r="B276" s="6"/>
      <c r="C276" s="6"/>
      <c r="G276" s="6"/>
      <c r="H276" s="6"/>
      <c r="I276" s="6"/>
    </row>
    <row r="277" spans="1:9" ht="14.4">
      <c r="A277" s="6"/>
      <c r="B277" s="6"/>
      <c r="C277" s="6"/>
      <c r="G277" s="6"/>
      <c r="H277" s="6"/>
      <c r="I277" s="6"/>
    </row>
    <row r="278" spans="1:9" ht="14.4">
      <c r="A278" s="6"/>
      <c r="B278" s="6"/>
      <c r="C278" s="6"/>
      <c r="G278" s="6"/>
      <c r="H278" s="6"/>
      <c r="I278" s="6"/>
    </row>
    <row r="279" spans="1:9" ht="14.4">
      <c r="A279" s="6"/>
      <c r="B279" s="6"/>
      <c r="C279" s="6"/>
      <c r="G279" s="6"/>
      <c r="H279" s="6"/>
      <c r="I279" s="6"/>
    </row>
    <row r="280" spans="1:9" ht="14.4">
      <c r="A280" s="6"/>
      <c r="B280" s="6"/>
      <c r="C280" s="6"/>
      <c r="G280" s="6"/>
      <c r="H280" s="6"/>
      <c r="I280" s="6"/>
    </row>
    <row r="281" spans="1:9" ht="14.4">
      <c r="A281" s="6"/>
      <c r="B281" s="6"/>
      <c r="C281" s="6"/>
      <c r="G281" s="6"/>
      <c r="H281" s="6"/>
      <c r="I281" s="6"/>
    </row>
    <row r="282" spans="1:9" ht="14.4">
      <c r="A282" s="6"/>
      <c r="B282" s="6"/>
      <c r="C282" s="6"/>
      <c r="G282" s="6"/>
      <c r="H282" s="6"/>
      <c r="I282" s="6"/>
    </row>
    <row r="283" spans="1:9" ht="14.4">
      <c r="A283" s="6"/>
      <c r="B283" s="6"/>
      <c r="C283" s="6"/>
      <c r="G283" s="6"/>
      <c r="H283" s="6"/>
      <c r="I283" s="6"/>
    </row>
    <row r="284" spans="1:9" ht="14.4">
      <c r="A284" s="6"/>
      <c r="B284" s="6"/>
      <c r="C284" s="6"/>
      <c r="G284" s="6"/>
      <c r="H284" s="6"/>
      <c r="I284" s="6"/>
    </row>
    <row r="285" spans="1:9" ht="14.4">
      <c r="A285" s="6"/>
      <c r="B285" s="6"/>
      <c r="C285" s="6"/>
      <c r="G285" s="6"/>
      <c r="H285" s="6"/>
      <c r="I285" s="6"/>
    </row>
    <row r="286" spans="1:9" ht="14.4">
      <c r="A286" s="6"/>
      <c r="B286" s="6"/>
      <c r="C286" s="6"/>
      <c r="G286" s="6"/>
      <c r="H286" s="6"/>
      <c r="I286" s="6"/>
    </row>
    <row r="287" spans="1:9" ht="14.4">
      <c r="A287" s="6"/>
      <c r="B287" s="6"/>
      <c r="C287" s="6"/>
      <c r="G287" s="6"/>
      <c r="H287" s="6"/>
      <c r="I287" s="6"/>
    </row>
    <row r="288" spans="1:9" ht="14.4">
      <c r="A288" s="6"/>
      <c r="B288" s="6"/>
      <c r="C288" s="6"/>
      <c r="G288" s="6"/>
      <c r="H288" s="6"/>
      <c r="I288" s="6"/>
    </row>
    <row r="289" spans="1:9" ht="14.4">
      <c r="A289" s="6"/>
      <c r="B289" s="6"/>
      <c r="C289" s="6"/>
      <c r="G289" s="6"/>
      <c r="H289" s="6"/>
      <c r="I289" s="6"/>
    </row>
    <row r="290" spans="1:9" ht="14.4">
      <c r="A290" s="6"/>
      <c r="B290" s="6"/>
      <c r="C290" s="6"/>
      <c r="G290" s="6"/>
      <c r="H290" s="6"/>
      <c r="I290" s="6"/>
    </row>
    <row r="291" spans="1:9" ht="14.4">
      <c r="A291" s="6"/>
      <c r="B291" s="6"/>
      <c r="C291" s="6"/>
      <c r="G291" s="6"/>
      <c r="H291" s="6"/>
      <c r="I291" s="6"/>
    </row>
    <row r="292" spans="1:9" ht="14.4">
      <c r="A292" s="6"/>
      <c r="B292" s="6"/>
      <c r="C292" s="6"/>
      <c r="G292" s="6"/>
      <c r="H292" s="6"/>
      <c r="I292" s="6"/>
    </row>
    <row r="293" spans="1:9" ht="14.4">
      <c r="A293" s="6"/>
      <c r="B293" s="6"/>
      <c r="C293" s="6"/>
      <c r="G293" s="6"/>
      <c r="H293" s="6"/>
      <c r="I293" s="6"/>
    </row>
    <row r="294" spans="1:9" ht="14.4">
      <c r="A294" s="6"/>
      <c r="B294" s="6"/>
      <c r="C294" s="6"/>
      <c r="G294" s="6"/>
      <c r="H294" s="6"/>
      <c r="I294" s="6"/>
    </row>
    <row r="295" spans="1:9" ht="14.4">
      <c r="A295" s="6"/>
      <c r="B295" s="6"/>
      <c r="C295" s="6"/>
      <c r="G295" s="6"/>
      <c r="H295" s="6"/>
      <c r="I295" s="6"/>
    </row>
    <row r="296" spans="1:9" ht="14.4">
      <c r="A296" s="6"/>
      <c r="B296" s="6"/>
      <c r="C296" s="6"/>
      <c r="G296" s="6"/>
      <c r="H296" s="6"/>
      <c r="I296" s="6"/>
    </row>
    <row r="297" spans="1:9" ht="14.4">
      <c r="A297" s="6"/>
      <c r="B297" s="6"/>
      <c r="C297" s="6"/>
      <c r="G297" s="6"/>
      <c r="H297" s="6"/>
      <c r="I297" s="6"/>
    </row>
    <row r="298" spans="1:9" ht="14.4">
      <c r="A298" s="6"/>
      <c r="B298" s="6"/>
      <c r="C298" s="6"/>
      <c r="G298" s="6"/>
      <c r="H298" s="6"/>
      <c r="I298" s="6"/>
    </row>
    <row r="299" spans="1:9" ht="14.4">
      <c r="A299" s="6"/>
      <c r="B299" s="6"/>
      <c r="C299" s="6"/>
      <c r="G299" s="6"/>
      <c r="H299" s="6"/>
      <c r="I299" s="6"/>
    </row>
    <row r="300" spans="1:9" ht="14.4">
      <c r="A300" s="6"/>
      <c r="B300" s="6"/>
      <c r="C300" s="6"/>
      <c r="G300" s="6"/>
      <c r="H300" s="6"/>
      <c r="I300" s="6"/>
    </row>
    <row r="301" spans="1:9" ht="14.4">
      <c r="A301" s="6"/>
      <c r="B301" s="6"/>
      <c r="C301" s="6"/>
      <c r="G301" s="6"/>
      <c r="H301" s="6"/>
      <c r="I301" s="6"/>
    </row>
    <row r="302" spans="1:9" ht="14.4">
      <c r="A302" s="6"/>
      <c r="B302" s="6"/>
      <c r="C302" s="6"/>
      <c r="G302" s="6"/>
      <c r="H302" s="6"/>
      <c r="I302" s="6"/>
    </row>
    <row r="303" spans="1:9" ht="14.4">
      <c r="A303" s="6"/>
      <c r="B303" s="6"/>
      <c r="C303" s="6"/>
      <c r="G303" s="6"/>
      <c r="H303" s="6"/>
      <c r="I303" s="6"/>
    </row>
    <row r="304" spans="1:9" ht="14.4">
      <c r="A304" s="6"/>
      <c r="B304" s="6"/>
      <c r="C304" s="6"/>
      <c r="G304" s="6"/>
      <c r="H304" s="6"/>
      <c r="I304" s="6"/>
    </row>
    <row r="305" spans="1:9" ht="14.4">
      <c r="A305" s="6"/>
      <c r="B305" s="6"/>
      <c r="C305" s="6"/>
      <c r="G305" s="6"/>
      <c r="H305" s="6"/>
      <c r="I305" s="6"/>
    </row>
    <row r="306" spans="1:9" ht="14.4">
      <c r="A306" s="6"/>
      <c r="B306" s="6"/>
      <c r="C306" s="6"/>
      <c r="G306" s="6"/>
      <c r="H306" s="6"/>
      <c r="I306" s="6"/>
    </row>
    <row r="307" spans="1:9" ht="14.4">
      <c r="A307" s="6"/>
      <c r="B307" s="6"/>
      <c r="C307" s="6"/>
      <c r="G307" s="6"/>
      <c r="H307" s="6"/>
      <c r="I307" s="6"/>
    </row>
    <row r="308" spans="1:9" ht="14.4">
      <c r="A308" s="6"/>
      <c r="B308" s="6"/>
      <c r="C308" s="6"/>
      <c r="G308" s="6"/>
      <c r="H308" s="6"/>
      <c r="I308" s="6"/>
    </row>
    <row r="309" spans="1:9" ht="14.4">
      <c r="A309" s="6"/>
      <c r="B309" s="6"/>
      <c r="C309" s="6"/>
      <c r="G309" s="6"/>
      <c r="H309" s="6"/>
      <c r="I309" s="6"/>
    </row>
    <row r="310" spans="1:9" ht="14.4">
      <c r="A310" s="6"/>
      <c r="B310" s="6"/>
      <c r="C310" s="6"/>
      <c r="G310" s="6"/>
      <c r="H310" s="6"/>
      <c r="I310" s="6"/>
    </row>
    <row r="311" spans="1:9" ht="14.4">
      <c r="A311" s="6"/>
      <c r="B311" s="6"/>
      <c r="C311" s="6"/>
      <c r="G311" s="6"/>
      <c r="H311" s="6"/>
      <c r="I311" s="6"/>
    </row>
    <row r="312" spans="1:9" ht="14.4">
      <c r="A312" s="6"/>
      <c r="B312" s="6"/>
      <c r="C312" s="6"/>
      <c r="G312" s="6"/>
      <c r="H312" s="6"/>
      <c r="I312" s="6"/>
    </row>
    <row r="313" spans="1:9" ht="14.4">
      <c r="A313" s="6"/>
      <c r="B313" s="6"/>
      <c r="C313" s="6"/>
      <c r="G313" s="6"/>
      <c r="H313" s="6"/>
      <c r="I313" s="6"/>
    </row>
    <row r="314" spans="1:9" ht="14.4">
      <c r="A314" s="6"/>
      <c r="B314" s="6"/>
      <c r="C314" s="6"/>
      <c r="G314" s="6"/>
      <c r="H314" s="6"/>
      <c r="I314" s="6"/>
    </row>
    <row r="315" spans="1:9" ht="14.4">
      <c r="A315" s="6"/>
      <c r="B315" s="6"/>
      <c r="C315" s="6"/>
      <c r="G315" s="6"/>
      <c r="H315" s="6"/>
      <c r="I315" s="6"/>
    </row>
    <row r="316" spans="1:9" ht="14.4">
      <c r="A316" s="6"/>
      <c r="B316" s="6"/>
      <c r="C316" s="6"/>
      <c r="G316" s="6"/>
      <c r="H316" s="6"/>
      <c r="I316" s="6"/>
    </row>
    <row r="317" spans="1:9" ht="14.4">
      <c r="A317" s="6"/>
      <c r="B317" s="6"/>
      <c r="C317" s="6"/>
      <c r="G317" s="6"/>
      <c r="H317" s="6"/>
      <c r="I317" s="6"/>
    </row>
    <row r="318" spans="1:9" ht="14.4">
      <c r="A318" s="6"/>
      <c r="B318" s="6"/>
      <c r="C318" s="6"/>
      <c r="G318" s="6"/>
      <c r="H318" s="6"/>
      <c r="I318" s="6"/>
    </row>
    <row r="319" spans="1:9" ht="14.4">
      <c r="A319" s="6"/>
      <c r="B319" s="6"/>
      <c r="C319" s="6"/>
      <c r="G319" s="6"/>
      <c r="H319" s="6"/>
      <c r="I319" s="6"/>
    </row>
    <row r="320" spans="1:9" ht="14.4">
      <c r="A320" s="6"/>
      <c r="B320" s="6"/>
      <c r="C320" s="6"/>
      <c r="G320" s="6"/>
      <c r="H320" s="6"/>
      <c r="I320" s="6"/>
    </row>
    <row r="321" spans="1:9" ht="14.4">
      <c r="A321" s="6"/>
      <c r="B321" s="6"/>
      <c r="C321" s="6"/>
      <c r="G321" s="6"/>
      <c r="H321" s="6"/>
      <c r="I321" s="6"/>
    </row>
    <row r="322" spans="1:9" ht="14.4">
      <c r="A322" s="6"/>
      <c r="B322" s="6"/>
      <c r="C322" s="6"/>
      <c r="G322" s="6"/>
      <c r="H322" s="6"/>
      <c r="I322" s="6"/>
    </row>
    <row r="323" spans="1:9" ht="14.4">
      <c r="A323" s="6"/>
      <c r="B323" s="6"/>
      <c r="C323" s="6"/>
      <c r="G323" s="6"/>
      <c r="H323" s="6"/>
      <c r="I323" s="6"/>
    </row>
    <row r="324" spans="1:9" ht="14.4">
      <c r="A324" s="6"/>
      <c r="B324" s="6"/>
      <c r="C324" s="6"/>
      <c r="G324" s="6"/>
      <c r="H324" s="6"/>
      <c r="I324" s="6"/>
    </row>
    <row r="325" spans="1:9" ht="14.4">
      <c r="A325" s="6"/>
      <c r="B325" s="6"/>
      <c r="C325" s="6"/>
      <c r="G325" s="6"/>
      <c r="H325" s="6"/>
      <c r="I325" s="6"/>
    </row>
    <row r="326" spans="1:9" ht="14.4">
      <c r="A326" s="6"/>
      <c r="B326" s="6"/>
      <c r="C326" s="6"/>
      <c r="G326" s="6"/>
      <c r="H326" s="6"/>
      <c r="I326" s="6"/>
    </row>
    <row r="327" spans="1:9" ht="14.4">
      <c r="A327" s="6"/>
      <c r="B327" s="6"/>
      <c r="C327" s="6"/>
      <c r="G327" s="6"/>
      <c r="H327" s="6"/>
      <c r="I327" s="6"/>
    </row>
    <row r="328" spans="1:9" ht="14.4">
      <c r="A328" s="6"/>
      <c r="B328" s="6"/>
      <c r="C328" s="6"/>
      <c r="G328" s="6"/>
      <c r="H328" s="6"/>
      <c r="I328" s="6"/>
    </row>
    <row r="329" spans="1:9" ht="14.4">
      <c r="A329" s="6"/>
      <c r="B329" s="6"/>
      <c r="C329" s="6"/>
      <c r="G329" s="6"/>
      <c r="H329" s="6"/>
      <c r="I329" s="6"/>
    </row>
    <row r="330" spans="1:9" ht="14.4">
      <c r="A330" s="6"/>
      <c r="B330" s="6"/>
      <c r="C330" s="6"/>
      <c r="G330" s="6"/>
      <c r="H330" s="6"/>
      <c r="I330" s="6"/>
    </row>
    <row r="331" spans="1:9" ht="14.4">
      <c r="A331" s="6"/>
      <c r="B331" s="6"/>
      <c r="C331" s="6"/>
      <c r="G331" s="6"/>
      <c r="H331" s="6"/>
      <c r="I331" s="6"/>
    </row>
    <row r="332" spans="1:9" ht="14.4">
      <c r="A332" s="6"/>
      <c r="B332" s="6"/>
      <c r="C332" s="6"/>
      <c r="G332" s="6"/>
      <c r="H332" s="6"/>
      <c r="I332" s="6"/>
    </row>
    <row r="333" spans="1:9" ht="14.4">
      <c r="A333" s="6"/>
      <c r="B333" s="6"/>
      <c r="C333" s="6"/>
      <c r="G333" s="6"/>
      <c r="H333" s="6"/>
      <c r="I333" s="6"/>
    </row>
    <row r="334" spans="1:9" ht="14.4">
      <c r="A334" s="6"/>
      <c r="B334" s="6"/>
      <c r="C334" s="6"/>
      <c r="G334" s="6"/>
      <c r="H334" s="6"/>
      <c r="I334" s="6"/>
    </row>
    <row r="335" spans="1:9" ht="14.4">
      <c r="A335" s="6"/>
      <c r="B335" s="6"/>
      <c r="C335" s="6"/>
      <c r="G335" s="6"/>
      <c r="H335" s="6"/>
      <c r="I335" s="6"/>
    </row>
    <row r="336" spans="1:9" ht="14.4">
      <c r="A336" s="6"/>
      <c r="B336" s="6"/>
      <c r="C336" s="6"/>
      <c r="G336" s="6"/>
      <c r="H336" s="6"/>
      <c r="I336" s="6"/>
    </row>
    <row r="337" spans="1:9" ht="14.4">
      <c r="A337" s="6"/>
      <c r="B337" s="6"/>
      <c r="C337" s="6"/>
      <c r="G337" s="6"/>
      <c r="H337" s="6"/>
      <c r="I337" s="6"/>
    </row>
    <row r="338" spans="1:9" ht="14.4">
      <c r="A338" s="6"/>
      <c r="B338" s="6"/>
      <c r="C338" s="6"/>
      <c r="G338" s="6"/>
      <c r="H338" s="6"/>
      <c r="I338" s="6"/>
    </row>
    <row r="339" spans="1:9" ht="14.4">
      <c r="A339" s="6"/>
      <c r="B339" s="6"/>
      <c r="C339" s="6"/>
      <c r="G339" s="6"/>
      <c r="H339" s="6"/>
      <c r="I339" s="6"/>
    </row>
    <row r="340" spans="1:9" ht="14.4">
      <c r="A340" s="6"/>
      <c r="B340" s="6"/>
      <c r="C340" s="6"/>
      <c r="G340" s="6"/>
      <c r="H340" s="6"/>
      <c r="I340" s="6"/>
    </row>
    <row r="341" spans="1:9" ht="14.4">
      <c r="A341" s="6"/>
      <c r="B341" s="6"/>
      <c r="C341" s="6"/>
      <c r="G341" s="6"/>
      <c r="H341" s="6"/>
      <c r="I341" s="6"/>
    </row>
    <row r="342" spans="1:9" ht="14.4">
      <c r="A342" s="6"/>
      <c r="B342" s="6"/>
      <c r="C342" s="6"/>
      <c r="G342" s="6"/>
      <c r="H342" s="6"/>
      <c r="I342" s="6"/>
    </row>
    <row r="343" spans="1:9" ht="14.4">
      <c r="A343" s="6"/>
      <c r="B343" s="6"/>
      <c r="C343" s="6"/>
      <c r="G343" s="6"/>
      <c r="H343" s="6"/>
      <c r="I343" s="6"/>
    </row>
    <row r="344" spans="1:9" ht="14.4">
      <c r="A344" s="6"/>
      <c r="B344" s="6"/>
      <c r="C344" s="6"/>
      <c r="G344" s="6"/>
      <c r="H344" s="6"/>
      <c r="I344" s="6"/>
    </row>
    <row r="345" spans="1:9" ht="14.4">
      <c r="A345" s="6"/>
      <c r="B345" s="6"/>
      <c r="C345" s="6"/>
      <c r="G345" s="6"/>
      <c r="H345" s="6"/>
      <c r="I345" s="6"/>
    </row>
    <row r="346" spans="1:9" ht="14.4">
      <c r="A346" s="6"/>
      <c r="B346" s="6"/>
      <c r="C346" s="6"/>
      <c r="G346" s="6"/>
      <c r="H346" s="6"/>
      <c r="I346" s="6"/>
    </row>
    <row r="347" spans="1:9" ht="14.4">
      <c r="A347" s="6"/>
      <c r="B347" s="6"/>
      <c r="C347" s="6"/>
      <c r="G347" s="6"/>
      <c r="H347" s="6"/>
      <c r="I347" s="6"/>
    </row>
    <row r="348" spans="1:9" ht="14.4">
      <c r="A348" s="6"/>
      <c r="B348" s="6"/>
      <c r="C348" s="6"/>
      <c r="G348" s="6"/>
      <c r="H348" s="6"/>
      <c r="I348" s="6"/>
    </row>
    <row r="349" spans="1:9" ht="14.4">
      <c r="A349" s="6"/>
      <c r="B349" s="6"/>
      <c r="C349" s="6"/>
      <c r="G349" s="6"/>
      <c r="H349" s="6"/>
      <c r="I349" s="6"/>
    </row>
    <row r="350" spans="1:9" ht="14.4">
      <c r="A350" s="6"/>
      <c r="B350" s="6"/>
      <c r="C350" s="6"/>
      <c r="G350" s="6"/>
      <c r="H350" s="6"/>
      <c r="I350" s="6"/>
    </row>
    <row r="351" spans="1:9" ht="14.4">
      <c r="A351" s="6"/>
      <c r="B351" s="6"/>
      <c r="C351" s="6"/>
      <c r="G351" s="6"/>
      <c r="H351" s="6"/>
      <c r="I351" s="6"/>
    </row>
    <row r="352" spans="1:9" ht="14.4">
      <c r="A352" s="6"/>
      <c r="B352" s="6"/>
      <c r="C352" s="6"/>
      <c r="G352" s="6"/>
      <c r="H352" s="6"/>
      <c r="I352" s="6"/>
    </row>
    <row r="353" spans="1:9" ht="14.4">
      <c r="A353" s="6"/>
      <c r="B353" s="6"/>
      <c r="C353" s="6"/>
      <c r="G353" s="6"/>
      <c r="H353" s="6"/>
      <c r="I353" s="6"/>
    </row>
    <row r="354" spans="1:9" ht="14.4">
      <c r="A354" s="6"/>
      <c r="B354" s="6"/>
      <c r="C354" s="6"/>
      <c r="G354" s="6"/>
      <c r="H354" s="6"/>
      <c r="I354" s="6"/>
    </row>
    <row r="355" spans="1:9" ht="14.4">
      <c r="A355" s="6"/>
      <c r="B355" s="6"/>
      <c r="C355" s="6"/>
      <c r="G355" s="6"/>
      <c r="H355" s="6"/>
      <c r="I355" s="6"/>
    </row>
    <row r="356" spans="1:9" ht="14.4">
      <c r="A356" s="6"/>
      <c r="B356" s="6"/>
      <c r="C356" s="6"/>
      <c r="G356" s="6"/>
      <c r="H356" s="6"/>
      <c r="I356" s="6"/>
    </row>
    <row r="357" spans="1:9" ht="14.4">
      <c r="A357" s="6"/>
      <c r="B357" s="6"/>
      <c r="C357" s="6"/>
      <c r="G357" s="6"/>
      <c r="H357" s="6"/>
      <c r="I357" s="6"/>
    </row>
    <row r="358" spans="1:9" ht="14.4">
      <c r="A358" s="6"/>
      <c r="B358" s="6"/>
      <c r="C358" s="6"/>
      <c r="G358" s="6"/>
      <c r="H358" s="6"/>
      <c r="I358" s="6"/>
    </row>
    <row r="359" spans="1:9" ht="14.4">
      <c r="A359" s="6"/>
      <c r="B359" s="6"/>
      <c r="C359" s="6"/>
      <c r="G359" s="6"/>
      <c r="H359" s="6"/>
      <c r="I359" s="6"/>
    </row>
    <row r="360" spans="1:9" ht="14.4">
      <c r="A360" s="6"/>
      <c r="B360" s="6"/>
      <c r="C360" s="6"/>
      <c r="G360" s="6"/>
      <c r="H360" s="6"/>
      <c r="I360" s="6"/>
    </row>
    <row r="361" spans="1:9" ht="14.4">
      <c r="A361" s="6"/>
      <c r="B361" s="6"/>
      <c r="C361" s="6"/>
      <c r="G361" s="6"/>
      <c r="H361" s="6"/>
      <c r="I361" s="6"/>
    </row>
    <row r="362" spans="1:9" ht="14.4">
      <c r="A362" s="6"/>
      <c r="B362" s="6"/>
      <c r="C362" s="6"/>
      <c r="G362" s="6"/>
      <c r="H362" s="6"/>
      <c r="I362" s="6"/>
    </row>
    <row r="363" spans="1:9" ht="14.4">
      <c r="A363" s="6"/>
      <c r="B363" s="6"/>
      <c r="C363" s="6"/>
      <c r="G363" s="6"/>
      <c r="H363" s="6"/>
      <c r="I363" s="6"/>
    </row>
    <row r="364" spans="1:9" ht="14.4">
      <c r="A364" s="6"/>
      <c r="B364" s="6"/>
      <c r="C364" s="6"/>
      <c r="G364" s="6"/>
      <c r="H364" s="6"/>
      <c r="I364" s="6"/>
    </row>
    <row r="365" spans="1:9" ht="14.4">
      <c r="A365" s="6"/>
      <c r="B365" s="6"/>
      <c r="C365" s="6"/>
      <c r="G365" s="6"/>
      <c r="H365" s="6"/>
      <c r="I365" s="6"/>
    </row>
    <row r="366" spans="1:9" ht="14.4">
      <c r="A366" s="6"/>
      <c r="B366" s="6"/>
      <c r="C366" s="6"/>
      <c r="G366" s="6"/>
      <c r="H366" s="6"/>
      <c r="I366" s="6"/>
    </row>
    <row r="367" spans="1:9" ht="14.4">
      <c r="A367" s="6"/>
      <c r="B367" s="6"/>
      <c r="C367" s="6"/>
      <c r="G367" s="6"/>
      <c r="H367" s="6"/>
      <c r="I367" s="6"/>
    </row>
    <row r="368" spans="1:9" ht="14.4">
      <c r="A368" s="6"/>
      <c r="B368" s="6"/>
      <c r="C368" s="6"/>
      <c r="G368" s="6"/>
      <c r="H368" s="6"/>
      <c r="I368" s="6"/>
    </row>
    <row r="369" spans="1:9" ht="14.4">
      <c r="A369" s="6"/>
      <c r="B369" s="6"/>
      <c r="C369" s="6"/>
      <c r="G369" s="6"/>
      <c r="H369" s="6"/>
      <c r="I369" s="6"/>
    </row>
    <row r="370" spans="1:9" ht="14.4">
      <c r="A370" s="6"/>
      <c r="B370" s="6"/>
      <c r="C370" s="6"/>
      <c r="G370" s="6"/>
      <c r="H370" s="6"/>
      <c r="I370" s="6"/>
    </row>
    <row r="371" spans="1:9" ht="14.4">
      <c r="A371" s="6"/>
      <c r="B371" s="6"/>
      <c r="C371" s="6"/>
      <c r="G371" s="6"/>
      <c r="H371" s="6"/>
      <c r="I371" s="6"/>
    </row>
    <row r="372" spans="1:9" ht="14.4">
      <c r="A372" s="6"/>
      <c r="B372" s="6"/>
      <c r="C372" s="6"/>
      <c r="G372" s="6"/>
      <c r="H372" s="6"/>
      <c r="I372" s="6"/>
    </row>
    <row r="373" spans="1:9" ht="14.4">
      <c r="A373" s="6"/>
      <c r="B373" s="6"/>
      <c r="C373" s="6"/>
      <c r="G373" s="6"/>
      <c r="H373" s="6"/>
      <c r="I373" s="6"/>
    </row>
    <row r="374" spans="1:9" ht="14.4">
      <c r="A374" s="6"/>
      <c r="B374" s="6"/>
      <c r="C374" s="6"/>
      <c r="G374" s="6"/>
      <c r="H374" s="6"/>
      <c r="I374" s="6"/>
    </row>
    <row r="375" spans="1:9" ht="14.4">
      <c r="A375" s="6"/>
      <c r="B375" s="6"/>
      <c r="C375" s="6"/>
      <c r="G375" s="6"/>
      <c r="H375" s="6"/>
      <c r="I375" s="6"/>
    </row>
    <row r="376" spans="1:9" ht="14.4">
      <c r="A376" s="6"/>
      <c r="B376" s="6"/>
      <c r="C376" s="6"/>
      <c r="G376" s="6"/>
      <c r="H376" s="6"/>
      <c r="I376" s="6"/>
    </row>
    <row r="377" spans="1:9" ht="14.4">
      <c r="A377" s="6"/>
      <c r="B377" s="6"/>
      <c r="C377" s="6"/>
      <c r="G377" s="6"/>
      <c r="H377" s="6"/>
      <c r="I377" s="6"/>
    </row>
    <row r="378" spans="1:9" ht="14.4">
      <c r="A378" s="6"/>
      <c r="B378" s="6"/>
      <c r="C378" s="6"/>
      <c r="G378" s="6"/>
      <c r="H378" s="6"/>
      <c r="I378" s="6"/>
    </row>
    <row r="379" spans="1:9" ht="14.4">
      <c r="A379" s="6"/>
      <c r="B379" s="6"/>
      <c r="C379" s="6"/>
      <c r="G379" s="6"/>
      <c r="H379" s="6"/>
      <c r="I379" s="6"/>
    </row>
    <row r="380" spans="1:9" ht="14.4">
      <c r="A380" s="6"/>
      <c r="B380" s="6"/>
      <c r="C380" s="6"/>
      <c r="G380" s="6"/>
      <c r="H380" s="6"/>
      <c r="I380" s="6"/>
    </row>
    <row r="381" spans="1:9" ht="14.4">
      <c r="A381" s="6"/>
      <c r="B381" s="6"/>
      <c r="C381" s="6"/>
      <c r="G381" s="6"/>
      <c r="H381" s="6"/>
      <c r="I381" s="6"/>
    </row>
    <row r="382" spans="1:9" ht="14.4">
      <c r="A382" s="6"/>
      <c r="B382" s="6"/>
      <c r="C382" s="6"/>
      <c r="G382" s="6"/>
      <c r="H382" s="6"/>
      <c r="I382" s="6"/>
    </row>
    <row r="383" spans="1:9" ht="14.4">
      <c r="A383" s="6"/>
      <c r="B383" s="6"/>
      <c r="C383" s="6"/>
      <c r="G383" s="6"/>
      <c r="H383" s="6"/>
      <c r="I383" s="6"/>
    </row>
    <row r="384" spans="1:9" ht="14.4">
      <c r="A384" s="6"/>
      <c r="B384" s="6"/>
      <c r="C384" s="6"/>
      <c r="G384" s="6"/>
      <c r="H384" s="6"/>
      <c r="I384" s="6"/>
    </row>
    <row r="385" spans="1:9" ht="14.4">
      <c r="A385" s="6"/>
      <c r="B385" s="6"/>
      <c r="C385" s="6"/>
      <c r="G385" s="6"/>
      <c r="H385" s="6"/>
      <c r="I385" s="6"/>
    </row>
    <row r="386" spans="1:9" ht="14.4">
      <c r="A386" s="6"/>
      <c r="B386" s="6"/>
      <c r="C386" s="6"/>
      <c r="G386" s="6"/>
      <c r="H386" s="6"/>
      <c r="I386" s="6"/>
    </row>
    <row r="387" spans="1:9" ht="14.4">
      <c r="A387" s="6"/>
      <c r="B387" s="6"/>
      <c r="C387" s="6"/>
      <c r="G387" s="6"/>
      <c r="H387" s="6"/>
      <c r="I387" s="6"/>
    </row>
    <row r="388" spans="1:9" ht="14.4">
      <c r="A388" s="6"/>
      <c r="B388" s="6"/>
      <c r="C388" s="6"/>
      <c r="G388" s="6"/>
      <c r="H388" s="6"/>
      <c r="I388" s="6"/>
    </row>
    <row r="389" spans="1:9" ht="14.4">
      <c r="A389" s="6"/>
      <c r="B389" s="6"/>
      <c r="C389" s="6"/>
      <c r="G389" s="6"/>
      <c r="H389" s="6"/>
      <c r="I389" s="6"/>
    </row>
    <row r="390" spans="1:9" ht="14.4">
      <c r="A390" s="6"/>
      <c r="B390" s="6"/>
      <c r="C390" s="6"/>
      <c r="G390" s="6"/>
      <c r="H390" s="6"/>
      <c r="I390" s="6"/>
    </row>
    <row r="391" spans="1:9" ht="14.4">
      <c r="A391" s="6"/>
      <c r="B391" s="6"/>
      <c r="C391" s="6"/>
      <c r="G391" s="6"/>
      <c r="H391" s="6"/>
      <c r="I391" s="6"/>
    </row>
    <row r="392" spans="1:9" ht="14.4">
      <c r="A392" s="6"/>
      <c r="B392" s="6"/>
      <c r="C392" s="6"/>
      <c r="G392" s="6"/>
      <c r="H392" s="6"/>
      <c r="I392" s="6"/>
    </row>
    <row r="393" spans="1:9" ht="14.4">
      <c r="A393" s="6"/>
      <c r="B393" s="6"/>
      <c r="C393" s="6"/>
      <c r="G393" s="6"/>
      <c r="H393" s="6"/>
      <c r="I393" s="6"/>
    </row>
    <row r="394" spans="1:9" ht="14.4">
      <c r="A394" s="6"/>
      <c r="B394" s="6"/>
      <c r="C394" s="6"/>
      <c r="G394" s="6"/>
      <c r="H394" s="6"/>
      <c r="I394" s="6"/>
    </row>
    <row r="395" spans="1:9" ht="14.4">
      <c r="A395" s="6"/>
      <c r="B395" s="6"/>
      <c r="C395" s="6"/>
      <c r="G395" s="6"/>
      <c r="H395" s="6"/>
      <c r="I395" s="6"/>
    </row>
    <row r="396" spans="1:9" ht="14.4">
      <c r="A396" s="6"/>
      <c r="B396" s="6"/>
      <c r="C396" s="6"/>
      <c r="G396" s="6"/>
      <c r="H396" s="6"/>
      <c r="I396" s="6"/>
    </row>
    <row r="397" spans="1:9" ht="14.4">
      <c r="A397" s="6"/>
      <c r="B397" s="6"/>
      <c r="C397" s="6"/>
      <c r="G397" s="6"/>
      <c r="H397" s="6"/>
      <c r="I397" s="6"/>
    </row>
    <row r="398" spans="1:9" ht="14.4">
      <c r="A398" s="6"/>
      <c r="B398" s="6"/>
      <c r="C398" s="6"/>
      <c r="G398" s="6"/>
      <c r="H398" s="6"/>
      <c r="I398" s="6"/>
    </row>
    <row r="399" spans="1:9" ht="14.4">
      <c r="A399" s="6"/>
      <c r="B399" s="6"/>
      <c r="C399" s="6"/>
      <c r="G399" s="6"/>
      <c r="H399" s="6"/>
      <c r="I399" s="6"/>
    </row>
    <row r="400" spans="1:9" ht="14.4">
      <c r="A400" s="6"/>
      <c r="B400" s="6"/>
      <c r="C400" s="6"/>
      <c r="G400" s="6"/>
      <c r="H400" s="6"/>
      <c r="I400" s="6"/>
    </row>
    <row r="401" spans="1:9" ht="14.4">
      <c r="A401" s="6"/>
      <c r="B401" s="6"/>
      <c r="C401" s="6"/>
      <c r="G401" s="6"/>
      <c r="H401" s="6"/>
      <c r="I401" s="6"/>
    </row>
    <row r="402" spans="1:9" ht="14.4">
      <c r="A402" s="6"/>
      <c r="B402" s="6"/>
      <c r="C402" s="6"/>
      <c r="G402" s="6"/>
      <c r="H402" s="6"/>
      <c r="I402" s="6"/>
    </row>
    <row r="403" spans="1:9" ht="14.4">
      <c r="A403" s="6"/>
      <c r="B403" s="6"/>
      <c r="C403" s="6"/>
      <c r="G403" s="6"/>
      <c r="H403" s="6"/>
      <c r="I403" s="6"/>
    </row>
    <row r="404" spans="1:9" ht="14.4">
      <c r="A404" s="6"/>
      <c r="B404" s="6"/>
      <c r="C404" s="6"/>
      <c r="G404" s="6"/>
      <c r="H404" s="6"/>
      <c r="I404" s="6"/>
    </row>
    <row r="405" spans="1:9" ht="14.4">
      <c r="A405" s="6"/>
      <c r="B405" s="6"/>
      <c r="C405" s="6"/>
      <c r="G405" s="6"/>
      <c r="H405" s="6"/>
      <c r="I405" s="6"/>
    </row>
    <row r="406" spans="1:9" ht="14.4">
      <c r="A406" s="6"/>
      <c r="B406" s="6"/>
      <c r="C406" s="6"/>
      <c r="G406" s="6"/>
      <c r="H406" s="6"/>
      <c r="I406" s="6"/>
    </row>
    <row r="407" spans="1:9" ht="14.4">
      <c r="A407" s="6"/>
      <c r="B407" s="6"/>
      <c r="C407" s="6"/>
      <c r="G407" s="6"/>
      <c r="H407" s="6"/>
      <c r="I407" s="6"/>
    </row>
    <row r="408" spans="1:9" ht="14.4">
      <c r="A408" s="6"/>
      <c r="B408" s="6"/>
      <c r="C408" s="6"/>
      <c r="G408" s="6"/>
      <c r="H408" s="6"/>
      <c r="I408" s="6"/>
    </row>
    <row r="409" spans="1:9" ht="14.4">
      <c r="A409" s="6"/>
      <c r="B409" s="6"/>
      <c r="C409" s="6"/>
      <c r="G409" s="6"/>
      <c r="H409" s="6"/>
      <c r="I409" s="6"/>
    </row>
    <row r="410" spans="1:9" ht="14.4">
      <c r="A410" s="6"/>
      <c r="B410" s="6"/>
      <c r="C410" s="6"/>
      <c r="G410" s="6"/>
      <c r="H410" s="6"/>
      <c r="I410" s="6"/>
    </row>
    <row r="411" spans="1:9" ht="14.4">
      <c r="A411" s="6"/>
      <c r="B411" s="6"/>
      <c r="C411" s="6"/>
      <c r="G411" s="6"/>
      <c r="H411" s="6"/>
      <c r="I411" s="6"/>
    </row>
    <row r="412" spans="1:9" ht="14.4">
      <c r="A412" s="6"/>
      <c r="B412" s="6"/>
      <c r="C412" s="6"/>
      <c r="G412" s="6"/>
      <c r="H412" s="6"/>
      <c r="I412" s="6"/>
    </row>
    <row r="413" spans="1:9" ht="14.4">
      <c r="A413" s="6"/>
      <c r="B413" s="6"/>
      <c r="C413" s="6"/>
      <c r="G413" s="6"/>
      <c r="H413" s="6"/>
      <c r="I413" s="6"/>
    </row>
    <row r="414" spans="1:9" ht="14.4">
      <c r="A414" s="6"/>
      <c r="B414" s="6"/>
      <c r="C414" s="6"/>
      <c r="G414" s="6"/>
      <c r="H414" s="6"/>
      <c r="I414" s="6"/>
    </row>
    <row r="415" spans="1:9" ht="14.4">
      <c r="A415" s="6"/>
      <c r="B415" s="6"/>
      <c r="C415" s="6"/>
      <c r="G415" s="6"/>
      <c r="H415" s="6"/>
      <c r="I415" s="6"/>
    </row>
    <row r="416" spans="1:9" ht="14.4">
      <c r="A416" s="6"/>
      <c r="B416" s="6"/>
      <c r="C416" s="6"/>
      <c r="G416" s="6"/>
      <c r="H416" s="6"/>
      <c r="I416" s="6"/>
    </row>
    <row r="417" spans="1:9" ht="14.4">
      <c r="A417" s="6"/>
      <c r="B417" s="6"/>
      <c r="C417" s="6"/>
      <c r="G417" s="6"/>
      <c r="H417" s="6"/>
      <c r="I417" s="6"/>
    </row>
    <row r="418" spans="1:9" ht="14.4">
      <c r="A418" s="6"/>
      <c r="B418" s="6"/>
      <c r="C418" s="6"/>
      <c r="G418" s="6"/>
      <c r="H418" s="6"/>
      <c r="I418" s="6"/>
    </row>
    <row r="419" spans="1:9" ht="14.4">
      <c r="A419" s="6"/>
      <c r="B419" s="6"/>
      <c r="C419" s="6"/>
      <c r="G419" s="6"/>
      <c r="H419" s="6"/>
      <c r="I419" s="6"/>
    </row>
    <row r="420" spans="1:9" ht="14.4">
      <c r="A420" s="6"/>
      <c r="B420" s="6"/>
      <c r="C420" s="6"/>
      <c r="G420" s="6"/>
      <c r="H420" s="6"/>
      <c r="I420" s="6"/>
    </row>
    <row r="421" spans="1:9" ht="14.4">
      <c r="A421" s="6"/>
      <c r="B421" s="6"/>
      <c r="C421" s="6"/>
      <c r="G421" s="6"/>
      <c r="H421" s="6"/>
      <c r="I421" s="6"/>
    </row>
    <row r="422" spans="1:9" ht="14.4">
      <c r="A422" s="6"/>
      <c r="B422" s="6"/>
      <c r="C422" s="6"/>
      <c r="G422" s="6"/>
      <c r="H422" s="6"/>
      <c r="I422" s="6"/>
    </row>
    <row r="423" spans="1:9" ht="14.4">
      <c r="A423" s="6"/>
      <c r="B423" s="6"/>
      <c r="C423" s="6"/>
      <c r="G423" s="6"/>
      <c r="H423" s="6"/>
      <c r="I423" s="6"/>
    </row>
    <row r="424" spans="1:9" ht="14.4">
      <c r="A424" s="6"/>
      <c r="B424" s="6"/>
      <c r="C424" s="6"/>
      <c r="G424" s="6"/>
      <c r="H424" s="6"/>
      <c r="I424" s="6"/>
    </row>
    <row r="425" spans="1:9" ht="14.4">
      <c r="A425" s="6"/>
      <c r="B425" s="6"/>
      <c r="C425" s="6"/>
      <c r="G425" s="6"/>
      <c r="H425" s="6"/>
      <c r="I425" s="6"/>
    </row>
    <row r="426" spans="1:9" ht="14.4">
      <c r="A426" s="6"/>
      <c r="B426" s="6"/>
      <c r="C426" s="6"/>
      <c r="G426" s="6"/>
      <c r="H426" s="6"/>
      <c r="I426" s="6"/>
    </row>
    <row r="427" spans="1:9" ht="14.4">
      <c r="A427" s="6"/>
      <c r="B427" s="6"/>
      <c r="C427" s="6"/>
      <c r="G427" s="6"/>
      <c r="H427" s="6"/>
      <c r="I427" s="6"/>
    </row>
    <row r="428" spans="1:9" ht="14.4">
      <c r="A428" s="6"/>
      <c r="B428" s="6"/>
      <c r="C428" s="6"/>
      <c r="G428" s="6"/>
      <c r="H428" s="6"/>
      <c r="I428" s="6"/>
    </row>
    <row r="429" spans="1:9" ht="14.4">
      <c r="A429" s="6"/>
      <c r="B429" s="6"/>
      <c r="C429" s="6"/>
      <c r="G429" s="6"/>
      <c r="H429" s="6"/>
      <c r="I429" s="6"/>
    </row>
    <row r="430" spans="1:9" ht="14.4">
      <c r="A430" s="6"/>
      <c r="B430" s="6"/>
      <c r="C430" s="6"/>
      <c r="G430" s="6"/>
      <c r="H430" s="6"/>
      <c r="I430" s="6"/>
    </row>
    <row r="431" spans="1:9" ht="14.4">
      <c r="A431" s="6"/>
      <c r="B431" s="6"/>
      <c r="C431" s="6"/>
      <c r="G431" s="6"/>
      <c r="H431" s="6"/>
      <c r="I431" s="6"/>
    </row>
    <row r="432" spans="1:9" ht="14.4">
      <c r="A432" s="6"/>
      <c r="B432" s="6"/>
      <c r="C432" s="6"/>
      <c r="G432" s="6"/>
      <c r="H432" s="6"/>
      <c r="I432" s="6"/>
    </row>
    <row r="433" spans="1:9" ht="14.4">
      <c r="A433" s="6"/>
      <c r="B433" s="6"/>
      <c r="C433" s="6"/>
      <c r="G433" s="6"/>
      <c r="H433" s="6"/>
      <c r="I433" s="6"/>
    </row>
    <row r="434" spans="1:9" ht="14.4">
      <c r="A434" s="6"/>
      <c r="B434" s="6"/>
      <c r="C434" s="6"/>
      <c r="G434" s="6"/>
      <c r="H434" s="6"/>
      <c r="I434" s="6"/>
    </row>
    <row r="435" spans="1:9" ht="14.4">
      <c r="A435" s="6"/>
      <c r="B435" s="6"/>
      <c r="C435" s="6"/>
      <c r="G435" s="6"/>
      <c r="H435" s="6"/>
      <c r="I435" s="6"/>
    </row>
    <row r="436" spans="1:9" ht="14.4">
      <c r="A436" s="6"/>
      <c r="B436" s="6"/>
      <c r="C436" s="6"/>
      <c r="G436" s="6"/>
      <c r="H436" s="6"/>
      <c r="I436" s="6"/>
    </row>
    <row r="437" spans="1:9" ht="14.4">
      <c r="A437" s="6"/>
      <c r="B437" s="6"/>
      <c r="C437" s="6"/>
      <c r="G437" s="6"/>
      <c r="H437" s="6"/>
      <c r="I437" s="6"/>
    </row>
    <row r="438" spans="1:9" ht="14.4">
      <c r="A438" s="6"/>
      <c r="B438" s="6"/>
      <c r="C438" s="6"/>
      <c r="G438" s="6"/>
      <c r="H438" s="6"/>
      <c r="I438" s="6"/>
    </row>
    <row r="439" spans="1:9" ht="14.4">
      <c r="A439" s="6"/>
      <c r="B439" s="6"/>
      <c r="C439" s="6"/>
      <c r="G439" s="6"/>
      <c r="H439" s="6"/>
      <c r="I439" s="6"/>
    </row>
    <row r="440" spans="1:9" ht="14.4">
      <c r="A440" s="6"/>
      <c r="B440" s="6"/>
      <c r="C440" s="6"/>
      <c r="G440" s="6"/>
      <c r="H440" s="6"/>
      <c r="I440" s="6"/>
    </row>
    <row r="441" spans="1:9" ht="14.4">
      <c r="A441" s="6"/>
      <c r="B441" s="6"/>
      <c r="C441" s="6"/>
      <c r="G441" s="6"/>
      <c r="H441" s="6"/>
      <c r="I441" s="6"/>
    </row>
    <row r="442" spans="1:9" ht="14.4">
      <c r="A442" s="6"/>
      <c r="B442" s="6"/>
      <c r="C442" s="6"/>
      <c r="G442" s="6"/>
      <c r="H442" s="6"/>
      <c r="I442" s="6"/>
    </row>
    <row r="443" spans="1:9" ht="14.4">
      <c r="A443" s="6"/>
      <c r="B443" s="6"/>
      <c r="C443" s="6"/>
      <c r="G443" s="6"/>
      <c r="H443" s="6"/>
      <c r="I443" s="6"/>
    </row>
    <row r="444" spans="1:9" ht="14.4">
      <c r="A444" s="6"/>
      <c r="B444" s="6"/>
      <c r="C444" s="6"/>
      <c r="G444" s="6"/>
      <c r="H444" s="6"/>
      <c r="I444" s="6"/>
    </row>
    <row r="445" spans="1:9" ht="14.4">
      <c r="A445" s="6"/>
      <c r="B445" s="6"/>
      <c r="C445" s="6"/>
      <c r="G445" s="6"/>
      <c r="H445" s="6"/>
      <c r="I445" s="6"/>
    </row>
    <row r="446" spans="1:9" ht="14.4">
      <c r="A446" s="6"/>
      <c r="B446" s="6"/>
      <c r="C446" s="6"/>
      <c r="G446" s="6"/>
      <c r="H446" s="6"/>
      <c r="I446" s="6"/>
    </row>
    <row r="447" spans="1:9" ht="14.4">
      <c r="A447" s="6"/>
      <c r="B447" s="6"/>
      <c r="C447" s="6"/>
      <c r="G447" s="6"/>
      <c r="H447" s="6"/>
      <c r="I447" s="6"/>
    </row>
    <row r="448" spans="1:9" ht="14.4">
      <c r="A448" s="6"/>
      <c r="B448" s="6"/>
      <c r="C448" s="6"/>
      <c r="G448" s="6"/>
      <c r="H448" s="6"/>
      <c r="I448" s="6"/>
    </row>
    <row r="449" spans="1:9" ht="14.4">
      <c r="A449" s="6"/>
      <c r="B449" s="6"/>
      <c r="C449" s="6"/>
      <c r="G449" s="6"/>
      <c r="H449" s="6"/>
      <c r="I449" s="6"/>
    </row>
    <row r="450" spans="1:9" ht="14.4">
      <c r="A450" s="6"/>
      <c r="B450" s="6"/>
      <c r="C450" s="6"/>
      <c r="G450" s="6"/>
      <c r="H450" s="6"/>
      <c r="I450" s="6"/>
    </row>
    <row r="451" spans="1:9" ht="14.4">
      <c r="A451" s="6"/>
      <c r="B451" s="6"/>
      <c r="C451" s="6"/>
      <c r="G451" s="6"/>
      <c r="H451" s="6"/>
      <c r="I451" s="6"/>
    </row>
    <row r="452" spans="1:9" ht="14.4">
      <c r="A452" s="6"/>
      <c r="B452" s="6"/>
      <c r="C452" s="6"/>
      <c r="G452" s="6"/>
      <c r="H452" s="6"/>
      <c r="I452" s="6"/>
    </row>
    <row r="453" spans="1:9" ht="14.4">
      <c r="A453" s="6"/>
      <c r="B453" s="6"/>
      <c r="C453" s="6"/>
      <c r="G453" s="6"/>
      <c r="H453" s="6"/>
      <c r="I453" s="6"/>
    </row>
    <row r="454" spans="1:9" ht="14.4">
      <c r="A454" s="6"/>
      <c r="B454" s="6"/>
      <c r="C454" s="6"/>
      <c r="G454" s="6"/>
      <c r="H454" s="6"/>
      <c r="I454" s="6"/>
    </row>
    <row r="455" spans="1:9" ht="14.4">
      <c r="A455" s="6"/>
      <c r="B455" s="6"/>
      <c r="C455" s="6"/>
      <c r="G455" s="6"/>
      <c r="H455" s="6"/>
      <c r="I455" s="6"/>
    </row>
    <row r="456" spans="1:9" ht="14.4">
      <c r="A456" s="6"/>
      <c r="B456" s="6"/>
      <c r="C456" s="6"/>
      <c r="G456" s="6"/>
      <c r="H456" s="6"/>
      <c r="I456" s="6"/>
    </row>
    <row r="457" spans="1:9" ht="14.4">
      <c r="A457" s="6"/>
      <c r="B457" s="6"/>
      <c r="C457" s="6"/>
      <c r="G457" s="6"/>
      <c r="H457" s="6"/>
      <c r="I457" s="6"/>
    </row>
    <row r="458" spans="1:9" ht="14.4">
      <c r="A458" s="6"/>
      <c r="B458" s="6"/>
      <c r="C458" s="6"/>
      <c r="G458" s="6"/>
      <c r="H458" s="6"/>
      <c r="I458" s="6"/>
    </row>
    <row r="459" spans="1:9" ht="14.4">
      <c r="A459" s="6"/>
      <c r="B459" s="6"/>
      <c r="C459" s="6"/>
      <c r="G459" s="6"/>
      <c r="H459" s="6"/>
      <c r="I459" s="6"/>
    </row>
    <row r="460" spans="1:9" ht="14.4">
      <c r="A460" s="6"/>
      <c r="B460" s="6"/>
      <c r="C460" s="6"/>
      <c r="G460" s="6"/>
      <c r="H460" s="6"/>
      <c r="I460" s="6"/>
    </row>
    <row r="461" spans="1:9" ht="14.4">
      <c r="A461" s="6"/>
      <c r="B461" s="6"/>
      <c r="C461" s="6"/>
      <c r="G461" s="6"/>
      <c r="H461" s="6"/>
      <c r="I461" s="6"/>
    </row>
    <row r="462" spans="1:9" ht="14.4">
      <c r="A462" s="6"/>
      <c r="B462" s="6"/>
      <c r="C462" s="6"/>
      <c r="G462" s="6"/>
      <c r="H462" s="6"/>
      <c r="I462" s="6"/>
    </row>
    <row r="463" spans="1:9" ht="14.4">
      <c r="A463" s="6"/>
      <c r="B463" s="6"/>
      <c r="C463" s="6"/>
      <c r="G463" s="6"/>
      <c r="H463" s="6"/>
      <c r="I463" s="6"/>
    </row>
    <row r="464" spans="1:9" ht="14.4">
      <c r="A464" s="6"/>
      <c r="B464" s="6"/>
      <c r="C464" s="6"/>
      <c r="G464" s="6"/>
      <c r="H464" s="6"/>
      <c r="I464" s="6"/>
    </row>
    <row r="465" spans="1:9" ht="14.4">
      <c r="A465" s="6"/>
      <c r="B465" s="6"/>
      <c r="C465" s="6"/>
      <c r="G465" s="6"/>
      <c r="H465" s="6"/>
      <c r="I465" s="6"/>
    </row>
    <row r="466" spans="1:9" ht="14.4">
      <c r="A466" s="6"/>
      <c r="B466" s="6"/>
      <c r="C466" s="6"/>
      <c r="G466" s="6"/>
      <c r="H466" s="6"/>
      <c r="I466" s="6"/>
    </row>
    <row r="467" spans="1:9" ht="14.4">
      <c r="A467" s="6"/>
      <c r="B467" s="6"/>
      <c r="C467" s="6"/>
      <c r="G467" s="6"/>
      <c r="H467" s="6"/>
      <c r="I467" s="6"/>
    </row>
    <row r="468" spans="1:9" ht="14.4">
      <c r="A468" s="6"/>
      <c r="B468" s="6"/>
      <c r="C468" s="6"/>
      <c r="G468" s="6"/>
      <c r="H468" s="6"/>
      <c r="I468" s="6"/>
    </row>
    <row r="469" spans="1:9" ht="14.4">
      <c r="A469" s="6"/>
      <c r="B469" s="6"/>
      <c r="C469" s="6"/>
      <c r="G469" s="6"/>
      <c r="H469" s="6"/>
      <c r="I469" s="6"/>
    </row>
    <row r="470" spans="1:9" ht="14.4">
      <c r="A470" s="6"/>
      <c r="B470" s="6"/>
      <c r="C470" s="6"/>
      <c r="G470" s="6"/>
      <c r="H470" s="6"/>
      <c r="I470" s="6"/>
    </row>
    <row r="471" spans="1:9" ht="14.4">
      <c r="A471" s="6"/>
      <c r="B471" s="6"/>
      <c r="C471" s="6"/>
      <c r="G471" s="6"/>
      <c r="H471" s="6"/>
      <c r="I471" s="6"/>
    </row>
    <row r="472" spans="1:9" ht="14.4">
      <c r="A472" s="6"/>
      <c r="B472" s="6"/>
      <c r="C472" s="6"/>
      <c r="G472" s="6"/>
      <c r="H472" s="6"/>
      <c r="I472" s="6"/>
    </row>
    <row r="473" spans="1:9" ht="14.4">
      <c r="A473" s="6"/>
      <c r="B473" s="6"/>
      <c r="C473" s="6"/>
      <c r="G473" s="6"/>
      <c r="H473" s="6"/>
      <c r="I473" s="6"/>
    </row>
    <row r="474" spans="1:9" ht="14.4">
      <c r="A474" s="6"/>
      <c r="B474" s="6"/>
      <c r="C474" s="6"/>
      <c r="G474" s="6"/>
      <c r="H474" s="6"/>
      <c r="I474" s="6"/>
    </row>
    <row r="475" spans="1:9" ht="14.4">
      <c r="A475" s="6"/>
      <c r="B475" s="6"/>
      <c r="C475" s="6"/>
      <c r="G475" s="6"/>
      <c r="H475" s="6"/>
      <c r="I475" s="6"/>
    </row>
    <row r="476" spans="1:9" ht="14.4">
      <c r="A476" s="6"/>
      <c r="B476" s="6"/>
      <c r="C476" s="6"/>
      <c r="G476" s="6"/>
      <c r="H476" s="6"/>
      <c r="I476" s="6"/>
    </row>
    <row r="477" spans="1:9" ht="14.4">
      <c r="A477" s="6"/>
      <c r="B477" s="6"/>
      <c r="C477" s="6"/>
      <c r="G477" s="6"/>
      <c r="H477" s="6"/>
      <c r="I477" s="6"/>
    </row>
    <row r="478" spans="1:9" ht="14.4">
      <c r="A478" s="6"/>
      <c r="B478" s="6"/>
      <c r="C478" s="6"/>
      <c r="G478" s="6"/>
      <c r="H478" s="6"/>
      <c r="I478" s="6"/>
    </row>
    <row r="479" spans="1:9" ht="14.4">
      <c r="A479" s="6"/>
      <c r="B479" s="6"/>
      <c r="C479" s="6"/>
      <c r="G479" s="6"/>
      <c r="H479" s="6"/>
      <c r="I479" s="6"/>
    </row>
    <row r="480" spans="1:9" ht="14.4">
      <c r="A480" s="6"/>
      <c r="B480" s="6"/>
      <c r="C480" s="6"/>
      <c r="G480" s="6"/>
      <c r="H480" s="6"/>
      <c r="I480" s="6"/>
    </row>
    <row r="481" spans="1:9" ht="14.4">
      <c r="A481" s="6"/>
      <c r="B481" s="6"/>
      <c r="C481" s="6"/>
      <c r="G481" s="6"/>
      <c r="H481" s="6"/>
      <c r="I481" s="6"/>
    </row>
    <row r="482" spans="1:9" ht="14.4">
      <c r="A482" s="6"/>
      <c r="B482" s="6"/>
      <c r="C482" s="6"/>
      <c r="G482" s="6"/>
      <c r="H482" s="6"/>
      <c r="I482" s="6"/>
    </row>
    <row r="483" spans="1:9" ht="14.4">
      <c r="A483" s="6"/>
      <c r="B483" s="6"/>
      <c r="C483" s="6"/>
      <c r="G483" s="6"/>
      <c r="H483" s="6"/>
      <c r="I483" s="6"/>
    </row>
    <row r="484" spans="1:9" ht="14.4">
      <c r="A484" s="6"/>
      <c r="B484" s="6"/>
      <c r="C484" s="6"/>
      <c r="G484" s="6"/>
      <c r="H484" s="6"/>
      <c r="I484" s="6"/>
    </row>
    <row r="485" spans="1:9" ht="14.4">
      <c r="A485" s="6"/>
      <c r="B485" s="6"/>
      <c r="C485" s="6"/>
      <c r="G485" s="6"/>
      <c r="H485" s="6"/>
      <c r="I485" s="6"/>
    </row>
    <row r="486" spans="1:9" ht="14.4">
      <c r="A486" s="6"/>
      <c r="B486" s="6"/>
      <c r="C486" s="6"/>
      <c r="G486" s="6"/>
      <c r="H486" s="6"/>
      <c r="I486" s="6"/>
    </row>
    <row r="487" spans="1:9" ht="14.4">
      <c r="A487" s="6"/>
      <c r="B487" s="6"/>
      <c r="C487" s="6"/>
      <c r="G487" s="6"/>
      <c r="H487" s="6"/>
      <c r="I487" s="6"/>
    </row>
    <row r="488" spans="1:9" ht="14.4">
      <c r="A488" s="6"/>
      <c r="B488" s="6"/>
      <c r="C488" s="6"/>
      <c r="G488" s="6"/>
      <c r="H488" s="6"/>
      <c r="I488" s="6"/>
    </row>
    <row r="489" spans="1:9" ht="14.4">
      <c r="A489" s="6"/>
      <c r="B489" s="6"/>
      <c r="C489" s="6"/>
      <c r="G489" s="6"/>
      <c r="H489" s="6"/>
      <c r="I489" s="6"/>
    </row>
    <row r="490" spans="1:9" ht="14.4">
      <c r="A490" s="6"/>
      <c r="B490" s="6"/>
      <c r="C490" s="6"/>
      <c r="G490" s="6"/>
      <c r="H490" s="6"/>
      <c r="I490" s="6"/>
    </row>
    <row r="491" spans="1:9" ht="14.4">
      <c r="A491" s="6"/>
      <c r="B491" s="6"/>
      <c r="C491" s="6"/>
      <c r="G491" s="6"/>
      <c r="H491" s="6"/>
      <c r="I491" s="6"/>
    </row>
    <row r="492" spans="1:9" ht="14.4">
      <c r="A492" s="6"/>
      <c r="B492" s="6"/>
      <c r="C492" s="6"/>
      <c r="G492" s="6"/>
      <c r="H492" s="6"/>
      <c r="I492" s="6"/>
    </row>
    <row r="493" spans="1:9" ht="14.4">
      <c r="A493" s="6"/>
      <c r="B493" s="6"/>
      <c r="C493" s="6"/>
      <c r="G493" s="6"/>
      <c r="H493" s="6"/>
      <c r="I493" s="6"/>
    </row>
    <row r="494" spans="1:9" ht="14.4">
      <c r="A494" s="6"/>
      <c r="B494" s="6"/>
      <c r="C494" s="6"/>
      <c r="G494" s="6"/>
      <c r="H494" s="6"/>
      <c r="I494" s="6"/>
    </row>
    <row r="495" spans="1:9" ht="14.4">
      <c r="A495" s="6"/>
      <c r="B495" s="6"/>
      <c r="C495" s="6"/>
      <c r="G495" s="6"/>
      <c r="H495" s="6"/>
      <c r="I495" s="6"/>
    </row>
    <row r="496" spans="1:9" ht="14.4">
      <c r="A496" s="6"/>
      <c r="B496" s="6"/>
      <c r="C496" s="6"/>
      <c r="G496" s="6"/>
      <c r="H496" s="6"/>
      <c r="I496" s="6"/>
    </row>
    <row r="497" spans="1:9" ht="14.4">
      <c r="A497" s="6"/>
      <c r="B497" s="6"/>
      <c r="C497" s="6"/>
      <c r="G497" s="6"/>
      <c r="H497" s="6"/>
      <c r="I497" s="6"/>
    </row>
    <row r="498" spans="1:9" ht="14.4">
      <c r="A498" s="6"/>
      <c r="B498" s="6"/>
      <c r="C498" s="6"/>
      <c r="G498" s="6"/>
      <c r="H498" s="6"/>
      <c r="I498" s="6"/>
    </row>
    <row r="499" spans="1:9" ht="14.4">
      <c r="A499" s="6"/>
      <c r="B499" s="6"/>
      <c r="C499" s="6"/>
      <c r="G499" s="6"/>
      <c r="H499" s="6"/>
      <c r="I499" s="6"/>
    </row>
    <row r="500" spans="1:9" ht="14.4">
      <c r="A500" s="6"/>
      <c r="B500" s="6"/>
      <c r="C500" s="6"/>
      <c r="G500" s="6"/>
      <c r="H500" s="6"/>
      <c r="I500" s="6"/>
    </row>
    <row r="501" spans="1:9" ht="14.4">
      <c r="A501" s="6"/>
      <c r="B501" s="6"/>
      <c r="C501" s="6"/>
      <c r="G501" s="6"/>
      <c r="H501" s="6"/>
      <c r="I501" s="6"/>
    </row>
    <row r="502" spans="1:9" ht="14.4">
      <c r="A502" s="6"/>
      <c r="B502" s="6"/>
      <c r="C502" s="6"/>
      <c r="G502" s="6"/>
      <c r="H502" s="6"/>
      <c r="I502" s="6"/>
    </row>
    <row r="503" spans="1:9" ht="14.4">
      <c r="A503" s="6"/>
      <c r="B503" s="6"/>
      <c r="C503" s="6"/>
      <c r="G503" s="6"/>
      <c r="H503" s="6"/>
      <c r="I503" s="6"/>
    </row>
    <row r="504" spans="1:9" ht="14.4">
      <c r="A504" s="6"/>
      <c r="B504" s="6"/>
      <c r="C504" s="6"/>
      <c r="G504" s="6"/>
      <c r="H504" s="6"/>
      <c r="I504" s="6"/>
    </row>
    <row r="505" spans="1:9" ht="14.4">
      <c r="A505" s="6"/>
      <c r="B505" s="6"/>
      <c r="C505" s="6"/>
      <c r="G505" s="6"/>
      <c r="H505" s="6"/>
      <c r="I505" s="6"/>
    </row>
    <row r="506" spans="1:9" ht="14.4">
      <c r="A506" s="6"/>
      <c r="B506" s="6"/>
      <c r="C506" s="6"/>
      <c r="G506" s="6"/>
      <c r="H506" s="6"/>
      <c r="I506" s="6"/>
    </row>
    <row r="507" spans="1:9" ht="14.4">
      <c r="A507" s="6"/>
      <c r="B507" s="6"/>
      <c r="C507" s="6"/>
      <c r="G507" s="6"/>
      <c r="H507" s="6"/>
      <c r="I507" s="6"/>
    </row>
    <row r="508" spans="1:9" ht="14.4">
      <c r="A508" s="6"/>
      <c r="B508" s="6"/>
      <c r="C508" s="6"/>
      <c r="G508" s="6"/>
      <c r="H508" s="6"/>
      <c r="I508" s="6"/>
    </row>
    <row r="509" spans="1:9" ht="14.4">
      <c r="A509" s="6"/>
      <c r="B509" s="6"/>
      <c r="C509" s="6"/>
      <c r="G509" s="6"/>
      <c r="H509" s="6"/>
      <c r="I509" s="6"/>
    </row>
    <row r="510" spans="1:9" ht="14.4">
      <c r="A510" s="6"/>
      <c r="B510" s="6"/>
      <c r="C510" s="6"/>
      <c r="G510" s="6"/>
      <c r="H510" s="6"/>
      <c r="I510" s="6"/>
    </row>
    <row r="511" spans="1:9" ht="14.4">
      <c r="A511" s="6"/>
      <c r="B511" s="6"/>
      <c r="C511" s="6"/>
      <c r="G511" s="6"/>
      <c r="H511" s="6"/>
      <c r="I511" s="6"/>
    </row>
    <row r="512" spans="1:9" ht="14.4">
      <c r="A512" s="6"/>
      <c r="B512" s="6"/>
      <c r="C512" s="6"/>
      <c r="G512" s="6"/>
      <c r="H512" s="6"/>
      <c r="I512" s="6"/>
    </row>
    <row r="513" spans="1:9" ht="14.4">
      <c r="A513" s="6"/>
      <c r="B513" s="6"/>
      <c r="C513" s="6"/>
      <c r="G513" s="6"/>
      <c r="H513" s="6"/>
      <c r="I513" s="6"/>
    </row>
    <row r="514" spans="1:9" ht="14.4">
      <c r="A514" s="6"/>
      <c r="B514" s="6"/>
      <c r="C514" s="6"/>
      <c r="G514" s="6"/>
      <c r="H514" s="6"/>
      <c r="I514" s="6"/>
    </row>
    <row r="515" spans="1:9" ht="14.4">
      <c r="A515" s="6"/>
      <c r="B515" s="6"/>
      <c r="C515" s="6"/>
      <c r="G515" s="6"/>
      <c r="H515" s="6"/>
      <c r="I515" s="6"/>
    </row>
    <row r="516" spans="1:9" ht="14.4">
      <c r="A516" s="6"/>
      <c r="B516" s="6"/>
      <c r="C516" s="6"/>
      <c r="G516" s="6"/>
      <c r="H516" s="6"/>
      <c r="I516" s="6"/>
    </row>
    <row r="517" spans="1:9" ht="14.4">
      <c r="A517" s="6"/>
      <c r="B517" s="6"/>
      <c r="C517" s="6"/>
      <c r="G517" s="6"/>
      <c r="H517" s="6"/>
      <c r="I517" s="6"/>
    </row>
    <row r="518" spans="1:9" ht="14.4">
      <c r="A518" s="6"/>
      <c r="B518" s="6"/>
      <c r="C518" s="6"/>
      <c r="G518" s="6"/>
      <c r="H518" s="6"/>
      <c r="I518" s="6"/>
    </row>
    <row r="519" spans="1:9" ht="14.4">
      <c r="A519" s="6"/>
      <c r="B519" s="6"/>
      <c r="C519" s="6"/>
      <c r="G519" s="6"/>
      <c r="H519" s="6"/>
      <c r="I519" s="6"/>
    </row>
    <row r="520" spans="1:9" ht="14.4">
      <c r="A520" s="6"/>
      <c r="B520" s="6"/>
      <c r="C520" s="6"/>
      <c r="G520" s="6"/>
      <c r="H520" s="6"/>
      <c r="I520" s="6"/>
    </row>
    <row r="521" spans="1:9" ht="14.4">
      <c r="A521" s="6"/>
      <c r="B521" s="6"/>
      <c r="C521" s="6"/>
      <c r="G521" s="6"/>
      <c r="H521" s="6"/>
      <c r="I521" s="6"/>
    </row>
    <row r="522" spans="1:9" ht="14.4">
      <c r="A522" s="6"/>
      <c r="B522" s="6"/>
      <c r="C522" s="6"/>
      <c r="G522" s="6"/>
      <c r="H522" s="6"/>
      <c r="I522" s="6"/>
    </row>
    <row r="523" spans="1:9" ht="14.4">
      <c r="A523" s="6"/>
      <c r="B523" s="6"/>
      <c r="C523" s="6"/>
      <c r="G523" s="6"/>
      <c r="H523" s="6"/>
      <c r="I523" s="6"/>
    </row>
    <row r="524" spans="1:9" ht="14.4">
      <c r="A524" s="6"/>
      <c r="B524" s="6"/>
      <c r="C524" s="6"/>
      <c r="G524" s="6"/>
      <c r="H524" s="6"/>
      <c r="I524" s="6"/>
    </row>
    <row r="525" spans="1:9" ht="14.4">
      <c r="A525" s="6"/>
      <c r="B525" s="6"/>
      <c r="C525" s="6"/>
      <c r="G525" s="6"/>
      <c r="H525" s="6"/>
      <c r="I525" s="6"/>
    </row>
    <row r="526" spans="1:9" ht="14.4">
      <c r="A526" s="6"/>
      <c r="B526" s="6"/>
      <c r="C526" s="6"/>
      <c r="G526" s="6"/>
      <c r="H526" s="6"/>
      <c r="I526" s="6"/>
    </row>
    <row r="527" spans="1:9" ht="14.4">
      <c r="A527" s="6"/>
      <c r="B527" s="6"/>
      <c r="C527" s="6"/>
      <c r="G527" s="6"/>
      <c r="H527" s="6"/>
      <c r="I527" s="6"/>
    </row>
    <row r="528" spans="1:9" ht="14.4">
      <c r="A528" s="6"/>
      <c r="B528" s="6"/>
      <c r="C528" s="6"/>
      <c r="G528" s="6"/>
      <c r="H528" s="6"/>
      <c r="I528" s="6"/>
    </row>
    <row r="529" spans="1:9" ht="14.4">
      <c r="A529" s="6"/>
      <c r="B529" s="6"/>
      <c r="C529" s="6"/>
      <c r="G529" s="6"/>
      <c r="H529" s="6"/>
      <c r="I529" s="6"/>
    </row>
    <row r="530" spans="1:9" ht="14.4">
      <c r="A530" s="6"/>
      <c r="B530" s="6"/>
      <c r="C530" s="6"/>
      <c r="G530" s="6"/>
      <c r="H530" s="6"/>
      <c r="I530" s="6"/>
    </row>
    <row r="531" spans="1:9" ht="14.4">
      <c r="A531" s="6"/>
      <c r="B531" s="6"/>
      <c r="C531" s="6"/>
      <c r="G531" s="6"/>
      <c r="H531" s="6"/>
      <c r="I531" s="6"/>
    </row>
    <row r="532" spans="1:9" ht="14.4">
      <c r="A532" s="6"/>
      <c r="B532" s="6"/>
      <c r="C532" s="6"/>
      <c r="G532" s="6"/>
      <c r="H532" s="6"/>
      <c r="I532" s="6"/>
    </row>
    <row r="533" spans="1:9" ht="14.4">
      <c r="A533" s="6"/>
      <c r="B533" s="6"/>
      <c r="C533" s="6"/>
      <c r="G533" s="6"/>
      <c r="H533" s="6"/>
      <c r="I533" s="6"/>
    </row>
    <row r="534" spans="1:9" ht="14.4">
      <c r="A534" s="6"/>
      <c r="B534" s="6"/>
      <c r="C534" s="6"/>
      <c r="G534" s="6"/>
      <c r="H534" s="6"/>
      <c r="I534" s="6"/>
    </row>
    <row r="535" spans="1:9" ht="14.4">
      <c r="A535" s="6"/>
      <c r="B535" s="6"/>
      <c r="C535" s="6"/>
      <c r="G535" s="6"/>
      <c r="H535" s="6"/>
      <c r="I535" s="6"/>
    </row>
    <row r="536" spans="1:9" ht="14.4">
      <c r="A536" s="6"/>
      <c r="B536" s="6"/>
      <c r="C536" s="6"/>
      <c r="G536" s="6"/>
      <c r="H536" s="6"/>
      <c r="I536" s="6"/>
    </row>
    <row r="537" spans="1:9" ht="14.4">
      <c r="A537" s="6"/>
      <c r="B537" s="6"/>
      <c r="C537" s="6"/>
      <c r="G537" s="6"/>
      <c r="H537" s="6"/>
      <c r="I537" s="6"/>
    </row>
    <row r="538" spans="1:9" ht="14.4">
      <c r="A538" s="6"/>
      <c r="B538" s="6"/>
      <c r="C538" s="6"/>
      <c r="G538" s="6"/>
      <c r="H538" s="6"/>
      <c r="I538" s="6"/>
    </row>
    <row r="539" spans="1:9" ht="14.4">
      <c r="A539" s="6"/>
      <c r="B539" s="6"/>
      <c r="C539" s="6"/>
      <c r="G539" s="6"/>
      <c r="H539" s="6"/>
      <c r="I539" s="6"/>
    </row>
    <row r="540" spans="1:9" ht="14.4">
      <c r="A540" s="6"/>
      <c r="B540" s="6"/>
      <c r="C540" s="6"/>
      <c r="G540" s="6"/>
      <c r="H540" s="6"/>
      <c r="I540" s="6"/>
    </row>
    <row r="541" spans="1:9" ht="14.4">
      <c r="A541" s="6"/>
      <c r="B541" s="6"/>
      <c r="C541" s="6"/>
      <c r="G541" s="6"/>
      <c r="H541" s="6"/>
      <c r="I541" s="6"/>
    </row>
    <row r="542" spans="1:9" ht="14.4">
      <c r="A542" s="6"/>
      <c r="B542" s="6"/>
      <c r="C542" s="6"/>
      <c r="G542" s="6"/>
      <c r="H542" s="6"/>
      <c r="I542" s="6"/>
    </row>
    <row r="543" spans="1:9" ht="14.4">
      <c r="A543" s="6"/>
      <c r="B543" s="6"/>
      <c r="C543" s="6"/>
      <c r="G543" s="6"/>
      <c r="H543" s="6"/>
      <c r="I543" s="6"/>
    </row>
    <row r="544" spans="1:9" ht="14.4">
      <c r="A544" s="6"/>
      <c r="B544" s="6"/>
      <c r="C544" s="6"/>
      <c r="G544" s="6"/>
      <c r="H544" s="6"/>
      <c r="I544" s="6"/>
    </row>
    <row r="545" spans="1:9" ht="14.4">
      <c r="A545" s="6"/>
      <c r="B545" s="6"/>
      <c r="C545" s="6"/>
      <c r="G545" s="6"/>
      <c r="H545" s="6"/>
      <c r="I545" s="6"/>
    </row>
    <row r="546" spans="1:9" ht="14.4">
      <c r="A546" s="6"/>
      <c r="B546" s="6"/>
      <c r="C546" s="6"/>
      <c r="G546" s="6"/>
      <c r="H546" s="6"/>
      <c r="I546" s="6"/>
    </row>
    <row r="547" spans="1:9" ht="14.4">
      <c r="A547" s="6"/>
      <c r="B547" s="6"/>
      <c r="C547" s="6"/>
      <c r="G547" s="6"/>
      <c r="H547" s="6"/>
      <c r="I547" s="6"/>
    </row>
    <row r="548" spans="1:9" ht="14.4">
      <c r="A548" s="6"/>
      <c r="B548" s="6"/>
      <c r="C548" s="6"/>
      <c r="G548" s="6"/>
      <c r="H548" s="6"/>
      <c r="I548" s="6"/>
    </row>
    <row r="549" spans="1:9" ht="14.4">
      <c r="A549" s="6"/>
      <c r="B549" s="6"/>
      <c r="C549" s="6"/>
      <c r="G549" s="6"/>
      <c r="H549" s="6"/>
      <c r="I549" s="6"/>
    </row>
    <row r="550" spans="1:9" ht="14.4">
      <c r="A550" s="6"/>
      <c r="B550" s="6"/>
      <c r="C550" s="6"/>
      <c r="G550" s="6"/>
      <c r="H550" s="6"/>
      <c r="I550" s="6"/>
    </row>
    <row r="551" spans="1:9" ht="14.4">
      <c r="A551" s="6"/>
      <c r="B551" s="6"/>
      <c r="C551" s="6"/>
      <c r="G551" s="6"/>
      <c r="H551" s="6"/>
      <c r="I551" s="6"/>
    </row>
    <row r="552" spans="1:9" ht="14.4">
      <c r="A552" s="6"/>
      <c r="B552" s="6"/>
      <c r="C552" s="6"/>
      <c r="G552" s="6"/>
      <c r="H552" s="6"/>
      <c r="I552" s="6"/>
    </row>
    <row r="553" spans="1:9" ht="14.4">
      <c r="A553" s="6"/>
      <c r="B553" s="6"/>
      <c r="C553" s="6"/>
      <c r="G553" s="6"/>
      <c r="H553" s="6"/>
      <c r="I553" s="6"/>
    </row>
    <row r="554" spans="1:9" ht="14.4">
      <c r="A554" s="6"/>
      <c r="B554" s="6"/>
      <c r="C554" s="6"/>
      <c r="G554" s="6"/>
      <c r="H554" s="6"/>
      <c r="I554" s="6"/>
    </row>
    <row r="555" spans="1:9" ht="14.4">
      <c r="A555" s="6"/>
      <c r="B555" s="6"/>
      <c r="C555" s="6"/>
      <c r="G555" s="6"/>
      <c r="H555" s="6"/>
      <c r="I555" s="6"/>
    </row>
    <row r="556" spans="1:9" ht="14.4">
      <c r="A556" s="6"/>
      <c r="B556" s="6"/>
      <c r="C556" s="6"/>
      <c r="G556" s="6"/>
      <c r="H556" s="6"/>
      <c r="I556" s="6"/>
    </row>
    <row r="557" spans="1:9" ht="14.4">
      <c r="A557" s="6"/>
      <c r="B557" s="6"/>
      <c r="C557" s="6"/>
      <c r="G557" s="6"/>
      <c r="H557" s="6"/>
      <c r="I557" s="6"/>
    </row>
    <row r="558" spans="1:9" ht="14.4">
      <c r="A558" s="6"/>
      <c r="B558" s="6"/>
      <c r="C558" s="6"/>
      <c r="G558" s="6"/>
      <c r="H558" s="6"/>
      <c r="I558" s="6"/>
    </row>
    <row r="559" spans="1:9" ht="14.4">
      <c r="A559" s="6"/>
      <c r="B559" s="6"/>
      <c r="C559" s="6"/>
      <c r="G559" s="6"/>
      <c r="H559" s="6"/>
      <c r="I559" s="6"/>
    </row>
    <row r="560" spans="1:9" ht="14.4">
      <c r="A560" s="6"/>
      <c r="B560" s="6"/>
      <c r="C560" s="6"/>
      <c r="G560" s="6"/>
      <c r="H560" s="6"/>
      <c r="I560" s="6"/>
    </row>
    <row r="561" spans="1:9" ht="14.4">
      <c r="A561" s="6"/>
      <c r="B561" s="6"/>
      <c r="C561" s="6"/>
      <c r="G561" s="6"/>
      <c r="H561" s="6"/>
      <c r="I561" s="6"/>
    </row>
    <row r="562" spans="1:9" ht="14.4">
      <c r="A562" s="6"/>
      <c r="B562" s="6"/>
      <c r="C562" s="6"/>
      <c r="G562" s="6"/>
      <c r="H562" s="6"/>
      <c r="I562" s="6"/>
    </row>
    <row r="563" spans="1:9" ht="14.4">
      <c r="A563" s="6"/>
      <c r="B563" s="6"/>
      <c r="C563" s="6"/>
      <c r="G563" s="6"/>
      <c r="H563" s="6"/>
      <c r="I563" s="6"/>
    </row>
    <row r="564" spans="1:9" ht="14.4">
      <c r="A564" s="6"/>
      <c r="B564" s="6"/>
      <c r="C564" s="6"/>
      <c r="G564" s="6"/>
      <c r="H564" s="6"/>
      <c r="I564" s="6"/>
    </row>
    <row r="565" spans="1:9" ht="14.4">
      <c r="A565" s="6"/>
      <c r="B565" s="6"/>
      <c r="C565" s="6"/>
      <c r="G565" s="6"/>
      <c r="H565" s="6"/>
      <c r="I565" s="6"/>
    </row>
    <row r="566" spans="1:9" ht="14.4">
      <c r="A566" s="6"/>
      <c r="B566" s="6"/>
      <c r="C566" s="6"/>
      <c r="G566" s="6"/>
      <c r="H566" s="6"/>
      <c r="I566" s="6"/>
    </row>
    <row r="567" spans="1:9" ht="14.4">
      <c r="A567" s="6"/>
      <c r="B567" s="6"/>
      <c r="C567" s="6"/>
      <c r="G567" s="6"/>
      <c r="H567" s="6"/>
      <c r="I567" s="6"/>
    </row>
    <row r="568" spans="1:9" ht="14.4">
      <c r="A568" s="6"/>
      <c r="B568" s="6"/>
      <c r="C568" s="6"/>
      <c r="G568" s="6"/>
      <c r="H568" s="6"/>
      <c r="I568" s="6"/>
    </row>
    <row r="569" spans="1:9" ht="14.4">
      <c r="A569" s="6"/>
      <c r="B569" s="6"/>
      <c r="C569" s="6"/>
      <c r="G569" s="6"/>
      <c r="H569" s="6"/>
      <c r="I569" s="6"/>
    </row>
    <row r="570" spans="1:9" ht="14.4">
      <c r="A570" s="6"/>
      <c r="B570" s="6"/>
      <c r="C570" s="6"/>
      <c r="G570" s="6"/>
      <c r="H570" s="6"/>
      <c r="I570" s="6"/>
    </row>
    <row r="571" spans="1:9" ht="14.4">
      <c r="A571" s="6"/>
      <c r="B571" s="6"/>
      <c r="C571" s="6"/>
      <c r="G571" s="6"/>
      <c r="H571" s="6"/>
      <c r="I571" s="6"/>
    </row>
    <row r="572" spans="1:9" ht="14.4">
      <c r="A572" s="6"/>
      <c r="B572" s="6"/>
      <c r="C572" s="6"/>
      <c r="G572" s="6"/>
      <c r="H572" s="6"/>
      <c r="I572" s="6"/>
    </row>
    <row r="573" spans="1:9" ht="14.4">
      <c r="A573" s="6"/>
      <c r="B573" s="6"/>
      <c r="C573" s="6"/>
      <c r="G573" s="6"/>
      <c r="H573" s="6"/>
      <c r="I573" s="6"/>
    </row>
    <row r="574" spans="1:9" ht="14.4">
      <c r="A574" s="6"/>
      <c r="B574" s="6"/>
      <c r="C574" s="6"/>
      <c r="G574" s="6"/>
      <c r="H574" s="6"/>
      <c r="I574" s="6"/>
    </row>
    <row r="575" spans="1:9" ht="14.4">
      <c r="A575" s="6"/>
      <c r="B575" s="6"/>
      <c r="C575" s="6"/>
      <c r="G575" s="6"/>
      <c r="H575" s="6"/>
      <c r="I575" s="6"/>
    </row>
    <row r="576" spans="1:9" ht="14.4">
      <c r="A576" s="6"/>
      <c r="B576" s="6"/>
      <c r="C576" s="6"/>
      <c r="G576" s="6"/>
      <c r="H576" s="6"/>
      <c r="I576" s="6"/>
    </row>
    <row r="577" spans="1:9" ht="14.4">
      <c r="A577" s="6"/>
      <c r="B577" s="6"/>
      <c r="C577" s="6"/>
      <c r="G577" s="6"/>
      <c r="H577" s="6"/>
      <c r="I577" s="6"/>
    </row>
    <row r="578" spans="1:9" ht="14.4">
      <c r="A578" s="6"/>
      <c r="B578" s="6"/>
      <c r="C578" s="6"/>
      <c r="G578" s="6"/>
      <c r="H578" s="6"/>
      <c r="I578" s="6"/>
    </row>
    <row r="579" spans="1:9" ht="14.4">
      <c r="A579" s="6"/>
      <c r="B579" s="6"/>
      <c r="C579" s="6"/>
      <c r="G579" s="6"/>
      <c r="H579" s="6"/>
      <c r="I579" s="6"/>
    </row>
    <row r="580" spans="1:9" ht="14.4">
      <c r="A580" s="6"/>
      <c r="B580" s="6"/>
      <c r="C580" s="6"/>
      <c r="G580" s="6"/>
      <c r="H580" s="6"/>
      <c r="I580" s="6"/>
    </row>
    <row r="581" spans="1:9" ht="14.4">
      <c r="A581" s="6"/>
      <c r="B581" s="6"/>
      <c r="C581" s="6"/>
      <c r="G581" s="6"/>
      <c r="H581" s="6"/>
      <c r="I581" s="6"/>
    </row>
    <row r="582" spans="1:9" ht="14.4">
      <c r="A582" s="6"/>
      <c r="B582" s="6"/>
      <c r="C582" s="6"/>
      <c r="G582" s="6"/>
      <c r="H582" s="6"/>
      <c r="I582" s="6"/>
    </row>
    <row r="583" spans="1:9" ht="14.4">
      <c r="A583" s="6"/>
      <c r="B583" s="6"/>
      <c r="C583" s="6"/>
      <c r="G583" s="6"/>
      <c r="H583" s="6"/>
      <c r="I583" s="6"/>
    </row>
    <row r="584" spans="1:9" ht="14.4">
      <c r="A584" s="6"/>
      <c r="B584" s="6"/>
      <c r="C584" s="6"/>
      <c r="G584" s="6"/>
      <c r="H584" s="6"/>
      <c r="I584" s="6"/>
    </row>
    <row r="585" spans="1:9" ht="14.4">
      <c r="A585" s="6"/>
      <c r="B585" s="6"/>
      <c r="C585" s="6"/>
      <c r="G585" s="6"/>
      <c r="H585" s="6"/>
      <c r="I585" s="6"/>
    </row>
    <row r="586" spans="1:9" ht="14.4">
      <c r="A586" s="6"/>
      <c r="B586" s="6"/>
      <c r="C586" s="6"/>
      <c r="G586" s="6"/>
      <c r="H586" s="6"/>
      <c r="I586" s="6"/>
    </row>
    <row r="587" spans="1:9" ht="14.4">
      <c r="A587" s="6"/>
      <c r="B587" s="6"/>
      <c r="C587" s="6"/>
      <c r="G587" s="6"/>
      <c r="H587" s="6"/>
      <c r="I587" s="6"/>
    </row>
    <row r="588" spans="1:9" ht="14.4">
      <c r="A588" s="6"/>
      <c r="B588" s="6"/>
      <c r="C588" s="6"/>
      <c r="G588" s="6"/>
      <c r="H588" s="6"/>
      <c r="I588" s="6"/>
    </row>
    <row r="589" spans="1:9" ht="14.4">
      <c r="A589" s="6"/>
      <c r="B589" s="6"/>
      <c r="C589" s="6"/>
      <c r="G589" s="6"/>
      <c r="H589" s="6"/>
      <c r="I589" s="6"/>
    </row>
    <row r="590" spans="1:9" ht="14.4">
      <c r="A590" s="6"/>
      <c r="B590" s="6"/>
      <c r="C590" s="6"/>
      <c r="G590" s="6"/>
      <c r="H590" s="6"/>
      <c r="I590" s="6"/>
    </row>
    <row r="591" spans="1:9" ht="14.4">
      <c r="A591" s="6"/>
      <c r="B591" s="6"/>
      <c r="C591" s="6"/>
      <c r="G591" s="6"/>
      <c r="H591" s="6"/>
      <c r="I591" s="6"/>
    </row>
    <row r="592" spans="1:9" ht="14.4">
      <c r="A592" s="6"/>
      <c r="B592" s="6"/>
      <c r="C592" s="6"/>
      <c r="G592" s="6"/>
      <c r="H592" s="6"/>
      <c r="I592" s="6"/>
    </row>
    <row r="593" spans="1:9" ht="14.4">
      <c r="A593" s="6"/>
      <c r="B593" s="6"/>
      <c r="C593" s="6"/>
      <c r="G593" s="6"/>
      <c r="H593" s="6"/>
      <c r="I593" s="6"/>
    </row>
    <row r="594" spans="1:9" ht="14.4">
      <c r="A594" s="6"/>
      <c r="B594" s="6"/>
      <c r="C594" s="6"/>
      <c r="G594" s="6"/>
      <c r="H594" s="6"/>
      <c r="I594" s="6"/>
    </row>
    <row r="595" spans="1:9" ht="14.4">
      <c r="A595" s="6"/>
      <c r="B595" s="6"/>
      <c r="C595" s="6"/>
      <c r="G595" s="6"/>
      <c r="H595" s="6"/>
      <c r="I595" s="6"/>
    </row>
    <row r="596" spans="1:9" ht="14.4">
      <c r="A596" s="6"/>
      <c r="B596" s="6"/>
      <c r="C596" s="6"/>
      <c r="G596" s="6"/>
      <c r="H596" s="6"/>
      <c r="I596" s="6"/>
    </row>
    <row r="597" spans="1:9" ht="14.4">
      <c r="A597" s="6"/>
      <c r="B597" s="6"/>
      <c r="C597" s="6"/>
      <c r="G597" s="6"/>
      <c r="H597" s="6"/>
      <c r="I597" s="6"/>
    </row>
    <row r="598" spans="1:9" ht="14.4">
      <c r="A598" s="6"/>
      <c r="B598" s="6"/>
      <c r="C598" s="6"/>
      <c r="G598" s="6"/>
      <c r="H598" s="6"/>
      <c r="I598" s="6"/>
    </row>
    <row r="599" spans="1:9" ht="14.4">
      <c r="A599" s="6"/>
      <c r="B599" s="6"/>
      <c r="C599" s="6"/>
      <c r="G599" s="6"/>
      <c r="H599" s="6"/>
      <c r="I599" s="6"/>
    </row>
    <row r="600" spans="1:9" ht="14.4">
      <c r="A600" s="6"/>
      <c r="B600" s="6"/>
      <c r="C600" s="6"/>
      <c r="G600" s="6"/>
      <c r="H600" s="6"/>
      <c r="I600" s="6"/>
    </row>
    <row r="601" spans="1:9" ht="14.4">
      <c r="A601" s="6"/>
      <c r="B601" s="6"/>
      <c r="C601" s="6"/>
      <c r="G601" s="6"/>
      <c r="H601" s="6"/>
      <c r="I601" s="6"/>
    </row>
    <row r="602" spans="1:9" ht="14.4">
      <c r="A602" s="6"/>
      <c r="B602" s="6"/>
      <c r="C602" s="6"/>
      <c r="G602" s="6"/>
      <c r="H602" s="6"/>
      <c r="I602" s="6"/>
    </row>
    <row r="603" spans="1:9" ht="14.4">
      <c r="A603" s="6"/>
      <c r="B603" s="6"/>
      <c r="C603" s="6"/>
      <c r="G603" s="6"/>
      <c r="H603" s="6"/>
      <c r="I603" s="6"/>
    </row>
    <row r="604" spans="1:9" ht="14.4">
      <c r="A604" s="6"/>
      <c r="B604" s="6"/>
      <c r="C604" s="6"/>
      <c r="G604" s="6"/>
      <c r="H604" s="6"/>
      <c r="I604" s="6"/>
    </row>
    <row r="605" spans="1:9" ht="14.4">
      <c r="A605" s="6"/>
      <c r="B605" s="6"/>
      <c r="C605" s="6"/>
      <c r="G605" s="6"/>
      <c r="H605" s="6"/>
      <c r="I605" s="6"/>
    </row>
    <row r="606" spans="1:9" ht="14.4">
      <c r="A606" s="6"/>
      <c r="B606" s="6"/>
      <c r="C606" s="6"/>
      <c r="G606" s="6"/>
      <c r="H606" s="6"/>
      <c r="I606" s="6"/>
    </row>
    <row r="607" spans="1:9" ht="14.4">
      <c r="A607" s="6"/>
      <c r="B607" s="6"/>
      <c r="C607" s="6"/>
      <c r="G607" s="6"/>
      <c r="H607" s="6"/>
      <c r="I607" s="6"/>
    </row>
    <row r="608" spans="1:9" ht="14.4">
      <c r="A608" s="6"/>
      <c r="B608" s="6"/>
      <c r="C608" s="6"/>
      <c r="G608" s="6"/>
      <c r="H608" s="6"/>
      <c r="I608" s="6"/>
    </row>
    <row r="609" spans="1:9" ht="14.4">
      <c r="A609" s="6"/>
      <c r="B609" s="6"/>
      <c r="C609" s="6"/>
      <c r="G609" s="6"/>
      <c r="H609" s="6"/>
      <c r="I609" s="6"/>
    </row>
    <row r="610" spans="1:9" ht="14.4">
      <c r="A610" s="6"/>
      <c r="B610" s="6"/>
      <c r="C610" s="6"/>
      <c r="G610" s="6"/>
      <c r="H610" s="6"/>
      <c r="I610" s="6"/>
    </row>
    <row r="611" spans="1:9" ht="14.4">
      <c r="A611" s="6"/>
      <c r="B611" s="6"/>
      <c r="C611" s="6"/>
      <c r="G611" s="6"/>
      <c r="H611" s="6"/>
      <c r="I611" s="6"/>
    </row>
    <row r="612" spans="1:9" ht="14.4">
      <c r="A612" s="6"/>
      <c r="B612" s="6"/>
      <c r="C612" s="6"/>
      <c r="G612" s="6"/>
      <c r="H612" s="6"/>
      <c r="I612" s="6"/>
    </row>
    <row r="613" spans="1:9" ht="14.4">
      <c r="A613" s="6"/>
      <c r="B613" s="6"/>
      <c r="C613" s="6"/>
      <c r="G613" s="6"/>
      <c r="H613" s="6"/>
      <c r="I613" s="6"/>
    </row>
    <row r="614" spans="1:9" ht="14.4">
      <c r="A614" s="6"/>
      <c r="B614" s="6"/>
      <c r="C614" s="6"/>
      <c r="G614" s="6"/>
      <c r="H614" s="6"/>
      <c r="I614" s="6"/>
    </row>
    <row r="615" spans="1:9" ht="14.4">
      <c r="A615" s="6"/>
      <c r="B615" s="6"/>
      <c r="C615" s="6"/>
      <c r="G615" s="6"/>
      <c r="H615" s="6"/>
      <c r="I615" s="6"/>
    </row>
    <row r="616" spans="1:9" ht="14.4">
      <c r="A616" s="6"/>
      <c r="B616" s="6"/>
      <c r="C616" s="6"/>
      <c r="G616" s="6"/>
      <c r="H616" s="6"/>
      <c r="I616" s="6"/>
    </row>
    <row r="617" spans="1:9" ht="14.4">
      <c r="A617" s="6"/>
      <c r="B617" s="6"/>
      <c r="C617" s="6"/>
      <c r="G617" s="6"/>
      <c r="H617" s="6"/>
      <c r="I617" s="6"/>
    </row>
    <row r="618" spans="1:9" ht="14.4">
      <c r="A618" s="6"/>
      <c r="B618" s="6"/>
      <c r="C618" s="6"/>
      <c r="G618" s="6"/>
      <c r="H618" s="6"/>
      <c r="I618" s="6"/>
    </row>
    <row r="619" spans="1:9" ht="14.4">
      <c r="A619" s="6"/>
      <c r="B619" s="6"/>
      <c r="C619" s="6"/>
      <c r="G619" s="6"/>
      <c r="H619" s="6"/>
      <c r="I619" s="6"/>
    </row>
    <row r="620" spans="1:9" ht="14.4">
      <c r="A620" s="6"/>
      <c r="B620" s="6"/>
      <c r="C620" s="6"/>
      <c r="G620" s="6"/>
      <c r="H620" s="6"/>
      <c r="I620" s="6"/>
    </row>
    <row r="621" spans="1:9" ht="14.4">
      <c r="A621" s="6"/>
      <c r="B621" s="6"/>
      <c r="C621" s="6"/>
      <c r="G621" s="6"/>
      <c r="H621" s="6"/>
      <c r="I621" s="6"/>
    </row>
    <row r="622" spans="1:9" ht="14.4">
      <c r="A622" s="6"/>
      <c r="B622" s="6"/>
      <c r="C622" s="6"/>
      <c r="G622" s="6"/>
      <c r="H622" s="6"/>
      <c r="I622" s="6"/>
    </row>
    <row r="623" spans="1:9" ht="14.4">
      <c r="A623" s="6"/>
      <c r="B623" s="6"/>
      <c r="C623" s="6"/>
      <c r="G623" s="6"/>
      <c r="H623" s="6"/>
      <c r="I623" s="6"/>
    </row>
    <row r="624" spans="1:9" ht="14.4">
      <c r="A624" s="6"/>
      <c r="B624" s="6"/>
      <c r="C624" s="6"/>
      <c r="G624" s="6"/>
      <c r="H624" s="6"/>
      <c r="I624" s="6"/>
    </row>
    <row r="625" spans="1:9" ht="14.4">
      <c r="A625" s="6"/>
      <c r="B625" s="6"/>
      <c r="C625" s="6"/>
      <c r="G625" s="6"/>
      <c r="H625" s="6"/>
      <c r="I625" s="6"/>
    </row>
    <row r="626" spans="1:9" ht="14.4">
      <c r="A626" s="6"/>
      <c r="B626" s="6"/>
      <c r="C626" s="6"/>
      <c r="G626" s="6"/>
      <c r="H626" s="6"/>
      <c r="I626" s="6"/>
    </row>
    <row r="627" spans="1:9" ht="14.4">
      <c r="A627" s="6"/>
      <c r="B627" s="6"/>
      <c r="C627" s="6"/>
      <c r="G627" s="6"/>
      <c r="H627" s="6"/>
      <c r="I627" s="6"/>
    </row>
    <row r="628" spans="1:9" ht="14.4">
      <c r="A628" s="6"/>
      <c r="B628" s="6"/>
      <c r="C628" s="6"/>
      <c r="G628" s="6"/>
      <c r="H628" s="6"/>
      <c r="I628" s="6"/>
    </row>
    <row r="629" spans="1:9" ht="14.4">
      <c r="A629" s="6"/>
      <c r="B629" s="6"/>
      <c r="C629" s="6"/>
      <c r="G629" s="6"/>
      <c r="H629" s="6"/>
      <c r="I629" s="6"/>
    </row>
    <row r="630" spans="1:9" ht="14.4">
      <c r="A630" s="6"/>
      <c r="B630" s="6"/>
      <c r="C630" s="6"/>
      <c r="G630" s="6"/>
      <c r="H630" s="6"/>
      <c r="I630" s="6"/>
    </row>
    <row r="631" spans="1:9" ht="14.4">
      <c r="A631" s="6"/>
      <c r="B631" s="6"/>
      <c r="C631" s="6"/>
      <c r="G631" s="6"/>
      <c r="H631" s="6"/>
      <c r="I631" s="6"/>
    </row>
    <row r="632" spans="1:9" ht="14.4">
      <c r="A632" s="6"/>
      <c r="B632" s="6"/>
      <c r="C632" s="6"/>
      <c r="G632" s="6"/>
      <c r="H632" s="6"/>
      <c r="I632" s="6"/>
    </row>
    <row r="633" spans="1:9" ht="14.4">
      <c r="A633" s="6"/>
      <c r="B633" s="6"/>
      <c r="C633" s="6"/>
      <c r="G633" s="6"/>
      <c r="H633" s="6"/>
      <c r="I633" s="6"/>
    </row>
    <row r="634" spans="1:9" ht="14.4">
      <c r="A634" s="6"/>
      <c r="B634" s="6"/>
      <c r="C634" s="6"/>
      <c r="G634" s="6"/>
      <c r="H634" s="6"/>
      <c r="I634" s="6"/>
    </row>
    <row r="635" spans="1:9" ht="14.4">
      <c r="A635" s="6"/>
      <c r="B635" s="6"/>
      <c r="C635" s="6"/>
      <c r="G635" s="6"/>
      <c r="H635" s="6"/>
      <c r="I635" s="6"/>
    </row>
    <row r="636" spans="1:9" ht="14.4">
      <c r="A636" s="6"/>
      <c r="B636" s="6"/>
      <c r="C636" s="6"/>
      <c r="G636" s="6"/>
      <c r="H636" s="6"/>
      <c r="I636" s="6"/>
    </row>
    <row r="637" spans="1:9" ht="14.4">
      <c r="A637" s="6"/>
      <c r="B637" s="6"/>
      <c r="C637" s="6"/>
      <c r="G637" s="6"/>
      <c r="H637" s="6"/>
      <c r="I637" s="6"/>
    </row>
    <row r="638" spans="1:9" ht="14.4">
      <c r="A638" s="6"/>
      <c r="B638" s="6"/>
      <c r="C638" s="6"/>
      <c r="G638" s="6"/>
      <c r="H638" s="6"/>
      <c r="I638" s="6"/>
    </row>
    <row r="639" spans="1:9" ht="14.4">
      <c r="A639" s="6"/>
      <c r="B639" s="6"/>
      <c r="C639" s="6"/>
      <c r="G639" s="6"/>
      <c r="H639" s="6"/>
      <c r="I639" s="6"/>
    </row>
    <row r="640" spans="1:9" ht="14.4">
      <c r="A640" s="6"/>
      <c r="B640" s="6"/>
      <c r="C640" s="6"/>
      <c r="G640" s="6"/>
      <c r="H640" s="6"/>
      <c r="I640" s="6"/>
    </row>
    <row r="641" spans="1:9" ht="14.4">
      <c r="A641" s="6"/>
      <c r="B641" s="6"/>
      <c r="C641" s="6"/>
      <c r="G641" s="6"/>
      <c r="H641" s="6"/>
      <c r="I641" s="6"/>
    </row>
    <row r="642" spans="1:9" ht="14.4">
      <c r="A642" s="6"/>
      <c r="B642" s="6"/>
      <c r="C642" s="6"/>
      <c r="G642" s="6"/>
      <c r="H642" s="6"/>
      <c r="I642" s="6"/>
    </row>
    <row r="643" spans="1:9" ht="14.4">
      <c r="A643" s="6"/>
      <c r="B643" s="6"/>
      <c r="C643" s="6"/>
      <c r="G643" s="6"/>
      <c r="H643" s="6"/>
      <c r="I643" s="6"/>
    </row>
    <row r="644" spans="1:9" ht="14.4">
      <c r="A644" s="6"/>
      <c r="B644" s="6"/>
      <c r="C644" s="6"/>
      <c r="G644" s="6"/>
      <c r="H644" s="6"/>
      <c r="I644" s="6"/>
    </row>
    <row r="645" spans="1:9" ht="14.4">
      <c r="A645" s="6"/>
      <c r="B645" s="6"/>
      <c r="C645" s="6"/>
      <c r="G645" s="6"/>
      <c r="H645" s="6"/>
      <c r="I645" s="6"/>
    </row>
    <row r="646" spans="1:9" ht="14.4">
      <c r="A646" s="6"/>
      <c r="B646" s="6"/>
      <c r="C646" s="6"/>
      <c r="G646" s="6"/>
      <c r="H646" s="6"/>
      <c r="I646" s="6"/>
    </row>
    <row r="647" spans="1:9" ht="14.4">
      <c r="A647" s="6"/>
      <c r="B647" s="6"/>
      <c r="C647" s="6"/>
      <c r="G647" s="6"/>
      <c r="H647" s="6"/>
      <c r="I647" s="6"/>
    </row>
    <row r="648" spans="1:9" ht="14.4">
      <c r="A648" s="6"/>
      <c r="B648" s="6"/>
      <c r="C648" s="6"/>
      <c r="G648" s="6"/>
      <c r="H648" s="6"/>
      <c r="I648" s="6"/>
    </row>
    <row r="649" spans="1:9" ht="14.4">
      <c r="A649" s="6"/>
      <c r="B649" s="6"/>
      <c r="C649" s="6"/>
      <c r="G649" s="6"/>
      <c r="H649" s="6"/>
      <c r="I649" s="6"/>
    </row>
    <row r="650" spans="1:9" ht="14.4">
      <c r="A650" s="6"/>
      <c r="B650" s="6"/>
      <c r="C650" s="6"/>
      <c r="G650" s="6"/>
      <c r="H650" s="6"/>
      <c r="I650" s="6"/>
    </row>
    <row r="651" spans="1:9" ht="14.4">
      <c r="A651" s="6"/>
      <c r="B651" s="6"/>
      <c r="C651" s="6"/>
      <c r="G651" s="6"/>
      <c r="H651" s="6"/>
      <c r="I651" s="6"/>
    </row>
    <row r="652" spans="1:9" ht="14.4">
      <c r="A652" s="6"/>
      <c r="B652" s="6"/>
      <c r="C652" s="6"/>
      <c r="G652" s="6"/>
      <c r="H652" s="6"/>
      <c r="I652" s="6"/>
    </row>
    <row r="653" spans="1:9" ht="14.4">
      <c r="A653" s="6"/>
      <c r="B653" s="6"/>
      <c r="C653" s="6"/>
      <c r="G653" s="6"/>
      <c r="H653" s="6"/>
      <c r="I653" s="6"/>
    </row>
    <row r="654" spans="1:9" ht="14.4">
      <c r="A654" s="6"/>
      <c r="B654" s="6"/>
      <c r="C654" s="6"/>
      <c r="G654" s="6"/>
      <c r="H654" s="6"/>
      <c r="I654" s="6"/>
    </row>
    <row r="655" spans="1:9" ht="14.4">
      <c r="A655" s="6"/>
      <c r="B655" s="6"/>
      <c r="C655" s="6"/>
      <c r="G655" s="6"/>
      <c r="H655" s="6"/>
      <c r="I655" s="6"/>
    </row>
    <row r="656" spans="1:9" ht="14.4">
      <c r="A656" s="6"/>
      <c r="B656" s="6"/>
      <c r="C656" s="6"/>
      <c r="G656" s="6"/>
      <c r="H656" s="6"/>
      <c r="I656" s="6"/>
    </row>
    <row r="657" spans="1:9" ht="14.4">
      <c r="A657" s="6"/>
      <c r="B657" s="6"/>
      <c r="C657" s="6"/>
      <c r="G657" s="6"/>
      <c r="H657" s="6"/>
      <c r="I657" s="6"/>
    </row>
    <row r="658" spans="1:9" ht="14.4">
      <c r="A658" s="6"/>
      <c r="B658" s="6"/>
      <c r="C658" s="6"/>
      <c r="G658" s="6"/>
      <c r="H658" s="6"/>
      <c r="I658" s="6"/>
    </row>
    <row r="659" spans="1:9" ht="14.4">
      <c r="A659" s="6"/>
      <c r="B659" s="6"/>
      <c r="C659" s="6"/>
      <c r="G659" s="6"/>
      <c r="H659" s="6"/>
      <c r="I659" s="6"/>
    </row>
    <row r="660" spans="1:9" ht="14.4">
      <c r="A660" s="6"/>
      <c r="B660" s="6"/>
      <c r="C660" s="6"/>
      <c r="G660" s="6"/>
      <c r="H660" s="6"/>
      <c r="I660" s="6"/>
    </row>
    <row r="661" spans="1:9" ht="14.4">
      <c r="A661" s="6"/>
      <c r="B661" s="6"/>
      <c r="C661" s="6"/>
      <c r="G661" s="6"/>
      <c r="H661" s="6"/>
      <c r="I661" s="6"/>
    </row>
    <row r="662" spans="1:9" ht="14.4">
      <c r="A662" s="6"/>
      <c r="B662" s="6"/>
      <c r="C662" s="6"/>
      <c r="G662" s="6"/>
      <c r="H662" s="6"/>
      <c r="I662" s="6"/>
    </row>
    <row r="663" spans="1:9" ht="14.4">
      <c r="A663" s="6"/>
      <c r="B663" s="6"/>
      <c r="C663" s="6"/>
      <c r="G663" s="6"/>
      <c r="H663" s="6"/>
      <c r="I663" s="6"/>
    </row>
    <row r="664" spans="1:9" ht="14.4">
      <c r="A664" s="6"/>
      <c r="B664" s="6"/>
      <c r="C664" s="6"/>
      <c r="G664" s="6"/>
      <c r="H664" s="6"/>
      <c r="I664" s="6"/>
    </row>
    <row r="665" spans="1:9" ht="14.4">
      <c r="A665" s="6"/>
      <c r="B665" s="6"/>
      <c r="C665" s="6"/>
      <c r="G665" s="6"/>
      <c r="H665" s="6"/>
      <c r="I665" s="6"/>
    </row>
    <row r="666" spans="1:9" ht="14.4">
      <c r="A666" s="6"/>
      <c r="B666" s="6"/>
      <c r="C666" s="6"/>
      <c r="G666" s="6"/>
      <c r="H666" s="6"/>
      <c r="I666" s="6"/>
    </row>
    <row r="667" spans="1:9" ht="14.4">
      <c r="A667" s="6"/>
      <c r="B667" s="6"/>
      <c r="C667" s="6"/>
      <c r="G667" s="6"/>
      <c r="H667" s="6"/>
      <c r="I667" s="6"/>
    </row>
    <row r="668" spans="1:9" ht="14.4">
      <c r="A668" s="6"/>
      <c r="B668" s="6"/>
      <c r="C668" s="6"/>
      <c r="G668" s="6"/>
      <c r="H668" s="6"/>
      <c r="I668" s="6"/>
    </row>
    <row r="669" spans="1:9" ht="14.4">
      <c r="A669" s="6"/>
      <c r="B669" s="6"/>
      <c r="C669" s="6"/>
      <c r="G669" s="6"/>
      <c r="H669" s="6"/>
      <c r="I669" s="6"/>
    </row>
    <row r="670" spans="1:9" ht="14.4">
      <c r="A670" s="6"/>
      <c r="B670" s="6"/>
      <c r="C670" s="6"/>
      <c r="G670" s="6"/>
      <c r="H670" s="6"/>
      <c r="I670" s="6"/>
    </row>
    <row r="671" spans="1:9" ht="14.4">
      <c r="A671" s="6"/>
      <c r="B671" s="6"/>
      <c r="C671" s="6"/>
      <c r="G671" s="6"/>
      <c r="H671" s="6"/>
      <c r="I671" s="6"/>
    </row>
    <row r="672" spans="1:9" ht="14.4">
      <c r="A672" s="6"/>
      <c r="B672" s="6"/>
      <c r="C672" s="6"/>
      <c r="G672" s="6"/>
      <c r="H672" s="6"/>
      <c r="I672" s="6"/>
    </row>
    <row r="673" spans="1:9" ht="14.4">
      <c r="A673" s="6"/>
      <c r="B673" s="6"/>
      <c r="C673" s="6"/>
      <c r="G673" s="6"/>
      <c r="H673" s="6"/>
      <c r="I673" s="6"/>
    </row>
    <row r="674" spans="1:9" ht="14.4">
      <c r="A674" s="6"/>
      <c r="B674" s="6"/>
      <c r="C674" s="6"/>
      <c r="G674" s="6"/>
      <c r="H674" s="6"/>
      <c r="I674" s="6"/>
    </row>
    <row r="675" spans="1:9" ht="14.4">
      <c r="A675" s="6"/>
      <c r="B675" s="6"/>
      <c r="C675" s="6"/>
      <c r="G675" s="6"/>
      <c r="H675" s="6"/>
      <c r="I675" s="6"/>
    </row>
    <row r="676" spans="1:9" ht="14.4">
      <c r="A676" s="6"/>
      <c r="B676" s="6"/>
      <c r="C676" s="6"/>
      <c r="G676" s="6"/>
      <c r="H676" s="6"/>
      <c r="I676" s="6"/>
    </row>
    <row r="677" spans="1:9" ht="14.4">
      <c r="A677" s="6"/>
      <c r="B677" s="6"/>
      <c r="C677" s="6"/>
      <c r="G677" s="6"/>
      <c r="H677" s="6"/>
      <c r="I677" s="6"/>
    </row>
    <row r="678" spans="1:9" ht="14.4">
      <c r="A678" s="6"/>
      <c r="B678" s="6"/>
      <c r="C678" s="6"/>
      <c r="G678" s="6"/>
      <c r="H678" s="6"/>
      <c r="I678" s="6"/>
    </row>
    <row r="679" spans="1:9" ht="14.4">
      <c r="A679" s="6"/>
      <c r="B679" s="6"/>
      <c r="C679" s="6"/>
      <c r="G679" s="6"/>
      <c r="H679" s="6"/>
      <c r="I679" s="6"/>
    </row>
    <row r="680" spans="1:9" ht="14.4">
      <c r="A680" s="6"/>
      <c r="B680" s="6"/>
      <c r="C680" s="6"/>
      <c r="G680" s="6"/>
      <c r="H680" s="6"/>
      <c r="I680" s="6"/>
    </row>
    <row r="681" spans="1:9" ht="14.4">
      <c r="A681" s="6"/>
      <c r="B681" s="6"/>
      <c r="C681" s="6"/>
      <c r="G681" s="6"/>
      <c r="H681" s="6"/>
      <c r="I681" s="6"/>
    </row>
    <row r="682" spans="1:9" ht="14.4">
      <c r="A682" s="6"/>
      <c r="B682" s="6"/>
      <c r="C682" s="6"/>
      <c r="G682" s="6"/>
      <c r="H682" s="6"/>
      <c r="I682" s="6"/>
    </row>
    <row r="683" spans="1:9" ht="14.4">
      <c r="A683" s="6"/>
      <c r="B683" s="6"/>
      <c r="C683" s="6"/>
      <c r="G683" s="6"/>
      <c r="H683" s="6"/>
      <c r="I683" s="6"/>
    </row>
    <row r="684" spans="1:9" ht="14.4">
      <c r="A684" s="6"/>
      <c r="B684" s="6"/>
      <c r="C684" s="6"/>
      <c r="G684" s="6"/>
      <c r="H684" s="6"/>
      <c r="I684" s="6"/>
    </row>
    <row r="685" spans="1:9" ht="14.4">
      <c r="A685" s="6"/>
      <c r="B685" s="6"/>
      <c r="C685" s="6"/>
      <c r="G685" s="6"/>
      <c r="H685" s="6"/>
      <c r="I685" s="6"/>
    </row>
    <row r="686" spans="1:9" ht="14.4">
      <c r="A686" s="6"/>
      <c r="B686" s="6"/>
      <c r="C686" s="6"/>
      <c r="G686" s="6"/>
      <c r="H686" s="6"/>
      <c r="I686" s="6"/>
    </row>
    <row r="687" spans="1:9" ht="14.4">
      <c r="A687" s="6"/>
      <c r="B687" s="6"/>
      <c r="C687" s="6"/>
      <c r="G687" s="6"/>
      <c r="H687" s="6"/>
      <c r="I687" s="6"/>
    </row>
    <row r="688" spans="1:9" ht="14.4">
      <c r="A688" s="6"/>
      <c r="B688" s="6"/>
      <c r="C688" s="6"/>
      <c r="G688" s="6"/>
      <c r="H688" s="6"/>
      <c r="I688" s="6"/>
    </row>
    <row r="689" spans="1:9" ht="14.4">
      <c r="A689" s="6"/>
      <c r="B689" s="6"/>
      <c r="C689" s="6"/>
      <c r="G689" s="6"/>
      <c r="H689" s="6"/>
      <c r="I689" s="6"/>
    </row>
    <row r="690" spans="1:9" ht="14.4">
      <c r="A690" s="6"/>
      <c r="B690" s="6"/>
      <c r="C690" s="6"/>
      <c r="G690" s="6"/>
      <c r="H690" s="6"/>
      <c r="I690" s="6"/>
    </row>
    <row r="691" spans="1:9" ht="14.4">
      <c r="A691" s="6"/>
      <c r="B691" s="6"/>
      <c r="C691" s="6"/>
      <c r="G691" s="6"/>
      <c r="H691" s="6"/>
      <c r="I691" s="6"/>
    </row>
    <row r="692" spans="1:9" ht="14.4">
      <c r="A692" s="6"/>
      <c r="B692" s="6"/>
      <c r="C692" s="6"/>
      <c r="G692" s="6"/>
      <c r="H692" s="6"/>
      <c r="I692" s="6"/>
    </row>
    <row r="693" spans="1:9" ht="14.4">
      <c r="A693" s="6"/>
      <c r="B693" s="6"/>
      <c r="C693" s="6"/>
      <c r="G693" s="6"/>
      <c r="H693" s="6"/>
      <c r="I693" s="6"/>
    </row>
    <row r="694" spans="1:9" ht="14.4">
      <c r="A694" s="6"/>
      <c r="B694" s="6"/>
      <c r="C694" s="6"/>
      <c r="G694" s="6"/>
      <c r="H694" s="6"/>
      <c r="I694" s="6"/>
    </row>
    <row r="695" spans="1:9" ht="14.4">
      <c r="A695" s="6"/>
      <c r="B695" s="6"/>
      <c r="C695" s="6"/>
      <c r="G695" s="6"/>
      <c r="H695" s="6"/>
      <c r="I695" s="6"/>
    </row>
    <row r="696" spans="1:9" ht="14.4">
      <c r="A696" s="6"/>
      <c r="B696" s="6"/>
      <c r="C696" s="6"/>
      <c r="G696" s="6"/>
      <c r="H696" s="6"/>
      <c r="I696" s="6"/>
    </row>
    <row r="697" spans="1:9" ht="14.4">
      <c r="A697" s="6"/>
      <c r="B697" s="6"/>
      <c r="C697" s="6"/>
      <c r="G697" s="6"/>
      <c r="H697" s="6"/>
      <c r="I697" s="6"/>
    </row>
    <row r="698" spans="1:9" ht="14.4">
      <c r="A698" s="6"/>
      <c r="B698" s="6"/>
      <c r="C698" s="6"/>
      <c r="G698" s="6"/>
      <c r="H698" s="6"/>
      <c r="I698" s="6"/>
    </row>
    <row r="699" spans="1:9" ht="14.4">
      <c r="A699" s="6"/>
      <c r="B699" s="6"/>
      <c r="C699" s="6"/>
      <c r="G699" s="6"/>
      <c r="H699" s="6"/>
      <c r="I699" s="6"/>
    </row>
    <row r="700" spans="1:9" ht="14.4">
      <c r="A700" s="6"/>
      <c r="B700" s="6"/>
      <c r="C700" s="6"/>
      <c r="G700" s="6"/>
      <c r="H700" s="6"/>
      <c r="I700" s="6"/>
    </row>
    <row r="701" spans="1:9" ht="14.4">
      <c r="A701" s="6"/>
      <c r="B701" s="6"/>
      <c r="C701" s="6"/>
      <c r="G701" s="6"/>
      <c r="H701" s="6"/>
      <c r="I701" s="6"/>
    </row>
    <row r="702" spans="1:9" ht="14.4">
      <c r="A702" s="6"/>
      <c r="B702" s="6"/>
      <c r="C702" s="6"/>
      <c r="G702" s="6"/>
      <c r="H702" s="6"/>
      <c r="I702" s="6"/>
    </row>
    <row r="703" spans="1:9" ht="14.4">
      <c r="A703" s="6"/>
      <c r="B703" s="6"/>
      <c r="C703" s="6"/>
      <c r="G703" s="6"/>
      <c r="H703" s="6"/>
      <c r="I703" s="6"/>
    </row>
    <row r="704" spans="1:9" ht="14.4">
      <c r="A704" s="6"/>
      <c r="B704" s="6"/>
      <c r="C704" s="6"/>
      <c r="G704" s="6"/>
      <c r="H704" s="6"/>
      <c r="I704" s="6"/>
    </row>
    <row r="705" spans="1:9" ht="14.4">
      <c r="A705" s="6"/>
      <c r="B705" s="6"/>
      <c r="C705" s="6"/>
      <c r="G705" s="6"/>
      <c r="H705" s="6"/>
      <c r="I705" s="6"/>
    </row>
    <row r="706" spans="1:9" ht="14.4">
      <c r="A706" s="6"/>
      <c r="B706" s="6"/>
      <c r="C706" s="6"/>
      <c r="G706" s="6"/>
      <c r="H706" s="6"/>
      <c r="I706" s="6"/>
    </row>
    <row r="707" spans="1:9" ht="14.4">
      <c r="A707" s="6"/>
      <c r="B707" s="6"/>
      <c r="C707" s="6"/>
      <c r="G707" s="6"/>
      <c r="H707" s="6"/>
      <c r="I707" s="6"/>
    </row>
    <row r="708" spans="1:9" ht="14.4">
      <c r="A708" s="6"/>
      <c r="B708" s="6"/>
      <c r="C708" s="6"/>
      <c r="G708" s="6"/>
      <c r="H708" s="6"/>
      <c r="I708" s="6"/>
    </row>
    <row r="709" spans="1:9" ht="14.4">
      <c r="A709" s="6"/>
      <c r="B709" s="6"/>
      <c r="C709" s="6"/>
      <c r="G709" s="6"/>
      <c r="H709" s="6"/>
      <c r="I709" s="6"/>
    </row>
    <row r="710" spans="1:9" ht="14.4">
      <c r="A710" s="6"/>
      <c r="B710" s="6"/>
      <c r="C710" s="6"/>
      <c r="G710" s="6"/>
      <c r="H710" s="6"/>
      <c r="I710" s="6"/>
    </row>
    <row r="711" spans="1:9" ht="14.4">
      <c r="A711" s="6"/>
      <c r="B711" s="6"/>
      <c r="C711" s="6"/>
      <c r="G711" s="6"/>
      <c r="H711" s="6"/>
      <c r="I711" s="6"/>
    </row>
    <row r="712" spans="1:9" ht="14.4">
      <c r="A712" s="6"/>
      <c r="B712" s="6"/>
      <c r="C712" s="6"/>
      <c r="G712" s="6"/>
      <c r="H712" s="6"/>
      <c r="I712" s="6"/>
    </row>
    <row r="713" spans="1:9" ht="14.4">
      <c r="A713" s="6"/>
      <c r="B713" s="6"/>
      <c r="C713" s="6"/>
      <c r="G713" s="6"/>
      <c r="H713" s="6"/>
      <c r="I713" s="6"/>
    </row>
    <row r="714" spans="1:9" ht="14.4">
      <c r="A714" s="6"/>
      <c r="B714" s="6"/>
      <c r="C714" s="6"/>
      <c r="G714" s="6"/>
      <c r="H714" s="6"/>
      <c r="I714" s="6"/>
    </row>
    <row r="715" spans="1:9" ht="14.4">
      <c r="A715" s="6"/>
      <c r="B715" s="6"/>
      <c r="C715" s="6"/>
      <c r="G715" s="6"/>
      <c r="H715" s="6"/>
      <c r="I715" s="6"/>
    </row>
    <row r="716" spans="1:9" ht="14.4">
      <c r="A716" s="6"/>
      <c r="B716" s="6"/>
      <c r="C716" s="6"/>
      <c r="G716" s="6"/>
      <c r="H716" s="6"/>
      <c r="I716" s="6"/>
    </row>
    <row r="717" spans="1:9" ht="14.4">
      <c r="A717" s="6"/>
      <c r="B717" s="6"/>
      <c r="C717" s="6"/>
      <c r="G717" s="6"/>
      <c r="H717" s="6"/>
      <c r="I717" s="6"/>
    </row>
    <row r="718" spans="1:9" ht="14.4">
      <c r="A718" s="6"/>
      <c r="B718" s="6"/>
      <c r="C718" s="6"/>
      <c r="G718" s="6"/>
      <c r="H718" s="6"/>
      <c r="I718" s="6"/>
    </row>
    <row r="719" spans="1:9" ht="14.4">
      <c r="A719" s="6"/>
      <c r="B719" s="6"/>
      <c r="C719" s="6"/>
      <c r="G719" s="6"/>
      <c r="H719" s="6"/>
      <c r="I719" s="6"/>
    </row>
    <row r="720" spans="1:9" ht="14.4">
      <c r="A720" s="6"/>
      <c r="B720" s="6"/>
      <c r="C720" s="6"/>
      <c r="G720" s="6"/>
      <c r="H720" s="6"/>
      <c r="I720" s="6"/>
    </row>
    <row r="721" spans="1:9" ht="14.4">
      <c r="A721" s="6"/>
      <c r="B721" s="6"/>
      <c r="C721" s="6"/>
      <c r="G721" s="6"/>
      <c r="H721" s="6"/>
      <c r="I721" s="6"/>
    </row>
    <row r="722" spans="1:9" ht="14.4">
      <c r="A722" s="6"/>
      <c r="B722" s="6"/>
      <c r="C722" s="6"/>
      <c r="G722" s="6"/>
      <c r="H722" s="6"/>
      <c r="I722" s="6"/>
    </row>
    <row r="723" spans="1:9" ht="14.4">
      <c r="A723" s="6"/>
      <c r="B723" s="6"/>
      <c r="C723" s="6"/>
      <c r="G723" s="6"/>
      <c r="H723" s="6"/>
      <c r="I723" s="6"/>
    </row>
    <row r="724" spans="1:9" ht="14.4">
      <c r="A724" s="6"/>
      <c r="B724" s="6"/>
      <c r="C724" s="6"/>
      <c r="G724" s="6"/>
      <c r="H724" s="6"/>
      <c r="I724" s="6"/>
    </row>
    <row r="725" spans="1:9" ht="14.4">
      <c r="A725" s="6"/>
      <c r="B725" s="6"/>
      <c r="C725" s="6"/>
      <c r="G725" s="6"/>
      <c r="H725" s="6"/>
      <c r="I725" s="6"/>
    </row>
    <row r="726" spans="1:9" ht="14.4">
      <c r="A726" s="6"/>
      <c r="B726" s="6"/>
      <c r="C726" s="6"/>
      <c r="G726" s="6"/>
      <c r="H726" s="6"/>
      <c r="I726" s="6"/>
    </row>
    <row r="727" spans="1:9" ht="14.4">
      <c r="A727" s="6"/>
      <c r="B727" s="6"/>
      <c r="C727" s="6"/>
      <c r="G727" s="6"/>
      <c r="H727" s="6"/>
      <c r="I727" s="6"/>
    </row>
    <row r="728" spans="1:9" ht="14.4">
      <c r="A728" s="6"/>
      <c r="B728" s="6"/>
      <c r="C728" s="6"/>
      <c r="G728" s="6"/>
      <c r="H728" s="6"/>
      <c r="I728" s="6"/>
    </row>
    <row r="729" spans="1:9" ht="14.4">
      <c r="A729" s="6"/>
      <c r="B729" s="6"/>
      <c r="C729" s="6"/>
      <c r="G729" s="6"/>
      <c r="H729" s="6"/>
      <c r="I729" s="6"/>
    </row>
    <row r="730" spans="1:9" ht="14.4">
      <c r="A730" s="6"/>
      <c r="B730" s="6"/>
      <c r="C730" s="6"/>
      <c r="G730" s="6"/>
      <c r="H730" s="6"/>
      <c r="I730" s="6"/>
    </row>
    <row r="731" spans="1:9" ht="14.4">
      <c r="A731" s="6"/>
      <c r="B731" s="6"/>
      <c r="C731" s="6"/>
      <c r="G731" s="6"/>
      <c r="H731" s="6"/>
      <c r="I731" s="6"/>
    </row>
    <row r="732" spans="1:9" ht="14.4">
      <c r="A732" s="6"/>
      <c r="B732" s="6"/>
      <c r="C732" s="6"/>
      <c r="G732" s="6"/>
      <c r="H732" s="6"/>
      <c r="I732" s="6"/>
    </row>
    <row r="733" spans="1:9" ht="14.4">
      <c r="A733" s="6"/>
      <c r="B733" s="6"/>
      <c r="C733" s="6"/>
      <c r="G733" s="6"/>
      <c r="H733" s="6"/>
      <c r="I733" s="6"/>
    </row>
    <row r="734" spans="1:9" ht="14.4">
      <c r="A734" s="6"/>
      <c r="B734" s="6"/>
      <c r="C734" s="6"/>
      <c r="G734" s="6"/>
      <c r="H734" s="6"/>
      <c r="I734" s="6"/>
    </row>
    <row r="735" spans="1:9" ht="14.4">
      <c r="A735" s="6"/>
      <c r="B735" s="6"/>
      <c r="C735" s="6"/>
      <c r="G735" s="6"/>
      <c r="H735" s="6"/>
      <c r="I735" s="6"/>
    </row>
    <row r="736" spans="1:9" ht="14.4">
      <c r="A736" s="6"/>
      <c r="B736" s="6"/>
      <c r="C736" s="6"/>
      <c r="G736" s="6"/>
      <c r="H736" s="6"/>
      <c r="I736" s="6"/>
    </row>
    <row r="737" spans="1:9" ht="14.4">
      <c r="A737" s="6"/>
      <c r="B737" s="6"/>
      <c r="C737" s="6"/>
      <c r="G737" s="6"/>
      <c r="H737" s="6"/>
      <c r="I737" s="6"/>
    </row>
    <row r="738" spans="1:9" ht="14.4">
      <c r="A738" s="6"/>
      <c r="B738" s="6"/>
      <c r="C738" s="6"/>
      <c r="G738" s="6"/>
      <c r="H738" s="6"/>
      <c r="I738" s="6"/>
    </row>
    <row r="739" spans="1:9" ht="14.4">
      <c r="A739" s="6"/>
      <c r="B739" s="6"/>
      <c r="C739" s="6"/>
      <c r="G739" s="6"/>
      <c r="H739" s="6"/>
      <c r="I739" s="6"/>
    </row>
    <row r="740" spans="1:9" ht="14.4">
      <c r="A740" s="6"/>
      <c r="B740" s="6"/>
      <c r="C740" s="6"/>
      <c r="G740" s="6"/>
      <c r="H740" s="6"/>
      <c r="I740" s="6"/>
    </row>
    <row r="741" spans="1:9" ht="14.4">
      <c r="A741" s="6"/>
      <c r="B741" s="6"/>
      <c r="C741" s="6"/>
      <c r="G741" s="6"/>
      <c r="H741" s="6"/>
      <c r="I741" s="6"/>
    </row>
    <row r="742" spans="1:9" ht="14.4">
      <c r="A742" s="6"/>
      <c r="B742" s="6"/>
      <c r="C742" s="6"/>
      <c r="G742" s="6"/>
      <c r="H742" s="6"/>
      <c r="I742" s="6"/>
    </row>
    <row r="743" spans="1:9" ht="14.4">
      <c r="A743" s="6"/>
      <c r="B743" s="6"/>
      <c r="C743" s="6"/>
      <c r="G743" s="6"/>
      <c r="H743" s="6"/>
      <c r="I743" s="6"/>
    </row>
    <row r="744" spans="1:9" ht="14.4">
      <c r="A744" s="6"/>
      <c r="B744" s="6"/>
      <c r="C744" s="6"/>
      <c r="G744" s="6"/>
      <c r="H744" s="6"/>
      <c r="I744" s="6"/>
    </row>
    <row r="745" spans="1:9" ht="14.4">
      <c r="A745" s="6"/>
      <c r="B745" s="6"/>
      <c r="C745" s="6"/>
      <c r="G745" s="6"/>
      <c r="H745" s="6"/>
      <c r="I745" s="6"/>
    </row>
    <row r="746" spans="1:9" ht="14.4">
      <c r="A746" s="6"/>
      <c r="B746" s="6"/>
      <c r="C746" s="6"/>
      <c r="G746" s="6"/>
      <c r="H746" s="6"/>
      <c r="I746" s="6"/>
    </row>
    <row r="747" spans="1:9" ht="14.4">
      <c r="A747" s="6"/>
      <c r="B747" s="6"/>
      <c r="C747" s="6"/>
      <c r="G747" s="6"/>
      <c r="H747" s="6"/>
      <c r="I747" s="6"/>
    </row>
    <row r="748" spans="1:9" ht="14.4">
      <c r="A748" s="6"/>
      <c r="B748" s="6"/>
      <c r="C748" s="6"/>
      <c r="G748" s="6"/>
      <c r="H748" s="6"/>
      <c r="I748" s="6"/>
    </row>
    <row r="749" spans="1:9" ht="14.4">
      <c r="A749" s="6"/>
      <c r="B749" s="6"/>
      <c r="C749" s="6"/>
      <c r="G749" s="6"/>
      <c r="H749" s="6"/>
      <c r="I749" s="6"/>
    </row>
    <row r="750" spans="1:9" ht="14.4">
      <c r="A750" s="6"/>
      <c r="B750" s="6"/>
      <c r="C750" s="6"/>
      <c r="G750" s="6"/>
      <c r="H750" s="6"/>
      <c r="I750" s="6"/>
    </row>
    <row r="751" spans="1:9" ht="14.4">
      <c r="A751" s="6"/>
      <c r="B751" s="6"/>
      <c r="C751" s="6"/>
      <c r="G751" s="6"/>
      <c r="H751" s="6"/>
      <c r="I751" s="6"/>
    </row>
    <row r="752" spans="1:9" ht="14.4">
      <c r="A752" s="6"/>
      <c r="B752" s="6"/>
      <c r="C752" s="6"/>
      <c r="G752" s="6"/>
      <c r="H752" s="6"/>
      <c r="I752" s="6"/>
    </row>
    <row r="753" spans="1:9" ht="14.4">
      <c r="A753" s="6"/>
      <c r="B753" s="6"/>
      <c r="C753" s="6"/>
      <c r="G753" s="6"/>
      <c r="H753" s="6"/>
      <c r="I753" s="6"/>
    </row>
    <row r="754" spans="1:9" ht="14.4">
      <c r="A754" s="6"/>
      <c r="B754" s="6"/>
      <c r="C754" s="6"/>
      <c r="G754" s="6"/>
      <c r="H754" s="6"/>
      <c r="I754" s="6"/>
    </row>
    <row r="755" spans="1:9" ht="14.4">
      <c r="A755" s="6"/>
      <c r="B755" s="6"/>
      <c r="C755" s="6"/>
      <c r="G755" s="6"/>
      <c r="H755" s="6"/>
      <c r="I755" s="6"/>
    </row>
    <row r="756" spans="1:9" ht="14.4">
      <c r="A756" s="6"/>
      <c r="B756" s="6"/>
      <c r="C756" s="6"/>
      <c r="G756" s="6"/>
      <c r="H756" s="6"/>
      <c r="I756" s="6"/>
    </row>
    <row r="757" spans="1:9" ht="14.4">
      <c r="A757" s="6"/>
      <c r="B757" s="6"/>
      <c r="C757" s="6"/>
      <c r="G757" s="6"/>
      <c r="H757" s="6"/>
      <c r="I757" s="6"/>
    </row>
    <row r="758" spans="1:9" ht="14.4">
      <c r="A758" s="6"/>
      <c r="B758" s="6"/>
      <c r="C758" s="6"/>
      <c r="G758" s="6"/>
      <c r="H758" s="6"/>
      <c r="I758" s="6"/>
    </row>
    <row r="759" spans="1:9" ht="14.4">
      <c r="A759" s="6"/>
      <c r="B759" s="6"/>
      <c r="C759" s="6"/>
      <c r="G759" s="6"/>
      <c r="H759" s="6"/>
      <c r="I759" s="6"/>
    </row>
    <row r="760" spans="1:9" ht="14.4">
      <c r="A760" s="6"/>
      <c r="B760" s="6"/>
      <c r="C760" s="6"/>
      <c r="G760" s="6"/>
      <c r="H760" s="6"/>
      <c r="I760" s="6"/>
    </row>
    <row r="761" spans="1:9" ht="14.4">
      <c r="A761" s="6"/>
      <c r="B761" s="6"/>
      <c r="C761" s="6"/>
      <c r="G761" s="6"/>
      <c r="H761" s="6"/>
      <c r="I761" s="6"/>
    </row>
    <row r="762" spans="1:9" ht="14.4">
      <c r="A762" s="6"/>
      <c r="B762" s="6"/>
      <c r="C762" s="6"/>
      <c r="G762" s="6"/>
      <c r="H762" s="6"/>
      <c r="I762" s="6"/>
    </row>
    <row r="763" spans="1:9" ht="14.4">
      <c r="A763" s="6"/>
      <c r="B763" s="6"/>
      <c r="C763" s="6"/>
      <c r="G763" s="6"/>
      <c r="H763" s="6"/>
      <c r="I763" s="6"/>
    </row>
    <row r="764" spans="1:9" ht="14.4">
      <c r="A764" s="6"/>
      <c r="B764" s="6"/>
      <c r="C764" s="6"/>
      <c r="G764" s="6"/>
      <c r="H764" s="6"/>
      <c r="I764" s="6"/>
    </row>
    <row r="765" spans="1:9" ht="14.4">
      <c r="A765" s="6"/>
      <c r="B765" s="6"/>
      <c r="C765" s="6"/>
      <c r="G765" s="6"/>
      <c r="H765" s="6"/>
      <c r="I765" s="6"/>
    </row>
    <row r="766" spans="1:9" ht="14.4">
      <c r="A766" s="6"/>
      <c r="B766" s="6"/>
      <c r="C766" s="6"/>
      <c r="G766" s="6"/>
      <c r="H766" s="6"/>
      <c r="I766" s="6"/>
    </row>
    <row r="767" spans="1:9" ht="14.4">
      <c r="A767" s="6"/>
      <c r="B767" s="6"/>
      <c r="C767" s="6"/>
      <c r="G767" s="6"/>
      <c r="H767" s="6"/>
      <c r="I767" s="6"/>
    </row>
    <row r="768" spans="1:9" ht="14.4">
      <c r="A768" s="6"/>
      <c r="B768" s="6"/>
      <c r="C768" s="6"/>
      <c r="G768" s="6"/>
      <c r="H768" s="6"/>
      <c r="I768" s="6"/>
    </row>
    <row r="769" spans="1:9" ht="14.4">
      <c r="A769" s="6"/>
      <c r="B769" s="6"/>
      <c r="C769" s="6"/>
      <c r="G769" s="6"/>
      <c r="H769" s="6"/>
      <c r="I769" s="6"/>
    </row>
    <row r="770" spans="1:9" ht="14.4">
      <c r="A770" s="6"/>
      <c r="B770" s="6"/>
      <c r="C770" s="6"/>
      <c r="G770" s="6"/>
      <c r="H770" s="6"/>
      <c r="I770" s="6"/>
    </row>
    <row r="771" spans="1:9" ht="14.4">
      <c r="A771" s="6"/>
      <c r="B771" s="6"/>
      <c r="C771" s="6"/>
      <c r="G771" s="6"/>
      <c r="H771" s="6"/>
      <c r="I771" s="6"/>
    </row>
    <row r="772" spans="1:9" ht="14.4">
      <c r="A772" s="6"/>
      <c r="B772" s="6"/>
      <c r="C772" s="6"/>
      <c r="G772" s="6"/>
      <c r="H772" s="6"/>
      <c r="I772" s="6"/>
    </row>
    <row r="773" spans="1:9" ht="14.4">
      <c r="A773" s="6"/>
      <c r="B773" s="6"/>
      <c r="C773" s="6"/>
      <c r="G773" s="6"/>
      <c r="H773" s="6"/>
      <c r="I773" s="6"/>
    </row>
    <row r="774" spans="1:9" ht="14.4">
      <c r="A774" s="6"/>
      <c r="B774" s="6"/>
      <c r="C774" s="6"/>
      <c r="G774" s="6"/>
      <c r="H774" s="6"/>
      <c r="I774" s="6"/>
    </row>
    <row r="775" spans="1:9" ht="14.4">
      <c r="A775" s="6"/>
      <c r="B775" s="6"/>
      <c r="C775" s="6"/>
      <c r="G775" s="6"/>
      <c r="H775" s="6"/>
      <c r="I775" s="6"/>
    </row>
    <row r="776" spans="1:9" ht="14.4">
      <c r="A776" s="6"/>
      <c r="B776" s="6"/>
      <c r="C776" s="6"/>
      <c r="G776" s="6"/>
      <c r="H776" s="6"/>
      <c r="I776" s="6"/>
    </row>
    <row r="777" spans="1:9" ht="14.4">
      <c r="A777" s="6"/>
      <c r="B777" s="6"/>
      <c r="C777" s="6"/>
      <c r="G777" s="6"/>
      <c r="H777" s="6"/>
      <c r="I777" s="6"/>
    </row>
    <row r="778" spans="1:9" ht="14.4">
      <c r="A778" s="6"/>
      <c r="B778" s="6"/>
      <c r="C778" s="6"/>
      <c r="G778" s="6"/>
      <c r="H778" s="6"/>
      <c r="I778" s="6"/>
    </row>
    <row r="779" spans="1:9" ht="14.4">
      <c r="A779" s="6"/>
      <c r="B779" s="6"/>
      <c r="C779" s="6"/>
      <c r="G779" s="6"/>
      <c r="H779" s="6"/>
      <c r="I779" s="6"/>
    </row>
    <row r="780" spans="1:9" ht="14.4">
      <c r="A780" s="6"/>
      <c r="B780" s="6"/>
      <c r="C780" s="6"/>
      <c r="G780" s="6"/>
      <c r="H780" s="6"/>
      <c r="I780" s="6"/>
    </row>
    <row r="781" spans="1:9" ht="14.4">
      <c r="A781" s="6"/>
      <c r="B781" s="6"/>
      <c r="C781" s="6"/>
      <c r="G781" s="6"/>
      <c r="H781" s="6"/>
      <c r="I781" s="6"/>
    </row>
    <row r="782" spans="1:9" ht="14.4">
      <c r="A782" s="6"/>
      <c r="B782" s="6"/>
      <c r="C782" s="6"/>
      <c r="G782" s="6"/>
      <c r="H782" s="6"/>
      <c r="I782" s="6"/>
    </row>
    <row r="783" spans="1:9" ht="14.4">
      <c r="A783" s="6"/>
      <c r="B783" s="6"/>
      <c r="C783" s="6"/>
      <c r="G783" s="6"/>
      <c r="H783" s="6"/>
      <c r="I783" s="6"/>
    </row>
    <row r="784" spans="1:9" ht="14.4">
      <c r="A784" s="6"/>
      <c r="B784" s="6"/>
      <c r="C784" s="6"/>
      <c r="G784" s="6"/>
      <c r="H784" s="6"/>
      <c r="I784" s="6"/>
    </row>
    <row r="785" spans="1:9" ht="14.4">
      <c r="A785" s="6"/>
      <c r="B785" s="6"/>
      <c r="C785" s="6"/>
      <c r="G785" s="6"/>
      <c r="H785" s="6"/>
      <c r="I785" s="6"/>
    </row>
    <row r="786" spans="1:9" ht="14.4">
      <c r="A786" s="6"/>
      <c r="B786" s="6"/>
      <c r="C786" s="6"/>
      <c r="G786" s="6"/>
      <c r="H786" s="6"/>
      <c r="I786" s="6"/>
    </row>
    <row r="787" spans="1:9" ht="14.4">
      <c r="A787" s="6"/>
      <c r="B787" s="6"/>
      <c r="C787" s="6"/>
      <c r="G787" s="6"/>
      <c r="H787" s="6"/>
      <c r="I787" s="6"/>
    </row>
    <row r="788" spans="1:9" ht="14.4">
      <c r="A788" s="6"/>
      <c r="B788" s="6"/>
      <c r="C788" s="6"/>
      <c r="G788" s="6"/>
      <c r="H788" s="6"/>
      <c r="I788" s="6"/>
    </row>
    <row r="789" spans="1:9" ht="14.4">
      <c r="A789" s="6"/>
      <c r="B789" s="6"/>
      <c r="C789" s="6"/>
      <c r="G789" s="6"/>
      <c r="H789" s="6"/>
      <c r="I789" s="6"/>
    </row>
    <row r="790" spans="1:9" ht="14.4">
      <c r="A790" s="6"/>
      <c r="B790" s="6"/>
      <c r="C790" s="6"/>
      <c r="G790" s="6"/>
      <c r="H790" s="6"/>
      <c r="I790" s="6"/>
    </row>
    <row r="791" spans="1:9" ht="14.4">
      <c r="A791" s="6"/>
      <c r="B791" s="6"/>
      <c r="C791" s="6"/>
      <c r="G791" s="6"/>
      <c r="H791" s="6"/>
      <c r="I791" s="6"/>
    </row>
    <row r="792" spans="1:9" ht="14.4">
      <c r="A792" s="6"/>
      <c r="B792" s="6"/>
      <c r="C792" s="6"/>
      <c r="G792" s="6"/>
      <c r="H792" s="6"/>
      <c r="I792" s="6"/>
    </row>
    <row r="793" spans="1:9" ht="14.4">
      <c r="A793" s="6"/>
      <c r="B793" s="6"/>
      <c r="C793" s="6"/>
      <c r="G793" s="6"/>
      <c r="H793" s="6"/>
      <c r="I793" s="6"/>
    </row>
    <row r="794" spans="1:9" ht="14.4">
      <c r="A794" s="6"/>
      <c r="B794" s="6"/>
      <c r="C794" s="6"/>
      <c r="G794" s="6"/>
      <c r="H794" s="6"/>
      <c r="I794" s="6"/>
    </row>
    <row r="795" spans="1:9" ht="14.4">
      <c r="A795" s="6"/>
      <c r="B795" s="6"/>
      <c r="C795" s="6"/>
      <c r="G795" s="6"/>
      <c r="H795" s="6"/>
      <c r="I795" s="6"/>
    </row>
    <row r="796" spans="1:9" ht="14.4">
      <c r="A796" s="6"/>
      <c r="B796" s="6"/>
      <c r="C796" s="6"/>
      <c r="G796" s="6"/>
      <c r="H796" s="6"/>
      <c r="I796" s="6"/>
    </row>
    <row r="797" spans="1:9" ht="14.4">
      <c r="A797" s="6"/>
      <c r="B797" s="6"/>
      <c r="C797" s="6"/>
      <c r="G797" s="6"/>
      <c r="H797" s="6"/>
      <c r="I797" s="6"/>
    </row>
    <row r="798" spans="1:9" ht="14.4">
      <c r="A798" s="6"/>
      <c r="B798" s="6"/>
      <c r="C798" s="6"/>
      <c r="G798" s="6"/>
      <c r="H798" s="6"/>
      <c r="I798" s="6"/>
    </row>
    <row r="799" spans="1:9" ht="14.4">
      <c r="A799" s="6"/>
      <c r="B799" s="6"/>
      <c r="C799" s="6"/>
      <c r="G799" s="6"/>
      <c r="H799" s="6"/>
      <c r="I799" s="6"/>
    </row>
    <row r="800" spans="1:9" ht="14.4">
      <c r="A800" s="6"/>
      <c r="B800" s="6"/>
      <c r="C800" s="6"/>
      <c r="G800" s="6"/>
      <c r="H800" s="6"/>
      <c r="I800" s="6"/>
    </row>
    <row r="801" spans="1:9" ht="14.4">
      <c r="A801" s="6"/>
      <c r="B801" s="6"/>
      <c r="C801" s="6"/>
      <c r="G801" s="6"/>
      <c r="H801" s="6"/>
      <c r="I801" s="6"/>
    </row>
    <row r="802" spans="1:9" ht="14.4">
      <c r="A802" s="6"/>
      <c r="B802" s="6"/>
      <c r="C802" s="6"/>
      <c r="G802" s="6"/>
      <c r="H802" s="6"/>
      <c r="I802" s="6"/>
    </row>
    <row r="803" spans="1:9" ht="14.4">
      <c r="A803" s="6"/>
      <c r="B803" s="6"/>
      <c r="C803" s="6"/>
      <c r="G803" s="6"/>
      <c r="H803" s="6"/>
      <c r="I803" s="6"/>
    </row>
    <row r="804" spans="1:9" ht="14.4">
      <c r="A804" s="6"/>
      <c r="B804" s="6"/>
      <c r="C804" s="6"/>
      <c r="G804" s="6"/>
      <c r="H804" s="6"/>
      <c r="I804" s="6"/>
    </row>
    <row r="805" spans="1:9" ht="14.4">
      <c r="A805" s="6"/>
      <c r="B805" s="6"/>
      <c r="C805" s="6"/>
      <c r="G805" s="6"/>
      <c r="H805" s="6"/>
      <c r="I805" s="6"/>
    </row>
    <row r="806" spans="1:9" ht="14.4">
      <c r="A806" s="6"/>
      <c r="B806" s="6"/>
      <c r="C806" s="6"/>
      <c r="G806" s="6"/>
      <c r="H806" s="6"/>
      <c r="I806" s="6"/>
    </row>
    <row r="807" spans="1:9" ht="14.4">
      <c r="A807" s="6"/>
      <c r="B807" s="6"/>
      <c r="C807" s="6"/>
      <c r="G807" s="6"/>
      <c r="H807" s="6"/>
      <c r="I807" s="6"/>
    </row>
    <row r="808" spans="1:9" ht="14.4">
      <c r="A808" s="6"/>
      <c r="B808" s="6"/>
      <c r="C808" s="6"/>
      <c r="G808" s="6"/>
      <c r="H808" s="6"/>
      <c r="I808" s="6"/>
    </row>
    <row r="809" spans="1:9" ht="14.4">
      <c r="A809" s="6"/>
      <c r="B809" s="6"/>
      <c r="C809" s="6"/>
      <c r="G809" s="6"/>
      <c r="H809" s="6"/>
      <c r="I809" s="6"/>
    </row>
    <row r="810" spans="1:9" ht="14.4">
      <c r="A810" s="6"/>
      <c r="B810" s="6"/>
      <c r="C810" s="6"/>
      <c r="G810" s="6"/>
      <c r="H810" s="6"/>
      <c r="I810" s="6"/>
    </row>
    <row r="811" spans="1:9" ht="14.4">
      <c r="A811" s="6"/>
      <c r="B811" s="6"/>
      <c r="C811" s="6"/>
      <c r="G811" s="6"/>
      <c r="H811" s="6"/>
      <c r="I811" s="6"/>
    </row>
    <row r="812" spans="1:9" ht="14.4">
      <c r="A812" s="6"/>
      <c r="B812" s="6"/>
      <c r="C812" s="6"/>
      <c r="G812" s="6"/>
      <c r="H812" s="6"/>
      <c r="I812" s="6"/>
    </row>
    <row r="813" spans="1:9" ht="14.4">
      <c r="A813" s="6"/>
      <c r="B813" s="6"/>
      <c r="C813" s="6"/>
      <c r="G813" s="6"/>
      <c r="H813" s="6"/>
      <c r="I813" s="6"/>
    </row>
    <row r="814" spans="1:9" ht="14.4">
      <c r="A814" s="6"/>
      <c r="B814" s="6"/>
      <c r="C814" s="6"/>
      <c r="G814" s="6"/>
      <c r="H814" s="6"/>
      <c r="I814" s="6"/>
    </row>
    <row r="815" spans="1:9" ht="14.4">
      <c r="A815" s="6"/>
      <c r="B815" s="6"/>
      <c r="C815" s="6"/>
      <c r="G815" s="6"/>
      <c r="H815" s="6"/>
      <c r="I815" s="6"/>
    </row>
    <row r="816" spans="1:9" ht="14.4">
      <c r="A816" s="6"/>
      <c r="B816" s="6"/>
      <c r="C816" s="6"/>
      <c r="G816" s="6"/>
      <c r="H816" s="6"/>
      <c r="I816" s="6"/>
    </row>
    <row r="817" spans="1:9" ht="14.4">
      <c r="A817" s="6"/>
      <c r="B817" s="6"/>
      <c r="C817" s="6"/>
      <c r="G817" s="6"/>
      <c r="H817" s="6"/>
      <c r="I817" s="6"/>
    </row>
    <row r="818" spans="1:9" ht="14.4">
      <c r="A818" s="6"/>
      <c r="B818" s="6"/>
      <c r="C818" s="6"/>
      <c r="G818" s="6"/>
      <c r="H818" s="6"/>
      <c r="I818" s="6"/>
    </row>
    <row r="819" spans="1:9" ht="14.4">
      <c r="A819" s="6"/>
      <c r="B819" s="6"/>
      <c r="C819" s="6"/>
      <c r="G819" s="6"/>
      <c r="H819" s="6"/>
      <c r="I819" s="6"/>
    </row>
    <row r="820" spans="1:9" ht="14.4">
      <c r="A820" s="6"/>
      <c r="B820" s="6"/>
      <c r="C820" s="6"/>
      <c r="G820" s="6"/>
      <c r="H820" s="6"/>
      <c r="I820" s="6"/>
    </row>
    <row r="821" spans="1:9" ht="14.4">
      <c r="A821" s="6"/>
      <c r="B821" s="6"/>
      <c r="C821" s="6"/>
      <c r="G821" s="6"/>
      <c r="H821" s="6"/>
      <c r="I821" s="6"/>
    </row>
    <row r="822" spans="1:9" ht="14.4">
      <c r="A822" s="6"/>
      <c r="B822" s="6"/>
      <c r="C822" s="6"/>
      <c r="G822" s="6"/>
      <c r="H822" s="6"/>
      <c r="I822" s="6"/>
    </row>
    <row r="823" spans="1:9" ht="14.4">
      <c r="A823" s="6"/>
      <c r="B823" s="6"/>
      <c r="C823" s="6"/>
      <c r="G823" s="6"/>
      <c r="H823" s="6"/>
      <c r="I823" s="6"/>
    </row>
    <row r="824" spans="1:9" ht="14.4">
      <c r="A824" s="6"/>
      <c r="B824" s="6"/>
      <c r="C824" s="6"/>
      <c r="G824" s="6"/>
      <c r="H824" s="6"/>
      <c r="I824" s="6"/>
    </row>
    <row r="825" spans="1:9" ht="14.4">
      <c r="A825" s="6"/>
      <c r="B825" s="6"/>
      <c r="C825" s="6"/>
      <c r="G825" s="6"/>
      <c r="H825" s="6"/>
      <c r="I825" s="6"/>
    </row>
    <row r="826" spans="1:9" ht="14.4">
      <c r="A826" s="6"/>
      <c r="B826" s="6"/>
      <c r="C826" s="6"/>
      <c r="G826" s="6"/>
      <c r="H826" s="6"/>
      <c r="I826" s="6"/>
    </row>
    <row r="827" spans="1:9" ht="14.4">
      <c r="A827" s="6"/>
      <c r="B827" s="6"/>
      <c r="C827" s="6"/>
      <c r="G827" s="6"/>
      <c r="H827" s="6"/>
      <c r="I827" s="6"/>
    </row>
    <row r="828" spans="1:9" ht="14.4">
      <c r="A828" s="6"/>
      <c r="B828" s="6"/>
      <c r="C828" s="6"/>
      <c r="G828" s="6"/>
      <c r="H828" s="6"/>
      <c r="I828" s="6"/>
    </row>
    <row r="829" spans="1:9" ht="14.4">
      <c r="A829" s="6"/>
      <c r="B829" s="6"/>
      <c r="C829" s="6"/>
      <c r="G829" s="6"/>
      <c r="H829" s="6"/>
      <c r="I829" s="6"/>
    </row>
    <row r="830" spans="1:9" ht="14.4">
      <c r="A830" s="6"/>
      <c r="B830" s="6"/>
      <c r="C830" s="6"/>
      <c r="G830" s="6"/>
      <c r="H830" s="6"/>
      <c r="I830" s="6"/>
    </row>
    <row r="831" spans="1:9" ht="14.4">
      <c r="A831" s="6"/>
      <c r="B831" s="6"/>
      <c r="C831" s="6"/>
      <c r="G831" s="6"/>
      <c r="H831" s="6"/>
      <c r="I831" s="6"/>
    </row>
    <row r="832" spans="1:9" ht="14.4">
      <c r="A832" s="6"/>
      <c r="B832" s="6"/>
      <c r="C832" s="6"/>
      <c r="G832" s="6"/>
      <c r="H832" s="6"/>
      <c r="I832" s="6"/>
    </row>
    <row r="833" spans="1:9" ht="14.4">
      <c r="A833" s="6"/>
      <c r="B833" s="6"/>
      <c r="C833" s="6"/>
      <c r="G833" s="6"/>
      <c r="H833" s="6"/>
      <c r="I833" s="6"/>
    </row>
    <row r="834" spans="1:9" ht="14.4">
      <c r="A834" s="6"/>
      <c r="B834" s="6"/>
      <c r="C834" s="6"/>
      <c r="G834" s="6"/>
      <c r="H834" s="6"/>
      <c r="I834" s="6"/>
    </row>
    <row r="835" spans="1:9" ht="14.4">
      <c r="A835" s="6"/>
      <c r="B835" s="6"/>
      <c r="C835" s="6"/>
      <c r="G835" s="6"/>
      <c r="H835" s="6"/>
      <c r="I835" s="6"/>
    </row>
    <row r="836" spans="1:9" ht="14.4">
      <c r="A836" s="6"/>
      <c r="B836" s="6"/>
      <c r="C836" s="6"/>
      <c r="G836" s="6"/>
      <c r="H836" s="6"/>
      <c r="I836" s="6"/>
    </row>
    <row r="837" spans="1:9" ht="14.4">
      <c r="A837" s="6"/>
      <c r="B837" s="6"/>
      <c r="C837" s="6"/>
      <c r="G837" s="6"/>
      <c r="H837" s="6"/>
      <c r="I837" s="6"/>
    </row>
    <row r="838" spans="1:9" ht="14.4">
      <c r="A838" s="6"/>
      <c r="B838" s="6"/>
      <c r="C838" s="6"/>
      <c r="G838" s="6"/>
      <c r="H838" s="6"/>
      <c r="I838" s="6"/>
    </row>
    <row r="839" spans="1:9" ht="14.4">
      <c r="A839" s="6"/>
      <c r="B839" s="6"/>
      <c r="C839" s="6"/>
      <c r="G839" s="6"/>
      <c r="H839" s="6"/>
      <c r="I839" s="6"/>
    </row>
    <row r="840" spans="1:9" ht="14.4">
      <c r="A840" s="6"/>
      <c r="B840" s="6"/>
      <c r="C840" s="6"/>
      <c r="G840" s="6"/>
      <c r="H840" s="6"/>
      <c r="I840" s="6"/>
    </row>
    <row r="841" spans="1:9" ht="14.4">
      <c r="A841" s="6"/>
      <c r="B841" s="6"/>
      <c r="C841" s="6"/>
      <c r="G841" s="6"/>
      <c r="H841" s="6"/>
      <c r="I841" s="6"/>
    </row>
    <row r="842" spans="1:9" ht="14.4">
      <c r="A842" s="6"/>
      <c r="B842" s="6"/>
      <c r="C842" s="6"/>
      <c r="G842" s="6"/>
      <c r="H842" s="6"/>
      <c r="I842" s="6"/>
    </row>
    <row r="843" spans="1:9" ht="14.4">
      <c r="A843" s="6"/>
      <c r="B843" s="6"/>
      <c r="C843" s="6"/>
      <c r="G843" s="6"/>
      <c r="H843" s="6"/>
      <c r="I843" s="6"/>
    </row>
    <row r="844" spans="1:9" ht="14.4">
      <c r="A844" s="6"/>
      <c r="B844" s="6"/>
      <c r="C844" s="6"/>
      <c r="G844" s="6"/>
      <c r="H844" s="6"/>
      <c r="I844" s="6"/>
    </row>
    <row r="845" spans="1:9" ht="14.4">
      <c r="A845" s="6"/>
      <c r="B845" s="6"/>
      <c r="C845" s="6"/>
      <c r="G845" s="6"/>
      <c r="H845" s="6"/>
      <c r="I845" s="6"/>
    </row>
    <row r="846" spans="1:9" ht="14.4">
      <c r="A846" s="6"/>
      <c r="B846" s="6"/>
      <c r="C846" s="6"/>
      <c r="G846" s="6"/>
      <c r="H846" s="6"/>
      <c r="I846" s="6"/>
    </row>
    <row r="847" spans="1:9" ht="14.4">
      <c r="A847" s="6"/>
      <c r="B847" s="6"/>
      <c r="C847" s="6"/>
      <c r="G847" s="6"/>
      <c r="H847" s="6"/>
      <c r="I847" s="6"/>
    </row>
    <row r="848" spans="1:9" ht="14.4">
      <c r="A848" s="6"/>
      <c r="B848" s="6"/>
      <c r="C848" s="6"/>
      <c r="G848" s="6"/>
      <c r="H848" s="6"/>
      <c r="I848" s="6"/>
    </row>
    <row r="849" spans="1:9" ht="14.4">
      <c r="A849" s="6"/>
      <c r="B849" s="6"/>
      <c r="C849" s="6"/>
      <c r="G849" s="6"/>
      <c r="H849" s="6"/>
      <c r="I849" s="6"/>
    </row>
    <row r="850" spans="1:9" ht="14.4">
      <c r="A850" s="6"/>
      <c r="B850" s="6"/>
      <c r="C850" s="6"/>
      <c r="G850" s="6"/>
      <c r="H850" s="6"/>
      <c r="I850" s="6"/>
    </row>
    <row r="851" spans="1:9" ht="14.4">
      <c r="A851" s="6"/>
      <c r="B851" s="6"/>
      <c r="C851" s="6"/>
      <c r="G851" s="6"/>
      <c r="H851" s="6"/>
      <c r="I851" s="6"/>
    </row>
    <row r="852" spans="1:9" ht="14.4">
      <c r="A852" s="6"/>
      <c r="B852" s="6"/>
      <c r="C852" s="6"/>
      <c r="G852" s="6"/>
      <c r="H852" s="6"/>
      <c r="I852" s="6"/>
    </row>
    <row r="853" spans="1:9" ht="14.4">
      <c r="A853" s="6"/>
      <c r="B853" s="6"/>
      <c r="C853" s="6"/>
      <c r="G853" s="6"/>
      <c r="H853" s="6"/>
      <c r="I853" s="6"/>
    </row>
    <row r="854" spans="1:9" ht="14.4">
      <c r="A854" s="6"/>
      <c r="B854" s="6"/>
      <c r="C854" s="6"/>
      <c r="G854" s="6"/>
      <c r="H854" s="6"/>
      <c r="I854" s="6"/>
    </row>
    <row r="855" spans="1:9" ht="14.4">
      <c r="A855" s="6"/>
      <c r="B855" s="6"/>
      <c r="C855" s="6"/>
      <c r="G855" s="6"/>
      <c r="H855" s="6"/>
      <c r="I855" s="6"/>
    </row>
    <row r="856" spans="1:9" ht="14.4">
      <c r="A856" s="6"/>
      <c r="B856" s="6"/>
      <c r="C856" s="6"/>
      <c r="G856" s="6"/>
      <c r="H856" s="6"/>
      <c r="I856" s="6"/>
    </row>
    <row r="857" spans="1:9" ht="14.4">
      <c r="A857" s="6"/>
      <c r="B857" s="6"/>
      <c r="C857" s="6"/>
      <c r="G857" s="6"/>
      <c r="H857" s="6"/>
      <c r="I857" s="6"/>
    </row>
    <row r="858" spans="1:9" ht="14.4">
      <c r="A858" s="6"/>
      <c r="B858" s="6"/>
      <c r="C858" s="6"/>
      <c r="G858" s="6"/>
      <c r="H858" s="6"/>
      <c r="I858" s="6"/>
    </row>
    <row r="859" spans="1:9" ht="14.4">
      <c r="A859" s="6"/>
      <c r="B859" s="6"/>
      <c r="C859" s="6"/>
      <c r="G859" s="6"/>
      <c r="H859" s="6"/>
      <c r="I859" s="6"/>
    </row>
    <row r="860" spans="1:9" ht="14.4">
      <c r="A860" s="6"/>
      <c r="B860" s="6"/>
      <c r="C860" s="6"/>
      <c r="G860" s="6"/>
      <c r="H860" s="6"/>
      <c r="I860" s="6"/>
    </row>
    <row r="861" spans="1:9" ht="14.4">
      <c r="A861" s="6"/>
      <c r="B861" s="6"/>
      <c r="C861" s="6"/>
      <c r="G861" s="6"/>
      <c r="H861" s="6"/>
      <c r="I861" s="6"/>
    </row>
    <row r="862" spans="1:9" ht="14.4">
      <c r="A862" s="6"/>
      <c r="B862" s="6"/>
      <c r="C862" s="6"/>
      <c r="G862" s="6"/>
      <c r="H862" s="6"/>
      <c r="I862" s="6"/>
    </row>
    <row r="863" spans="1:9" ht="14.4">
      <c r="A863" s="6"/>
      <c r="B863" s="6"/>
      <c r="C863" s="6"/>
      <c r="G863" s="6"/>
      <c r="H863" s="6"/>
      <c r="I863" s="6"/>
    </row>
    <row r="864" spans="1:9" ht="14.4">
      <c r="A864" s="6"/>
      <c r="B864" s="6"/>
      <c r="C864" s="6"/>
      <c r="G864" s="6"/>
      <c r="H864" s="6"/>
      <c r="I864" s="6"/>
    </row>
    <row r="865" spans="1:9" ht="14.4">
      <c r="A865" s="6"/>
      <c r="B865" s="6"/>
      <c r="C865" s="6"/>
      <c r="G865" s="6"/>
      <c r="H865" s="6"/>
      <c r="I865" s="6"/>
    </row>
    <row r="866" spans="1:9" ht="14.4">
      <c r="A866" s="6"/>
      <c r="B866" s="6"/>
      <c r="C866" s="6"/>
      <c r="G866" s="6"/>
      <c r="H866" s="6"/>
      <c r="I866" s="6"/>
    </row>
    <row r="867" spans="1:9" ht="14.4">
      <c r="A867" s="6"/>
      <c r="B867" s="6"/>
      <c r="C867" s="6"/>
      <c r="G867" s="6"/>
      <c r="H867" s="6"/>
      <c r="I867" s="6"/>
    </row>
    <row r="868" spans="1:9" ht="14.4">
      <c r="A868" s="6"/>
      <c r="B868" s="6"/>
      <c r="C868" s="6"/>
      <c r="G868" s="6"/>
      <c r="H868" s="6"/>
      <c r="I868" s="6"/>
    </row>
    <row r="869" spans="1:9" ht="14.4">
      <c r="A869" s="6"/>
      <c r="B869" s="6"/>
      <c r="C869" s="6"/>
      <c r="G869" s="6"/>
      <c r="H869" s="6"/>
      <c r="I869" s="6"/>
    </row>
    <row r="870" spans="1:9" ht="14.4">
      <c r="A870" s="6"/>
      <c r="B870" s="6"/>
      <c r="C870" s="6"/>
      <c r="G870" s="6"/>
      <c r="H870" s="6"/>
      <c r="I870" s="6"/>
    </row>
    <row r="871" spans="1:9" ht="14.4">
      <c r="A871" s="6"/>
      <c r="B871" s="6"/>
      <c r="C871" s="6"/>
      <c r="G871" s="6"/>
      <c r="H871" s="6"/>
      <c r="I871" s="6"/>
    </row>
    <row r="872" spans="1:9" ht="14.4">
      <c r="A872" s="6"/>
      <c r="B872" s="6"/>
      <c r="C872" s="6"/>
      <c r="G872" s="6"/>
      <c r="H872" s="6"/>
      <c r="I872" s="6"/>
    </row>
    <row r="873" spans="1:9" ht="14.4">
      <c r="A873" s="6"/>
      <c r="B873" s="6"/>
      <c r="C873" s="6"/>
      <c r="G873" s="6"/>
      <c r="H873" s="6"/>
      <c r="I873" s="6"/>
    </row>
    <row r="874" spans="1:9" ht="14.4">
      <c r="A874" s="6"/>
      <c r="B874" s="6"/>
      <c r="C874" s="6"/>
      <c r="G874" s="6"/>
      <c r="H874" s="6"/>
      <c r="I874" s="6"/>
    </row>
    <row r="875" spans="1:9" ht="14.4">
      <c r="A875" s="6"/>
      <c r="B875" s="6"/>
      <c r="C875" s="6"/>
      <c r="G875" s="6"/>
      <c r="H875" s="6"/>
      <c r="I875" s="6"/>
    </row>
    <row r="876" spans="1:9" ht="14.4">
      <c r="A876" s="6"/>
      <c r="B876" s="6"/>
      <c r="C876" s="6"/>
      <c r="G876" s="6"/>
      <c r="H876" s="6"/>
      <c r="I876" s="6"/>
    </row>
    <row r="877" spans="1:9" ht="14.4">
      <c r="A877" s="6"/>
      <c r="B877" s="6"/>
      <c r="C877" s="6"/>
      <c r="G877" s="6"/>
      <c r="H877" s="6"/>
      <c r="I877" s="6"/>
    </row>
    <row r="878" spans="1:9" ht="14.4">
      <c r="A878" s="6"/>
      <c r="B878" s="6"/>
      <c r="C878" s="6"/>
      <c r="G878" s="6"/>
      <c r="H878" s="6"/>
      <c r="I878" s="6"/>
    </row>
    <row r="879" spans="1:9" ht="14.4">
      <c r="A879" s="6"/>
      <c r="B879" s="6"/>
      <c r="C879" s="6"/>
      <c r="G879" s="6"/>
      <c r="H879" s="6"/>
      <c r="I879" s="6"/>
    </row>
    <row r="880" spans="1:9" ht="14.4">
      <c r="A880" s="6"/>
      <c r="B880" s="6"/>
      <c r="C880" s="6"/>
      <c r="G880" s="6"/>
      <c r="H880" s="6"/>
      <c r="I880" s="6"/>
    </row>
    <row r="881" spans="1:9" ht="14.4">
      <c r="A881" s="6"/>
      <c r="B881" s="6"/>
      <c r="C881" s="6"/>
      <c r="G881" s="6"/>
      <c r="H881" s="6"/>
      <c r="I881" s="6"/>
    </row>
    <row r="882" spans="1:9" ht="14.4">
      <c r="A882" s="6"/>
      <c r="B882" s="6"/>
      <c r="C882" s="6"/>
      <c r="G882" s="6"/>
      <c r="H882" s="6"/>
      <c r="I882" s="6"/>
    </row>
    <row r="883" spans="1:9" ht="14.4">
      <c r="A883" s="6"/>
      <c r="B883" s="6"/>
      <c r="C883" s="6"/>
      <c r="G883" s="6"/>
      <c r="H883" s="6"/>
      <c r="I883" s="6"/>
    </row>
    <row r="884" spans="1:9" ht="14.4">
      <c r="A884" s="6"/>
      <c r="B884" s="6"/>
      <c r="C884" s="6"/>
      <c r="G884" s="6"/>
      <c r="H884" s="6"/>
      <c r="I884" s="6"/>
    </row>
    <row r="885" spans="1:9" ht="14.4">
      <c r="A885" s="6"/>
      <c r="B885" s="6"/>
      <c r="C885" s="6"/>
      <c r="G885" s="6"/>
      <c r="H885" s="6"/>
      <c r="I885" s="6"/>
    </row>
    <row r="886" spans="1:9" ht="14.4">
      <c r="A886" s="6"/>
      <c r="B886" s="6"/>
      <c r="C886" s="6"/>
      <c r="G886" s="6"/>
      <c r="H886" s="6"/>
      <c r="I886" s="6"/>
    </row>
    <row r="887" spans="1:9" ht="14.4">
      <c r="A887" s="6"/>
      <c r="B887" s="6"/>
      <c r="C887" s="6"/>
      <c r="G887" s="6"/>
      <c r="H887" s="6"/>
      <c r="I887" s="6"/>
    </row>
    <row r="888" spans="1:9" ht="14.4">
      <c r="A888" s="6"/>
      <c r="B888" s="6"/>
      <c r="C888" s="6"/>
      <c r="G888" s="6"/>
      <c r="H888" s="6"/>
      <c r="I888" s="6"/>
    </row>
    <row r="889" spans="1:9" ht="14.4">
      <c r="A889" s="6"/>
      <c r="B889" s="6"/>
      <c r="C889" s="6"/>
      <c r="G889" s="6"/>
      <c r="H889" s="6"/>
      <c r="I889" s="6"/>
    </row>
    <row r="890" spans="1:9" ht="14.4">
      <c r="A890" s="6"/>
      <c r="B890" s="6"/>
      <c r="C890" s="6"/>
      <c r="G890" s="6"/>
      <c r="H890" s="6"/>
      <c r="I890" s="6"/>
    </row>
    <row r="891" spans="1:9" ht="14.4">
      <c r="A891" s="6"/>
      <c r="B891" s="6"/>
      <c r="C891" s="6"/>
      <c r="G891" s="6"/>
      <c r="H891" s="6"/>
      <c r="I891" s="6"/>
    </row>
    <row r="892" spans="1:9" ht="14.4">
      <c r="A892" s="6"/>
      <c r="B892" s="6"/>
      <c r="C892" s="6"/>
      <c r="G892" s="6"/>
      <c r="H892" s="6"/>
      <c r="I892" s="6"/>
    </row>
    <row r="893" spans="1:9" ht="14.4">
      <c r="A893" s="6"/>
      <c r="B893" s="6"/>
      <c r="C893" s="6"/>
      <c r="G893" s="6"/>
      <c r="H893" s="6"/>
      <c r="I893" s="6"/>
    </row>
    <row r="894" spans="1:9" ht="14.4">
      <c r="A894" s="6"/>
      <c r="B894" s="6"/>
      <c r="C894" s="6"/>
      <c r="G894" s="6"/>
      <c r="H894" s="6"/>
      <c r="I894" s="6"/>
    </row>
    <row r="895" spans="1:9" ht="14.4">
      <c r="A895" s="6"/>
      <c r="B895" s="6"/>
      <c r="C895" s="6"/>
      <c r="G895" s="6"/>
      <c r="H895" s="6"/>
      <c r="I895" s="6"/>
    </row>
    <row r="896" spans="1:9" ht="14.4">
      <c r="A896" s="6"/>
      <c r="B896" s="6"/>
      <c r="C896" s="6"/>
      <c r="G896" s="6"/>
      <c r="H896" s="6"/>
      <c r="I896" s="6"/>
    </row>
    <row r="897" spans="1:9" ht="14.4">
      <c r="A897" s="6"/>
      <c r="B897" s="6"/>
      <c r="C897" s="6"/>
      <c r="G897" s="6"/>
      <c r="H897" s="6"/>
      <c r="I897" s="6"/>
    </row>
    <row r="898" spans="1:9" ht="14.4">
      <c r="A898" s="6"/>
      <c r="B898" s="6"/>
      <c r="C898" s="6"/>
      <c r="G898" s="6"/>
      <c r="H898" s="6"/>
      <c r="I898" s="6"/>
    </row>
    <row r="899" spans="1:9" ht="14.4">
      <c r="A899" s="6"/>
      <c r="B899" s="6"/>
      <c r="C899" s="6"/>
      <c r="G899" s="6"/>
      <c r="H899" s="6"/>
      <c r="I899" s="6"/>
    </row>
    <row r="900" spans="1:9" ht="14.4">
      <c r="A900" s="6"/>
      <c r="B900" s="6"/>
      <c r="C900" s="6"/>
      <c r="G900" s="6"/>
      <c r="H900" s="6"/>
      <c r="I900" s="6"/>
    </row>
    <row r="901" spans="1:9" ht="14.4">
      <c r="A901" s="6"/>
      <c r="B901" s="6"/>
      <c r="C901" s="6"/>
      <c r="G901" s="6"/>
      <c r="H901" s="6"/>
      <c r="I901" s="6"/>
    </row>
    <row r="902" spans="1:9" ht="14.4">
      <c r="A902" s="6"/>
      <c r="B902" s="6"/>
      <c r="C902" s="6"/>
      <c r="G902" s="6"/>
      <c r="H902" s="6"/>
      <c r="I902" s="6"/>
    </row>
    <row r="903" spans="1:9" ht="14.4">
      <c r="A903" s="6"/>
      <c r="B903" s="6"/>
      <c r="C903" s="6"/>
      <c r="G903" s="6"/>
      <c r="H903" s="6"/>
      <c r="I903" s="6"/>
    </row>
    <row r="904" spans="1:9" ht="14.4">
      <c r="A904" s="6"/>
      <c r="B904" s="6"/>
      <c r="C904" s="6"/>
      <c r="G904" s="6"/>
      <c r="H904" s="6"/>
      <c r="I904" s="6"/>
    </row>
    <row r="905" spans="1:9" ht="14.4">
      <c r="A905" s="6"/>
      <c r="B905" s="6"/>
      <c r="C905" s="6"/>
      <c r="G905" s="6"/>
      <c r="H905" s="6"/>
      <c r="I905" s="6"/>
    </row>
    <row r="906" spans="1:9" ht="14.4">
      <c r="A906" s="6"/>
      <c r="B906" s="6"/>
      <c r="C906" s="6"/>
      <c r="G906" s="6"/>
      <c r="H906" s="6"/>
      <c r="I906" s="6"/>
    </row>
    <row r="907" spans="1:9" ht="14.4">
      <c r="A907" s="6"/>
      <c r="B907" s="6"/>
      <c r="C907" s="6"/>
      <c r="G907" s="6"/>
      <c r="H907" s="6"/>
      <c r="I907" s="6"/>
    </row>
    <row r="908" spans="1:9" ht="14.4">
      <c r="A908" s="6"/>
      <c r="B908" s="6"/>
      <c r="C908" s="6"/>
      <c r="G908" s="6"/>
      <c r="H908" s="6"/>
      <c r="I908" s="6"/>
    </row>
    <row r="909" spans="1:9" ht="14.4">
      <c r="A909" s="6"/>
      <c r="B909" s="6"/>
      <c r="C909" s="6"/>
      <c r="G909" s="6"/>
      <c r="H909" s="6"/>
      <c r="I909" s="6"/>
    </row>
    <row r="910" spans="1:9" ht="14.4">
      <c r="A910" s="6"/>
      <c r="B910" s="6"/>
      <c r="C910" s="6"/>
      <c r="G910" s="6"/>
      <c r="H910" s="6"/>
      <c r="I910" s="6"/>
    </row>
    <row r="911" spans="1:9" ht="14.4">
      <c r="A911" s="6"/>
      <c r="B911" s="6"/>
      <c r="C911" s="6"/>
      <c r="G911" s="6"/>
      <c r="H911" s="6"/>
      <c r="I911" s="6"/>
    </row>
    <row r="912" spans="1:9" ht="14.4">
      <c r="A912" s="6"/>
      <c r="B912" s="6"/>
      <c r="C912" s="6"/>
      <c r="G912" s="6"/>
      <c r="H912" s="6"/>
      <c r="I912" s="6"/>
    </row>
    <row r="913" spans="1:9" ht="14.4">
      <c r="A913" s="6"/>
      <c r="B913" s="6"/>
      <c r="C913" s="6"/>
      <c r="G913" s="6"/>
      <c r="H913" s="6"/>
      <c r="I913" s="6"/>
    </row>
    <row r="914" spans="1:9" ht="14.4">
      <c r="A914" s="6"/>
      <c r="B914" s="6"/>
      <c r="C914" s="6"/>
      <c r="G914" s="6"/>
      <c r="H914" s="6"/>
      <c r="I914" s="6"/>
    </row>
    <row r="915" spans="1:9" ht="14.4">
      <c r="A915" s="6"/>
      <c r="B915" s="6"/>
      <c r="C915" s="6"/>
      <c r="G915" s="6"/>
      <c r="H915" s="6"/>
      <c r="I915" s="6"/>
    </row>
    <row r="916" spans="1:9" ht="14.4">
      <c r="A916" s="6"/>
      <c r="B916" s="6"/>
      <c r="C916" s="6"/>
      <c r="G916" s="6"/>
      <c r="H916" s="6"/>
      <c r="I916" s="6"/>
    </row>
    <row r="917" spans="1:9" ht="14.4">
      <c r="A917" s="6"/>
      <c r="B917" s="6"/>
      <c r="C917" s="6"/>
      <c r="G917" s="6"/>
      <c r="H917" s="6"/>
      <c r="I917" s="6"/>
    </row>
    <row r="918" spans="1:9" ht="14.4">
      <c r="A918" s="6"/>
      <c r="B918" s="6"/>
      <c r="C918" s="6"/>
      <c r="G918" s="6"/>
      <c r="H918" s="6"/>
      <c r="I918" s="6"/>
    </row>
    <row r="919" spans="1:9" ht="14.4">
      <c r="A919" s="6"/>
      <c r="B919" s="6"/>
      <c r="C919" s="6"/>
      <c r="G919" s="6"/>
      <c r="H919" s="6"/>
      <c r="I919" s="6"/>
    </row>
    <row r="920" spans="1:9" ht="14.4">
      <c r="A920" s="6"/>
      <c r="B920" s="6"/>
      <c r="C920" s="6"/>
      <c r="G920" s="6"/>
      <c r="H920" s="6"/>
      <c r="I920" s="6"/>
    </row>
    <row r="921" spans="1:9" ht="14.4">
      <c r="A921" s="6"/>
      <c r="B921" s="6"/>
      <c r="C921" s="6"/>
      <c r="G921" s="6"/>
      <c r="H921" s="6"/>
      <c r="I921" s="6"/>
    </row>
    <row r="922" spans="1:9" ht="14.4">
      <c r="A922" s="6"/>
      <c r="B922" s="6"/>
      <c r="C922" s="6"/>
      <c r="G922" s="6"/>
      <c r="H922" s="6"/>
      <c r="I922" s="6"/>
    </row>
    <row r="923" spans="1:9" ht="14.4">
      <c r="A923" s="6"/>
      <c r="B923" s="6"/>
      <c r="C923" s="6"/>
      <c r="G923" s="6"/>
      <c r="H923" s="6"/>
      <c r="I923" s="6"/>
    </row>
    <row r="924" spans="1:9" ht="14.4">
      <c r="A924" s="6"/>
      <c r="B924" s="6"/>
      <c r="C924" s="6"/>
      <c r="G924" s="6"/>
      <c r="H924" s="6"/>
      <c r="I924" s="6"/>
    </row>
    <row r="925" spans="1:9" ht="14.4">
      <c r="A925" s="6"/>
      <c r="B925" s="6"/>
      <c r="C925" s="6"/>
      <c r="G925" s="6"/>
      <c r="H925" s="6"/>
      <c r="I925" s="6"/>
    </row>
    <row r="926" spans="1:9" ht="14.4">
      <c r="A926" s="6"/>
      <c r="B926" s="6"/>
      <c r="C926" s="6"/>
      <c r="G926" s="6"/>
      <c r="H926" s="6"/>
      <c r="I926" s="6"/>
    </row>
    <row r="927" spans="1:9" ht="14.4">
      <c r="A927" s="6"/>
      <c r="B927" s="6"/>
      <c r="C927" s="6"/>
      <c r="G927" s="6"/>
      <c r="H927" s="6"/>
      <c r="I927" s="6"/>
    </row>
    <row r="928" spans="1:9" ht="14.4">
      <c r="A928" s="6"/>
      <c r="B928" s="6"/>
      <c r="C928" s="6"/>
      <c r="G928" s="6"/>
      <c r="H928" s="6"/>
      <c r="I928" s="6"/>
    </row>
    <row r="929" spans="1:9" ht="14.4">
      <c r="A929" s="6"/>
      <c r="B929" s="6"/>
      <c r="C929" s="6"/>
      <c r="G929" s="6"/>
      <c r="H929" s="6"/>
      <c r="I929" s="6"/>
    </row>
    <row r="930" spans="1:9" ht="14.4">
      <c r="A930" s="6"/>
      <c r="B930" s="6"/>
      <c r="C930" s="6"/>
      <c r="G930" s="6"/>
      <c r="H930" s="6"/>
      <c r="I930" s="6"/>
    </row>
    <row r="931" spans="1:9" ht="14.4">
      <c r="A931" s="6"/>
      <c r="B931" s="6"/>
      <c r="C931" s="6"/>
      <c r="G931" s="6"/>
      <c r="H931" s="6"/>
      <c r="I931" s="6"/>
    </row>
    <row r="932" spans="1:9" ht="14.4">
      <c r="A932" s="6"/>
      <c r="B932" s="6"/>
      <c r="C932" s="6"/>
      <c r="G932" s="6"/>
      <c r="H932" s="6"/>
      <c r="I932" s="6"/>
    </row>
    <row r="933" spans="1:9" ht="14.4">
      <c r="A933" s="6"/>
      <c r="B933" s="6"/>
      <c r="C933" s="6"/>
      <c r="G933" s="6"/>
      <c r="H933" s="6"/>
      <c r="I933" s="6"/>
    </row>
    <row r="934" spans="1:9" ht="14.4">
      <c r="A934" s="6"/>
      <c r="B934" s="6"/>
      <c r="C934" s="6"/>
      <c r="G934" s="6"/>
      <c r="H934" s="6"/>
      <c r="I934" s="6"/>
    </row>
    <row r="935" spans="1:9" ht="14.4">
      <c r="A935" s="6"/>
      <c r="B935" s="6"/>
      <c r="C935" s="6"/>
      <c r="G935" s="6"/>
      <c r="H935" s="6"/>
      <c r="I935" s="6"/>
    </row>
    <row r="936" spans="1:9" ht="14.4">
      <c r="A936" s="6"/>
      <c r="B936" s="6"/>
      <c r="C936" s="6"/>
      <c r="G936" s="6"/>
      <c r="H936" s="6"/>
      <c r="I936" s="6"/>
    </row>
    <row r="937" spans="1:9" ht="14.4">
      <c r="A937" s="6"/>
      <c r="B937" s="6"/>
      <c r="C937" s="6"/>
      <c r="G937" s="6"/>
      <c r="H937" s="6"/>
      <c r="I937" s="6"/>
    </row>
    <row r="938" spans="1:9" ht="14.4">
      <c r="A938" s="6"/>
      <c r="B938" s="6"/>
      <c r="C938" s="6"/>
      <c r="G938" s="6"/>
      <c r="H938" s="6"/>
      <c r="I938" s="6"/>
    </row>
    <row r="939" spans="1:9" ht="14.4">
      <c r="A939" s="6"/>
      <c r="B939" s="6"/>
      <c r="C939" s="6"/>
      <c r="G939" s="6"/>
      <c r="H939" s="6"/>
      <c r="I939" s="6"/>
    </row>
    <row r="940" spans="1:9" ht="14.4">
      <c r="A940" s="6"/>
      <c r="B940" s="6"/>
      <c r="C940" s="6"/>
      <c r="G940" s="6"/>
      <c r="H940" s="6"/>
      <c r="I940" s="6"/>
    </row>
    <row r="941" spans="1:9" ht="14.4">
      <c r="A941" s="6"/>
      <c r="B941" s="6"/>
      <c r="C941" s="6"/>
      <c r="G941" s="6"/>
      <c r="H941" s="6"/>
      <c r="I941" s="6"/>
    </row>
    <row r="942" spans="1:9" ht="14.4">
      <c r="A942" s="6"/>
      <c r="B942" s="6"/>
      <c r="C942" s="6"/>
      <c r="G942" s="6"/>
      <c r="H942" s="6"/>
      <c r="I942" s="6"/>
    </row>
    <row r="943" spans="1:9" ht="14.4">
      <c r="A943" s="6"/>
      <c r="B943" s="6"/>
      <c r="C943" s="6"/>
      <c r="G943" s="6"/>
      <c r="H943" s="6"/>
      <c r="I943" s="6"/>
    </row>
    <row r="944" spans="1:9" ht="14.4">
      <c r="A944" s="6"/>
      <c r="B944" s="6"/>
      <c r="C944" s="6"/>
      <c r="G944" s="6"/>
      <c r="H944" s="6"/>
      <c r="I944" s="6"/>
    </row>
    <row r="945" spans="1:9" ht="14.4">
      <c r="A945" s="6"/>
      <c r="B945" s="6"/>
      <c r="C945" s="6"/>
      <c r="G945" s="6"/>
      <c r="H945" s="6"/>
      <c r="I945" s="6"/>
    </row>
    <row r="946" spans="1:9" ht="14.4">
      <c r="A946" s="6"/>
      <c r="B946" s="6"/>
      <c r="C946" s="6"/>
      <c r="G946" s="6"/>
      <c r="H946" s="6"/>
      <c r="I946" s="6"/>
    </row>
    <row r="947" spans="1:9" ht="14.4">
      <c r="A947" s="6"/>
      <c r="B947" s="6"/>
      <c r="C947" s="6"/>
      <c r="G947" s="6"/>
      <c r="H947" s="6"/>
      <c r="I947" s="6"/>
    </row>
    <row r="948" spans="1:9" ht="14.4">
      <c r="A948" s="6"/>
      <c r="B948" s="6"/>
      <c r="C948" s="6"/>
      <c r="G948" s="6"/>
      <c r="H948" s="6"/>
      <c r="I948" s="6"/>
    </row>
    <row r="949" spans="1:9" ht="14.4">
      <c r="A949" s="6"/>
      <c r="B949" s="6"/>
      <c r="C949" s="6"/>
      <c r="G949" s="6"/>
      <c r="H949" s="6"/>
      <c r="I949" s="6"/>
    </row>
    <row r="950" spans="1:9" ht="14.4">
      <c r="A950" s="6"/>
      <c r="B950" s="6"/>
      <c r="C950" s="6"/>
      <c r="G950" s="6"/>
      <c r="H950" s="6"/>
      <c r="I950" s="6"/>
    </row>
    <row r="951" spans="1:9" ht="14.4">
      <c r="A951" s="6"/>
      <c r="B951" s="6"/>
      <c r="C951" s="6"/>
      <c r="G951" s="6"/>
      <c r="H951" s="6"/>
      <c r="I951" s="6"/>
    </row>
    <row r="952" spans="1:9" ht="14.4">
      <c r="A952" s="6"/>
      <c r="B952" s="6"/>
      <c r="C952" s="6"/>
      <c r="G952" s="6"/>
      <c r="H952" s="6"/>
      <c r="I952" s="6"/>
    </row>
    <row r="953" spans="1:9" ht="14.4">
      <c r="A953" s="6"/>
      <c r="B953" s="6"/>
      <c r="C953" s="6"/>
      <c r="G953" s="6"/>
      <c r="H953" s="6"/>
      <c r="I953" s="6"/>
    </row>
    <row r="954" spans="1:9" ht="14.4">
      <c r="A954" s="6"/>
      <c r="B954" s="6"/>
      <c r="C954" s="6"/>
      <c r="G954" s="6"/>
      <c r="H954" s="6"/>
      <c r="I954" s="6"/>
    </row>
    <row r="955" spans="1:9" ht="14.4">
      <c r="A955" s="6"/>
      <c r="B955" s="6"/>
      <c r="C955" s="6"/>
      <c r="G955" s="6"/>
      <c r="H955" s="6"/>
      <c r="I955" s="6"/>
    </row>
    <row r="956" spans="1:9" ht="14.4">
      <c r="A956" s="6"/>
      <c r="B956" s="6"/>
      <c r="C956" s="6"/>
      <c r="G956" s="6"/>
      <c r="H956" s="6"/>
      <c r="I956" s="6"/>
    </row>
    <row r="957" spans="1:9" ht="14.4">
      <c r="A957" s="6"/>
      <c r="B957" s="6"/>
      <c r="C957" s="6"/>
      <c r="G957" s="6"/>
      <c r="H957" s="6"/>
      <c r="I957" s="6"/>
    </row>
    <row r="958" spans="1:9" ht="14.4">
      <c r="A958" s="6"/>
      <c r="B958" s="6"/>
      <c r="C958" s="6"/>
      <c r="G958" s="6"/>
      <c r="H958" s="6"/>
      <c r="I958" s="6"/>
    </row>
    <row r="959" spans="1:9" ht="14.4">
      <c r="A959" s="6"/>
      <c r="B959" s="6"/>
      <c r="C959" s="6"/>
      <c r="G959" s="6"/>
      <c r="H959" s="6"/>
      <c r="I959" s="6"/>
    </row>
    <row r="960" spans="1:9" ht="14.4">
      <c r="A960" s="6"/>
      <c r="B960" s="6"/>
      <c r="C960" s="6"/>
      <c r="G960" s="6"/>
      <c r="H960" s="6"/>
      <c r="I960" s="6"/>
    </row>
    <row r="961" spans="1:9" ht="14.4">
      <c r="A961" s="6"/>
      <c r="B961" s="6"/>
      <c r="C961" s="6"/>
      <c r="G961" s="6"/>
      <c r="H961" s="6"/>
      <c r="I961" s="6"/>
    </row>
    <row r="962" spans="1:9" ht="14.4">
      <c r="A962" s="6"/>
      <c r="B962" s="6"/>
      <c r="C962" s="6"/>
      <c r="G962" s="6"/>
      <c r="H962" s="6"/>
      <c r="I962" s="6"/>
    </row>
    <row r="963" spans="1:9" ht="14.4">
      <c r="A963" s="6"/>
      <c r="B963" s="6"/>
      <c r="C963" s="6"/>
      <c r="G963" s="6"/>
      <c r="H963" s="6"/>
      <c r="I963" s="6"/>
    </row>
    <row r="964" spans="1:9" ht="14.4">
      <c r="A964" s="6"/>
      <c r="B964" s="6"/>
      <c r="C964" s="6"/>
      <c r="G964" s="6"/>
      <c r="H964" s="6"/>
      <c r="I964" s="6"/>
    </row>
    <row r="965" spans="1:9" ht="14.4">
      <c r="A965" s="6"/>
      <c r="B965" s="6"/>
      <c r="C965" s="6"/>
      <c r="G965" s="6"/>
      <c r="H965" s="6"/>
      <c r="I965" s="6"/>
    </row>
    <row r="966" spans="1:9" ht="14.4">
      <c r="A966" s="6"/>
      <c r="B966" s="6"/>
      <c r="C966" s="6"/>
      <c r="G966" s="6"/>
      <c r="H966" s="6"/>
      <c r="I966" s="6"/>
    </row>
    <row r="967" spans="1:9" ht="14.4">
      <c r="A967" s="6"/>
      <c r="B967" s="6"/>
      <c r="C967" s="6"/>
      <c r="G967" s="6"/>
      <c r="H967" s="6"/>
      <c r="I967" s="6"/>
    </row>
    <row r="968" spans="1:9" ht="14.4">
      <c r="A968" s="6"/>
      <c r="B968" s="6"/>
      <c r="C968" s="6"/>
      <c r="G968" s="6"/>
      <c r="H968" s="6"/>
      <c r="I968" s="6"/>
    </row>
    <row r="969" spans="1:9" ht="14.4">
      <c r="A969" s="6"/>
      <c r="B969" s="6"/>
      <c r="C969" s="6"/>
      <c r="G969" s="6"/>
      <c r="H969" s="6"/>
      <c r="I969" s="6"/>
    </row>
    <row r="970" spans="1:9" ht="14.4">
      <c r="A970" s="6"/>
      <c r="B970" s="6"/>
      <c r="C970" s="6"/>
      <c r="G970" s="6"/>
      <c r="H970" s="6"/>
      <c r="I970" s="6"/>
    </row>
    <row r="971" spans="1:9" ht="14.4">
      <c r="A971" s="6"/>
      <c r="B971" s="6"/>
      <c r="C971" s="6"/>
      <c r="G971" s="6"/>
      <c r="H971" s="6"/>
      <c r="I971" s="6"/>
    </row>
    <row r="972" spans="1:9" ht="14.4">
      <c r="A972" s="6"/>
      <c r="B972" s="6"/>
      <c r="C972" s="6"/>
      <c r="G972" s="6"/>
      <c r="H972" s="6"/>
      <c r="I972" s="6"/>
    </row>
    <row r="973" spans="1:9" ht="14.4">
      <c r="A973" s="6"/>
      <c r="B973" s="6"/>
      <c r="C973" s="6"/>
      <c r="G973" s="6"/>
      <c r="H973" s="6"/>
      <c r="I973" s="6"/>
    </row>
    <row r="974" spans="1:9" ht="14.4">
      <c r="A974" s="6"/>
      <c r="B974" s="6"/>
      <c r="C974" s="6"/>
      <c r="G974" s="6"/>
      <c r="H974" s="6"/>
      <c r="I974" s="6"/>
    </row>
    <row r="975" spans="1:9" ht="14.4">
      <c r="A975" s="6"/>
      <c r="B975" s="6"/>
      <c r="C975" s="6"/>
      <c r="G975" s="6"/>
      <c r="H975" s="6"/>
      <c r="I975" s="6"/>
    </row>
    <row r="976" spans="1:9" ht="14.4">
      <c r="A976" s="6"/>
      <c r="B976" s="6"/>
      <c r="C976" s="6"/>
      <c r="G976" s="6"/>
      <c r="H976" s="6"/>
      <c r="I976" s="6"/>
    </row>
    <row r="977" spans="1:9" ht="14.4">
      <c r="A977" s="6"/>
      <c r="B977" s="6"/>
      <c r="C977" s="6"/>
      <c r="G977" s="6"/>
      <c r="H977" s="6"/>
      <c r="I977" s="6"/>
    </row>
    <row r="978" spans="1:9" ht="14.4">
      <c r="A978" s="6"/>
      <c r="B978" s="6"/>
      <c r="C978" s="6"/>
      <c r="G978" s="6"/>
      <c r="H978" s="6"/>
      <c r="I978" s="6"/>
    </row>
    <row r="979" spans="1:9" ht="14.4">
      <c r="A979" s="6"/>
      <c r="B979" s="6"/>
      <c r="C979" s="6"/>
      <c r="G979" s="6"/>
      <c r="H979" s="6"/>
      <c r="I979" s="6"/>
    </row>
    <row r="980" spans="1:9" ht="14.4">
      <c r="A980" s="6"/>
      <c r="B980" s="6"/>
      <c r="C980" s="6"/>
      <c r="G980" s="6"/>
      <c r="H980" s="6"/>
      <c r="I980" s="6"/>
    </row>
    <row r="981" spans="1:9" ht="14.4">
      <c r="A981" s="6"/>
      <c r="B981" s="6"/>
      <c r="C981" s="6"/>
      <c r="G981" s="6"/>
      <c r="H981" s="6"/>
      <c r="I981" s="6"/>
    </row>
    <row r="982" spans="1:9" ht="14.4">
      <c r="A982" s="6"/>
      <c r="B982" s="6"/>
      <c r="C982" s="6"/>
      <c r="G982" s="6"/>
      <c r="H982" s="6"/>
      <c r="I982" s="6"/>
    </row>
    <row r="983" spans="1:9" ht="14.4">
      <c r="A983" s="6"/>
      <c r="B983" s="6"/>
      <c r="C983" s="6"/>
      <c r="G983" s="6"/>
      <c r="H983" s="6"/>
      <c r="I983" s="6"/>
    </row>
    <row r="984" spans="1:9" ht="14.4">
      <c r="A984" s="6"/>
      <c r="B984" s="6"/>
      <c r="C984" s="6"/>
      <c r="G984" s="6"/>
      <c r="H984" s="6"/>
      <c r="I984" s="6"/>
    </row>
    <row r="985" spans="1:9" ht="14.4">
      <c r="A985" s="6"/>
      <c r="B985" s="6"/>
      <c r="C985" s="6"/>
      <c r="G985" s="6"/>
      <c r="H985" s="6"/>
      <c r="I985" s="6"/>
    </row>
    <row r="986" spans="1:9" ht="14.4">
      <c r="A986" s="6"/>
      <c r="B986" s="6"/>
      <c r="C986" s="6"/>
      <c r="G986" s="6"/>
      <c r="H986" s="6"/>
      <c r="I986" s="6"/>
    </row>
    <row r="987" spans="1:9" ht="14.4">
      <c r="A987" s="6"/>
      <c r="B987" s="6"/>
      <c r="C987" s="6"/>
      <c r="G987" s="6"/>
      <c r="H987" s="6"/>
      <c r="I987" s="6"/>
    </row>
    <row r="988" spans="1:9" ht="14.4">
      <c r="A988" s="6"/>
      <c r="B988" s="6"/>
      <c r="C988" s="6"/>
      <c r="G988" s="6"/>
      <c r="H988" s="6"/>
      <c r="I988" s="6"/>
    </row>
    <row r="989" spans="1:9" ht="14.4">
      <c r="A989" s="6"/>
      <c r="B989" s="6"/>
      <c r="C989" s="6"/>
      <c r="G989" s="6"/>
      <c r="H989" s="6"/>
      <c r="I989" s="6"/>
    </row>
    <row r="990" spans="1:9" ht="14.4">
      <c r="A990" s="6"/>
      <c r="B990" s="6"/>
      <c r="C990" s="6"/>
      <c r="G990" s="6"/>
      <c r="H990" s="6"/>
      <c r="I990" s="6"/>
    </row>
    <row r="991" spans="1:9" ht="14.4">
      <c r="A991" s="6"/>
      <c r="B991" s="6"/>
      <c r="C991" s="6"/>
      <c r="G991" s="6"/>
      <c r="H991" s="6"/>
      <c r="I991" s="6"/>
    </row>
    <row r="992" spans="1:9" ht="14.4">
      <c r="A992" s="6"/>
      <c r="B992" s="6"/>
      <c r="C992" s="6"/>
      <c r="G992" s="6"/>
      <c r="H992" s="6"/>
      <c r="I992" s="6"/>
    </row>
    <row r="993" spans="1:9" ht="14.4">
      <c r="A993" s="6"/>
      <c r="B993" s="6"/>
      <c r="C993" s="6"/>
      <c r="G993" s="6"/>
      <c r="H993" s="6"/>
      <c r="I993" s="6"/>
    </row>
    <row r="994" spans="1:9" ht="14.4">
      <c r="A994" s="6"/>
      <c r="B994" s="6"/>
      <c r="C994" s="6"/>
      <c r="G994" s="6"/>
      <c r="H994" s="6"/>
      <c r="I994" s="6"/>
    </row>
    <row r="995" spans="1:9" ht="14.4">
      <c r="A995" s="6"/>
      <c r="B995" s="6"/>
      <c r="C995" s="6"/>
      <c r="G995" s="6"/>
      <c r="H995" s="6"/>
      <c r="I995" s="6"/>
    </row>
    <row r="996" spans="1:9" ht="14.4">
      <c r="A996" s="6"/>
      <c r="B996" s="6"/>
      <c r="C996" s="6"/>
      <c r="G996" s="6"/>
      <c r="H996" s="6"/>
      <c r="I996" s="6"/>
    </row>
    <row r="997" spans="1:9" ht="14.4">
      <c r="A997" s="6"/>
      <c r="B997" s="6"/>
      <c r="C997" s="6"/>
      <c r="G997" s="6"/>
      <c r="H997" s="6"/>
      <c r="I997" s="6"/>
    </row>
    <row r="998" spans="1:9" ht="14.4">
      <c r="A998" s="6"/>
      <c r="B998" s="6"/>
      <c r="C998" s="6"/>
      <c r="G998" s="6"/>
      <c r="H998" s="6"/>
      <c r="I998" s="6"/>
    </row>
    <row r="999" spans="1:9" ht="14.4">
      <c r="A999" s="6"/>
      <c r="B999" s="6"/>
      <c r="C999" s="6"/>
      <c r="G999" s="6"/>
      <c r="H999" s="6"/>
      <c r="I999" s="6"/>
    </row>
    <row r="1000" spans="1:9" ht="14.4">
      <c r="A1000" s="6"/>
      <c r="B1000" s="6"/>
      <c r="C1000" s="6"/>
      <c r="G1000" s="6"/>
      <c r="H1000" s="6"/>
      <c r="I10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defaultColWidth="17.33203125" defaultRowHeight="15" customHeight="1"/>
  <cols>
    <col min="1" max="1" width="33" customWidth="1"/>
    <col min="2" max="2" width="26.44140625" customWidth="1"/>
    <col min="3" max="3" width="40.109375" customWidth="1"/>
    <col min="4" max="4" width="16.44140625" customWidth="1"/>
    <col min="5" max="26" width="8.6640625" customWidth="1"/>
  </cols>
  <sheetData>
    <row r="1" spans="1:10" ht="14.4">
      <c r="A1" s="52" t="s">
        <v>3997</v>
      </c>
      <c r="B1" s="52" t="s">
        <v>3936</v>
      </c>
      <c r="C1" s="52" t="s">
        <v>4180</v>
      </c>
      <c r="D1" s="52" t="s">
        <v>528</v>
      </c>
      <c r="E1" s="89" t="s">
        <v>3867</v>
      </c>
    </row>
    <row r="2" spans="1:10" ht="15.75" customHeight="1">
      <c r="A2" s="56">
        <v>0</v>
      </c>
      <c r="B2" s="84">
        <v>2000</v>
      </c>
      <c r="C2" s="84" t="s">
        <v>3723</v>
      </c>
      <c r="D2" s="84">
        <v>500</v>
      </c>
      <c r="E2" s="90" t="s">
        <v>4181</v>
      </c>
      <c r="J2">
        <f>SUM(B:B)</f>
        <v>178200</v>
      </c>
    </row>
    <row r="3" spans="1:10" ht="15.75" customHeight="1">
      <c r="A3" s="58">
        <f t="shared" ref="A3:A291" si="0">+A2+B2</f>
        <v>2000</v>
      </c>
      <c r="B3" s="84">
        <v>2000</v>
      </c>
      <c r="C3" s="84" t="s">
        <v>3726</v>
      </c>
      <c r="D3" s="84">
        <v>1500</v>
      </c>
      <c r="E3" s="90" t="s">
        <v>4182</v>
      </c>
    </row>
    <row r="4" spans="1:10" ht="15.75" customHeight="1">
      <c r="A4" s="56">
        <f t="shared" si="0"/>
        <v>4000</v>
      </c>
      <c r="B4" s="84">
        <v>2000</v>
      </c>
      <c r="C4" s="84" t="s">
        <v>3728</v>
      </c>
      <c r="D4" s="84">
        <v>800</v>
      </c>
      <c r="E4" s="90" t="s">
        <v>4183</v>
      </c>
    </row>
    <row r="5" spans="1:10" ht="15.75" customHeight="1">
      <c r="A5" s="58">
        <f t="shared" si="0"/>
        <v>6000</v>
      </c>
      <c r="B5" s="84">
        <v>2000</v>
      </c>
      <c r="C5" s="84" t="s">
        <v>584</v>
      </c>
      <c r="D5" s="84">
        <v>20000</v>
      </c>
      <c r="E5" s="90" t="s">
        <v>4184</v>
      </c>
    </row>
    <row r="6" spans="1:10" ht="15.75" customHeight="1">
      <c r="A6" s="56">
        <f t="shared" si="0"/>
        <v>8000</v>
      </c>
      <c r="B6" s="84">
        <v>2000</v>
      </c>
      <c r="C6" s="84" t="s">
        <v>574</v>
      </c>
      <c r="D6" s="84">
        <v>1500</v>
      </c>
      <c r="E6" s="90" t="s">
        <v>4185</v>
      </c>
    </row>
    <row r="7" spans="1:10" ht="15.75" customHeight="1">
      <c r="A7" s="58">
        <f t="shared" si="0"/>
        <v>10000</v>
      </c>
      <c r="B7" s="84">
        <v>2000</v>
      </c>
      <c r="C7" s="84" t="s">
        <v>593</v>
      </c>
      <c r="D7" s="84">
        <v>25</v>
      </c>
      <c r="E7" s="90" t="s">
        <v>4181</v>
      </c>
    </row>
    <row r="8" spans="1:10" ht="15.75" customHeight="1">
      <c r="A8" s="56">
        <f t="shared" si="0"/>
        <v>12000</v>
      </c>
      <c r="B8" s="84">
        <v>2000</v>
      </c>
      <c r="C8" s="84" t="s">
        <v>3765</v>
      </c>
      <c r="D8" s="84">
        <v>1500</v>
      </c>
      <c r="E8" s="90" t="s">
        <v>4186</v>
      </c>
    </row>
    <row r="9" spans="1:10" ht="15.75" customHeight="1">
      <c r="A9" s="58">
        <f t="shared" si="0"/>
        <v>14000</v>
      </c>
      <c r="B9" s="84">
        <v>2000</v>
      </c>
      <c r="C9" s="84" t="s">
        <v>3768</v>
      </c>
      <c r="D9" s="84">
        <v>1500</v>
      </c>
      <c r="E9" s="90" t="s">
        <v>4187</v>
      </c>
    </row>
    <row r="10" spans="1:10" ht="15.75" customHeight="1">
      <c r="A10" s="56">
        <f t="shared" si="0"/>
        <v>16000</v>
      </c>
      <c r="B10" s="84">
        <v>2000</v>
      </c>
      <c r="C10" s="84" t="s">
        <v>3771</v>
      </c>
      <c r="D10" s="84">
        <v>800</v>
      </c>
      <c r="E10" s="90" t="s">
        <v>4188</v>
      </c>
    </row>
    <row r="11" spans="1:10" ht="15.75" customHeight="1">
      <c r="A11" s="58">
        <f t="shared" si="0"/>
        <v>18000</v>
      </c>
      <c r="B11" s="84">
        <v>2000</v>
      </c>
      <c r="C11" s="84" t="s">
        <v>3774</v>
      </c>
      <c r="D11" s="84">
        <v>60000</v>
      </c>
      <c r="E11" s="90" t="s">
        <v>4189</v>
      </c>
    </row>
    <row r="12" spans="1:10" ht="15.75" customHeight="1">
      <c r="A12" s="56">
        <f t="shared" si="0"/>
        <v>20000</v>
      </c>
      <c r="B12" s="84">
        <v>2000</v>
      </c>
      <c r="C12" s="84" t="s">
        <v>564</v>
      </c>
      <c r="D12" s="84">
        <v>1000</v>
      </c>
      <c r="E12" s="90" t="s">
        <v>4189</v>
      </c>
    </row>
    <row r="13" spans="1:10" ht="15.75" customHeight="1">
      <c r="A13" s="58">
        <f t="shared" si="0"/>
        <v>22000</v>
      </c>
      <c r="B13" s="84">
        <v>1200</v>
      </c>
      <c r="C13" s="84" t="s">
        <v>3830</v>
      </c>
      <c r="D13" s="84">
        <v>2500</v>
      </c>
      <c r="E13" s="90" t="s">
        <v>4190</v>
      </c>
    </row>
    <row r="14" spans="1:10" ht="15.75" customHeight="1">
      <c r="A14" s="56">
        <f t="shared" si="0"/>
        <v>23200</v>
      </c>
      <c r="B14" s="84">
        <v>1200</v>
      </c>
      <c r="C14" s="84" t="s">
        <v>3833</v>
      </c>
      <c r="D14" s="84">
        <v>16000</v>
      </c>
      <c r="E14" s="90" t="s">
        <v>4190</v>
      </c>
    </row>
    <row r="15" spans="1:10" ht="15.75" customHeight="1">
      <c r="A15" s="58">
        <f t="shared" si="0"/>
        <v>24400</v>
      </c>
      <c r="B15" s="84">
        <v>1200</v>
      </c>
      <c r="C15" s="84" t="s">
        <v>3834</v>
      </c>
      <c r="D15" s="84">
        <v>3000</v>
      </c>
      <c r="E15" s="90" t="s">
        <v>4191</v>
      </c>
    </row>
    <row r="16" spans="1:10" ht="15.75" customHeight="1">
      <c r="A16" s="56">
        <f t="shared" si="0"/>
        <v>25600</v>
      </c>
      <c r="B16" s="84">
        <v>1200</v>
      </c>
      <c r="C16" s="84" t="s">
        <v>3836</v>
      </c>
      <c r="D16" s="84">
        <v>1000</v>
      </c>
      <c r="E16" s="90" t="s">
        <v>4191</v>
      </c>
    </row>
    <row r="17" spans="1:5" ht="15.75" customHeight="1">
      <c r="A17" s="58">
        <f t="shared" si="0"/>
        <v>26800</v>
      </c>
      <c r="B17" s="84">
        <v>1200</v>
      </c>
      <c r="C17" s="84" t="s">
        <v>3837</v>
      </c>
      <c r="D17" s="84">
        <v>1500</v>
      </c>
      <c r="E17" s="90" t="s">
        <v>4191</v>
      </c>
    </row>
    <row r="18" spans="1:5" ht="15.75" customHeight="1">
      <c r="A18" s="56">
        <f t="shared" si="0"/>
        <v>28000</v>
      </c>
      <c r="B18" s="84">
        <v>1000</v>
      </c>
      <c r="C18" s="84" t="s">
        <v>3733</v>
      </c>
      <c r="D18" s="84">
        <v>6000</v>
      </c>
      <c r="E18" s="90" t="s">
        <v>4192</v>
      </c>
    </row>
    <row r="19" spans="1:5" ht="15.75" customHeight="1">
      <c r="A19" s="58">
        <f t="shared" si="0"/>
        <v>29000</v>
      </c>
      <c r="B19" s="84">
        <v>1000</v>
      </c>
      <c r="C19" s="84" t="s">
        <v>3736</v>
      </c>
      <c r="D19" s="84">
        <v>3000</v>
      </c>
      <c r="E19" s="90" t="s">
        <v>4192</v>
      </c>
    </row>
    <row r="20" spans="1:5" ht="15.75" customHeight="1">
      <c r="A20" s="56">
        <f t="shared" si="0"/>
        <v>30000</v>
      </c>
      <c r="B20" s="84">
        <v>1000</v>
      </c>
      <c r="C20" s="84" t="s">
        <v>3738</v>
      </c>
      <c r="D20" s="84">
        <v>1500</v>
      </c>
      <c r="E20" s="90" t="s">
        <v>4192</v>
      </c>
    </row>
    <row r="21" spans="1:5" ht="15.75" customHeight="1">
      <c r="A21" s="58">
        <f t="shared" si="0"/>
        <v>31000</v>
      </c>
      <c r="B21" s="84">
        <v>1000</v>
      </c>
      <c r="C21" s="84" t="s">
        <v>3739</v>
      </c>
      <c r="D21" s="84">
        <v>6000</v>
      </c>
      <c r="E21" s="90" t="s">
        <v>4192</v>
      </c>
    </row>
    <row r="22" spans="1:5" ht="15.75" customHeight="1">
      <c r="A22" s="56">
        <f t="shared" si="0"/>
        <v>32000</v>
      </c>
      <c r="B22" s="84">
        <v>1000</v>
      </c>
      <c r="C22" s="84" t="s">
        <v>3740</v>
      </c>
      <c r="D22" s="84">
        <v>4000</v>
      </c>
      <c r="E22" s="90" t="s">
        <v>4193</v>
      </c>
    </row>
    <row r="23" spans="1:5" ht="15.75" customHeight="1">
      <c r="A23" s="58">
        <f t="shared" si="0"/>
        <v>33000</v>
      </c>
      <c r="B23" s="84">
        <v>1000</v>
      </c>
      <c r="C23" s="84" t="s">
        <v>3743</v>
      </c>
      <c r="D23" s="84">
        <v>2000</v>
      </c>
      <c r="E23" s="90" t="s">
        <v>4194</v>
      </c>
    </row>
    <row r="24" spans="1:5" ht="15.75" customHeight="1">
      <c r="A24" s="56">
        <f t="shared" si="0"/>
        <v>34000</v>
      </c>
      <c r="B24" s="84">
        <v>1000</v>
      </c>
      <c r="C24" s="84" t="s">
        <v>3746</v>
      </c>
      <c r="D24" s="84">
        <v>6000</v>
      </c>
      <c r="E24" s="90" t="s">
        <v>4185</v>
      </c>
    </row>
    <row r="25" spans="1:5" ht="14.4">
      <c r="A25" s="58">
        <f t="shared" si="0"/>
        <v>35000</v>
      </c>
      <c r="B25" s="84">
        <v>1000</v>
      </c>
      <c r="C25" s="84" t="s">
        <v>906</v>
      </c>
      <c r="D25" s="84">
        <v>6000</v>
      </c>
      <c r="E25" s="90" t="s">
        <v>4185</v>
      </c>
    </row>
    <row r="26" spans="1:5" ht="15.75" customHeight="1">
      <c r="A26" s="56">
        <f t="shared" si="0"/>
        <v>36000</v>
      </c>
      <c r="B26" s="84">
        <v>1000</v>
      </c>
      <c r="C26" s="84" t="s">
        <v>3776</v>
      </c>
      <c r="D26" s="84">
        <v>100</v>
      </c>
      <c r="E26" s="90" t="s">
        <v>4181</v>
      </c>
    </row>
    <row r="27" spans="1:5" ht="15.75" customHeight="1">
      <c r="A27" s="58">
        <f t="shared" si="0"/>
        <v>37000</v>
      </c>
      <c r="B27" s="84">
        <v>1000</v>
      </c>
      <c r="C27" s="84" t="s">
        <v>3778</v>
      </c>
      <c r="D27" s="84">
        <v>5000</v>
      </c>
      <c r="E27" s="90" t="s">
        <v>4195</v>
      </c>
    </row>
    <row r="28" spans="1:5" ht="15.75" customHeight="1">
      <c r="A28" s="56">
        <f t="shared" si="0"/>
        <v>38000</v>
      </c>
      <c r="B28" s="84">
        <v>1000</v>
      </c>
      <c r="C28" s="84" t="s">
        <v>3781</v>
      </c>
      <c r="D28" s="84">
        <v>2500</v>
      </c>
      <c r="E28" s="90" t="s">
        <v>4196</v>
      </c>
    </row>
    <row r="29" spans="1:5" ht="15.75" customHeight="1">
      <c r="A29" s="58">
        <f t="shared" si="0"/>
        <v>39000</v>
      </c>
      <c r="B29" s="84">
        <v>1000</v>
      </c>
      <c r="C29" s="84" t="s">
        <v>3784</v>
      </c>
      <c r="D29" s="84">
        <v>8000</v>
      </c>
      <c r="E29" s="90" t="s">
        <v>4197</v>
      </c>
    </row>
    <row r="30" spans="1:5" ht="15.75" customHeight="1">
      <c r="A30" s="56">
        <f t="shared" si="0"/>
        <v>40000</v>
      </c>
      <c r="B30" s="84">
        <v>1000</v>
      </c>
      <c r="C30" s="84" t="s">
        <v>3786</v>
      </c>
      <c r="D30" s="84">
        <v>5000</v>
      </c>
      <c r="E30" s="90" t="s">
        <v>4198</v>
      </c>
    </row>
    <row r="31" spans="1:5" ht="15.75" customHeight="1">
      <c r="A31" s="58">
        <f t="shared" si="0"/>
        <v>41000</v>
      </c>
      <c r="B31" s="84">
        <v>1000</v>
      </c>
      <c r="C31" s="84" t="s">
        <v>3788</v>
      </c>
      <c r="D31" s="84">
        <v>7000</v>
      </c>
      <c r="E31" s="90" t="s">
        <v>4194</v>
      </c>
    </row>
    <row r="32" spans="1:5" ht="15.75" customHeight="1">
      <c r="A32" s="56">
        <f t="shared" si="0"/>
        <v>42000</v>
      </c>
      <c r="B32" s="84">
        <v>1000</v>
      </c>
      <c r="C32" s="84" t="s">
        <v>3790</v>
      </c>
      <c r="D32" s="84">
        <v>8000</v>
      </c>
      <c r="E32" s="90" t="s">
        <v>4199</v>
      </c>
    </row>
    <row r="33" spans="1:5" ht="15.75" customHeight="1">
      <c r="A33" s="58">
        <f t="shared" si="0"/>
        <v>43000</v>
      </c>
      <c r="B33" s="84">
        <v>1000</v>
      </c>
      <c r="C33" s="84" t="s">
        <v>3793</v>
      </c>
      <c r="D33" s="84">
        <v>7000</v>
      </c>
      <c r="E33" s="90" t="s">
        <v>4199</v>
      </c>
    </row>
    <row r="34" spans="1:5" ht="15.75" customHeight="1">
      <c r="A34" s="56">
        <f t="shared" si="0"/>
        <v>44000</v>
      </c>
      <c r="B34" s="84">
        <v>1000</v>
      </c>
      <c r="C34" s="84" t="s">
        <v>3794</v>
      </c>
      <c r="D34" s="84">
        <v>8000</v>
      </c>
      <c r="E34" s="90" t="s">
        <v>4200</v>
      </c>
    </row>
    <row r="35" spans="1:5" ht="15.75" customHeight="1">
      <c r="A35" s="58">
        <f t="shared" si="0"/>
        <v>45000</v>
      </c>
      <c r="B35" s="84">
        <v>1000</v>
      </c>
      <c r="C35" s="84" t="s">
        <v>3796</v>
      </c>
      <c r="D35" s="84">
        <v>12000</v>
      </c>
      <c r="E35" s="90" t="s">
        <v>4201</v>
      </c>
    </row>
    <row r="36" spans="1:5" ht="15.75" customHeight="1">
      <c r="A36" s="56">
        <f t="shared" si="0"/>
        <v>46000</v>
      </c>
      <c r="B36" s="84">
        <v>1000</v>
      </c>
      <c r="C36" s="84" t="s">
        <v>3799</v>
      </c>
      <c r="D36" s="84">
        <v>1000</v>
      </c>
      <c r="E36" s="90" t="s">
        <v>4187</v>
      </c>
    </row>
    <row r="37" spans="1:5" ht="15.75" customHeight="1">
      <c r="A37" s="58">
        <f t="shared" si="0"/>
        <v>47000</v>
      </c>
      <c r="B37" s="84">
        <v>1000</v>
      </c>
      <c r="C37" s="84" t="s">
        <v>3800</v>
      </c>
      <c r="D37" s="84">
        <v>2000</v>
      </c>
      <c r="E37" s="90" t="s">
        <v>4202</v>
      </c>
    </row>
    <row r="38" spans="1:5" ht="15.75" customHeight="1">
      <c r="A38" s="56">
        <f t="shared" si="0"/>
        <v>48000</v>
      </c>
      <c r="B38" s="84">
        <v>1000</v>
      </c>
      <c r="C38" s="84" t="s">
        <v>3802</v>
      </c>
      <c r="D38" s="84">
        <v>350</v>
      </c>
      <c r="E38" s="90" t="s">
        <v>4188</v>
      </c>
    </row>
    <row r="39" spans="1:5" ht="15.75" customHeight="1">
      <c r="A39" s="58">
        <f t="shared" si="0"/>
        <v>49000</v>
      </c>
      <c r="B39" s="84">
        <v>1000</v>
      </c>
      <c r="C39" s="84" t="s">
        <v>565</v>
      </c>
      <c r="D39" s="84">
        <v>4000</v>
      </c>
      <c r="E39" s="90" t="s">
        <v>4189</v>
      </c>
    </row>
    <row r="40" spans="1:5" ht="15.75" customHeight="1">
      <c r="A40" s="56">
        <f t="shared" si="0"/>
        <v>50000</v>
      </c>
      <c r="B40" s="84">
        <v>1000</v>
      </c>
      <c r="C40" s="84" t="s">
        <v>3999</v>
      </c>
      <c r="D40" s="84">
        <v>6000</v>
      </c>
      <c r="E40" s="90" t="s">
        <v>4181</v>
      </c>
    </row>
    <row r="41" spans="1:5" ht="30.75" customHeight="1">
      <c r="A41" s="58">
        <f t="shared" si="0"/>
        <v>51000</v>
      </c>
      <c r="B41" s="84">
        <v>1000</v>
      </c>
      <c r="C41" s="84" t="s">
        <v>4001</v>
      </c>
      <c r="D41" s="84">
        <v>20000</v>
      </c>
      <c r="E41" s="90" t="s">
        <v>4181</v>
      </c>
    </row>
    <row r="42" spans="1:5" ht="15.75" customHeight="1">
      <c r="A42" s="56">
        <f t="shared" si="0"/>
        <v>52000</v>
      </c>
      <c r="B42" s="84">
        <v>1000</v>
      </c>
      <c r="C42" s="84" t="s">
        <v>4002</v>
      </c>
      <c r="D42" s="84">
        <v>4000</v>
      </c>
      <c r="E42" s="90" t="s">
        <v>4203</v>
      </c>
    </row>
    <row r="43" spans="1:5" ht="15.75" customHeight="1">
      <c r="A43" s="58">
        <f t="shared" si="0"/>
        <v>53000</v>
      </c>
      <c r="B43" s="84">
        <v>1000</v>
      </c>
      <c r="C43" s="84" t="s">
        <v>4004</v>
      </c>
      <c r="D43" s="84"/>
      <c r="E43" s="90" t="s">
        <v>4204</v>
      </c>
    </row>
    <row r="44" spans="1:5" ht="15.75" customHeight="1">
      <c r="A44" s="56">
        <f t="shared" si="0"/>
        <v>54000</v>
      </c>
      <c r="B44" s="84">
        <v>1000</v>
      </c>
      <c r="C44" s="84" t="s">
        <v>4006</v>
      </c>
      <c r="D44" s="84">
        <v>2500</v>
      </c>
      <c r="E44" s="90" t="s">
        <v>4195</v>
      </c>
    </row>
    <row r="45" spans="1:5" ht="15.75" customHeight="1">
      <c r="A45" s="58">
        <f t="shared" si="0"/>
        <v>55000</v>
      </c>
      <c r="B45" s="84">
        <v>1000</v>
      </c>
      <c r="C45" s="84" t="s">
        <v>4007</v>
      </c>
      <c r="D45" s="84">
        <v>5000</v>
      </c>
      <c r="E45" s="90" t="s">
        <v>4205</v>
      </c>
    </row>
    <row r="46" spans="1:5" ht="15.75" customHeight="1">
      <c r="A46" s="56">
        <f t="shared" si="0"/>
        <v>56000</v>
      </c>
      <c r="B46" s="84">
        <v>1000</v>
      </c>
      <c r="C46" s="84" t="s">
        <v>4009</v>
      </c>
      <c r="D46" s="84">
        <v>10000</v>
      </c>
      <c r="E46" s="90" t="s">
        <v>4205</v>
      </c>
    </row>
    <row r="47" spans="1:5" ht="15.75" customHeight="1">
      <c r="A47" s="58">
        <f t="shared" si="0"/>
        <v>57000</v>
      </c>
      <c r="B47" s="84">
        <v>1000</v>
      </c>
      <c r="C47" s="84" t="s">
        <v>4010</v>
      </c>
      <c r="D47" s="84">
        <v>1500</v>
      </c>
      <c r="E47" s="90" t="s">
        <v>4205</v>
      </c>
    </row>
    <row r="48" spans="1:5" ht="15.75" customHeight="1">
      <c r="A48" s="56">
        <f t="shared" si="0"/>
        <v>58000</v>
      </c>
      <c r="B48" s="84">
        <v>1000</v>
      </c>
      <c r="C48" s="84" t="s">
        <v>4011</v>
      </c>
      <c r="D48" s="84">
        <v>7500</v>
      </c>
      <c r="E48" s="90" t="s">
        <v>4205</v>
      </c>
    </row>
    <row r="49" spans="1:5" ht="15.75" customHeight="1">
      <c r="A49" s="58">
        <f t="shared" si="0"/>
        <v>59000</v>
      </c>
      <c r="B49" s="84">
        <v>1000</v>
      </c>
      <c r="C49" s="84" t="s">
        <v>644</v>
      </c>
      <c r="D49" s="84">
        <v>8000</v>
      </c>
      <c r="E49" s="90" t="s">
        <v>4205</v>
      </c>
    </row>
    <row r="50" spans="1:5" ht="15.75" customHeight="1">
      <c r="A50" s="56">
        <f t="shared" si="0"/>
        <v>60000</v>
      </c>
      <c r="B50" s="84">
        <v>1000</v>
      </c>
      <c r="C50" s="84" t="s">
        <v>4012</v>
      </c>
      <c r="D50" s="84">
        <v>1000</v>
      </c>
      <c r="E50" s="90" t="s">
        <v>4206</v>
      </c>
    </row>
    <row r="51" spans="1:5" ht="15.75" customHeight="1">
      <c r="A51" s="58">
        <f t="shared" si="0"/>
        <v>61000</v>
      </c>
      <c r="B51" s="84">
        <v>1000</v>
      </c>
      <c r="C51" s="84" t="s">
        <v>4014</v>
      </c>
      <c r="D51" s="84">
        <v>1500</v>
      </c>
      <c r="E51" s="90" t="s">
        <v>4207</v>
      </c>
    </row>
    <row r="52" spans="1:5" ht="15.75" customHeight="1">
      <c r="A52" s="56">
        <f t="shared" si="0"/>
        <v>62000</v>
      </c>
      <c r="B52" s="84">
        <v>1000</v>
      </c>
      <c r="C52" s="84" t="s">
        <v>4016</v>
      </c>
      <c r="D52" s="84">
        <v>5000</v>
      </c>
      <c r="E52" s="90" t="s">
        <v>4207</v>
      </c>
    </row>
    <row r="53" spans="1:5" ht="15.75" customHeight="1">
      <c r="A53" s="58">
        <f t="shared" si="0"/>
        <v>63000</v>
      </c>
      <c r="B53" s="84">
        <v>1000</v>
      </c>
      <c r="C53" s="84" t="s">
        <v>4017</v>
      </c>
      <c r="D53" s="84">
        <v>3500</v>
      </c>
      <c r="E53" s="90" t="s">
        <v>4208</v>
      </c>
    </row>
    <row r="54" spans="1:5" ht="15.75" customHeight="1">
      <c r="A54" s="56">
        <f t="shared" si="0"/>
        <v>64000</v>
      </c>
      <c r="B54" s="84">
        <v>1000</v>
      </c>
      <c r="C54" s="84" t="s">
        <v>4019</v>
      </c>
      <c r="D54" s="84">
        <v>6000</v>
      </c>
      <c r="E54" s="90" t="s">
        <v>4208</v>
      </c>
    </row>
    <row r="55" spans="1:5" ht="15.75" customHeight="1">
      <c r="A55" s="58">
        <f t="shared" si="0"/>
        <v>65000</v>
      </c>
      <c r="B55" s="84">
        <v>1000</v>
      </c>
      <c r="C55" s="84" t="s">
        <v>4020</v>
      </c>
      <c r="D55" s="84">
        <v>60000</v>
      </c>
      <c r="E55" s="90" t="s">
        <v>4196</v>
      </c>
    </row>
    <row r="56" spans="1:5" ht="15.75" customHeight="1">
      <c r="A56" s="56">
        <f t="shared" si="0"/>
        <v>66000</v>
      </c>
      <c r="B56" s="84">
        <v>1000</v>
      </c>
      <c r="C56" s="84" t="s">
        <v>4021</v>
      </c>
      <c r="D56" s="84">
        <v>6120</v>
      </c>
      <c r="E56" s="90" t="s">
        <v>4196</v>
      </c>
    </row>
    <row r="57" spans="1:5" ht="15.75" customHeight="1">
      <c r="A57" s="58">
        <f t="shared" si="0"/>
        <v>67000</v>
      </c>
      <c r="B57" s="84">
        <v>1000</v>
      </c>
      <c r="C57" s="84" t="s">
        <v>633</v>
      </c>
      <c r="D57" s="84">
        <v>750</v>
      </c>
      <c r="E57" s="90" t="s">
        <v>4197</v>
      </c>
    </row>
    <row r="58" spans="1:5" ht="15.75" customHeight="1">
      <c r="A58" s="56">
        <f t="shared" si="0"/>
        <v>68000</v>
      </c>
      <c r="B58" s="84">
        <v>1000</v>
      </c>
      <c r="C58" s="84" t="s">
        <v>4022</v>
      </c>
      <c r="D58" s="84">
        <v>300</v>
      </c>
      <c r="E58" s="90" t="s">
        <v>4197</v>
      </c>
    </row>
    <row r="59" spans="1:5" ht="15.75" customHeight="1">
      <c r="A59" s="58">
        <f t="shared" si="0"/>
        <v>69000</v>
      </c>
      <c r="B59" s="84">
        <v>1000</v>
      </c>
      <c r="C59" s="84" t="s">
        <v>4023</v>
      </c>
      <c r="D59" s="84">
        <v>120</v>
      </c>
      <c r="E59" s="90" t="s">
        <v>4197</v>
      </c>
    </row>
    <row r="60" spans="1:5" ht="15.75" customHeight="1">
      <c r="A60" s="56">
        <f t="shared" si="0"/>
        <v>70000</v>
      </c>
      <c r="B60" s="84">
        <v>1000</v>
      </c>
      <c r="C60" s="84" t="s">
        <v>4024</v>
      </c>
      <c r="D60" s="84">
        <v>480</v>
      </c>
      <c r="E60" s="90" t="s">
        <v>4197</v>
      </c>
    </row>
    <row r="61" spans="1:5" ht="15.75" customHeight="1">
      <c r="A61" s="58">
        <f t="shared" si="0"/>
        <v>71000</v>
      </c>
      <c r="B61" s="84">
        <v>1000</v>
      </c>
      <c r="C61" s="84" t="s">
        <v>4025</v>
      </c>
      <c r="D61" s="84">
        <v>960</v>
      </c>
      <c r="E61" s="90" t="s">
        <v>4206</v>
      </c>
    </row>
    <row r="62" spans="1:5" ht="15.75" customHeight="1">
      <c r="A62" s="56">
        <f t="shared" si="0"/>
        <v>72000</v>
      </c>
      <c r="B62" s="84">
        <v>1000</v>
      </c>
      <c r="C62" s="84" t="s">
        <v>4026</v>
      </c>
      <c r="D62" s="84">
        <v>1000</v>
      </c>
      <c r="E62" s="90" t="s">
        <v>4193</v>
      </c>
    </row>
    <row r="63" spans="1:5" ht="15.75" customHeight="1">
      <c r="A63" s="58">
        <f t="shared" si="0"/>
        <v>73000</v>
      </c>
      <c r="B63" s="84">
        <v>1000</v>
      </c>
      <c r="C63" s="84" t="s">
        <v>4027</v>
      </c>
      <c r="D63" s="84">
        <v>3000</v>
      </c>
      <c r="E63" s="90" t="s">
        <v>4193</v>
      </c>
    </row>
    <row r="64" spans="1:5" ht="15.75" customHeight="1">
      <c r="A64" s="56">
        <f t="shared" si="0"/>
        <v>74000</v>
      </c>
      <c r="B64" s="84">
        <v>1000</v>
      </c>
      <c r="C64" s="84" t="s">
        <v>4028</v>
      </c>
      <c r="D64" s="84">
        <v>2500</v>
      </c>
      <c r="E64" s="90" t="s">
        <v>4193</v>
      </c>
    </row>
    <row r="65" spans="1:5" ht="15.75" customHeight="1">
      <c r="A65" s="58">
        <f t="shared" si="0"/>
        <v>75000</v>
      </c>
      <c r="B65" s="84">
        <v>1000</v>
      </c>
      <c r="C65" s="84" t="s">
        <v>4029</v>
      </c>
      <c r="D65" s="84">
        <v>2500</v>
      </c>
      <c r="E65" s="90" t="s">
        <v>4193</v>
      </c>
    </row>
    <row r="66" spans="1:5" ht="30.75" customHeight="1">
      <c r="A66" s="56">
        <f t="shared" si="0"/>
        <v>76000</v>
      </c>
      <c r="B66" s="84">
        <v>1000</v>
      </c>
      <c r="C66" s="84" t="s">
        <v>4030</v>
      </c>
      <c r="D66" s="84">
        <v>5000</v>
      </c>
      <c r="E66" s="90" t="s">
        <v>4198</v>
      </c>
    </row>
    <row r="67" spans="1:5" ht="15.75" customHeight="1">
      <c r="A67" s="58">
        <f t="shared" si="0"/>
        <v>77000</v>
      </c>
      <c r="B67" s="84">
        <v>1000</v>
      </c>
      <c r="C67" s="84" t="s">
        <v>4031</v>
      </c>
      <c r="D67" s="84">
        <v>8000</v>
      </c>
      <c r="E67" s="90" t="s">
        <v>4209</v>
      </c>
    </row>
    <row r="68" spans="1:5" ht="15.75" customHeight="1">
      <c r="A68" s="56">
        <f t="shared" si="0"/>
        <v>78000</v>
      </c>
      <c r="B68" s="84">
        <v>1000</v>
      </c>
      <c r="C68" s="84" t="s">
        <v>4032</v>
      </c>
      <c r="D68" s="84">
        <v>5000</v>
      </c>
      <c r="E68" s="90" t="s">
        <v>4209</v>
      </c>
    </row>
    <row r="69" spans="1:5" ht="15.75" customHeight="1">
      <c r="A69" s="58">
        <f t="shared" si="0"/>
        <v>79000</v>
      </c>
      <c r="B69" s="84">
        <v>1000</v>
      </c>
      <c r="C69" s="84" t="s">
        <v>4033</v>
      </c>
      <c r="D69" s="84">
        <v>3000</v>
      </c>
      <c r="E69" s="90" t="s">
        <v>4194</v>
      </c>
    </row>
    <row r="70" spans="1:5" ht="15.75" customHeight="1">
      <c r="A70" s="56">
        <f t="shared" si="0"/>
        <v>80000</v>
      </c>
      <c r="B70" s="84">
        <v>1000</v>
      </c>
      <c r="C70" s="84" t="s">
        <v>4034</v>
      </c>
      <c r="D70" s="84">
        <v>2000</v>
      </c>
      <c r="E70" s="90" t="s">
        <v>4194</v>
      </c>
    </row>
    <row r="71" spans="1:5" ht="15.75" customHeight="1">
      <c r="A71" s="58">
        <f t="shared" si="0"/>
        <v>81000</v>
      </c>
      <c r="B71" s="84">
        <v>1000</v>
      </c>
      <c r="C71" s="84" t="s">
        <v>4035</v>
      </c>
      <c r="D71" s="84">
        <v>5000</v>
      </c>
      <c r="E71" s="90" t="s">
        <v>4194</v>
      </c>
    </row>
    <row r="72" spans="1:5" ht="15.75" customHeight="1">
      <c r="A72" s="56">
        <f t="shared" si="0"/>
        <v>82000</v>
      </c>
      <c r="B72" s="84">
        <v>1000</v>
      </c>
      <c r="C72" s="84" t="s">
        <v>4036</v>
      </c>
      <c r="D72" s="84">
        <v>1500</v>
      </c>
      <c r="E72" s="90" t="s">
        <v>4194</v>
      </c>
    </row>
    <row r="73" spans="1:5" ht="15.75" customHeight="1">
      <c r="A73" s="58">
        <f t="shared" si="0"/>
        <v>83000</v>
      </c>
      <c r="B73" s="84">
        <v>1000</v>
      </c>
      <c r="C73" s="84" t="s">
        <v>4037</v>
      </c>
      <c r="D73" s="84">
        <v>5000</v>
      </c>
      <c r="E73" s="90" t="s">
        <v>4210</v>
      </c>
    </row>
    <row r="74" spans="1:5" ht="15.75" customHeight="1">
      <c r="A74" s="56">
        <f t="shared" si="0"/>
        <v>84000</v>
      </c>
      <c r="B74" s="84">
        <v>1000</v>
      </c>
      <c r="C74" s="84" t="s">
        <v>4038</v>
      </c>
      <c r="D74" s="84">
        <v>8000</v>
      </c>
      <c r="E74" s="90" t="s">
        <v>4210</v>
      </c>
    </row>
    <row r="75" spans="1:5" ht="15.75" customHeight="1">
      <c r="A75" s="58">
        <f t="shared" si="0"/>
        <v>85000</v>
      </c>
      <c r="B75" s="84">
        <v>1000</v>
      </c>
      <c r="C75" s="84" t="s">
        <v>4039</v>
      </c>
      <c r="D75" s="84">
        <v>500</v>
      </c>
      <c r="E75" s="90" t="s">
        <v>4210</v>
      </c>
    </row>
    <row r="76" spans="1:5" ht="15.75" customHeight="1">
      <c r="A76" s="56">
        <f t="shared" si="0"/>
        <v>86000</v>
      </c>
      <c r="B76" s="84">
        <v>1000</v>
      </c>
      <c r="C76" s="84" t="s">
        <v>4040</v>
      </c>
      <c r="D76" s="84">
        <v>12000</v>
      </c>
      <c r="E76" s="90" t="s">
        <v>4211</v>
      </c>
    </row>
    <row r="77" spans="1:5" ht="15.75" customHeight="1">
      <c r="A77" s="58">
        <f t="shared" si="0"/>
        <v>87000</v>
      </c>
      <c r="B77" s="84">
        <v>1000</v>
      </c>
      <c r="C77" s="84" t="s">
        <v>4041</v>
      </c>
      <c r="D77" s="84">
        <v>28500</v>
      </c>
      <c r="E77" s="90" t="s">
        <v>4212</v>
      </c>
    </row>
    <row r="78" spans="1:5" ht="30.75" customHeight="1">
      <c r="A78" s="56">
        <f t="shared" si="0"/>
        <v>88000</v>
      </c>
      <c r="B78" s="84">
        <v>1000</v>
      </c>
      <c r="C78" s="84" t="s">
        <v>4044</v>
      </c>
      <c r="D78" s="84">
        <v>26500</v>
      </c>
      <c r="E78" s="90" t="s">
        <v>4212</v>
      </c>
    </row>
    <row r="79" spans="1:5" ht="30.75" customHeight="1">
      <c r="A79" s="58">
        <f t="shared" si="0"/>
        <v>89000</v>
      </c>
      <c r="B79" s="84">
        <v>1000</v>
      </c>
      <c r="C79" s="84" t="s">
        <v>4045</v>
      </c>
      <c r="D79" s="84">
        <v>27000</v>
      </c>
      <c r="E79" s="90" t="s">
        <v>4212</v>
      </c>
    </row>
    <row r="80" spans="1:5" ht="15.75" customHeight="1">
      <c r="A80" s="56">
        <f t="shared" si="0"/>
        <v>90000</v>
      </c>
      <c r="B80" s="84">
        <v>1000</v>
      </c>
      <c r="C80" s="84" t="s">
        <v>4046</v>
      </c>
      <c r="D80" s="84">
        <v>120</v>
      </c>
      <c r="E80" s="90" t="s">
        <v>4199</v>
      </c>
    </row>
    <row r="81" spans="1:5" ht="15.75" customHeight="1">
      <c r="A81" s="58">
        <f t="shared" si="0"/>
        <v>91000</v>
      </c>
      <c r="B81" s="84">
        <v>1000</v>
      </c>
      <c r="C81" s="84" t="s">
        <v>4047</v>
      </c>
      <c r="D81" s="84">
        <v>5000</v>
      </c>
      <c r="E81" s="90" t="s">
        <v>4199</v>
      </c>
    </row>
    <row r="82" spans="1:5" ht="15.75" customHeight="1">
      <c r="A82" s="56">
        <f t="shared" si="0"/>
        <v>92000</v>
      </c>
      <c r="B82" s="84">
        <v>1000</v>
      </c>
      <c r="C82" s="84" t="s">
        <v>4048</v>
      </c>
      <c r="D82" s="84">
        <v>3000</v>
      </c>
      <c r="E82" s="90" t="s">
        <v>4182</v>
      </c>
    </row>
    <row r="83" spans="1:5" ht="15.75" customHeight="1">
      <c r="A83" s="58">
        <f t="shared" si="0"/>
        <v>93000</v>
      </c>
      <c r="B83" s="84">
        <v>1000</v>
      </c>
      <c r="C83" s="84" t="s">
        <v>4049</v>
      </c>
      <c r="D83" s="84">
        <v>1500</v>
      </c>
      <c r="E83" s="90" t="s">
        <v>4183</v>
      </c>
    </row>
    <row r="84" spans="1:5" ht="15.75" customHeight="1">
      <c r="A84" s="56">
        <f t="shared" si="0"/>
        <v>94000</v>
      </c>
      <c r="B84" s="84">
        <v>1000</v>
      </c>
      <c r="C84" s="84" t="s">
        <v>4050</v>
      </c>
      <c r="D84" s="84">
        <v>6000</v>
      </c>
      <c r="E84" s="90" t="s">
        <v>4213</v>
      </c>
    </row>
    <row r="85" spans="1:5" ht="15.75" customHeight="1">
      <c r="A85" s="58">
        <f t="shared" si="0"/>
        <v>95000</v>
      </c>
      <c r="B85" s="84">
        <v>1000</v>
      </c>
      <c r="C85" s="84" t="s">
        <v>4051</v>
      </c>
      <c r="D85" s="84">
        <v>5000</v>
      </c>
      <c r="E85" s="90" t="s">
        <v>4213</v>
      </c>
    </row>
    <row r="86" spans="1:5" ht="14.4">
      <c r="A86" s="56">
        <f t="shared" si="0"/>
        <v>96000</v>
      </c>
      <c r="B86" s="84">
        <v>1000</v>
      </c>
      <c r="C86" s="84" t="s">
        <v>4052</v>
      </c>
      <c r="D86" s="84">
        <v>5000</v>
      </c>
      <c r="E86" s="90" t="s">
        <v>4213</v>
      </c>
    </row>
    <row r="87" spans="1:5" ht="15.75" customHeight="1">
      <c r="A87" s="58">
        <f t="shared" si="0"/>
        <v>97000</v>
      </c>
      <c r="B87" s="84">
        <v>1000</v>
      </c>
      <c r="C87" s="84" t="s">
        <v>4053</v>
      </c>
      <c r="D87" s="84">
        <v>6000</v>
      </c>
      <c r="E87" s="90" t="s">
        <v>4214</v>
      </c>
    </row>
    <row r="88" spans="1:5" ht="15.75" customHeight="1">
      <c r="A88" s="56">
        <f t="shared" si="0"/>
        <v>98000</v>
      </c>
      <c r="B88" s="84">
        <v>1000</v>
      </c>
      <c r="C88" s="84" t="s">
        <v>4054</v>
      </c>
      <c r="D88" s="84">
        <v>2000</v>
      </c>
      <c r="E88" s="90" t="s">
        <v>4214</v>
      </c>
    </row>
    <row r="89" spans="1:5" ht="15.75" customHeight="1">
      <c r="A89" s="58">
        <f t="shared" si="0"/>
        <v>99000</v>
      </c>
      <c r="B89" s="84">
        <v>1000</v>
      </c>
      <c r="C89" s="84" t="s">
        <v>4055</v>
      </c>
      <c r="D89" s="84">
        <v>1000</v>
      </c>
      <c r="E89" s="90" t="s">
        <v>4215</v>
      </c>
    </row>
    <row r="90" spans="1:5" ht="15.75" customHeight="1">
      <c r="A90" s="56">
        <f t="shared" si="0"/>
        <v>100000</v>
      </c>
      <c r="B90" s="84">
        <v>1000</v>
      </c>
      <c r="C90" s="84" t="s">
        <v>4056</v>
      </c>
      <c r="D90" s="84">
        <v>5000</v>
      </c>
      <c r="E90" s="90" t="s">
        <v>4216</v>
      </c>
    </row>
    <row r="91" spans="1:5" ht="15.75" customHeight="1">
      <c r="A91" s="58">
        <f t="shared" si="0"/>
        <v>101000</v>
      </c>
      <c r="B91" s="84">
        <v>1000</v>
      </c>
      <c r="C91" s="84" t="s">
        <v>4057</v>
      </c>
      <c r="D91" s="84">
        <v>2000</v>
      </c>
      <c r="E91" s="90" t="s">
        <v>4217</v>
      </c>
    </row>
    <row r="92" spans="1:5" ht="15.75" customHeight="1">
      <c r="A92" s="56">
        <f t="shared" si="0"/>
        <v>102000</v>
      </c>
      <c r="B92" s="84">
        <v>1000</v>
      </c>
      <c r="C92" s="84" t="s">
        <v>4058</v>
      </c>
      <c r="D92" s="84">
        <v>2000</v>
      </c>
      <c r="E92" s="90" t="s">
        <v>4184</v>
      </c>
    </row>
    <row r="93" spans="1:5" ht="15.75" customHeight="1">
      <c r="A93" s="58">
        <f t="shared" si="0"/>
        <v>103000</v>
      </c>
      <c r="B93" s="84">
        <v>1000</v>
      </c>
      <c r="C93" s="84" t="s">
        <v>4059</v>
      </c>
      <c r="D93" s="84">
        <v>2000</v>
      </c>
      <c r="E93" s="90" t="s">
        <v>4184</v>
      </c>
    </row>
    <row r="94" spans="1:5" ht="15.75" customHeight="1">
      <c r="A94" s="56">
        <f t="shared" si="0"/>
        <v>104000</v>
      </c>
      <c r="B94" s="84">
        <v>1000</v>
      </c>
      <c r="C94" s="84" t="s">
        <v>4060</v>
      </c>
      <c r="D94" s="84">
        <v>5000</v>
      </c>
      <c r="E94" s="90" t="s">
        <v>4185</v>
      </c>
    </row>
    <row r="95" spans="1:5" ht="15.75" customHeight="1">
      <c r="A95" s="58">
        <f t="shared" si="0"/>
        <v>105000</v>
      </c>
      <c r="B95" s="84">
        <v>1000</v>
      </c>
      <c r="C95" s="84" t="s">
        <v>4061</v>
      </c>
      <c r="D95" s="84">
        <v>4200</v>
      </c>
      <c r="E95" s="90" t="s">
        <v>4201</v>
      </c>
    </row>
    <row r="96" spans="1:5" ht="15.75" customHeight="1">
      <c r="A96" s="56">
        <f t="shared" si="0"/>
        <v>106000</v>
      </c>
      <c r="B96" s="84">
        <v>1000</v>
      </c>
      <c r="C96" s="84" t="s">
        <v>4062</v>
      </c>
      <c r="D96" s="84">
        <v>1500</v>
      </c>
      <c r="E96" s="90" t="s">
        <v>4189</v>
      </c>
    </row>
    <row r="97" spans="1:5" ht="15.75" customHeight="1">
      <c r="A97" s="58">
        <f t="shared" si="0"/>
        <v>107000</v>
      </c>
      <c r="B97" s="84">
        <v>1000</v>
      </c>
      <c r="C97" s="84" t="s">
        <v>4063</v>
      </c>
      <c r="D97" s="84">
        <v>8000</v>
      </c>
      <c r="E97" s="90" t="s">
        <v>4218</v>
      </c>
    </row>
    <row r="98" spans="1:5" ht="15.75" customHeight="1">
      <c r="A98" s="56">
        <f t="shared" si="0"/>
        <v>108000</v>
      </c>
      <c r="B98" s="84">
        <v>1000</v>
      </c>
      <c r="C98" s="84" t="s">
        <v>3937</v>
      </c>
      <c r="D98" s="84">
        <v>1800</v>
      </c>
      <c r="E98" s="90" t="s">
        <v>4219</v>
      </c>
    </row>
    <row r="99" spans="1:5" ht="15.75" customHeight="1">
      <c r="A99" s="58">
        <f t="shared" si="0"/>
        <v>109000</v>
      </c>
      <c r="B99" s="84">
        <v>1000</v>
      </c>
      <c r="C99" s="84" t="s">
        <v>3940</v>
      </c>
      <c r="D99" s="84">
        <v>2000</v>
      </c>
      <c r="E99" s="90" t="s">
        <v>4220</v>
      </c>
    </row>
    <row r="100" spans="1:5" ht="15.75" customHeight="1">
      <c r="A100" s="56">
        <f t="shared" si="0"/>
        <v>110000</v>
      </c>
      <c r="B100" s="84">
        <v>1000</v>
      </c>
      <c r="C100" s="84" t="s">
        <v>3959</v>
      </c>
      <c r="D100" s="84">
        <v>1500</v>
      </c>
      <c r="E100" s="90" t="s">
        <v>4221</v>
      </c>
    </row>
    <row r="101" spans="1:5" ht="15.75" customHeight="1">
      <c r="A101" s="58">
        <f t="shared" si="0"/>
        <v>111000</v>
      </c>
      <c r="B101" s="84">
        <v>1000</v>
      </c>
      <c r="C101" s="84" t="s">
        <v>3961</v>
      </c>
      <c r="D101" s="84">
        <v>8000</v>
      </c>
      <c r="E101" s="90" t="s">
        <v>4221</v>
      </c>
    </row>
    <row r="102" spans="1:5" ht="15.75" customHeight="1">
      <c r="A102" s="56">
        <f t="shared" si="0"/>
        <v>112000</v>
      </c>
      <c r="B102" s="84">
        <v>1000</v>
      </c>
      <c r="C102" s="84" t="s">
        <v>3962</v>
      </c>
      <c r="D102" s="84">
        <v>1500</v>
      </c>
      <c r="E102" s="90" t="s">
        <v>4221</v>
      </c>
    </row>
    <row r="103" spans="1:5" ht="15.75" customHeight="1">
      <c r="A103" s="58">
        <f t="shared" si="0"/>
        <v>113000</v>
      </c>
      <c r="B103" s="84">
        <v>1000</v>
      </c>
      <c r="C103" s="84" t="s">
        <v>3963</v>
      </c>
      <c r="D103" s="84">
        <v>8000</v>
      </c>
      <c r="E103" s="90" t="s">
        <v>4222</v>
      </c>
    </row>
    <row r="104" spans="1:5" ht="15.75" customHeight="1">
      <c r="A104" s="56">
        <f t="shared" si="0"/>
        <v>114000</v>
      </c>
      <c r="B104" s="84">
        <v>1000</v>
      </c>
      <c r="C104" s="84" t="s">
        <v>3966</v>
      </c>
      <c r="D104" s="84">
        <v>1200</v>
      </c>
      <c r="E104" s="90" t="s">
        <v>4222</v>
      </c>
    </row>
    <row r="105" spans="1:5" ht="15.75" customHeight="1">
      <c r="A105" s="58">
        <f t="shared" si="0"/>
        <v>115000</v>
      </c>
      <c r="B105" s="84">
        <v>1000</v>
      </c>
      <c r="C105" s="84" t="s">
        <v>3978</v>
      </c>
      <c r="D105" s="84">
        <v>5000</v>
      </c>
      <c r="E105" s="90" t="s">
        <v>4223</v>
      </c>
    </row>
    <row r="106" spans="1:5" ht="15.75" customHeight="1">
      <c r="A106" s="56">
        <f t="shared" si="0"/>
        <v>116000</v>
      </c>
      <c r="B106" s="84">
        <v>1000</v>
      </c>
      <c r="C106" s="84" t="s">
        <v>3981</v>
      </c>
      <c r="D106" s="84">
        <v>12000</v>
      </c>
      <c r="E106" s="90" t="s">
        <v>4217</v>
      </c>
    </row>
    <row r="107" spans="1:5" ht="15.75" customHeight="1">
      <c r="A107" s="58">
        <f t="shared" si="0"/>
        <v>117000</v>
      </c>
      <c r="B107" s="84">
        <v>600</v>
      </c>
      <c r="C107" s="84" t="s">
        <v>3838</v>
      </c>
      <c r="D107" s="84">
        <v>4000</v>
      </c>
      <c r="E107" s="90" t="s">
        <v>4215</v>
      </c>
    </row>
    <row r="108" spans="1:5" ht="15.75" customHeight="1">
      <c r="A108" s="56">
        <f t="shared" si="0"/>
        <v>117600</v>
      </c>
      <c r="B108" s="84">
        <v>600</v>
      </c>
      <c r="C108" s="84" t="s">
        <v>3841</v>
      </c>
      <c r="D108" s="84">
        <v>5000</v>
      </c>
      <c r="E108" s="90" t="s">
        <v>4190</v>
      </c>
    </row>
    <row r="109" spans="1:5" ht="15.75" customHeight="1">
      <c r="A109" s="58">
        <f t="shared" si="0"/>
        <v>118200</v>
      </c>
      <c r="B109" s="84">
        <v>600</v>
      </c>
      <c r="C109" s="84" t="s">
        <v>3842</v>
      </c>
      <c r="D109" s="84">
        <v>2000</v>
      </c>
      <c r="E109" s="90" t="s">
        <v>4190</v>
      </c>
    </row>
    <row r="110" spans="1:5" ht="15.75" customHeight="1">
      <c r="A110" s="56">
        <f t="shared" si="0"/>
        <v>118800</v>
      </c>
      <c r="B110" s="84">
        <v>600</v>
      </c>
      <c r="C110" s="84" t="s">
        <v>3843</v>
      </c>
      <c r="D110" s="84">
        <v>20000</v>
      </c>
      <c r="E110" s="90" t="s">
        <v>4190</v>
      </c>
    </row>
    <row r="111" spans="1:5" ht="15.75" customHeight="1">
      <c r="A111" s="58">
        <f t="shared" si="0"/>
        <v>119400</v>
      </c>
      <c r="B111" s="84">
        <v>600</v>
      </c>
      <c r="C111" s="84" t="s">
        <v>3844</v>
      </c>
      <c r="D111" s="84">
        <v>36000</v>
      </c>
      <c r="E111" s="90" t="s">
        <v>4190</v>
      </c>
    </row>
    <row r="112" spans="1:5" ht="15.75" customHeight="1">
      <c r="A112" s="56">
        <f t="shared" si="0"/>
        <v>120000</v>
      </c>
      <c r="B112" s="84">
        <v>600</v>
      </c>
      <c r="C112" s="84" t="s">
        <v>3845</v>
      </c>
      <c r="D112" s="84">
        <v>6000</v>
      </c>
      <c r="E112" s="90" t="s">
        <v>4224</v>
      </c>
    </row>
    <row r="113" spans="1:5" ht="15.75" customHeight="1">
      <c r="A113" s="58">
        <f t="shared" si="0"/>
        <v>120600</v>
      </c>
      <c r="B113" s="84">
        <v>600</v>
      </c>
      <c r="C113" s="84" t="s">
        <v>3847</v>
      </c>
      <c r="D113" s="84">
        <v>24000</v>
      </c>
      <c r="E113" s="90" t="s">
        <v>4224</v>
      </c>
    </row>
    <row r="114" spans="1:5" ht="15.75" customHeight="1">
      <c r="A114" s="56">
        <f t="shared" si="0"/>
        <v>121200</v>
      </c>
      <c r="B114" s="84">
        <v>600</v>
      </c>
      <c r="C114" s="84" t="s">
        <v>3848</v>
      </c>
      <c r="D114" s="84">
        <v>6000</v>
      </c>
      <c r="E114" s="90" t="s">
        <v>4191</v>
      </c>
    </row>
    <row r="115" spans="1:5" ht="15.75" customHeight="1">
      <c r="A115" s="58">
        <f t="shared" si="0"/>
        <v>121800</v>
      </c>
      <c r="B115" s="84">
        <v>600</v>
      </c>
      <c r="C115" s="84" t="s">
        <v>3849</v>
      </c>
      <c r="D115" s="84">
        <v>5000</v>
      </c>
      <c r="E115" s="90" t="s">
        <v>4191</v>
      </c>
    </row>
    <row r="116" spans="1:5" ht="15.75" customHeight="1">
      <c r="A116" s="56">
        <f t="shared" si="0"/>
        <v>122400</v>
      </c>
      <c r="B116" s="84">
        <v>500</v>
      </c>
      <c r="C116" s="84" t="s">
        <v>3747</v>
      </c>
      <c r="D116" s="84">
        <v>6000</v>
      </c>
      <c r="E116" s="90" t="s">
        <v>4225</v>
      </c>
    </row>
    <row r="117" spans="1:5" ht="15.75" customHeight="1">
      <c r="A117" s="58">
        <f t="shared" si="0"/>
        <v>122900</v>
      </c>
      <c r="B117" s="84">
        <v>500</v>
      </c>
      <c r="C117" s="84" t="s">
        <v>3749</v>
      </c>
      <c r="D117" s="84">
        <v>6000</v>
      </c>
      <c r="E117" s="90" t="s">
        <v>4192</v>
      </c>
    </row>
    <row r="118" spans="1:5" ht="15.75" customHeight="1">
      <c r="A118" s="56">
        <f t="shared" si="0"/>
        <v>123400</v>
      </c>
      <c r="B118" s="84">
        <v>500</v>
      </c>
      <c r="C118" s="84" t="s">
        <v>3750</v>
      </c>
      <c r="D118" s="84">
        <v>2000</v>
      </c>
      <c r="E118" s="90" t="s">
        <v>4226</v>
      </c>
    </row>
    <row r="119" spans="1:5" ht="15.75" customHeight="1">
      <c r="A119" s="58">
        <f t="shared" si="0"/>
        <v>123900</v>
      </c>
      <c r="B119" s="84">
        <v>500</v>
      </c>
      <c r="C119" s="84" t="s">
        <v>3752</v>
      </c>
      <c r="D119" s="84">
        <v>4000</v>
      </c>
      <c r="E119" s="90" t="s">
        <v>4226</v>
      </c>
    </row>
    <row r="120" spans="1:5" ht="15.75" customHeight="1">
      <c r="A120" s="56">
        <f t="shared" si="0"/>
        <v>124400</v>
      </c>
      <c r="B120" s="84">
        <v>500</v>
      </c>
      <c r="C120" s="84" t="s">
        <v>3754</v>
      </c>
      <c r="D120" s="84">
        <v>9000</v>
      </c>
      <c r="E120" s="90" t="s">
        <v>4227</v>
      </c>
    </row>
    <row r="121" spans="1:5" ht="15.75" customHeight="1">
      <c r="A121" s="58">
        <f t="shared" si="0"/>
        <v>124900</v>
      </c>
      <c r="B121" s="84">
        <v>500</v>
      </c>
      <c r="C121" s="84" t="s">
        <v>688</v>
      </c>
      <c r="D121" s="84">
        <v>24000</v>
      </c>
      <c r="E121" s="90" t="s">
        <v>4185</v>
      </c>
    </row>
    <row r="122" spans="1:5" ht="15.75" customHeight="1">
      <c r="A122" s="56">
        <f t="shared" si="0"/>
        <v>125400</v>
      </c>
      <c r="B122" s="84">
        <v>500</v>
      </c>
      <c r="C122" s="84" t="s">
        <v>3756</v>
      </c>
      <c r="D122" s="84">
        <v>50000</v>
      </c>
      <c r="E122" s="90" t="s">
        <v>4228</v>
      </c>
    </row>
    <row r="123" spans="1:5" ht="15.75" customHeight="1">
      <c r="A123" s="58">
        <f t="shared" si="0"/>
        <v>125900</v>
      </c>
      <c r="B123" s="84">
        <v>500</v>
      </c>
      <c r="C123" s="84" t="s">
        <v>3803</v>
      </c>
      <c r="D123" s="84">
        <v>400</v>
      </c>
      <c r="E123" s="90" t="s">
        <v>4181</v>
      </c>
    </row>
    <row r="124" spans="1:5" ht="15.75" customHeight="1">
      <c r="A124" s="56">
        <f t="shared" si="0"/>
        <v>126400</v>
      </c>
      <c r="B124" s="84">
        <v>500</v>
      </c>
      <c r="C124" s="84" t="s">
        <v>3804</v>
      </c>
      <c r="D124" s="84">
        <v>600</v>
      </c>
      <c r="E124" s="90" t="s">
        <v>4192</v>
      </c>
    </row>
    <row r="125" spans="1:5" ht="15.75" customHeight="1">
      <c r="A125" s="58">
        <f t="shared" si="0"/>
        <v>126900</v>
      </c>
      <c r="B125" s="84">
        <v>500</v>
      </c>
      <c r="C125" s="84" t="s">
        <v>3806</v>
      </c>
      <c r="D125" s="84">
        <v>2000</v>
      </c>
      <c r="E125" s="90" t="s">
        <v>4196</v>
      </c>
    </row>
    <row r="126" spans="1:5" ht="15.75" customHeight="1">
      <c r="A126" s="56">
        <f t="shared" si="0"/>
        <v>127400</v>
      </c>
      <c r="B126" s="84">
        <v>500</v>
      </c>
      <c r="C126" s="84" t="s">
        <v>3807</v>
      </c>
      <c r="D126" s="84">
        <v>18000</v>
      </c>
      <c r="E126" s="90" t="s">
        <v>4227</v>
      </c>
    </row>
    <row r="127" spans="1:5" ht="15.75" customHeight="1">
      <c r="A127" s="58">
        <f t="shared" si="0"/>
        <v>127900</v>
      </c>
      <c r="B127" s="84">
        <v>500</v>
      </c>
      <c r="C127" s="84" t="s">
        <v>3809</v>
      </c>
      <c r="D127" s="84">
        <v>2200</v>
      </c>
      <c r="E127" s="90" t="s">
        <v>4209</v>
      </c>
    </row>
    <row r="128" spans="1:5" ht="15.75" customHeight="1">
      <c r="A128" s="56">
        <f t="shared" si="0"/>
        <v>128400</v>
      </c>
      <c r="B128" s="84">
        <v>500</v>
      </c>
      <c r="C128" s="84" t="s">
        <v>3811</v>
      </c>
      <c r="D128" s="84">
        <v>8000</v>
      </c>
      <c r="E128" s="90" t="s">
        <v>4229</v>
      </c>
    </row>
    <row r="129" spans="1:5" ht="15.75" customHeight="1">
      <c r="A129" s="58">
        <f t="shared" si="0"/>
        <v>128900</v>
      </c>
      <c r="B129" s="84">
        <v>500</v>
      </c>
      <c r="C129" s="84" t="s">
        <v>894</v>
      </c>
      <c r="D129" s="84">
        <v>3500</v>
      </c>
      <c r="E129" s="90" t="s">
        <v>4229</v>
      </c>
    </row>
    <row r="130" spans="1:5" ht="15.75" customHeight="1">
      <c r="A130" s="56">
        <f t="shared" si="0"/>
        <v>129400</v>
      </c>
      <c r="B130" s="84">
        <v>500</v>
      </c>
      <c r="C130" s="84" t="s">
        <v>3814</v>
      </c>
      <c r="D130" s="84">
        <v>6000</v>
      </c>
      <c r="E130" s="90" t="s">
        <v>4184</v>
      </c>
    </row>
    <row r="131" spans="1:5" ht="15.75" customHeight="1">
      <c r="A131" s="58">
        <f t="shared" si="0"/>
        <v>129900</v>
      </c>
      <c r="B131" s="84">
        <v>500</v>
      </c>
      <c r="C131" s="84" t="s">
        <v>3816</v>
      </c>
      <c r="D131" s="84">
        <v>1700</v>
      </c>
      <c r="E131" s="90" t="s">
        <v>4187</v>
      </c>
    </row>
    <row r="132" spans="1:5" ht="15.75" customHeight="1">
      <c r="A132" s="56">
        <f t="shared" si="0"/>
        <v>130400</v>
      </c>
      <c r="B132" s="84">
        <v>500</v>
      </c>
      <c r="C132" s="84" t="s">
        <v>567</v>
      </c>
      <c r="D132" s="84">
        <v>16000</v>
      </c>
      <c r="E132" s="90" t="s">
        <v>4189</v>
      </c>
    </row>
    <row r="133" spans="1:5" ht="15.75" customHeight="1">
      <c r="A133" s="58">
        <f t="shared" si="0"/>
        <v>130900</v>
      </c>
      <c r="B133" s="84">
        <v>500</v>
      </c>
      <c r="C133" s="84" t="s">
        <v>4065</v>
      </c>
      <c r="D133" s="84">
        <v>8000</v>
      </c>
      <c r="E133" s="90" t="s">
        <v>4181</v>
      </c>
    </row>
    <row r="134" spans="1:5" ht="15.75" customHeight="1">
      <c r="A134" s="56">
        <f t="shared" si="0"/>
        <v>131400</v>
      </c>
      <c r="B134" s="84">
        <v>500</v>
      </c>
      <c r="C134" s="84" t="s">
        <v>4066</v>
      </c>
      <c r="D134" s="84">
        <v>5000</v>
      </c>
      <c r="E134" s="90" t="s">
        <v>4192</v>
      </c>
    </row>
    <row r="135" spans="1:5" ht="15.75" customHeight="1">
      <c r="A135" s="58">
        <f t="shared" si="0"/>
        <v>131900</v>
      </c>
      <c r="B135" s="84">
        <v>500</v>
      </c>
      <c r="C135" s="84" t="s">
        <v>4067</v>
      </c>
      <c r="D135" s="84">
        <v>960</v>
      </c>
      <c r="E135" s="90" t="s">
        <v>4204</v>
      </c>
    </row>
    <row r="136" spans="1:5" ht="15.75" customHeight="1">
      <c r="A136" s="56">
        <f t="shared" si="0"/>
        <v>132400</v>
      </c>
      <c r="B136" s="84">
        <v>500</v>
      </c>
      <c r="C136" s="84" t="s">
        <v>4068</v>
      </c>
      <c r="D136" s="84">
        <v>6000</v>
      </c>
      <c r="E136" s="90" t="s">
        <v>4195</v>
      </c>
    </row>
    <row r="137" spans="1:5" ht="15.75" customHeight="1">
      <c r="A137" s="58">
        <f t="shared" si="0"/>
        <v>132900</v>
      </c>
      <c r="B137" s="84">
        <v>500</v>
      </c>
      <c r="C137" s="84" t="s">
        <v>4069</v>
      </c>
      <c r="D137" s="84">
        <v>8000</v>
      </c>
      <c r="E137" s="90" t="s">
        <v>4195</v>
      </c>
    </row>
    <row r="138" spans="1:5" ht="15.75" customHeight="1">
      <c r="A138" s="56">
        <f t="shared" si="0"/>
        <v>133400</v>
      </c>
      <c r="B138" s="84">
        <v>500</v>
      </c>
      <c r="C138" s="84" t="s">
        <v>4070</v>
      </c>
      <c r="D138" s="84">
        <v>4000</v>
      </c>
      <c r="E138" s="90" t="s">
        <v>4195</v>
      </c>
    </row>
    <row r="139" spans="1:5" ht="15.75" customHeight="1">
      <c r="A139" s="58">
        <f t="shared" si="0"/>
        <v>133900</v>
      </c>
      <c r="B139" s="84">
        <v>500</v>
      </c>
      <c r="C139" s="84" t="s">
        <v>4071</v>
      </c>
      <c r="D139" s="84">
        <v>4000</v>
      </c>
      <c r="E139" s="90" t="s">
        <v>4195</v>
      </c>
    </row>
    <row r="140" spans="1:5" ht="15.75" customHeight="1">
      <c r="A140" s="56">
        <f t="shared" si="0"/>
        <v>134400</v>
      </c>
      <c r="B140" s="84">
        <v>500</v>
      </c>
      <c r="C140" s="84" t="s">
        <v>4072</v>
      </c>
      <c r="D140" s="84">
        <v>8000</v>
      </c>
      <c r="E140" s="90" t="s">
        <v>4205</v>
      </c>
    </row>
    <row r="141" spans="1:5" ht="15.75" customHeight="1">
      <c r="A141" s="58">
        <f t="shared" si="0"/>
        <v>134900</v>
      </c>
      <c r="B141" s="84">
        <v>500</v>
      </c>
      <c r="C141" s="84" t="s">
        <v>4073</v>
      </c>
      <c r="D141" s="84">
        <v>6000</v>
      </c>
      <c r="E141" s="90" t="s">
        <v>4205</v>
      </c>
    </row>
    <row r="142" spans="1:5" ht="15.75" customHeight="1">
      <c r="A142" s="56">
        <f t="shared" si="0"/>
        <v>135400</v>
      </c>
      <c r="B142" s="84">
        <v>500</v>
      </c>
      <c r="C142" s="84" t="s">
        <v>4074</v>
      </c>
      <c r="D142" s="84">
        <v>8000</v>
      </c>
      <c r="E142" s="90" t="s">
        <v>4205</v>
      </c>
    </row>
    <row r="143" spans="1:5" ht="15.75" customHeight="1">
      <c r="A143" s="58">
        <f t="shared" si="0"/>
        <v>135900</v>
      </c>
      <c r="B143" s="84">
        <v>500</v>
      </c>
      <c r="C143" s="84" t="s">
        <v>4075</v>
      </c>
      <c r="D143" s="84">
        <v>8000</v>
      </c>
      <c r="E143" s="90" t="s">
        <v>4206</v>
      </c>
    </row>
    <row r="144" spans="1:5" ht="15.75" customHeight="1">
      <c r="A144" s="56">
        <f t="shared" si="0"/>
        <v>136400</v>
      </c>
      <c r="B144" s="84">
        <v>500</v>
      </c>
      <c r="C144" s="84" t="s">
        <v>4076</v>
      </c>
      <c r="D144" s="84">
        <v>8000</v>
      </c>
      <c r="E144" s="90" t="s">
        <v>4207</v>
      </c>
    </row>
    <row r="145" spans="1:5" ht="15.75" customHeight="1">
      <c r="A145" s="58">
        <f t="shared" si="0"/>
        <v>136900</v>
      </c>
      <c r="B145" s="84">
        <v>500</v>
      </c>
      <c r="C145" s="84" t="s">
        <v>4077</v>
      </c>
      <c r="D145" s="84">
        <v>1500</v>
      </c>
      <c r="E145" s="90" t="s">
        <v>4207</v>
      </c>
    </row>
    <row r="146" spans="1:5" ht="15.75" customHeight="1">
      <c r="A146" s="56">
        <f t="shared" si="0"/>
        <v>137400</v>
      </c>
      <c r="B146" s="84">
        <v>500</v>
      </c>
      <c r="C146" s="84" t="s">
        <v>4078</v>
      </c>
      <c r="D146" s="84">
        <v>60000</v>
      </c>
      <c r="E146" s="90" t="s">
        <v>4207</v>
      </c>
    </row>
    <row r="147" spans="1:5" ht="15.75" customHeight="1">
      <c r="A147" s="58">
        <f t="shared" si="0"/>
        <v>137900</v>
      </c>
      <c r="B147" s="84">
        <v>500</v>
      </c>
      <c r="C147" s="84" t="s">
        <v>4079</v>
      </c>
      <c r="D147" s="84">
        <v>6000</v>
      </c>
      <c r="E147" s="90" t="s">
        <v>4208</v>
      </c>
    </row>
    <row r="148" spans="1:5" ht="15.75" customHeight="1">
      <c r="A148" s="56">
        <f t="shared" si="0"/>
        <v>138400</v>
      </c>
      <c r="B148" s="84">
        <v>500</v>
      </c>
      <c r="C148" s="84" t="s">
        <v>4080</v>
      </c>
      <c r="D148" s="84">
        <v>16000</v>
      </c>
      <c r="E148" s="90" t="s">
        <v>4208</v>
      </c>
    </row>
    <row r="149" spans="1:5" ht="15.75" customHeight="1">
      <c r="A149" s="58">
        <f t="shared" si="0"/>
        <v>138900</v>
      </c>
      <c r="B149" s="84">
        <v>500</v>
      </c>
      <c r="C149" s="84" t="s">
        <v>4081</v>
      </c>
      <c r="D149" s="84">
        <v>75000</v>
      </c>
      <c r="E149" s="90" t="s">
        <v>4230</v>
      </c>
    </row>
    <row r="150" spans="1:5" ht="15.75" customHeight="1">
      <c r="A150" s="56">
        <f t="shared" si="0"/>
        <v>139400</v>
      </c>
      <c r="B150" s="84">
        <v>500</v>
      </c>
      <c r="C150" s="84" t="s">
        <v>4083</v>
      </c>
      <c r="D150" s="84">
        <v>3000</v>
      </c>
      <c r="E150" s="90" t="s">
        <v>4226</v>
      </c>
    </row>
    <row r="151" spans="1:5" ht="30.75" customHeight="1">
      <c r="A151" s="58">
        <f t="shared" si="0"/>
        <v>139900</v>
      </c>
      <c r="B151" s="84">
        <v>500</v>
      </c>
      <c r="C151" s="84" t="s">
        <v>4084</v>
      </c>
      <c r="D151" s="84">
        <v>8000</v>
      </c>
      <c r="E151" s="90" t="s">
        <v>4231</v>
      </c>
    </row>
    <row r="152" spans="1:5" ht="15.75" customHeight="1">
      <c r="A152" s="56">
        <f t="shared" si="0"/>
        <v>140400</v>
      </c>
      <c r="B152" s="84">
        <v>500</v>
      </c>
      <c r="C152" s="84" t="s">
        <v>4086</v>
      </c>
      <c r="D152" s="84">
        <v>6000</v>
      </c>
      <c r="E152" s="90" t="s">
        <v>4231</v>
      </c>
    </row>
    <row r="153" spans="1:5" ht="30.75" customHeight="1">
      <c r="A153" s="58">
        <f t="shared" si="0"/>
        <v>140900</v>
      </c>
      <c r="B153" s="84">
        <v>500</v>
      </c>
      <c r="C153" s="84" t="s">
        <v>4087</v>
      </c>
      <c r="D153" s="84">
        <v>600</v>
      </c>
      <c r="E153" s="90" t="s">
        <v>4231</v>
      </c>
    </row>
    <row r="154" spans="1:5" ht="15.75" customHeight="1">
      <c r="A154" s="56">
        <f t="shared" si="0"/>
        <v>141400</v>
      </c>
      <c r="B154" s="84">
        <v>500</v>
      </c>
      <c r="C154" s="84" t="s">
        <v>4088</v>
      </c>
      <c r="D154" s="84">
        <v>400</v>
      </c>
      <c r="E154" s="90" t="s">
        <v>4231</v>
      </c>
    </row>
    <row r="155" spans="1:5" ht="30.75" customHeight="1">
      <c r="A155" s="58">
        <f t="shared" si="0"/>
        <v>141900</v>
      </c>
      <c r="B155" s="84">
        <v>500</v>
      </c>
      <c r="C155" s="84" t="s">
        <v>4089</v>
      </c>
      <c r="D155" s="84">
        <v>6000</v>
      </c>
      <c r="E155" s="90" t="s">
        <v>4198</v>
      </c>
    </row>
    <row r="156" spans="1:5" ht="15.75" customHeight="1">
      <c r="A156" s="56">
        <f t="shared" si="0"/>
        <v>142400</v>
      </c>
      <c r="B156" s="84">
        <v>500</v>
      </c>
      <c r="C156" s="84" t="s">
        <v>4090</v>
      </c>
      <c r="D156" s="84">
        <v>3000</v>
      </c>
      <c r="E156" s="90" t="s">
        <v>4198</v>
      </c>
    </row>
    <row r="157" spans="1:5" ht="30.75" customHeight="1">
      <c r="A157" s="58">
        <f t="shared" si="0"/>
        <v>142900</v>
      </c>
      <c r="B157" s="84">
        <v>500</v>
      </c>
      <c r="C157" s="84" t="s">
        <v>4091</v>
      </c>
      <c r="D157" s="84">
        <v>8000</v>
      </c>
      <c r="E157" s="90" t="s">
        <v>4198</v>
      </c>
    </row>
    <row r="158" spans="1:5" ht="15.75" customHeight="1">
      <c r="A158" s="56">
        <f t="shared" si="0"/>
        <v>143400</v>
      </c>
      <c r="B158" s="84">
        <v>500</v>
      </c>
      <c r="C158" s="84" t="s">
        <v>4092</v>
      </c>
      <c r="D158" s="84">
        <v>10000</v>
      </c>
      <c r="E158" s="90" t="s">
        <v>4198</v>
      </c>
    </row>
    <row r="159" spans="1:5" ht="15.75" customHeight="1">
      <c r="A159" s="58">
        <f t="shared" si="0"/>
        <v>143900</v>
      </c>
      <c r="B159" s="84">
        <v>500</v>
      </c>
      <c r="C159" s="84" t="s">
        <v>4093</v>
      </c>
      <c r="D159" s="84">
        <v>32000</v>
      </c>
      <c r="E159" s="90" t="s">
        <v>4194</v>
      </c>
    </row>
    <row r="160" spans="1:5" ht="15.75" customHeight="1">
      <c r="A160" s="56">
        <f t="shared" si="0"/>
        <v>144400</v>
      </c>
      <c r="B160" s="84">
        <v>500</v>
      </c>
      <c r="C160" s="84" t="s">
        <v>4094</v>
      </c>
      <c r="D160" s="84">
        <v>64000</v>
      </c>
      <c r="E160" s="90" t="s">
        <v>4211</v>
      </c>
    </row>
    <row r="161" spans="1:5" ht="15.75" customHeight="1">
      <c r="A161" s="58">
        <f t="shared" si="0"/>
        <v>144900</v>
      </c>
      <c r="B161" s="84">
        <v>500</v>
      </c>
      <c r="C161" s="84" t="s">
        <v>4095</v>
      </c>
      <c r="D161" s="84">
        <v>2000</v>
      </c>
      <c r="E161" s="90" t="s">
        <v>4211</v>
      </c>
    </row>
    <row r="162" spans="1:5" ht="15.75" customHeight="1">
      <c r="A162" s="56">
        <f t="shared" si="0"/>
        <v>145400</v>
      </c>
      <c r="B162" s="84">
        <v>500</v>
      </c>
      <c r="C162" s="84" t="s">
        <v>4096</v>
      </c>
      <c r="D162" s="84">
        <v>450</v>
      </c>
      <c r="E162" s="90" t="s">
        <v>4211</v>
      </c>
    </row>
    <row r="163" spans="1:5" ht="15.75" customHeight="1">
      <c r="A163" s="58">
        <f t="shared" si="0"/>
        <v>145900</v>
      </c>
      <c r="B163" s="84">
        <v>500</v>
      </c>
      <c r="C163" s="84" t="s">
        <v>4097</v>
      </c>
      <c r="D163" s="84">
        <v>8400</v>
      </c>
      <c r="E163" s="90" t="s">
        <v>4223</v>
      </c>
    </row>
    <row r="164" spans="1:5" ht="15.75" customHeight="1">
      <c r="A164" s="56">
        <f t="shared" si="0"/>
        <v>146400</v>
      </c>
      <c r="B164" s="84">
        <v>500</v>
      </c>
      <c r="C164" s="84" t="s">
        <v>4098</v>
      </c>
      <c r="D164" s="84">
        <v>5600</v>
      </c>
      <c r="E164" s="90" t="s">
        <v>4223</v>
      </c>
    </row>
    <row r="165" spans="1:5" ht="15.75" customHeight="1">
      <c r="A165" s="58">
        <f t="shared" si="0"/>
        <v>146900</v>
      </c>
      <c r="B165" s="84">
        <v>500</v>
      </c>
      <c r="C165" s="84" t="s">
        <v>4099</v>
      </c>
      <c r="D165" s="84">
        <v>5000</v>
      </c>
      <c r="E165" s="90" t="s">
        <v>4223</v>
      </c>
    </row>
    <row r="166" spans="1:5" ht="30.75" customHeight="1">
      <c r="A166" s="56">
        <f t="shared" si="0"/>
        <v>147400</v>
      </c>
      <c r="B166" s="84">
        <v>500</v>
      </c>
      <c r="C166" s="84" t="s">
        <v>4100</v>
      </c>
      <c r="D166" s="84">
        <v>30000</v>
      </c>
      <c r="E166" s="90" t="s">
        <v>4212</v>
      </c>
    </row>
    <row r="167" spans="1:5" ht="15.75" customHeight="1">
      <c r="A167" s="58">
        <f t="shared" si="0"/>
        <v>147900</v>
      </c>
      <c r="B167" s="84">
        <v>500</v>
      </c>
      <c r="C167" s="84" t="s">
        <v>4101</v>
      </c>
      <c r="D167" s="84">
        <v>35000</v>
      </c>
      <c r="E167" s="90" t="s">
        <v>4212</v>
      </c>
    </row>
    <row r="168" spans="1:5" ht="15.75" customHeight="1">
      <c r="A168" s="56">
        <f t="shared" si="0"/>
        <v>148400</v>
      </c>
      <c r="B168" s="84">
        <v>500</v>
      </c>
      <c r="C168" s="84" t="s">
        <v>4102</v>
      </c>
      <c r="D168" s="84">
        <v>12000</v>
      </c>
      <c r="E168" s="90" t="s">
        <v>4212</v>
      </c>
    </row>
    <row r="169" spans="1:5" ht="15.75" customHeight="1">
      <c r="A169" s="58">
        <f t="shared" si="0"/>
        <v>148900</v>
      </c>
      <c r="B169" s="84">
        <v>500</v>
      </c>
      <c r="C169" s="84" t="s">
        <v>4103</v>
      </c>
      <c r="D169" s="84">
        <v>1200</v>
      </c>
      <c r="E169" s="90" t="s">
        <v>4212</v>
      </c>
    </row>
    <row r="170" spans="1:5" ht="15.75" customHeight="1">
      <c r="A170" s="56">
        <f t="shared" si="0"/>
        <v>149400</v>
      </c>
      <c r="B170" s="84">
        <v>500</v>
      </c>
      <c r="C170" s="84" t="s">
        <v>4104</v>
      </c>
      <c r="D170" s="84">
        <v>6000</v>
      </c>
      <c r="E170" s="90" t="s">
        <v>4212</v>
      </c>
    </row>
    <row r="171" spans="1:5" ht="15.75" customHeight="1">
      <c r="A171" s="58">
        <f t="shared" si="0"/>
        <v>149900</v>
      </c>
      <c r="B171" s="84">
        <v>500</v>
      </c>
      <c r="C171" s="84" t="s">
        <v>4105</v>
      </c>
      <c r="D171" s="84">
        <v>1000</v>
      </c>
      <c r="E171" s="90" t="s">
        <v>4212</v>
      </c>
    </row>
    <row r="172" spans="1:5" ht="15.75" customHeight="1">
      <c r="A172" s="56">
        <f t="shared" si="0"/>
        <v>150400</v>
      </c>
      <c r="B172" s="84">
        <v>500</v>
      </c>
      <c r="C172" s="84" t="s">
        <v>4106</v>
      </c>
      <c r="D172" s="84">
        <v>4000</v>
      </c>
      <c r="E172" s="90" t="s">
        <v>4232</v>
      </c>
    </row>
    <row r="173" spans="1:5" ht="15.75" customHeight="1">
      <c r="A173" s="58">
        <f t="shared" si="0"/>
        <v>150900</v>
      </c>
      <c r="B173" s="84">
        <v>500</v>
      </c>
      <c r="C173" s="84" t="s">
        <v>4108</v>
      </c>
      <c r="D173" s="84">
        <v>30000</v>
      </c>
      <c r="E173" s="90" t="s">
        <v>4200</v>
      </c>
    </row>
    <row r="174" spans="1:5" ht="15.75" customHeight="1">
      <c r="A174" s="56">
        <f t="shared" si="0"/>
        <v>151400</v>
      </c>
      <c r="B174" s="84">
        <v>500</v>
      </c>
      <c r="C174" s="84" t="s">
        <v>4109</v>
      </c>
      <c r="D174" s="84">
        <v>3840</v>
      </c>
      <c r="E174" s="90" t="s">
        <v>4183</v>
      </c>
    </row>
    <row r="175" spans="1:5" ht="15.75" customHeight="1">
      <c r="A175" s="58">
        <f t="shared" si="0"/>
        <v>151900</v>
      </c>
      <c r="B175" s="84">
        <v>500</v>
      </c>
      <c r="C175" s="84" t="s">
        <v>4110</v>
      </c>
      <c r="D175" s="84">
        <v>10000</v>
      </c>
      <c r="E175" s="90" t="s">
        <v>4183</v>
      </c>
    </row>
    <row r="176" spans="1:5" ht="15.75" customHeight="1">
      <c r="A176" s="56">
        <f t="shared" si="0"/>
        <v>152400</v>
      </c>
      <c r="B176" s="84">
        <v>500</v>
      </c>
      <c r="C176" s="84" t="s">
        <v>4111</v>
      </c>
      <c r="D176" s="84">
        <v>5000</v>
      </c>
      <c r="E176" s="90" t="s">
        <v>4213</v>
      </c>
    </row>
    <row r="177" spans="1:5" ht="15.75" customHeight="1">
      <c r="A177" s="58">
        <f t="shared" si="0"/>
        <v>152900</v>
      </c>
      <c r="B177" s="84">
        <v>500</v>
      </c>
      <c r="C177" s="84" t="s">
        <v>4112</v>
      </c>
      <c r="D177" s="84">
        <v>8000</v>
      </c>
      <c r="E177" s="90" t="s">
        <v>4214</v>
      </c>
    </row>
    <row r="178" spans="1:5" ht="15.75" customHeight="1">
      <c r="A178" s="56">
        <f t="shared" si="0"/>
        <v>153400</v>
      </c>
      <c r="B178" s="84">
        <v>500</v>
      </c>
      <c r="C178" s="84" t="s">
        <v>4113</v>
      </c>
      <c r="D178" s="84">
        <v>50</v>
      </c>
      <c r="E178" s="90" t="s">
        <v>4233</v>
      </c>
    </row>
    <row r="179" spans="1:5" ht="15.75" customHeight="1">
      <c r="A179" s="58">
        <f t="shared" si="0"/>
        <v>153900</v>
      </c>
      <c r="B179" s="84">
        <v>500</v>
      </c>
      <c r="C179" s="84" t="s">
        <v>4114</v>
      </c>
      <c r="D179" s="84">
        <v>30000</v>
      </c>
      <c r="E179" s="90" t="s">
        <v>4191</v>
      </c>
    </row>
    <row r="180" spans="1:5" ht="15.75" customHeight="1">
      <c r="A180" s="56">
        <f t="shared" si="0"/>
        <v>154400</v>
      </c>
      <c r="B180" s="84">
        <v>500</v>
      </c>
      <c r="C180" s="84" t="s">
        <v>4115</v>
      </c>
      <c r="D180" s="84">
        <v>4000</v>
      </c>
      <c r="E180" s="90" t="s">
        <v>4217</v>
      </c>
    </row>
    <row r="181" spans="1:5" ht="15.75" customHeight="1">
      <c r="A181" s="58">
        <f t="shared" si="0"/>
        <v>154900</v>
      </c>
      <c r="B181" s="84">
        <v>500</v>
      </c>
      <c r="C181" s="84" t="s">
        <v>4116</v>
      </c>
      <c r="D181" s="84">
        <v>8000</v>
      </c>
      <c r="E181" s="90" t="s">
        <v>4201</v>
      </c>
    </row>
    <row r="182" spans="1:5" ht="15.75" customHeight="1">
      <c r="A182" s="56">
        <f t="shared" si="0"/>
        <v>155400</v>
      </c>
      <c r="B182" s="84">
        <v>500</v>
      </c>
      <c r="C182" s="84" t="s">
        <v>4117</v>
      </c>
      <c r="D182" s="84">
        <v>5000</v>
      </c>
      <c r="E182" s="90" t="s">
        <v>4218</v>
      </c>
    </row>
    <row r="183" spans="1:5" ht="15.75" customHeight="1">
      <c r="A183" s="58">
        <f t="shared" si="0"/>
        <v>155900</v>
      </c>
      <c r="B183" s="84">
        <v>500</v>
      </c>
      <c r="C183" s="84" t="s">
        <v>3942</v>
      </c>
      <c r="D183" s="84">
        <v>12000</v>
      </c>
      <c r="E183" s="90" t="s">
        <v>4228</v>
      </c>
    </row>
    <row r="184" spans="1:5" ht="15.75" customHeight="1">
      <c r="A184" s="56">
        <f t="shared" si="0"/>
        <v>156400</v>
      </c>
      <c r="B184" s="84">
        <v>500</v>
      </c>
      <c r="C184" s="84" t="s">
        <v>3944</v>
      </c>
      <c r="D184" s="84">
        <v>13000</v>
      </c>
      <c r="E184" s="90" t="s">
        <v>4234</v>
      </c>
    </row>
    <row r="185" spans="1:5" ht="15.75" customHeight="1">
      <c r="A185" s="58">
        <f t="shared" si="0"/>
        <v>156900</v>
      </c>
      <c r="B185" s="84">
        <v>500</v>
      </c>
      <c r="C185" s="84" t="s">
        <v>3947</v>
      </c>
      <c r="D185" s="84">
        <v>16000</v>
      </c>
      <c r="E185" s="90" t="s">
        <v>4219</v>
      </c>
    </row>
    <row r="186" spans="1:5" ht="15.75" customHeight="1">
      <c r="A186" s="56">
        <f t="shared" si="0"/>
        <v>157400</v>
      </c>
      <c r="B186" s="84">
        <v>500</v>
      </c>
      <c r="C186" s="84" t="s">
        <v>3948</v>
      </c>
      <c r="D186" s="84">
        <v>3000</v>
      </c>
      <c r="E186" s="90" t="s">
        <v>4201</v>
      </c>
    </row>
    <row r="187" spans="1:5" ht="15.75" customHeight="1">
      <c r="A187" s="58">
        <f t="shared" si="0"/>
        <v>157900</v>
      </c>
      <c r="B187" s="84">
        <v>500</v>
      </c>
      <c r="C187" s="84" t="s">
        <v>3949</v>
      </c>
      <c r="D187" s="84">
        <v>44000</v>
      </c>
      <c r="E187" s="90" t="s">
        <v>4220</v>
      </c>
    </row>
    <row r="188" spans="1:5" ht="15.75" customHeight="1">
      <c r="A188" s="56">
        <f t="shared" si="0"/>
        <v>158400</v>
      </c>
      <c r="B188" s="84">
        <v>500</v>
      </c>
      <c r="C188" s="84" t="s">
        <v>3967</v>
      </c>
      <c r="D188" s="84">
        <v>10000</v>
      </c>
      <c r="E188" s="90" t="s">
        <v>4188</v>
      </c>
    </row>
    <row r="189" spans="1:5" ht="15.75" customHeight="1">
      <c r="A189" s="58">
        <f t="shared" si="0"/>
        <v>158900</v>
      </c>
      <c r="B189" s="84">
        <v>500</v>
      </c>
      <c r="C189" s="84" t="s">
        <v>3968</v>
      </c>
      <c r="D189" s="84">
        <v>4000</v>
      </c>
      <c r="E189" s="90" t="s">
        <v>4235</v>
      </c>
    </row>
    <row r="190" spans="1:5" ht="15.75" customHeight="1">
      <c r="A190" s="56">
        <f t="shared" si="0"/>
        <v>159400</v>
      </c>
      <c r="B190" s="84">
        <v>500</v>
      </c>
      <c r="C190" s="84" t="s">
        <v>3970</v>
      </c>
      <c r="D190" s="84">
        <v>10000</v>
      </c>
      <c r="E190" s="90" t="s">
        <v>4235</v>
      </c>
    </row>
    <row r="191" spans="1:5" ht="15.75" customHeight="1">
      <c r="A191" s="58">
        <f t="shared" si="0"/>
        <v>159900</v>
      </c>
      <c r="B191" s="84">
        <v>500</v>
      </c>
      <c r="C191" s="84" t="s">
        <v>3971</v>
      </c>
      <c r="D191" s="84">
        <v>32000</v>
      </c>
      <c r="E191" s="90" t="s">
        <v>4235</v>
      </c>
    </row>
    <row r="192" spans="1:5" ht="15.75" customHeight="1">
      <c r="A192" s="56">
        <f t="shared" si="0"/>
        <v>160400</v>
      </c>
      <c r="B192" s="84">
        <v>500</v>
      </c>
      <c r="C192" s="84" t="s">
        <v>3972</v>
      </c>
      <c r="D192" s="84">
        <v>32000</v>
      </c>
      <c r="E192" s="90" t="s">
        <v>4221</v>
      </c>
    </row>
    <row r="193" spans="1:5" ht="15.75" customHeight="1">
      <c r="A193" s="58">
        <f t="shared" si="0"/>
        <v>160900</v>
      </c>
      <c r="B193" s="84">
        <v>500</v>
      </c>
      <c r="C193" s="84" t="s">
        <v>3973</v>
      </c>
      <c r="D193" s="84">
        <v>16000</v>
      </c>
      <c r="E193" s="90" t="s">
        <v>4221</v>
      </c>
    </row>
    <row r="194" spans="1:5" ht="15.75" customHeight="1">
      <c r="A194" s="56">
        <f t="shared" si="0"/>
        <v>161400</v>
      </c>
      <c r="B194" s="84">
        <v>500</v>
      </c>
      <c r="C194" s="84" t="s">
        <v>3974</v>
      </c>
      <c r="D194" s="84">
        <v>10000</v>
      </c>
      <c r="E194" s="90" t="s">
        <v>4222</v>
      </c>
    </row>
    <row r="195" spans="1:5" ht="15.75" customHeight="1">
      <c r="A195" s="58">
        <f t="shared" si="0"/>
        <v>161900</v>
      </c>
      <c r="B195" s="84">
        <v>500</v>
      </c>
      <c r="C195" s="84" t="s">
        <v>3975</v>
      </c>
      <c r="D195" s="84">
        <v>4800</v>
      </c>
      <c r="E195" s="90" t="s">
        <v>4222</v>
      </c>
    </row>
    <row r="196" spans="1:5" ht="15.75" customHeight="1">
      <c r="A196" s="56">
        <f t="shared" si="0"/>
        <v>162400</v>
      </c>
      <c r="B196" s="84">
        <v>500</v>
      </c>
      <c r="C196" s="84" t="s">
        <v>3984</v>
      </c>
      <c r="D196" s="84">
        <v>16000</v>
      </c>
      <c r="E196" s="90" t="s">
        <v>4217</v>
      </c>
    </row>
    <row r="197" spans="1:5" ht="15.75" customHeight="1">
      <c r="A197" s="58">
        <f t="shared" si="0"/>
        <v>162900</v>
      </c>
      <c r="B197" s="84">
        <v>500</v>
      </c>
      <c r="C197" s="84" t="s">
        <v>3985</v>
      </c>
      <c r="D197" s="84">
        <v>16000</v>
      </c>
      <c r="E197" s="90" t="s">
        <v>4217</v>
      </c>
    </row>
    <row r="198" spans="1:5" ht="15.75" customHeight="1">
      <c r="A198" s="56">
        <f t="shared" si="0"/>
        <v>163400</v>
      </c>
      <c r="B198" s="84">
        <v>500</v>
      </c>
      <c r="C198" s="84" t="s">
        <v>3986</v>
      </c>
      <c r="D198" s="84">
        <v>5000</v>
      </c>
      <c r="E198" s="90" t="s">
        <v>4236</v>
      </c>
    </row>
    <row r="199" spans="1:5" ht="15.75" customHeight="1">
      <c r="A199" s="58">
        <f t="shared" si="0"/>
        <v>163900</v>
      </c>
      <c r="B199" s="84">
        <v>300</v>
      </c>
      <c r="C199" s="84" t="s">
        <v>3850</v>
      </c>
      <c r="D199" s="84">
        <v>12000</v>
      </c>
      <c r="E199" s="90" t="s">
        <v>4190</v>
      </c>
    </row>
    <row r="200" spans="1:5" ht="15.75" customHeight="1">
      <c r="A200" s="56">
        <f t="shared" si="0"/>
        <v>164200</v>
      </c>
      <c r="B200" s="84">
        <v>300</v>
      </c>
      <c r="C200" s="84" t="s">
        <v>3852</v>
      </c>
      <c r="D200" s="84">
        <v>14000</v>
      </c>
      <c r="E200" s="90" t="s">
        <v>4224</v>
      </c>
    </row>
    <row r="201" spans="1:5" ht="15.75" customHeight="1">
      <c r="A201" s="58">
        <f t="shared" si="0"/>
        <v>164500</v>
      </c>
      <c r="B201" s="84">
        <v>300</v>
      </c>
      <c r="C201" s="84" t="s">
        <v>3853</v>
      </c>
      <c r="D201" s="84">
        <v>80000</v>
      </c>
      <c r="E201" s="90" t="s">
        <v>4191</v>
      </c>
    </row>
    <row r="202" spans="1:5" ht="15.75" customHeight="1">
      <c r="A202" s="56">
        <f t="shared" si="0"/>
        <v>164800</v>
      </c>
      <c r="B202" s="84">
        <v>200</v>
      </c>
      <c r="C202" s="84" t="s">
        <v>4118</v>
      </c>
      <c r="D202" s="84">
        <v>160000</v>
      </c>
      <c r="E202" s="90" t="s">
        <v>4181</v>
      </c>
    </row>
    <row r="203" spans="1:5" ht="15.75" customHeight="1">
      <c r="A203" s="58">
        <f t="shared" si="0"/>
        <v>165000</v>
      </c>
      <c r="B203" s="84">
        <v>200</v>
      </c>
      <c r="C203" s="84" t="s">
        <v>4119</v>
      </c>
      <c r="D203" s="84">
        <v>2000</v>
      </c>
      <c r="E203" s="90" t="s">
        <v>4203</v>
      </c>
    </row>
    <row r="204" spans="1:5" ht="15.75" customHeight="1">
      <c r="A204" s="56">
        <f t="shared" si="0"/>
        <v>165200</v>
      </c>
      <c r="B204" s="84">
        <v>200</v>
      </c>
      <c r="C204" s="84" t="s">
        <v>4120</v>
      </c>
      <c r="D204" s="84">
        <v>30000</v>
      </c>
      <c r="E204" s="90" t="s">
        <v>4195</v>
      </c>
    </row>
    <row r="205" spans="1:5" ht="15.75" customHeight="1">
      <c r="A205" s="58">
        <f t="shared" si="0"/>
        <v>165400</v>
      </c>
      <c r="B205" s="84">
        <v>200</v>
      </c>
      <c r="C205" s="84" t="s">
        <v>4121</v>
      </c>
      <c r="D205" s="84">
        <v>10000</v>
      </c>
      <c r="E205" s="90" t="s">
        <v>4195</v>
      </c>
    </row>
    <row r="206" spans="1:5" ht="15.75" customHeight="1">
      <c r="A206" s="56">
        <f t="shared" si="0"/>
        <v>165600</v>
      </c>
      <c r="B206" s="84">
        <v>200</v>
      </c>
      <c r="C206" s="84" t="s">
        <v>4122</v>
      </c>
      <c r="D206" s="84">
        <v>10000</v>
      </c>
      <c r="E206" s="90" t="s">
        <v>4195</v>
      </c>
    </row>
    <row r="207" spans="1:5" ht="15.75" customHeight="1">
      <c r="A207" s="58">
        <f t="shared" si="0"/>
        <v>165800</v>
      </c>
      <c r="B207" s="84">
        <v>200</v>
      </c>
      <c r="C207" s="84" t="s">
        <v>4123</v>
      </c>
      <c r="D207" s="84">
        <v>20000</v>
      </c>
      <c r="E207" s="90" t="s">
        <v>4206</v>
      </c>
    </row>
    <row r="208" spans="1:5" ht="15.75" customHeight="1">
      <c r="A208" s="56">
        <f t="shared" si="0"/>
        <v>166000</v>
      </c>
      <c r="B208" s="84">
        <v>200</v>
      </c>
      <c r="C208" s="84" t="s">
        <v>4124</v>
      </c>
      <c r="D208" s="84">
        <v>12000</v>
      </c>
      <c r="E208" s="90" t="s">
        <v>4206</v>
      </c>
    </row>
    <row r="209" spans="1:5" ht="15.75" customHeight="1">
      <c r="A209" s="58">
        <f t="shared" si="0"/>
        <v>166200</v>
      </c>
      <c r="B209" s="84">
        <v>200</v>
      </c>
      <c r="C209" s="84" t="s">
        <v>4125</v>
      </c>
      <c r="D209" s="84">
        <v>5000</v>
      </c>
      <c r="E209" s="90" t="s">
        <v>4207</v>
      </c>
    </row>
    <row r="210" spans="1:5" ht="15.75" customHeight="1">
      <c r="A210" s="56">
        <f t="shared" si="0"/>
        <v>166400</v>
      </c>
      <c r="B210" s="84">
        <v>200</v>
      </c>
      <c r="C210" s="84" t="s">
        <v>4126</v>
      </c>
      <c r="D210" s="84">
        <v>50000</v>
      </c>
      <c r="E210" s="90" t="s">
        <v>4208</v>
      </c>
    </row>
    <row r="211" spans="1:5" ht="15.75" customHeight="1">
      <c r="A211" s="58">
        <f t="shared" si="0"/>
        <v>166600</v>
      </c>
      <c r="B211" s="84">
        <v>200</v>
      </c>
      <c r="C211" s="84" t="s">
        <v>4127</v>
      </c>
      <c r="D211" s="84">
        <v>50000</v>
      </c>
      <c r="E211" s="90" t="s">
        <v>4227</v>
      </c>
    </row>
    <row r="212" spans="1:5" ht="30.75" customHeight="1">
      <c r="A212" s="56">
        <f t="shared" si="0"/>
        <v>166800</v>
      </c>
      <c r="B212" s="84">
        <v>200</v>
      </c>
      <c r="C212" s="84" t="s">
        <v>4128</v>
      </c>
      <c r="D212" s="84">
        <v>128000</v>
      </c>
      <c r="E212" s="90" t="s">
        <v>4198</v>
      </c>
    </row>
    <row r="213" spans="1:5" ht="15.75" customHeight="1">
      <c r="A213" s="58">
        <f t="shared" si="0"/>
        <v>167000</v>
      </c>
      <c r="B213" s="84">
        <v>200</v>
      </c>
      <c r="C213" s="84" t="s">
        <v>4129</v>
      </c>
      <c r="D213" s="84">
        <v>140000</v>
      </c>
      <c r="E213" s="90" t="s">
        <v>4210</v>
      </c>
    </row>
    <row r="214" spans="1:5" ht="15.75" customHeight="1">
      <c r="A214" s="56">
        <f t="shared" si="0"/>
        <v>167200</v>
      </c>
      <c r="B214" s="84">
        <v>200</v>
      </c>
      <c r="C214" s="84" t="s">
        <v>4130</v>
      </c>
      <c r="D214" s="84">
        <v>11200</v>
      </c>
      <c r="E214" s="90" t="s">
        <v>4223</v>
      </c>
    </row>
    <row r="215" spans="1:5" ht="15.75" customHeight="1">
      <c r="A215" s="58">
        <f t="shared" si="0"/>
        <v>167400</v>
      </c>
      <c r="B215" s="84">
        <v>200</v>
      </c>
      <c r="C215" s="84" t="s">
        <v>4131</v>
      </c>
      <c r="D215" s="84">
        <v>1500</v>
      </c>
      <c r="E215" s="90" t="s">
        <v>4223</v>
      </c>
    </row>
    <row r="216" spans="1:5" ht="15.75" customHeight="1">
      <c r="A216" s="56">
        <f t="shared" si="0"/>
        <v>167600</v>
      </c>
      <c r="B216" s="84">
        <v>200</v>
      </c>
      <c r="C216" s="84" t="s">
        <v>4132</v>
      </c>
      <c r="D216" s="84">
        <v>109000</v>
      </c>
      <c r="E216" s="90" t="s">
        <v>4212</v>
      </c>
    </row>
    <row r="217" spans="1:5" ht="15.75" customHeight="1">
      <c r="A217" s="58">
        <f t="shared" si="0"/>
        <v>167800</v>
      </c>
      <c r="B217" s="84">
        <v>200</v>
      </c>
      <c r="C217" s="84" t="s">
        <v>4133</v>
      </c>
      <c r="D217" s="84">
        <v>2400</v>
      </c>
      <c r="E217" s="90" t="s">
        <v>4212</v>
      </c>
    </row>
    <row r="218" spans="1:5" ht="15.75" customHeight="1">
      <c r="A218" s="56">
        <f t="shared" si="0"/>
        <v>168000</v>
      </c>
      <c r="B218" s="84">
        <v>200</v>
      </c>
      <c r="C218" s="84" t="s">
        <v>4134</v>
      </c>
      <c r="D218" s="84">
        <v>3000</v>
      </c>
      <c r="E218" s="90" t="s">
        <v>4212</v>
      </c>
    </row>
    <row r="219" spans="1:5" ht="15.75" customHeight="1">
      <c r="A219" s="58">
        <f t="shared" si="0"/>
        <v>168200</v>
      </c>
      <c r="B219" s="84">
        <v>200</v>
      </c>
      <c r="C219" s="84" t="s">
        <v>4135</v>
      </c>
      <c r="D219" s="84">
        <v>3000</v>
      </c>
      <c r="E219" s="90" t="s">
        <v>4212</v>
      </c>
    </row>
    <row r="220" spans="1:5" ht="15.75" customHeight="1">
      <c r="A220" s="56">
        <f t="shared" si="0"/>
        <v>168400</v>
      </c>
      <c r="B220" s="84">
        <v>200</v>
      </c>
      <c r="C220" s="84" t="s">
        <v>4136</v>
      </c>
      <c r="D220" s="84">
        <v>3000</v>
      </c>
      <c r="E220" s="90" t="s">
        <v>4212</v>
      </c>
    </row>
    <row r="221" spans="1:5" ht="15.75" customHeight="1">
      <c r="A221" s="58">
        <f t="shared" si="0"/>
        <v>168600</v>
      </c>
      <c r="B221" s="84">
        <v>200</v>
      </c>
      <c r="C221" s="84" t="s">
        <v>4137</v>
      </c>
      <c r="D221" s="84">
        <v>3000</v>
      </c>
      <c r="E221" s="90" t="s">
        <v>4212</v>
      </c>
    </row>
    <row r="222" spans="1:5" ht="15.75" customHeight="1">
      <c r="A222" s="56">
        <f t="shared" si="0"/>
        <v>168800</v>
      </c>
      <c r="B222" s="84">
        <v>200</v>
      </c>
      <c r="C222" s="84" t="s">
        <v>4138</v>
      </c>
      <c r="D222" s="84">
        <v>3000</v>
      </c>
      <c r="E222" s="90" t="s">
        <v>4212</v>
      </c>
    </row>
    <row r="223" spans="1:5" ht="15.75" customHeight="1">
      <c r="A223" s="58">
        <f t="shared" si="0"/>
        <v>169000</v>
      </c>
      <c r="B223" s="84">
        <v>200</v>
      </c>
      <c r="C223" s="84" t="s">
        <v>4139</v>
      </c>
      <c r="D223" s="84">
        <v>3000</v>
      </c>
      <c r="E223" s="90" t="s">
        <v>4212</v>
      </c>
    </row>
    <row r="224" spans="1:5" ht="15.75" customHeight="1">
      <c r="A224" s="56">
        <f t="shared" si="0"/>
        <v>169200</v>
      </c>
      <c r="B224" s="84">
        <v>200</v>
      </c>
      <c r="C224" s="84" t="s">
        <v>4140</v>
      </c>
      <c r="D224" s="84">
        <v>12000</v>
      </c>
      <c r="E224" s="90" t="s">
        <v>4200</v>
      </c>
    </row>
    <row r="225" spans="1:5" ht="15.75" customHeight="1">
      <c r="A225" s="58">
        <f t="shared" si="0"/>
        <v>169400</v>
      </c>
      <c r="B225" s="84">
        <v>200</v>
      </c>
      <c r="C225" s="84" t="s">
        <v>4141</v>
      </c>
      <c r="D225" s="84">
        <v>12000</v>
      </c>
      <c r="E225" s="90" t="s">
        <v>4200</v>
      </c>
    </row>
    <row r="226" spans="1:5" ht="15.75" customHeight="1">
      <c r="A226" s="56">
        <f t="shared" si="0"/>
        <v>169600</v>
      </c>
      <c r="B226" s="84">
        <v>200</v>
      </c>
      <c r="C226" s="84" t="s">
        <v>4142</v>
      </c>
      <c r="D226" s="84">
        <v>12000</v>
      </c>
      <c r="E226" s="90" t="s">
        <v>4200</v>
      </c>
    </row>
    <row r="227" spans="1:5" ht="15.75" customHeight="1">
      <c r="A227" s="58">
        <f t="shared" si="0"/>
        <v>169800</v>
      </c>
      <c r="B227" s="84">
        <v>200</v>
      </c>
      <c r="C227" s="84" t="s">
        <v>4143</v>
      </c>
      <c r="D227" s="84">
        <v>12000</v>
      </c>
      <c r="E227" s="90" t="s">
        <v>4182</v>
      </c>
    </row>
    <row r="228" spans="1:5" ht="15.75" customHeight="1">
      <c r="A228" s="56">
        <f t="shared" si="0"/>
        <v>170000</v>
      </c>
      <c r="B228" s="84">
        <v>200</v>
      </c>
      <c r="C228" s="84" t="s">
        <v>4144</v>
      </c>
      <c r="D228" s="84">
        <v>18000</v>
      </c>
      <c r="E228" s="90" t="s">
        <v>4182</v>
      </c>
    </row>
    <row r="229" spans="1:5" ht="15.75" customHeight="1">
      <c r="A229" s="58">
        <f t="shared" si="0"/>
        <v>170200</v>
      </c>
      <c r="B229" s="84">
        <v>200</v>
      </c>
      <c r="C229" s="84" t="s">
        <v>4145</v>
      </c>
      <c r="D229" s="84">
        <v>200</v>
      </c>
      <c r="E229" s="90" t="s">
        <v>4229</v>
      </c>
    </row>
    <row r="230" spans="1:5" ht="15.75" customHeight="1">
      <c r="A230" s="56">
        <f t="shared" si="0"/>
        <v>170400</v>
      </c>
      <c r="B230" s="84">
        <v>200</v>
      </c>
      <c r="C230" s="84" t="s">
        <v>4146</v>
      </c>
      <c r="D230" s="84">
        <v>6000</v>
      </c>
      <c r="E230" s="90" t="s">
        <v>4237</v>
      </c>
    </row>
    <row r="231" spans="1:5" ht="15.75" customHeight="1">
      <c r="A231" s="58">
        <f t="shared" si="0"/>
        <v>170600</v>
      </c>
      <c r="B231" s="84">
        <v>200</v>
      </c>
      <c r="C231" s="84" t="s">
        <v>4148</v>
      </c>
      <c r="D231" s="84">
        <v>60000</v>
      </c>
      <c r="E231" s="90" t="s">
        <v>4237</v>
      </c>
    </row>
    <row r="232" spans="1:5" ht="15.75" customHeight="1">
      <c r="A232" s="56">
        <f t="shared" si="0"/>
        <v>170800</v>
      </c>
      <c r="B232" s="84">
        <v>200</v>
      </c>
      <c r="C232" s="84" t="s">
        <v>4149</v>
      </c>
      <c r="D232" s="84">
        <v>12000</v>
      </c>
      <c r="E232" s="90" t="s">
        <v>4236</v>
      </c>
    </row>
    <row r="233" spans="1:5" ht="15.75" customHeight="1">
      <c r="A233" s="58">
        <f t="shared" si="0"/>
        <v>171000</v>
      </c>
      <c r="B233" s="84">
        <v>200</v>
      </c>
      <c r="C233" s="84" t="s">
        <v>4150</v>
      </c>
      <c r="D233" s="84">
        <v>12000</v>
      </c>
      <c r="E233" s="90" t="s">
        <v>4236</v>
      </c>
    </row>
    <row r="234" spans="1:5" ht="15.75" customHeight="1">
      <c r="A234" s="56">
        <f t="shared" si="0"/>
        <v>171200</v>
      </c>
      <c r="B234" s="84">
        <v>200</v>
      </c>
      <c r="C234" s="84" t="s">
        <v>4151</v>
      </c>
      <c r="D234" s="84">
        <v>12000</v>
      </c>
      <c r="E234" s="90" t="s">
        <v>4188</v>
      </c>
    </row>
    <row r="235" spans="1:5" ht="15.75" customHeight="1">
      <c r="A235" s="58">
        <f t="shared" si="0"/>
        <v>171400</v>
      </c>
      <c r="B235" s="84">
        <v>200</v>
      </c>
      <c r="C235" s="84" t="s">
        <v>3951</v>
      </c>
      <c r="D235" s="84">
        <v>16000</v>
      </c>
      <c r="E235" s="90" t="s">
        <v>4228</v>
      </c>
    </row>
    <row r="236" spans="1:5" ht="15.75" customHeight="1">
      <c r="A236" s="56">
        <f t="shared" si="0"/>
        <v>171600</v>
      </c>
      <c r="B236" s="84">
        <v>200</v>
      </c>
      <c r="C236" s="84" t="s">
        <v>3953</v>
      </c>
      <c r="D236" s="84">
        <v>26000</v>
      </c>
      <c r="E236" s="90" t="s">
        <v>4234</v>
      </c>
    </row>
    <row r="237" spans="1:5" ht="15.75" customHeight="1">
      <c r="A237" s="58">
        <f t="shared" si="0"/>
        <v>171800</v>
      </c>
      <c r="B237" s="84">
        <v>200</v>
      </c>
      <c r="C237" s="84" t="s">
        <v>3954</v>
      </c>
      <c r="D237" s="84">
        <v>95500</v>
      </c>
      <c r="E237" s="90" t="s">
        <v>4234</v>
      </c>
    </row>
    <row r="238" spans="1:5" ht="15.75" customHeight="1">
      <c r="A238" s="56">
        <f t="shared" si="0"/>
        <v>172000</v>
      </c>
      <c r="B238" s="84">
        <v>200</v>
      </c>
      <c r="C238" s="84" t="s">
        <v>3956</v>
      </c>
      <c r="D238" s="84">
        <v>21000</v>
      </c>
      <c r="E238" s="90" t="s">
        <v>4219</v>
      </c>
    </row>
    <row r="239" spans="1:5" ht="15.75" customHeight="1">
      <c r="A239" s="58">
        <f t="shared" si="0"/>
        <v>172200</v>
      </c>
      <c r="B239" s="84">
        <v>200</v>
      </c>
      <c r="C239" s="84" t="s">
        <v>3957</v>
      </c>
      <c r="D239" s="84">
        <v>10000</v>
      </c>
      <c r="E239" s="90" t="s">
        <v>4220</v>
      </c>
    </row>
    <row r="240" spans="1:5" ht="15.75" customHeight="1">
      <c r="A240" s="56">
        <f t="shared" si="0"/>
        <v>172400</v>
      </c>
      <c r="B240" s="84">
        <v>200</v>
      </c>
      <c r="C240" s="84" t="s">
        <v>3976</v>
      </c>
      <c r="D240" s="84">
        <v>32000</v>
      </c>
      <c r="E240" s="90" t="s">
        <v>4221</v>
      </c>
    </row>
    <row r="241" spans="1:5" ht="15.75" customHeight="1">
      <c r="A241" s="58">
        <f t="shared" si="0"/>
        <v>172600</v>
      </c>
      <c r="B241" s="84">
        <v>200</v>
      </c>
      <c r="C241" s="84" t="s">
        <v>3977</v>
      </c>
      <c r="D241" s="84">
        <v>19200</v>
      </c>
      <c r="E241" s="90" t="s">
        <v>4222</v>
      </c>
    </row>
    <row r="242" spans="1:5" ht="15.75" customHeight="1">
      <c r="A242" s="56">
        <f t="shared" si="0"/>
        <v>172800</v>
      </c>
      <c r="B242" s="84">
        <v>200</v>
      </c>
      <c r="C242" s="84" t="s">
        <v>3988</v>
      </c>
      <c r="D242" s="84">
        <v>50000</v>
      </c>
      <c r="E242" s="90" t="s">
        <v>4216</v>
      </c>
    </row>
    <row r="243" spans="1:5" ht="15.75" customHeight="1">
      <c r="A243" s="58">
        <f t="shared" si="0"/>
        <v>173000</v>
      </c>
      <c r="B243" s="84">
        <v>200</v>
      </c>
      <c r="C243" s="84" t="s">
        <v>3990</v>
      </c>
      <c r="D243" s="84">
        <v>25000</v>
      </c>
      <c r="E243" s="90" t="s">
        <v>4238</v>
      </c>
    </row>
    <row r="244" spans="1:5" ht="15.75" customHeight="1">
      <c r="A244" s="56">
        <f t="shared" si="0"/>
        <v>173200</v>
      </c>
      <c r="B244" s="84">
        <v>200</v>
      </c>
      <c r="C244" s="84" t="s">
        <v>3992</v>
      </c>
      <c r="D244" s="84">
        <v>90000</v>
      </c>
      <c r="E244" s="90" t="s">
        <v>4217</v>
      </c>
    </row>
    <row r="245" spans="1:5" ht="15.75" customHeight="1">
      <c r="A245" s="58">
        <f t="shared" si="0"/>
        <v>173400</v>
      </c>
      <c r="B245" s="84">
        <v>200</v>
      </c>
      <c r="C245" s="84" t="s">
        <v>3993</v>
      </c>
      <c r="D245" s="84">
        <v>28000</v>
      </c>
      <c r="E245" s="90" t="s">
        <v>4217</v>
      </c>
    </row>
    <row r="246" spans="1:5" ht="15.75" customHeight="1">
      <c r="A246" s="56">
        <f t="shared" si="0"/>
        <v>173600</v>
      </c>
      <c r="B246" s="84">
        <v>100</v>
      </c>
      <c r="C246" s="84" t="s">
        <v>3736</v>
      </c>
      <c r="D246" s="84">
        <v>18000</v>
      </c>
      <c r="E246" s="90" t="s">
        <v>4192</v>
      </c>
    </row>
    <row r="247" spans="1:5" ht="15.75" customHeight="1">
      <c r="A247" s="58">
        <f t="shared" si="0"/>
        <v>173700</v>
      </c>
      <c r="B247" s="84">
        <v>100</v>
      </c>
      <c r="C247" s="84" t="s">
        <v>3758</v>
      </c>
      <c r="D247" s="84">
        <v>24000</v>
      </c>
      <c r="E247" s="90" t="s">
        <v>4192</v>
      </c>
    </row>
    <row r="248" spans="1:5" ht="15.75" customHeight="1">
      <c r="A248" s="56">
        <f t="shared" si="0"/>
        <v>173800</v>
      </c>
      <c r="B248" s="84">
        <v>100</v>
      </c>
      <c r="C248" s="84" t="s">
        <v>3759</v>
      </c>
      <c r="D248" s="84">
        <v>20000</v>
      </c>
      <c r="E248" s="90" t="s">
        <v>4227</v>
      </c>
    </row>
    <row r="249" spans="1:5" ht="15.75" customHeight="1">
      <c r="A249" s="58">
        <f t="shared" si="0"/>
        <v>173900</v>
      </c>
      <c r="B249" s="84">
        <v>100</v>
      </c>
      <c r="C249" s="84" t="s">
        <v>3761</v>
      </c>
      <c r="D249" s="84">
        <v>48000</v>
      </c>
      <c r="E249" s="90" t="s">
        <v>4214</v>
      </c>
    </row>
    <row r="250" spans="1:5" ht="15.75" customHeight="1">
      <c r="A250" s="56">
        <f t="shared" si="0"/>
        <v>174000</v>
      </c>
      <c r="B250" s="84">
        <v>100</v>
      </c>
      <c r="C250" s="84" t="s">
        <v>568</v>
      </c>
      <c r="D250" s="84">
        <v>24000</v>
      </c>
      <c r="E250" s="90" t="s">
        <v>4239</v>
      </c>
    </row>
    <row r="251" spans="1:5" ht="15.75" customHeight="1">
      <c r="A251" s="58">
        <f t="shared" si="0"/>
        <v>174100</v>
      </c>
      <c r="B251" s="84">
        <v>100</v>
      </c>
      <c r="C251" s="84" t="s">
        <v>3819</v>
      </c>
      <c r="D251" s="84">
        <v>16000</v>
      </c>
      <c r="E251" s="90" t="s">
        <v>4210</v>
      </c>
    </row>
    <row r="252" spans="1:5" ht="14.4">
      <c r="A252" s="56">
        <f t="shared" si="0"/>
        <v>174200</v>
      </c>
      <c r="B252" s="84">
        <v>100</v>
      </c>
      <c r="C252" s="84" t="s">
        <v>3822</v>
      </c>
      <c r="D252" s="84">
        <v>165000</v>
      </c>
      <c r="E252" s="90" t="s">
        <v>4211</v>
      </c>
    </row>
    <row r="253" spans="1:5" ht="15.75" customHeight="1">
      <c r="A253" s="58">
        <f t="shared" si="0"/>
        <v>174300</v>
      </c>
      <c r="B253" s="84">
        <v>100</v>
      </c>
      <c r="C253" s="84" t="s">
        <v>3825</v>
      </c>
      <c r="D253" s="84">
        <v>50000</v>
      </c>
      <c r="E253" s="90" t="s">
        <v>4199</v>
      </c>
    </row>
    <row r="254" spans="1:5" ht="15.75" customHeight="1">
      <c r="A254" s="56">
        <f t="shared" si="0"/>
        <v>174400</v>
      </c>
      <c r="B254" s="84">
        <v>100</v>
      </c>
      <c r="C254" s="84" t="s">
        <v>3826</v>
      </c>
      <c r="D254" s="84">
        <v>36000</v>
      </c>
      <c r="E254" s="90" t="s">
        <v>4187</v>
      </c>
    </row>
    <row r="255" spans="1:5" ht="15.75" customHeight="1">
      <c r="A255" s="58">
        <f t="shared" si="0"/>
        <v>174500</v>
      </c>
      <c r="B255" s="84">
        <v>100</v>
      </c>
      <c r="C255" s="84" t="s">
        <v>3828</v>
      </c>
      <c r="D255" s="84">
        <v>24000</v>
      </c>
      <c r="E255" s="90" t="s">
        <v>4188</v>
      </c>
    </row>
    <row r="256" spans="1:5" ht="15.75" customHeight="1">
      <c r="A256" s="56">
        <f t="shared" si="0"/>
        <v>174600</v>
      </c>
      <c r="B256" s="84">
        <v>100</v>
      </c>
      <c r="C256" s="84" t="s">
        <v>3854</v>
      </c>
      <c r="D256" s="84">
        <v>35000</v>
      </c>
      <c r="E256" s="90" t="s">
        <v>4240</v>
      </c>
    </row>
    <row r="257" spans="1:5" ht="15.75" customHeight="1">
      <c r="A257" s="58">
        <f t="shared" si="0"/>
        <v>174700</v>
      </c>
      <c r="B257" s="84">
        <v>100</v>
      </c>
      <c r="C257" s="84" t="s">
        <v>3857</v>
      </c>
      <c r="D257" s="84">
        <v>30000</v>
      </c>
      <c r="E257" s="90" t="s">
        <v>4240</v>
      </c>
    </row>
    <row r="258" spans="1:5" ht="15.75" customHeight="1">
      <c r="A258" s="56">
        <f t="shared" si="0"/>
        <v>174800</v>
      </c>
      <c r="B258" s="84">
        <v>100</v>
      </c>
      <c r="C258" s="84" t="s">
        <v>3858</v>
      </c>
      <c r="D258" s="84">
        <v>31000</v>
      </c>
      <c r="E258" s="90" t="s">
        <v>4240</v>
      </c>
    </row>
    <row r="259" spans="1:5" ht="15.75" customHeight="1">
      <c r="A259" s="58">
        <f t="shared" si="0"/>
        <v>174900</v>
      </c>
      <c r="B259" s="84">
        <v>100</v>
      </c>
      <c r="C259" s="84" t="s">
        <v>3859</v>
      </c>
      <c r="D259" s="84">
        <v>17000</v>
      </c>
      <c r="E259" s="90" t="s">
        <v>4240</v>
      </c>
    </row>
    <row r="260" spans="1:5" ht="15.75" customHeight="1">
      <c r="A260" s="56">
        <f t="shared" si="0"/>
        <v>175000</v>
      </c>
      <c r="B260" s="84">
        <v>100</v>
      </c>
      <c r="C260" s="84" t="s">
        <v>3860</v>
      </c>
      <c r="D260" s="84">
        <v>10000</v>
      </c>
      <c r="E260" s="90" t="s">
        <v>4190</v>
      </c>
    </row>
    <row r="261" spans="1:5" ht="15.75" customHeight="1">
      <c r="A261" s="58">
        <f t="shared" si="0"/>
        <v>175100</v>
      </c>
      <c r="B261" s="84">
        <v>100</v>
      </c>
      <c r="C261" s="84" t="s">
        <v>3861</v>
      </c>
      <c r="D261" s="84">
        <v>30000</v>
      </c>
      <c r="E261" s="90" t="s">
        <v>4191</v>
      </c>
    </row>
    <row r="262" spans="1:5" ht="15.75" customHeight="1">
      <c r="A262" s="56">
        <f t="shared" si="0"/>
        <v>175200</v>
      </c>
      <c r="B262" s="84">
        <v>100</v>
      </c>
      <c r="C262" s="84" t="s">
        <v>3862</v>
      </c>
      <c r="D262" s="84">
        <v>30000</v>
      </c>
      <c r="E262" s="90" t="s">
        <v>4191</v>
      </c>
    </row>
    <row r="263" spans="1:5" ht="15.75" customHeight="1">
      <c r="A263" s="58">
        <f t="shared" si="0"/>
        <v>175300</v>
      </c>
      <c r="B263" s="84">
        <v>100</v>
      </c>
      <c r="C263" s="84" t="s">
        <v>3863</v>
      </c>
      <c r="D263" s="84">
        <v>25000</v>
      </c>
      <c r="E263" s="90" t="s">
        <v>4240</v>
      </c>
    </row>
    <row r="264" spans="1:5" ht="15.75" customHeight="1">
      <c r="A264" s="56">
        <f t="shared" si="0"/>
        <v>175400</v>
      </c>
      <c r="B264" s="84">
        <v>100</v>
      </c>
      <c r="C264" s="84" t="s">
        <v>776</v>
      </c>
      <c r="D264" s="84">
        <v>10000</v>
      </c>
      <c r="E264" s="90" t="s">
        <v>4225</v>
      </c>
    </row>
    <row r="265" spans="1:5" ht="14.4">
      <c r="A265" s="58">
        <f t="shared" si="0"/>
        <v>175500</v>
      </c>
      <c r="B265" s="84">
        <v>100</v>
      </c>
      <c r="C265" s="84" t="s">
        <v>4152</v>
      </c>
      <c r="D265" s="84">
        <v>50000</v>
      </c>
      <c r="E265" s="90" t="s">
        <v>4195</v>
      </c>
    </row>
    <row r="266" spans="1:5" ht="15.75" customHeight="1">
      <c r="A266" s="56">
        <f t="shared" si="0"/>
        <v>175600</v>
      </c>
      <c r="B266" s="84">
        <v>100</v>
      </c>
      <c r="C266" s="84" t="s">
        <v>4153</v>
      </c>
      <c r="D266" s="84">
        <v>100000</v>
      </c>
      <c r="E266" s="90" t="s">
        <v>4195</v>
      </c>
    </row>
    <row r="267" spans="1:5" ht="15.75" customHeight="1">
      <c r="A267" s="58">
        <f t="shared" si="0"/>
        <v>175700</v>
      </c>
      <c r="B267" s="84">
        <v>100</v>
      </c>
      <c r="C267" s="84" t="s">
        <v>4154</v>
      </c>
      <c r="D267" s="84">
        <v>80000</v>
      </c>
      <c r="E267" s="90" t="s">
        <v>4207</v>
      </c>
    </row>
    <row r="268" spans="1:5" ht="15.75" customHeight="1">
      <c r="A268" s="56">
        <f t="shared" si="0"/>
        <v>175800</v>
      </c>
      <c r="B268" s="84">
        <v>100</v>
      </c>
      <c r="C268" s="84" t="s">
        <v>4155</v>
      </c>
      <c r="D268" s="84">
        <v>20000</v>
      </c>
      <c r="E268" s="90" t="s">
        <v>4208</v>
      </c>
    </row>
    <row r="269" spans="1:5" ht="15.75" customHeight="1">
      <c r="A269" s="58">
        <f t="shared" si="0"/>
        <v>175900</v>
      </c>
      <c r="B269" s="84">
        <v>100</v>
      </c>
      <c r="C269" s="84" t="s">
        <v>4156</v>
      </c>
      <c r="D269" s="84">
        <v>20000</v>
      </c>
      <c r="E269" s="90" t="s">
        <v>4208</v>
      </c>
    </row>
    <row r="270" spans="1:5" ht="15.75" customHeight="1">
      <c r="A270" s="56">
        <f t="shared" si="0"/>
        <v>176000</v>
      </c>
      <c r="B270" s="84">
        <v>100</v>
      </c>
      <c r="C270" s="84" t="s">
        <v>4157</v>
      </c>
      <c r="D270" s="84">
        <v>20000</v>
      </c>
      <c r="E270" s="90" t="s">
        <v>4208</v>
      </c>
    </row>
    <row r="271" spans="1:5" ht="15.75" customHeight="1">
      <c r="A271" s="58">
        <f t="shared" si="0"/>
        <v>176100</v>
      </c>
      <c r="B271" s="84">
        <v>100</v>
      </c>
      <c r="C271" s="84" t="s">
        <v>4158</v>
      </c>
      <c r="D271" s="84">
        <v>40000</v>
      </c>
      <c r="E271" s="90" t="s">
        <v>4230</v>
      </c>
    </row>
    <row r="272" spans="1:5" ht="15.75" customHeight="1">
      <c r="A272" s="56">
        <f t="shared" si="0"/>
        <v>176200</v>
      </c>
      <c r="B272" s="84">
        <v>100</v>
      </c>
      <c r="C272" s="84" t="s">
        <v>4159</v>
      </c>
      <c r="D272" s="84">
        <v>50000</v>
      </c>
      <c r="E272" s="90" t="s">
        <v>4241</v>
      </c>
    </row>
    <row r="273" spans="1:5" ht="15.75" customHeight="1">
      <c r="A273" s="58">
        <f t="shared" si="0"/>
        <v>176300</v>
      </c>
      <c r="B273" s="84">
        <v>100</v>
      </c>
      <c r="C273" s="84" t="s">
        <v>4161</v>
      </c>
      <c r="D273" s="84">
        <v>14000</v>
      </c>
      <c r="E273" s="90" t="s">
        <v>4223</v>
      </c>
    </row>
    <row r="274" spans="1:5" ht="15.75" customHeight="1">
      <c r="A274" s="56">
        <f t="shared" si="0"/>
        <v>176400</v>
      </c>
      <c r="B274" s="84">
        <v>100</v>
      </c>
      <c r="C274" s="84" t="s">
        <v>4162</v>
      </c>
      <c r="D274" s="84">
        <v>125000</v>
      </c>
      <c r="E274" s="90" t="s">
        <v>4212</v>
      </c>
    </row>
    <row r="275" spans="1:5" ht="15.75" customHeight="1">
      <c r="A275" s="58">
        <f t="shared" si="0"/>
        <v>176500</v>
      </c>
      <c r="B275" s="84">
        <v>100</v>
      </c>
      <c r="C275" s="84" t="s">
        <v>4163</v>
      </c>
      <c r="D275" s="84">
        <v>31000</v>
      </c>
      <c r="E275" s="90" t="s">
        <v>4212</v>
      </c>
    </row>
    <row r="276" spans="1:5" ht="15.75" customHeight="1">
      <c r="A276" s="56">
        <f t="shared" si="0"/>
        <v>176600</v>
      </c>
      <c r="B276" s="84">
        <v>100</v>
      </c>
      <c r="C276" s="84" t="s">
        <v>4164</v>
      </c>
      <c r="D276" s="84">
        <v>15000</v>
      </c>
      <c r="E276" s="90" t="s">
        <v>4212</v>
      </c>
    </row>
    <row r="277" spans="1:5" ht="15.75" customHeight="1">
      <c r="A277" s="58">
        <f t="shared" si="0"/>
        <v>176700</v>
      </c>
      <c r="B277" s="84">
        <v>100</v>
      </c>
      <c r="C277" s="84" t="s">
        <v>4165</v>
      </c>
      <c r="D277" s="84">
        <v>4000</v>
      </c>
      <c r="E277" s="90" t="s">
        <v>4212</v>
      </c>
    </row>
    <row r="278" spans="1:5" ht="15.75" customHeight="1">
      <c r="A278" s="56">
        <f t="shared" si="0"/>
        <v>176800</v>
      </c>
      <c r="B278" s="84">
        <v>100</v>
      </c>
      <c r="C278" s="84" t="s">
        <v>4166</v>
      </c>
      <c r="D278" s="84">
        <v>50000</v>
      </c>
      <c r="E278" s="90" t="s">
        <v>4186</v>
      </c>
    </row>
    <row r="279" spans="1:5" ht="15.75" customHeight="1">
      <c r="A279" s="58">
        <f t="shared" si="0"/>
        <v>176900</v>
      </c>
      <c r="B279" s="84">
        <v>100</v>
      </c>
      <c r="C279" s="84" t="s">
        <v>4167</v>
      </c>
      <c r="D279" s="84">
        <v>34000</v>
      </c>
      <c r="E279" s="90" t="s">
        <v>4237</v>
      </c>
    </row>
    <row r="280" spans="1:5" ht="14.4">
      <c r="A280" s="56">
        <f t="shared" si="0"/>
        <v>177000</v>
      </c>
      <c r="B280" s="84">
        <v>100</v>
      </c>
      <c r="C280" s="84" t="s">
        <v>4168</v>
      </c>
      <c r="D280" s="84">
        <v>36000</v>
      </c>
      <c r="E280" s="90" t="s">
        <v>4184</v>
      </c>
    </row>
    <row r="281" spans="1:5" ht="15.75" customHeight="1">
      <c r="A281" s="58">
        <f t="shared" si="0"/>
        <v>177100</v>
      </c>
      <c r="B281" s="84">
        <v>100</v>
      </c>
      <c r="C281" s="84" t="s">
        <v>4169</v>
      </c>
      <c r="D281" s="84">
        <v>400</v>
      </c>
      <c r="E281" s="90" t="s">
        <v>4185</v>
      </c>
    </row>
    <row r="282" spans="1:5" ht="15.75" customHeight="1">
      <c r="A282" s="56">
        <f t="shared" si="0"/>
        <v>177200</v>
      </c>
      <c r="B282" s="84">
        <v>100</v>
      </c>
      <c r="C282" s="84" t="s">
        <v>4170</v>
      </c>
      <c r="D282" s="84">
        <v>15000</v>
      </c>
      <c r="E282" s="90" t="s">
        <v>4228</v>
      </c>
    </row>
    <row r="283" spans="1:5" ht="15.75" customHeight="1">
      <c r="A283" s="58">
        <f t="shared" si="0"/>
        <v>177300</v>
      </c>
      <c r="B283" s="84">
        <v>100</v>
      </c>
      <c r="C283" s="84" t="s">
        <v>4171</v>
      </c>
      <c r="D283" s="84">
        <v>71680</v>
      </c>
      <c r="E283" s="90" t="s">
        <v>4202</v>
      </c>
    </row>
    <row r="284" spans="1:5" ht="15.75" customHeight="1">
      <c r="A284" s="56">
        <f t="shared" si="0"/>
        <v>177400</v>
      </c>
      <c r="B284" s="84">
        <v>100</v>
      </c>
      <c r="C284" s="84" t="s">
        <v>4173</v>
      </c>
      <c r="D284" s="84">
        <v>61440</v>
      </c>
      <c r="E284" s="90" t="s">
        <v>4202</v>
      </c>
    </row>
    <row r="285" spans="1:5" ht="15.75" customHeight="1">
      <c r="A285" s="58">
        <f t="shared" si="0"/>
        <v>177500</v>
      </c>
      <c r="B285" s="84">
        <v>100</v>
      </c>
      <c r="C285" s="84" t="s">
        <v>4175</v>
      </c>
      <c r="D285" s="84">
        <v>20000</v>
      </c>
      <c r="E285" s="90" t="s">
        <v>4202</v>
      </c>
    </row>
    <row r="286" spans="1:5" ht="15.75" customHeight="1">
      <c r="A286" s="56">
        <f t="shared" si="0"/>
        <v>177600</v>
      </c>
      <c r="B286" s="84">
        <v>100</v>
      </c>
      <c r="C286" s="84" t="s">
        <v>4176</v>
      </c>
      <c r="D286" s="84">
        <v>80000</v>
      </c>
      <c r="E286" s="90" t="s">
        <v>4236</v>
      </c>
    </row>
    <row r="287" spans="1:5" ht="15.75" customHeight="1">
      <c r="A287" s="58">
        <f t="shared" si="0"/>
        <v>177700</v>
      </c>
      <c r="B287" s="84">
        <v>100</v>
      </c>
      <c r="C287" s="84" t="s">
        <v>4178</v>
      </c>
      <c r="D287" s="84">
        <v>300</v>
      </c>
      <c r="E287" s="90" t="s">
        <v>4188</v>
      </c>
    </row>
    <row r="288" spans="1:5" ht="15.75" customHeight="1">
      <c r="A288" s="56">
        <f t="shared" si="0"/>
        <v>177800</v>
      </c>
      <c r="B288" s="84">
        <v>100</v>
      </c>
      <c r="C288" s="84" t="s">
        <v>4179</v>
      </c>
      <c r="D288" s="84">
        <v>80000</v>
      </c>
      <c r="E288" s="90" t="s">
        <v>4189</v>
      </c>
    </row>
    <row r="289" spans="1:5" ht="15.75" customHeight="1">
      <c r="A289" s="58">
        <f t="shared" si="0"/>
        <v>177900</v>
      </c>
      <c r="B289" s="84">
        <v>100</v>
      </c>
      <c r="C289" s="84" t="s">
        <v>3958</v>
      </c>
      <c r="D289" s="84">
        <v>100000</v>
      </c>
      <c r="E289" s="90" t="s">
        <v>4219</v>
      </c>
    </row>
    <row r="290" spans="1:5" ht="15.75" customHeight="1">
      <c r="A290" s="56">
        <f t="shared" si="0"/>
        <v>178000</v>
      </c>
      <c r="B290" s="84">
        <v>100</v>
      </c>
      <c r="C290" s="84" t="s">
        <v>3994</v>
      </c>
      <c r="D290" s="84">
        <v>28000</v>
      </c>
      <c r="E290" s="90" t="s">
        <v>4238</v>
      </c>
    </row>
    <row r="291" spans="1:5" ht="14.4">
      <c r="A291" s="58">
        <f t="shared" si="0"/>
        <v>178100</v>
      </c>
      <c r="B291" s="84">
        <v>100</v>
      </c>
      <c r="C291" s="84" t="s">
        <v>3995</v>
      </c>
      <c r="D291" s="84">
        <v>500000</v>
      </c>
      <c r="E291" s="90" t="s">
        <v>4217</v>
      </c>
    </row>
    <row r="292" spans="1:5" ht="14.4">
      <c r="A292" s="6"/>
      <c r="B292" s="6"/>
      <c r="C292" s="6"/>
      <c r="D292" s="6"/>
    </row>
    <row r="293" spans="1:5" ht="14.4">
      <c r="A293" s="6"/>
      <c r="B293" s="6"/>
      <c r="C293" s="6"/>
      <c r="D293" s="6"/>
    </row>
    <row r="294" spans="1:5" ht="14.4">
      <c r="A294" s="6"/>
      <c r="B294" s="6"/>
      <c r="C294" s="6"/>
      <c r="D294" s="6"/>
    </row>
    <row r="295" spans="1:5" ht="14.4">
      <c r="A295" s="6"/>
      <c r="B295" s="6"/>
      <c r="C295" s="6"/>
      <c r="D295" s="6"/>
    </row>
    <row r="296" spans="1:5" ht="14.4">
      <c r="A296" s="6"/>
      <c r="B296" s="6"/>
      <c r="C296" s="6"/>
      <c r="D296" s="6"/>
    </row>
    <row r="297" spans="1:5" ht="14.4">
      <c r="A297" s="6"/>
      <c r="B297" s="6"/>
      <c r="C297" s="6"/>
      <c r="D297" s="6"/>
    </row>
    <row r="298" spans="1:5" ht="14.4">
      <c r="A298" s="6"/>
      <c r="B298" s="6"/>
      <c r="C298" s="6"/>
      <c r="D298" s="6"/>
    </row>
    <row r="299" spans="1:5" ht="14.4">
      <c r="A299" s="6"/>
      <c r="B299" s="6"/>
      <c r="C299" s="6"/>
      <c r="D299" s="6"/>
    </row>
    <row r="300" spans="1:5" ht="14.4">
      <c r="A300" s="6"/>
      <c r="B300" s="6"/>
      <c r="C300" s="6"/>
      <c r="D300" s="6"/>
    </row>
    <row r="301" spans="1:5" ht="14.4">
      <c r="A301" s="6"/>
      <c r="B301" s="6"/>
      <c r="C301" s="6"/>
      <c r="D301" s="6"/>
    </row>
    <row r="302" spans="1:5" ht="14.4">
      <c r="A302" s="6"/>
      <c r="B302" s="6"/>
      <c r="C302" s="6"/>
      <c r="D302" s="6"/>
    </row>
    <row r="303" spans="1:5" ht="14.4">
      <c r="A303" s="6"/>
      <c r="B303" s="6"/>
      <c r="C303" s="6"/>
      <c r="D303" s="6"/>
    </row>
    <row r="304" spans="1:5" ht="14.4">
      <c r="A304" s="6"/>
      <c r="B304" s="6"/>
      <c r="C304" s="6"/>
      <c r="D304" s="6"/>
    </row>
    <row r="305" spans="1:4" ht="14.4">
      <c r="A305" s="6"/>
      <c r="B305" s="6"/>
      <c r="C305" s="6"/>
      <c r="D305" s="6"/>
    </row>
    <row r="306" spans="1:4" ht="14.4">
      <c r="A306" s="6"/>
      <c r="B306" s="6"/>
      <c r="C306" s="6"/>
      <c r="D306" s="6"/>
    </row>
    <row r="307" spans="1:4" ht="14.4">
      <c r="A307" s="6"/>
      <c r="B307" s="6"/>
      <c r="C307" s="6"/>
      <c r="D307" s="6"/>
    </row>
    <row r="308" spans="1:4" ht="14.4">
      <c r="A308" s="6"/>
      <c r="B308" s="6"/>
      <c r="C308" s="6"/>
      <c r="D308" s="6"/>
    </row>
    <row r="309" spans="1:4" ht="14.4">
      <c r="A309" s="6"/>
      <c r="B309" s="6"/>
      <c r="C309" s="6"/>
      <c r="D309" s="6"/>
    </row>
    <row r="310" spans="1:4" ht="14.4">
      <c r="A310" s="6"/>
      <c r="B310" s="6"/>
      <c r="C310" s="6"/>
      <c r="D310" s="6"/>
    </row>
    <row r="311" spans="1:4" ht="14.4">
      <c r="A311" s="6"/>
      <c r="B311" s="6"/>
      <c r="C311" s="6"/>
      <c r="D311" s="6"/>
    </row>
    <row r="312" spans="1:4" ht="14.4">
      <c r="A312" s="6"/>
      <c r="B312" s="6"/>
      <c r="C312" s="6"/>
      <c r="D312" s="6"/>
    </row>
    <row r="313" spans="1:4" ht="14.4">
      <c r="A313" s="6"/>
      <c r="B313" s="6"/>
      <c r="C313" s="6"/>
      <c r="D313" s="6"/>
    </row>
    <row r="314" spans="1:4" ht="14.4">
      <c r="A314" s="6"/>
      <c r="B314" s="6"/>
      <c r="C314" s="6"/>
      <c r="D314" s="6"/>
    </row>
    <row r="315" spans="1:4" ht="14.4">
      <c r="A315" s="6"/>
      <c r="B315" s="6"/>
      <c r="C315" s="6"/>
      <c r="D315" s="6"/>
    </row>
    <row r="316" spans="1:4" ht="14.4">
      <c r="A316" s="6"/>
      <c r="B316" s="6"/>
      <c r="C316" s="6"/>
      <c r="D316" s="6"/>
    </row>
    <row r="317" spans="1:4" ht="14.4">
      <c r="A317" s="6"/>
      <c r="B317" s="6"/>
      <c r="C317" s="6"/>
      <c r="D317" s="6"/>
    </row>
    <row r="318" spans="1:4" ht="14.4">
      <c r="A318" s="6"/>
      <c r="B318" s="6"/>
      <c r="C318" s="6"/>
      <c r="D318" s="6"/>
    </row>
    <row r="319" spans="1:4" ht="14.4">
      <c r="A319" s="6"/>
      <c r="B319" s="6"/>
      <c r="C319" s="6"/>
      <c r="D319" s="6"/>
    </row>
    <row r="320" spans="1:4" ht="14.4">
      <c r="A320" s="6"/>
      <c r="B320" s="6"/>
      <c r="C320" s="6"/>
      <c r="D320" s="6"/>
    </row>
    <row r="321" spans="1:4" ht="14.4">
      <c r="A321" s="6"/>
      <c r="B321" s="6"/>
      <c r="C321" s="6"/>
      <c r="D321" s="6"/>
    </row>
    <row r="322" spans="1:4" ht="14.4">
      <c r="A322" s="6"/>
      <c r="B322" s="6"/>
      <c r="C322" s="6"/>
      <c r="D322" s="6"/>
    </row>
    <row r="323" spans="1:4" ht="14.4">
      <c r="A323" s="6"/>
      <c r="B323" s="6"/>
      <c r="C323" s="6"/>
      <c r="D323" s="6"/>
    </row>
    <row r="324" spans="1:4" ht="14.4">
      <c r="A324" s="6"/>
      <c r="B324" s="6"/>
      <c r="C324" s="6"/>
      <c r="D324" s="6"/>
    </row>
    <row r="325" spans="1:4" ht="14.4">
      <c r="A325" s="6"/>
      <c r="B325" s="6"/>
      <c r="C325" s="6"/>
      <c r="D325" s="6"/>
    </row>
    <row r="326" spans="1:4" ht="14.4">
      <c r="A326" s="6"/>
      <c r="B326" s="6"/>
      <c r="C326" s="6"/>
      <c r="D326" s="6"/>
    </row>
    <row r="327" spans="1:4" ht="14.4">
      <c r="A327" s="6"/>
      <c r="B327" s="6"/>
      <c r="C327" s="6"/>
      <c r="D327" s="6"/>
    </row>
    <row r="328" spans="1:4" ht="14.4">
      <c r="A328" s="6"/>
      <c r="B328" s="6"/>
      <c r="C328" s="6"/>
      <c r="D328" s="6"/>
    </row>
    <row r="329" spans="1:4" ht="14.4">
      <c r="A329" s="6"/>
      <c r="B329" s="6"/>
      <c r="C329" s="6"/>
      <c r="D329" s="6"/>
    </row>
    <row r="330" spans="1:4" ht="14.4">
      <c r="A330" s="6"/>
      <c r="B330" s="6"/>
      <c r="C330" s="6"/>
      <c r="D330" s="6"/>
    </row>
    <row r="331" spans="1:4" ht="14.4">
      <c r="A331" s="6"/>
      <c r="B331" s="6"/>
      <c r="C331" s="6"/>
      <c r="D331" s="6"/>
    </row>
    <row r="332" spans="1:4" ht="14.4">
      <c r="A332" s="6"/>
      <c r="B332" s="6"/>
      <c r="C332" s="6"/>
      <c r="D332" s="6"/>
    </row>
    <row r="333" spans="1:4" ht="14.4">
      <c r="A333" s="6"/>
      <c r="B333" s="6"/>
      <c r="C333" s="6"/>
      <c r="D333" s="6"/>
    </row>
    <row r="334" spans="1:4" ht="14.4">
      <c r="A334" s="6"/>
      <c r="B334" s="6"/>
      <c r="C334" s="6"/>
      <c r="D334" s="6"/>
    </row>
    <row r="335" spans="1:4" ht="14.4">
      <c r="A335" s="6"/>
      <c r="B335" s="6"/>
      <c r="C335" s="6"/>
      <c r="D335" s="6"/>
    </row>
    <row r="336" spans="1:4" ht="14.4">
      <c r="A336" s="6"/>
      <c r="B336" s="6"/>
      <c r="C336" s="6"/>
      <c r="D336" s="6"/>
    </row>
    <row r="337" spans="1:4" ht="14.4">
      <c r="A337" s="6"/>
      <c r="B337" s="6"/>
      <c r="C337" s="6"/>
      <c r="D337" s="6"/>
    </row>
    <row r="338" spans="1:4" ht="14.4">
      <c r="A338" s="6"/>
      <c r="B338" s="6"/>
      <c r="C338" s="6"/>
      <c r="D338" s="6"/>
    </row>
    <row r="339" spans="1:4" ht="14.4">
      <c r="A339" s="6"/>
      <c r="B339" s="6"/>
      <c r="C339" s="6"/>
      <c r="D339" s="6"/>
    </row>
    <row r="340" spans="1:4" ht="14.4">
      <c r="A340" s="6"/>
      <c r="B340" s="6"/>
      <c r="C340" s="6"/>
      <c r="D340" s="6"/>
    </row>
    <row r="341" spans="1:4" ht="14.4">
      <c r="A341" s="6"/>
      <c r="B341" s="6"/>
      <c r="C341" s="6"/>
      <c r="D341" s="6"/>
    </row>
    <row r="342" spans="1:4" ht="14.4">
      <c r="A342" s="6"/>
      <c r="B342" s="6"/>
      <c r="C342" s="6"/>
      <c r="D342" s="6"/>
    </row>
    <row r="343" spans="1:4" ht="14.4">
      <c r="A343" s="6"/>
      <c r="B343" s="6"/>
      <c r="C343" s="6"/>
      <c r="D343" s="6"/>
    </row>
    <row r="344" spans="1:4" ht="14.4">
      <c r="A344" s="6"/>
      <c r="B344" s="6"/>
      <c r="C344" s="6"/>
      <c r="D344" s="6"/>
    </row>
    <row r="345" spans="1:4" ht="14.4">
      <c r="A345" s="6"/>
      <c r="B345" s="6"/>
      <c r="C345" s="6"/>
      <c r="D345" s="6"/>
    </row>
    <row r="346" spans="1:4" ht="14.4">
      <c r="A346" s="6"/>
      <c r="B346" s="6"/>
      <c r="C346" s="6"/>
      <c r="D346" s="6"/>
    </row>
    <row r="347" spans="1:4" ht="14.4">
      <c r="A347" s="6"/>
      <c r="B347" s="6"/>
      <c r="C347" s="6"/>
      <c r="D347" s="6"/>
    </row>
    <row r="348" spans="1:4" ht="14.4">
      <c r="A348" s="6"/>
      <c r="B348" s="6"/>
      <c r="C348" s="6"/>
      <c r="D348" s="6"/>
    </row>
    <row r="349" spans="1:4" ht="14.4">
      <c r="A349" s="6"/>
      <c r="B349" s="6"/>
      <c r="C349" s="6"/>
      <c r="D349" s="6"/>
    </row>
    <row r="350" spans="1:4" ht="14.4">
      <c r="A350" s="6"/>
      <c r="B350" s="6"/>
      <c r="C350" s="6"/>
      <c r="D350" s="6"/>
    </row>
    <row r="351" spans="1:4" ht="14.4">
      <c r="A351" s="6"/>
      <c r="B351" s="6"/>
      <c r="C351" s="6"/>
      <c r="D351" s="6"/>
    </row>
    <row r="352" spans="1:4" ht="14.4">
      <c r="A352" s="6"/>
      <c r="B352" s="6"/>
      <c r="C352" s="6"/>
      <c r="D352" s="6"/>
    </row>
    <row r="353" spans="1:4" ht="14.4">
      <c r="A353" s="6"/>
      <c r="B353" s="6"/>
      <c r="C353" s="6"/>
      <c r="D353" s="6"/>
    </row>
    <row r="354" spans="1:4" ht="14.4">
      <c r="A354" s="6"/>
      <c r="B354" s="6"/>
      <c r="C354" s="6"/>
      <c r="D354" s="6"/>
    </row>
    <row r="355" spans="1:4" ht="14.4">
      <c r="A355" s="6"/>
      <c r="B355" s="6"/>
      <c r="C355" s="6"/>
      <c r="D355" s="6"/>
    </row>
    <row r="356" spans="1:4" ht="14.4">
      <c r="A356" s="6"/>
      <c r="B356" s="6"/>
      <c r="C356" s="6"/>
      <c r="D356" s="6"/>
    </row>
    <row r="357" spans="1:4" ht="14.4">
      <c r="A357" s="6"/>
      <c r="B357" s="6"/>
      <c r="C357" s="6"/>
      <c r="D357" s="6"/>
    </row>
    <row r="358" spans="1:4" ht="14.4">
      <c r="A358" s="6"/>
      <c r="B358" s="6"/>
      <c r="C358" s="6"/>
      <c r="D358" s="6"/>
    </row>
    <row r="359" spans="1:4" ht="14.4">
      <c r="A359" s="6"/>
      <c r="B359" s="6"/>
      <c r="C359" s="6"/>
      <c r="D359" s="6"/>
    </row>
    <row r="360" spans="1:4" ht="14.4">
      <c r="A360" s="6"/>
      <c r="B360" s="6"/>
      <c r="C360" s="6"/>
      <c r="D360" s="6"/>
    </row>
    <row r="361" spans="1:4" ht="14.4">
      <c r="A361" s="6"/>
      <c r="B361" s="6"/>
      <c r="C361" s="6"/>
      <c r="D361" s="6"/>
    </row>
    <row r="362" spans="1:4" ht="14.4">
      <c r="A362" s="6"/>
      <c r="B362" s="6"/>
      <c r="C362" s="6"/>
      <c r="D362" s="6"/>
    </row>
    <row r="363" spans="1:4" ht="14.4">
      <c r="A363" s="6"/>
      <c r="B363" s="6"/>
      <c r="C363" s="6"/>
      <c r="D363" s="6"/>
    </row>
    <row r="364" spans="1:4" ht="14.4">
      <c r="A364" s="6"/>
      <c r="B364" s="6"/>
      <c r="C364" s="6"/>
      <c r="D364" s="6"/>
    </row>
    <row r="365" spans="1:4" ht="14.4">
      <c r="A365" s="6"/>
      <c r="B365" s="6"/>
      <c r="C365" s="6"/>
      <c r="D365" s="6"/>
    </row>
    <row r="366" spans="1:4" ht="14.4">
      <c r="A366" s="6"/>
      <c r="B366" s="6"/>
      <c r="C366" s="6"/>
      <c r="D366" s="6"/>
    </row>
    <row r="367" spans="1:4" ht="14.4">
      <c r="A367" s="6"/>
      <c r="B367" s="6"/>
      <c r="C367" s="6"/>
      <c r="D367" s="6"/>
    </row>
    <row r="368" spans="1:4" ht="14.4">
      <c r="A368" s="6"/>
      <c r="B368" s="6"/>
      <c r="C368" s="6"/>
      <c r="D368" s="6"/>
    </row>
    <row r="369" spans="1:4" ht="14.4">
      <c r="A369" s="6"/>
      <c r="B369" s="6"/>
      <c r="C369" s="6"/>
      <c r="D369" s="6"/>
    </row>
    <row r="370" spans="1:4" ht="14.4">
      <c r="A370" s="6"/>
      <c r="B370" s="6"/>
      <c r="C370" s="6"/>
      <c r="D370" s="6"/>
    </row>
    <row r="371" spans="1:4" ht="14.4">
      <c r="A371" s="6"/>
      <c r="B371" s="6"/>
      <c r="C371" s="6"/>
      <c r="D371" s="6"/>
    </row>
    <row r="372" spans="1:4" ht="14.4">
      <c r="A372" s="6"/>
      <c r="B372" s="6"/>
      <c r="C372" s="6"/>
      <c r="D372" s="6"/>
    </row>
    <row r="373" spans="1:4" ht="14.4">
      <c r="A373" s="6"/>
      <c r="B373" s="6"/>
      <c r="C373" s="6"/>
      <c r="D373" s="6"/>
    </row>
    <row r="374" spans="1:4" ht="14.4">
      <c r="A374" s="6"/>
      <c r="B374" s="6"/>
      <c r="C374" s="6"/>
      <c r="D374" s="6"/>
    </row>
    <row r="375" spans="1:4" ht="14.4">
      <c r="A375" s="6"/>
      <c r="B375" s="6"/>
      <c r="C375" s="6"/>
      <c r="D375" s="6"/>
    </row>
    <row r="376" spans="1:4" ht="14.4">
      <c r="A376" s="6"/>
      <c r="B376" s="6"/>
      <c r="C376" s="6"/>
      <c r="D376" s="6"/>
    </row>
    <row r="377" spans="1:4" ht="14.4">
      <c r="A377" s="6"/>
      <c r="B377" s="6"/>
      <c r="C377" s="6"/>
      <c r="D377" s="6"/>
    </row>
    <row r="378" spans="1:4" ht="14.4">
      <c r="A378" s="6"/>
      <c r="B378" s="6"/>
      <c r="C378" s="6"/>
      <c r="D378" s="6"/>
    </row>
    <row r="379" spans="1:4" ht="14.4">
      <c r="A379" s="6"/>
      <c r="B379" s="6"/>
      <c r="C379" s="6"/>
      <c r="D379" s="6"/>
    </row>
    <row r="380" spans="1:4" ht="14.4">
      <c r="A380" s="6"/>
      <c r="B380" s="6"/>
      <c r="C380" s="6"/>
      <c r="D380" s="6"/>
    </row>
    <row r="381" spans="1:4" ht="14.4">
      <c r="A381" s="6"/>
      <c r="B381" s="6"/>
      <c r="C381" s="6"/>
      <c r="D381" s="6"/>
    </row>
    <row r="382" spans="1:4" ht="14.4">
      <c r="A382" s="6"/>
      <c r="B382" s="6"/>
      <c r="C382" s="6"/>
      <c r="D382" s="6"/>
    </row>
    <row r="383" spans="1:4" ht="14.4">
      <c r="A383" s="6"/>
      <c r="B383" s="6"/>
      <c r="C383" s="6"/>
      <c r="D383" s="6"/>
    </row>
    <row r="384" spans="1:4" ht="14.4">
      <c r="A384" s="6"/>
      <c r="B384" s="6"/>
      <c r="C384" s="6"/>
      <c r="D384" s="6"/>
    </row>
    <row r="385" spans="1:4" ht="14.4">
      <c r="A385" s="6"/>
      <c r="B385" s="6"/>
      <c r="C385" s="6"/>
      <c r="D385" s="6"/>
    </row>
    <row r="386" spans="1:4" ht="14.4">
      <c r="A386" s="6"/>
      <c r="B386" s="6"/>
      <c r="C386" s="6"/>
      <c r="D386" s="6"/>
    </row>
    <row r="387" spans="1:4" ht="14.4">
      <c r="A387" s="6"/>
      <c r="B387" s="6"/>
      <c r="C387" s="6"/>
      <c r="D387" s="6"/>
    </row>
    <row r="388" spans="1:4" ht="14.4">
      <c r="A388" s="6"/>
      <c r="B388" s="6"/>
      <c r="C388" s="6"/>
      <c r="D388" s="6"/>
    </row>
    <row r="389" spans="1:4" ht="14.4">
      <c r="A389" s="6"/>
      <c r="B389" s="6"/>
      <c r="C389" s="6"/>
      <c r="D389" s="6"/>
    </row>
    <row r="390" spans="1:4" ht="14.4">
      <c r="A390" s="6"/>
      <c r="B390" s="6"/>
      <c r="C390" s="6"/>
      <c r="D390" s="6"/>
    </row>
    <row r="391" spans="1:4" ht="14.4">
      <c r="A391" s="6"/>
      <c r="B391" s="6"/>
      <c r="C391" s="6"/>
      <c r="D391" s="6"/>
    </row>
    <row r="392" spans="1:4" ht="14.4">
      <c r="A392" s="6"/>
      <c r="B392" s="6"/>
      <c r="C392" s="6"/>
      <c r="D392" s="6"/>
    </row>
    <row r="393" spans="1:4" ht="14.4">
      <c r="A393" s="6"/>
      <c r="B393" s="6"/>
      <c r="C393" s="6"/>
      <c r="D393" s="6"/>
    </row>
    <row r="394" spans="1:4" ht="14.4">
      <c r="A394" s="6"/>
      <c r="B394" s="6"/>
      <c r="C394" s="6"/>
      <c r="D394" s="6"/>
    </row>
    <row r="395" spans="1:4" ht="14.4">
      <c r="A395" s="6"/>
      <c r="B395" s="6"/>
      <c r="C395" s="6"/>
      <c r="D395" s="6"/>
    </row>
    <row r="396" spans="1:4" ht="14.4">
      <c r="A396" s="6"/>
      <c r="B396" s="6"/>
      <c r="C396" s="6"/>
      <c r="D396" s="6"/>
    </row>
    <row r="397" spans="1:4" ht="14.4">
      <c r="A397" s="6"/>
      <c r="B397" s="6"/>
      <c r="C397" s="6"/>
      <c r="D397" s="6"/>
    </row>
    <row r="398" spans="1:4" ht="14.4">
      <c r="A398" s="6"/>
      <c r="B398" s="6"/>
      <c r="C398" s="6"/>
      <c r="D398" s="6"/>
    </row>
    <row r="399" spans="1:4" ht="14.4">
      <c r="A399" s="6"/>
      <c r="B399" s="6"/>
      <c r="C399" s="6"/>
      <c r="D399" s="6"/>
    </row>
    <row r="400" spans="1:4" ht="14.4">
      <c r="A400" s="6"/>
      <c r="B400" s="6"/>
      <c r="C400" s="6"/>
      <c r="D400" s="6"/>
    </row>
    <row r="401" spans="1:4" ht="14.4">
      <c r="A401" s="6"/>
      <c r="B401" s="6"/>
      <c r="C401" s="6"/>
      <c r="D401" s="6"/>
    </row>
    <row r="402" spans="1:4" ht="14.4">
      <c r="A402" s="6"/>
      <c r="B402" s="6"/>
      <c r="C402" s="6"/>
      <c r="D402" s="6"/>
    </row>
    <row r="403" spans="1:4" ht="14.4">
      <c r="A403" s="6"/>
      <c r="B403" s="6"/>
      <c r="C403" s="6"/>
      <c r="D403" s="6"/>
    </row>
    <row r="404" spans="1:4" ht="14.4">
      <c r="A404" s="6"/>
      <c r="B404" s="6"/>
      <c r="C404" s="6"/>
      <c r="D404" s="6"/>
    </row>
    <row r="405" spans="1:4" ht="14.4">
      <c r="A405" s="6"/>
      <c r="B405" s="6"/>
      <c r="C405" s="6"/>
      <c r="D405" s="6"/>
    </row>
    <row r="406" spans="1:4" ht="14.4">
      <c r="A406" s="6"/>
      <c r="B406" s="6"/>
      <c r="C406" s="6"/>
      <c r="D406" s="6"/>
    </row>
    <row r="407" spans="1:4" ht="14.4">
      <c r="A407" s="6"/>
      <c r="B407" s="6"/>
      <c r="C407" s="6"/>
      <c r="D407" s="6"/>
    </row>
    <row r="408" spans="1:4" ht="14.4">
      <c r="A408" s="6"/>
      <c r="B408" s="6"/>
      <c r="C408" s="6"/>
      <c r="D408" s="6"/>
    </row>
    <row r="409" spans="1:4" ht="14.4">
      <c r="A409" s="6"/>
      <c r="B409" s="6"/>
      <c r="C409" s="6"/>
      <c r="D409" s="6"/>
    </row>
    <row r="410" spans="1:4" ht="14.4">
      <c r="A410" s="6"/>
      <c r="B410" s="6"/>
      <c r="C410" s="6"/>
      <c r="D410" s="6"/>
    </row>
    <row r="411" spans="1:4" ht="14.4">
      <c r="A411" s="6"/>
      <c r="B411" s="6"/>
      <c r="C411" s="6"/>
      <c r="D411" s="6"/>
    </row>
    <row r="412" spans="1:4" ht="14.4">
      <c r="A412" s="6"/>
      <c r="B412" s="6"/>
      <c r="C412" s="6"/>
      <c r="D412" s="6"/>
    </row>
    <row r="413" spans="1:4" ht="14.4">
      <c r="A413" s="6"/>
      <c r="B413" s="6"/>
      <c r="C413" s="6"/>
      <c r="D413" s="6"/>
    </row>
    <row r="414" spans="1:4" ht="14.4">
      <c r="A414" s="6"/>
      <c r="B414" s="6"/>
      <c r="C414" s="6"/>
      <c r="D414" s="6"/>
    </row>
    <row r="415" spans="1:4" ht="14.4">
      <c r="A415" s="6"/>
      <c r="B415" s="6"/>
      <c r="C415" s="6"/>
      <c r="D415" s="6"/>
    </row>
    <row r="416" spans="1:4" ht="14.4">
      <c r="A416" s="6"/>
      <c r="B416" s="6"/>
      <c r="C416" s="6"/>
      <c r="D416" s="6"/>
    </row>
    <row r="417" spans="1:4" ht="14.4">
      <c r="A417" s="6"/>
      <c r="B417" s="6"/>
      <c r="C417" s="6"/>
      <c r="D417" s="6"/>
    </row>
    <row r="418" spans="1:4" ht="14.4">
      <c r="A418" s="6"/>
      <c r="B418" s="6"/>
      <c r="C418" s="6"/>
      <c r="D418" s="6"/>
    </row>
    <row r="419" spans="1:4" ht="14.4">
      <c r="A419" s="6"/>
      <c r="B419" s="6"/>
      <c r="C419" s="6"/>
      <c r="D419" s="6"/>
    </row>
    <row r="420" spans="1:4" ht="14.4">
      <c r="A420" s="6"/>
      <c r="B420" s="6"/>
      <c r="C420" s="6"/>
      <c r="D420" s="6"/>
    </row>
    <row r="421" spans="1:4" ht="14.4">
      <c r="A421" s="6"/>
      <c r="B421" s="6"/>
      <c r="C421" s="6"/>
      <c r="D421" s="6"/>
    </row>
    <row r="422" spans="1:4" ht="14.4">
      <c r="A422" s="6"/>
      <c r="B422" s="6"/>
      <c r="C422" s="6"/>
      <c r="D422" s="6"/>
    </row>
    <row r="423" spans="1:4" ht="14.4">
      <c r="A423" s="6"/>
      <c r="B423" s="6"/>
      <c r="C423" s="6"/>
      <c r="D423" s="6"/>
    </row>
    <row r="424" spans="1:4" ht="14.4">
      <c r="A424" s="6"/>
      <c r="B424" s="6"/>
      <c r="C424" s="6"/>
      <c r="D424" s="6"/>
    </row>
    <row r="425" spans="1:4" ht="14.4">
      <c r="A425" s="6"/>
      <c r="B425" s="6"/>
      <c r="C425" s="6"/>
      <c r="D425" s="6"/>
    </row>
    <row r="426" spans="1:4" ht="14.4">
      <c r="A426" s="6"/>
      <c r="B426" s="6"/>
      <c r="C426" s="6"/>
      <c r="D426" s="6"/>
    </row>
    <row r="427" spans="1:4" ht="14.4">
      <c r="A427" s="6"/>
      <c r="B427" s="6"/>
      <c r="C427" s="6"/>
      <c r="D427" s="6"/>
    </row>
    <row r="428" spans="1:4" ht="14.4">
      <c r="A428" s="6"/>
      <c r="B428" s="6"/>
      <c r="C428" s="6"/>
      <c r="D428" s="6"/>
    </row>
    <row r="429" spans="1:4" ht="14.4">
      <c r="A429" s="6"/>
      <c r="B429" s="6"/>
      <c r="C429" s="6"/>
      <c r="D429" s="6"/>
    </row>
    <row r="430" spans="1:4" ht="14.4">
      <c r="A430" s="6"/>
      <c r="B430" s="6"/>
      <c r="C430" s="6"/>
      <c r="D430" s="6"/>
    </row>
    <row r="431" spans="1:4" ht="14.4">
      <c r="A431" s="6"/>
      <c r="B431" s="6"/>
      <c r="C431" s="6"/>
      <c r="D431" s="6"/>
    </row>
    <row r="432" spans="1:4" ht="14.4">
      <c r="A432" s="6"/>
      <c r="B432" s="6"/>
      <c r="C432" s="6"/>
      <c r="D432" s="6"/>
    </row>
    <row r="433" spans="1:4" ht="14.4">
      <c r="A433" s="6"/>
      <c r="B433" s="6"/>
      <c r="C433" s="6"/>
      <c r="D433" s="6"/>
    </row>
    <row r="434" spans="1:4" ht="14.4">
      <c r="A434" s="6"/>
      <c r="B434" s="6"/>
      <c r="C434" s="6"/>
      <c r="D434" s="6"/>
    </row>
    <row r="435" spans="1:4" ht="14.4">
      <c r="A435" s="6"/>
      <c r="B435" s="6"/>
      <c r="C435" s="6"/>
      <c r="D435" s="6"/>
    </row>
    <row r="436" spans="1:4" ht="14.4">
      <c r="A436" s="6"/>
      <c r="B436" s="6"/>
      <c r="C436" s="6"/>
      <c r="D436" s="6"/>
    </row>
    <row r="437" spans="1:4" ht="14.4">
      <c r="A437" s="6"/>
      <c r="B437" s="6"/>
      <c r="C437" s="6"/>
      <c r="D437" s="6"/>
    </row>
    <row r="438" spans="1:4" ht="14.4">
      <c r="A438" s="6"/>
      <c r="B438" s="6"/>
      <c r="C438" s="6"/>
      <c r="D438" s="6"/>
    </row>
    <row r="439" spans="1:4" ht="14.4">
      <c r="A439" s="6"/>
      <c r="B439" s="6"/>
      <c r="C439" s="6"/>
      <c r="D439" s="6"/>
    </row>
    <row r="440" spans="1:4" ht="14.4">
      <c r="A440" s="6"/>
      <c r="B440" s="6"/>
      <c r="C440" s="6"/>
      <c r="D440" s="6"/>
    </row>
    <row r="441" spans="1:4" ht="14.4">
      <c r="A441" s="6"/>
      <c r="B441" s="6"/>
      <c r="C441" s="6"/>
      <c r="D441" s="6"/>
    </row>
    <row r="442" spans="1:4" ht="14.4">
      <c r="A442" s="6"/>
      <c r="B442" s="6"/>
      <c r="C442" s="6"/>
      <c r="D442" s="6"/>
    </row>
    <row r="443" spans="1:4" ht="14.4">
      <c r="A443" s="6"/>
      <c r="B443" s="6"/>
      <c r="C443" s="6"/>
      <c r="D443" s="6"/>
    </row>
    <row r="444" spans="1:4" ht="14.4">
      <c r="A444" s="6"/>
      <c r="B444" s="6"/>
      <c r="C444" s="6"/>
      <c r="D444" s="6"/>
    </row>
    <row r="445" spans="1:4" ht="14.4">
      <c r="A445" s="6"/>
      <c r="B445" s="6"/>
      <c r="C445" s="6"/>
      <c r="D445" s="6"/>
    </row>
    <row r="446" spans="1:4" ht="14.4">
      <c r="A446" s="6"/>
      <c r="B446" s="6"/>
      <c r="C446" s="6"/>
      <c r="D446" s="6"/>
    </row>
    <row r="447" spans="1:4" ht="14.4">
      <c r="A447" s="6"/>
      <c r="B447" s="6"/>
      <c r="C447" s="6"/>
      <c r="D447" s="6"/>
    </row>
    <row r="448" spans="1:4" ht="14.4">
      <c r="A448" s="6"/>
      <c r="B448" s="6"/>
      <c r="C448" s="6"/>
      <c r="D448" s="6"/>
    </row>
    <row r="449" spans="1:4" ht="14.4">
      <c r="A449" s="6"/>
      <c r="B449" s="6"/>
      <c r="C449" s="6"/>
      <c r="D449" s="6"/>
    </row>
    <row r="450" spans="1:4" ht="14.4">
      <c r="A450" s="6"/>
      <c r="B450" s="6"/>
      <c r="C450" s="6"/>
      <c r="D450" s="6"/>
    </row>
    <row r="451" spans="1:4" ht="14.4">
      <c r="A451" s="6"/>
      <c r="B451" s="6"/>
      <c r="C451" s="6"/>
      <c r="D451" s="6"/>
    </row>
    <row r="452" spans="1:4" ht="14.4">
      <c r="A452" s="6"/>
      <c r="B452" s="6"/>
      <c r="C452" s="6"/>
      <c r="D452" s="6"/>
    </row>
    <row r="453" spans="1:4" ht="14.4">
      <c r="A453" s="6"/>
      <c r="B453" s="6"/>
      <c r="C453" s="6"/>
      <c r="D453" s="6"/>
    </row>
    <row r="454" spans="1:4" ht="14.4">
      <c r="A454" s="6"/>
      <c r="B454" s="6"/>
      <c r="C454" s="6"/>
      <c r="D454" s="6"/>
    </row>
    <row r="455" spans="1:4" ht="14.4">
      <c r="A455" s="6"/>
      <c r="B455" s="6"/>
      <c r="C455" s="6"/>
      <c r="D455" s="6"/>
    </row>
    <row r="456" spans="1:4" ht="14.4">
      <c r="A456" s="6"/>
      <c r="B456" s="6"/>
      <c r="C456" s="6"/>
      <c r="D456" s="6"/>
    </row>
    <row r="457" spans="1:4" ht="14.4">
      <c r="A457" s="6"/>
      <c r="B457" s="6"/>
      <c r="C457" s="6"/>
      <c r="D457" s="6"/>
    </row>
    <row r="458" spans="1:4" ht="14.4">
      <c r="A458" s="6"/>
      <c r="B458" s="6"/>
      <c r="C458" s="6"/>
      <c r="D458" s="6"/>
    </row>
    <row r="459" spans="1:4" ht="14.4">
      <c r="A459" s="6"/>
      <c r="B459" s="6"/>
      <c r="C459" s="6"/>
      <c r="D459" s="6"/>
    </row>
    <row r="460" spans="1:4" ht="14.4">
      <c r="A460" s="6"/>
      <c r="B460" s="6"/>
      <c r="C460" s="6"/>
      <c r="D460" s="6"/>
    </row>
    <row r="461" spans="1:4" ht="14.4">
      <c r="A461" s="6"/>
      <c r="B461" s="6"/>
      <c r="C461" s="6"/>
      <c r="D461" s="6"/>
    </row>
    <row r="462" spans="1:4" ht="14.4">
      <c r="A462" s="6"/>
      <c r="B462" s="6"/>
      <c r="C462" s="6"/>
      <c r="D462" s="6"/>
    </row>
    <row r="463" spans="1:4" ht="14.4">
      <c r="A463" s="6"/>
      <c r="B463" s="6"/>
      <c r="C463" s="6"/>
      <c r="D463" s="6"/>
    </row>
    <row r="464" spans="1:4" ht="14.4">
      <c r="A464" s="6"/>
      <c r="B464" s="6"/>
      <c r="C464" s="6"/>
      <c r="D464" s="6"/>
    </row>
    <row r="465" spans="1:4" ht="14.4">
      <c r="A465" s="6"/>
      <c r="B465" s="6"/>
      <c r="C465" s="6"/>
      <c r="D465" s="6"/>
    </row>
    <row r="466" spans="1:4" ht="14.4">
      <c r="A466" s="6"/>
      <c r="B466" s="6"/>
      <c r="C466" s="6"/>
      <c r="D466" s="6"/>
    </row>
    <row r="467" spans="1:4" ht="14.4">
      <c r="A467" s="6"/>
      <c r="B467" s="6"/>
      <c r="C467" s="6"/>
      <c r="D467" s="6"/>
    </row>
    <row r="468" spans="1:4" ht="14.4">
      <c r="A468" s="6"/>
      <c r="B468" s="6"/>
      <c r="C468" s="6"/>
      <c r="D468" s="6"/>
    </row>
    <row r="469" spans="1:4" ht="14.4">
      <c r="A469" s="6"/>
      <c r="B469" s="6"/>
      <c r="C469" s="6"/>
      <c r="D469" s="6"/>
    </row>
    <row r="470" spans="1:4" ht="14.4">
      <c r="A470" s="6"/>
      <c r="B470" s="6"/>
      <c r="C470" s="6"/>
      <c r="D470" s="6"/>
    </row>
    <row r="471" spans="1:4" ht="14.4">
      <c r="A471" s="6"/>
      <c r="B471" s="6"/>
      <c r="C471" s="6"/>
      <c r="D471" s="6"/>
    </row>
    <row r="472" spans="1:4" ht="14.4">
      <c r="A472" s="6"/>
      <c r="B472" s="6"/>
      <c r="C472" s="6"/>
      <c r="D472" s="6"/>
    </row>
    <row r="473" spans="1:4" ht="14.4">
      <c r="A473" s="6"/>
      <c r="B473" s="6"/>
      <c r="C473" s="6"/>
      <c r="D473" s="6"/>
    </row>
    <row r="474" spans="1:4" ht="14.4">
      <c r="A474" s="6"/>
      <c r="B474" s="6"/>
      <c r="C474" s="6"/>
      <c r="D474" s="6"/>
    </row>
    <row r="475" spans="1:4" ht="14.4">
      <c r="A475" s="6"/>
      <c r="B475" s="6"/>
      <c r="C475" s="6"/>
      <c r="D475" s="6"/>
    </row>
    <row r="476" spans="1:4" ht="14.4">
      <c r="A476" s="6"/>
      <c r="B476" s="6"/>
      <c r="C476" s="6"/>
      <c r="D476" s="6"/>
    </row>
    <row r="477" spans="1:4" ht="14.4">
      <c r="A477" s="6"/>
      <c r="B477" s="6"/>
      <c r="C477" s="6"/>
      <c r="D477" s="6"/>
    </row>
    <row r="478" spans="1:4" ht="14.4">
      <c r="A478" s="6"/>
      <c r="B478" s="6"/>
      <c r="C478" s="6"/>
      <c r="D478" s="6"/>
    </row>
    <row r="479" spans="1:4" ht="14.4">
      <c r="A479" s="6"/>
      <c r="B479" s="6"/>
      <c r="C479" s="6"/>
      <c r="D479" s="6"/>
    </row>
    <row r="480" spans="1:4" ht="14.4">
      <c r="A480" s="6"/>
      <c r="B480" s="6"/>
      <c r="C480" s="6"/>
      <c r="D480" s="6"/>
    </row>
    <row r="481" spans="1:4" ht="14.4">
      <c r="A481" s="6"/>
      <c r="B481" s="6"/>
      <c r="C481" s="6"/>
      <c r="D481" s="6"/>
    </row>
    <row r="482" spans="1:4" ht="14.4">
      <c r="A482" s="6"/>
      <c r="B482" s="6"/>
      <c r="C482" s="6"/>
      <c r="D482" s="6"/>
    </row>
    <row r="483" spans="1:4" ht="14.4">
      <c r="A483" s="6"/>
      <c r="B483" s="6"/>
      <c r="C483" s="6"/>
      <c r="D483" s="6"/>
    </row>
    <row r="484" spans="1:4" ht="14.4">
      <c r="A484" s="6"/>
      <c r="B484" s="6"/>
      <c r="C484" s="6"/>
      <c r="D484" s="6"/>
    </row>
    <row r="485" spans="1:4" ht="14.4">
      <c r="A485" s="6"/>
      <c r="B485" s="6"/>
      <c r="C485" s="6"/>
      <c r="D485" s="6"/>
    </row>
    <row r="486" spans="1:4" ht="14.4">
      <c r="A486" s="6"/>
      <c r="B486" s="6"/>
      <c r="C486" s="6"/>
      <c r="D486" s="6"/>
    </row>
    <row r="487" spans="1:4" ht="14.4">
      <c r="A487" s="6"/>
      <c r="B487" s="6"/>
      <c r="C487" s="6"/>
      <c r="D487" s="6"/>
    </row>
    <row r="488" spans="1:4" ht="14.4">
      <c r="A488" s="6"/>
      <c r="B488" s="6"/>
      <c r="C488" s="6"/>
      <c r="D488" s="6"/>
    </row>
    <row r="489" spans="1:4" ht="14.4">
      <c r="A489" s="6"/>
      <c r="B489" s="6"/>
      <c r="C489" s="6"/>
      <c r="D489" s="6"/>
    </row>
    <row r="490" spans="1:4" ht="14.4">
      <c r="A490" s="6"/>
      <c r="B490" s="6"/>
      <c r="C490" s="6"/>
      <c r="D490" s="6"/>
    </row>
    <row r="491" spans="1:4" ht="14.4">
      <c r="A491" s="6"/>
      <c r="B491" s="6"/>
      <c r="C491" s="6"/>
      <c r="D491" s="6"/>
    </row>
    <row r="492" spans="1:4" ht="14.4">
      <c r="A492" s="6"/>
      <c r="B492" s="6"/>
      <c r="C492" s="6"/>
      <c r="D492" s="6"/>
    </row>
    <row r="493" spans="1:4" ht="14.4">
      <c r="A493" s="6"/>
      <c r="B493" s="6"/>
      <c r="C493" s="6"/>
      <c r="D493" s="6"/>
    </row>
    <row r="494" spans="1:4" ht="14.4">
      <c r="A494" s="6"/>
      <c r="B494" s="6"/>
      <c r="C494" s="6"/>
      <c r="D494" s="6"/>
    </row>
    <row r="495" spans="1:4" ht="14.4">
      <c r="A495" s="6"/>
      <c r="B495" s="6"/>
      <c r="C495" s="6"/>
      <c r="D495" s="6"/>
    </row>
    <row r="496" spans="1:4" ht="14.4">
      <c r="A496" s="6"/>
      <c r="B496" s="6"/>
      <c r="C496" s="6"/>
      <c r="D496" s="6"/>
    </row>
    <row r="497" spans="1:4" ht="14.4">
      <c r="A497" s="6"/>
      <c r="B497" s="6"/>
      <c r="C497" s="6"/>
      <c r="D497" s="6"/>
    </row>
    <row r="498" spans="1:4" ht="14.4">
      <c r="A498" s="6"/>
      <c r="B498" s="6"/>
      <c r="C498" s="6"/>
      <c r="D498" s="6"/>
    </row>
    <row r="499" spans="1:4" ht="14.4">
      <c r="A499" s="6"/>
      <c r="B499" s="6"/>
      <c r="C499" s="6"/>
      <c r="D499" s="6"/>
    </row>
    <row r="500" spans="1:4" ht="14.4">
      <c r="A500" s="6"/>
      <c r="B500" s="6"/>
      <c r="C500" s="6"/>
      <c r="D500" s="6"/>
    </row>
    <row r="501" spans="1:4" ht="14.4">
      <c r="A501" s="6"/>
      <c r="B501" s="6"/>
      <c r="C501" s="6"/>
      <c r="D501" s="6"/>
    </row>
    <row r="502" spans="1:4" ht="14.4">
      <c r="A502" s="6"/>
      <c r="B502" s="6"/>
      <c r="C502" s="6"/>
      <c r="D502" s="6"/>
    </row>
    <row r="503" spans="1:4" ht="14.4">
      <c r="A503" s="6"/>
      <c r="B503" s="6"/>
      <c r="C503" s="6"/>
      <c r="D503" s="6"/>
    </row>
    <row r="504" spans="1:4" ht="14.4">
      <c r="A504" s="6"/>
      <c r="B504" s="6"/>
      <c r="C504" s="6"/>
      <c r="D504" s="6"/>
    </row>
    <row r="505" spans="1:4" ht="14.4">
      <c r="A505" s="6"/>
      <c r="B505" s="6"/>
      <c r="C505" s="6"/>
      <c r="D505" s="6"/>
    </row>
    <row r="506" spans="1:4" ht="14.4">
      <c r="A506" s="6"/>
      <c r="B506" s="6"/>
      <c r="C506" s="6"/>
      <c r="D506" s="6"/>
    </row>
    <row r="507" spans="1:4" ht="14.4">
      <c r="A507" s="6"/>
      <c r="B507" s="6"/>
      <c r="C507" s="6"/>
      <c r="D507" s="6"/>
    </row>
    <row r="508" spans="1:4" ht="14.4">
      <c r="A508" s="6"/>
      <c r="B508" s="6"/>
      <c r="C508" s="6"/>
      <c r="D508" s="6"/>
    </row>
    <row r="509" spans="1:4" ht="14.4">
      <c r="A509" s="6"/>
      <c r="B509" s="6"/>
      <c r="C509" s="6"/>
      <c r="D509" s="6"/>
    </row>
    <row r="510" spans="1:4" ht="14.4">
      <c r="A510" s="6"/>
      <c r="B510" s="6"/>
      <c r="C510" s="6"/>
      <c r="D510" s="6"/>
    </row>
    <row r="511" spans="1:4" ht="14.4">
      <c r="A511" s="6"/>
      <c r="B511" s="6"/>
      <c r="C511" s="6"/>
      <c r="D511" s="6"/>
    </row>
    <row r="512" spans="1:4" ht="14.4">
      <c r="A512" s="6"/>
      <c r="B512" s="6"/>
      <c r="C512" s="6"/>
      <c r="D512" s="6"/>
    </row>
    <row r="513" spans="1:4" ht="14.4">
      <c r="A513" s="6"/>
      <c r="B513" s="6"/>
      <c r="C513" s="6"/>
      <c r="D513" s="6"/>
    </row>
    <row r="514" spans="1:4" ht="14.4">
      <c r="A514" s="6"/>
      <c r="B514" s="6"/>
      <c r="C514" s="6"/>
      <c r="D514" s="6"/>
    </row>
    <row r="515" spans="1:4" ht="14.4">
      <c r="A515" s="6"/>
      <c r="B515" s="6"/>
      <c r="C515" s="6"/>
      <c r="D515" s="6"/>
    </row>
    <row r="516" spans="1:4" ht="14.4">
      <c r="A516" s="6"/>
      <c r="B516" s="6"/>
      <c r="C516" s="6"/>
      <c r="D516" s="6"/>
    </row>
    <row r="517" spans="1:4" ht="14.4">
      <c r="A517" s="6"/>
      <c r="B517" s="6"/>
      <c r="C517" s="6"/>
      <c r="D517" s="6"/>
    </row>
    <row r="518" spans="1:4" ht="14.4">
      <c r="A518" s="6"/>
      <c r="B518" s="6"/>
      <c r="C518" s="6"/>
      <c r="D518" s="6"/>
    </row>
    <row r="519" spans="1:4" ht="14.4">
      <c r="A519" s="6"/>
      <c r="B519" s="6"/>
      <c r="C519" s="6"/>
      <c r="D519" s="6"/>
    </row>
    <row r="520" spans="1:4" ht="14.4">
      <c r="A520" s="6"/>
      <c r="B520" s="6"/>
      <c r="C520" s="6"/>
      <c r="D520" s="6"/>
    </row>
    <row r="521" spans="1:4" ht="14.4">
      <c r="A521" s="6"/>
      <c r="B521" s="6"/>
      <c r="C521" s="6"/>
      <c r="D521" s="6"/>
    </row>
    <row r="522" spans="1:4" ht="14.4">
      <c r="A522" s="6"/>
      <c r="B522" s="6"/>
      <c r="C522" s="6"/>
      <c r="D522" s="6"/>
    </row>
    <row r="523" spans="1:4" ht="14.4">
      <c r="A523" s="6"/>
      <c r="B523" s="6"/>
      <c r="C523" s="6"/>
      <c r="D523" s="6"/>
    </row>
    <row r="524" spans="1:4" ht="14.4">
      <c r="A524" s="6"/>
      <c r="B524" s="6"/>
      <c r="C524" s="6"/>
      <c r="D524" s="6"/>
    </row>
    <row r="525" spans="1:4" ht="14.4">
      <c r="A525" s="6"/>
      <c r="B525" s="6"/>
      <c r="C525" s="6"/>
      <c r="D525" s="6"/>
    </row>
    <row r="526" spans="1:4" ht="14.4">
      <c r="A526" s="6"/>
      <c r="B526" s="6"/>
      <c r="C526" s="6"/>
      <c r="D526" s="6"/>
    </row>
    <row r="527" spans="1:4" ht="14.4">
      <c r="A527" s="6"/>
      <c r="B527" s="6"/>
      <c r="C527" s="6"/>
      <c r="D527" s="6"/>
    </row>
    <row r="528" spans="1:4" ht="14.4">
      <c r="A528" s="6"/>
      <c r="B528" s="6"/>
      <c r="C528" s="6"/>
      <c r="D528" s="6"/>
    </row>
    <row r="529" spans="1:4" ht="14.4">
      <c r="A529" s="6"/>
      <c r="B529" s="6"/>
      <c r="C529" s="6"/>
      <c r="D529" s="6"/>
    </row>
    <row r="530" spans="1:4" ht="14.4">
      <c r="A530" s="6"/>
      <c r="B530" s="6"/>
      <c r="C530" s="6"/>
      <c r="D530" s="6"/>
    </row>
    <row r="531" spans="1:4" ht="14.4">
      <c r="A531" s="6"/>
      <c r="B531" s="6"/>
      <c r="C531" s="6"/>
      <c r="D531" s="6"/>
    </row>
    <row r="532" spans="1:4" ht="14.4">
      <c r="A532" s="6"/>
      <c r="B532" s="6"/>
      <c r="C532" s="6"/>
      <c r="D532" s="6"/>
    </row>
    <row r="533" spans="1:4" ht="14.4">
      <c r="A533" s="6"/>
      <c r="B533" s="6"/>
      <c r="C533" s="6"/>
      <c r="D533" s="6"/>
    </row>
    <row r="534" spans="1:4" ht="14.4">
      <c r="A534" s="6"/>
      <c r="B534" s="6"/>
      <c r="C534" s="6"/>
      <c r="D534" s="6"/>
    </row>
    <row r="535" spans="1:4" ht="14.4">
      <c r="A535" s="6"/>
      <c r="B535" s="6"/>
      <c r="C535" s="6"/>
      <c r="D535" s="6"/>
    </row>
    <row r="536" spans="1:4" ht="14.4">
      <c r="A536" s="6"/>
      <c r="B536" s="6"/>
      <c r="C536" s="6"/>
      <c r="D536" s="6"/>
    </row>
    <row r="537" spans="1:4" ht="14.4">
      <c r="A537" s="6"/>
      <c r="B537" s="6"/>
      <c r="C537" s="6"/>
      <c r="D537" s="6"/>
    </row>
    <row r="538" spans="1:4" ht="14.4">
      <c r="A538" s="6"/>
      <c r="B538" s="6"/>
      <c r="C538" s="6"/>
      <c r="D538" s="6"/>
    </row>
    <row r="539" spans="1:4" ht="14.4">
      <c r="A539" s="6"/>
      <c r="B539" s="6"/>
      <c r="C539" s="6"/>
      <c r="D539" s="6"/>
    </row>
    <row r="540" spans="1:4" ht="14.4">
      <c r="A540" s="6"/>
      <c r="B540" s="6"/>
      <c r="C540" s="6"/>
      <c r="D540" s="6"/>
    </row>
    <row r="541" spans="1:4" ht="14.4">
      <c r="A541" s="6"/>
      <c r="B541" s="6"/>
      <c r="C541" s="6"/>
      <c r="D541" s="6"/>
    </row>
    <row r="542" spans="1:4" ht="14.4">
      <c r="A542" s="6"/>
      <c r="B542" s="6"/>
      <c r="C542" s="6"/>
      <c r="D542" s="6"/>
    </row>
    <row r="543" spans="1:4" ht="14.4">
      <c r="A543" s="6"/>
      <c r="B543" s="6"/>
      <c r="C543" s="6"/>
      <c r="D543" s="6"/>
    </row>
    <row r="544" spans="1:4" ht="14.4">
      <c r="A544" s="6"/>
      <c r="B544" s="6"/>
      <c r="C544" s="6"/>
      <c r="D544" s="6"/>
    </row>
    <row r="545" spans="1:4" ht="14.4">
      <c r="A545" s="6"/>
      <c r="B545" s="6"/>
      <c r="C545" s="6"/>
      <c r="D545" s="6"/>
    </row>
    <row r="546" spans="1:4" ht="14.4">
      <c r="A546" s="6"/>
      <c r="B546" s="6"/>
      <c r="C546" s="6"/>
      <c r="D546" s="6"/>
    </row>
    <row r="547" spans="1:4" ht="14.4">
      <c r="A547" s="6"/>
      <c r="B547" s="6"/>
      <c r="C547" s="6"/>
      <c r="D547" s="6"/>
    </row>
    <row r="548" spans="1:4" ht="14.4">
      <c r="A548" s="6"/>
      <c r="B548" s="6"/>
      <c r="C548" s="6"/>
      <c r="D548" s="6"/>
    </row>
    <row r="549" spans="1:4" ht="14.4">
      <c r="A549" s="6"/>
      <c r="B549" s="6"/>
      <c r="C549" s="6"/>
      <c r="D549" s="6"/>
    </row>
    <row r="550" spans="1:4" ht="14.4">
      <c r="A550" s="6"/>
      <c r="B550" s="6"/>
      <c r="C550" s="6"/>
      <c r="D550" s="6"/>
    </row>
    <row r="551" spans="1:4" ht="14.4">
      <c r="A551" s="6"/>
      <c r="B551" s="6"/>
      <c r="C551" s="6"/>
      <c r="D551" s="6"/>
    </row>
    <row r="552" spans="1:4" ht="14.4">
      <c r="A552" s="6"/>
      <c r="B552" s="6"/>
      <c r="C552" s="6"/>
      <c r="D552" s="6"/>
    </row>
    <row r="553" spans="1:4" ht="14.4">
      <c r="A553" s="6"/>
      <c r="B553" s="6"/>
      <c r="C553" s="6"/>
      <c r="D553" s="6"/>
    </row>
    <row r="554" spans="1:4" ht="14.4">
      <c r="A554" s="6"/>
      <c r="B554" s="6"/>
      <c r="C554" s="6"/>
      <c r="D554" s="6"/>
    </row>
    <row r="555" spans="1:4" ht="14.4">
      <c r="A555" s="6"/>
      <c r="B555" s="6"/>
      <c r="C555" s="6"/>
      <c r="D555" s="6"/>
    </row>
    <row r="556" spans="1:4" ht="14.4">
      <c r="A556" s="6"/>
      <c r="B556" s="6"/>
      <c r="C556" s="6"/>
      <c r="D556" s="6"/>
    </row>
    <row r="557" spans="1:4" ht="14.4">
      <c r="A557" s="6"/>
      <c r="B557" s="6"/>
      <c r="C557" s="6"/>
      <c r="D557" s="6"/>
    </row>
    <row r="558" spans="1:4" ht="14.4">
      <c r="A558" s="6"/>
      <c r="B558" s="6"/>
      <c r="C558" s="6"/>
      <c r="D558" s="6"/>
    </row>
    <row r="559" spans="1:4" ht="14.4">
      <c r="A559" s="6"/>
      <c r="B559" s="6"/>
      <c r="C559" s="6"/>
      <c r="D559" s="6"/>
    </row>
    <row r="560" spans="1:4" ht="14.4">
      <c r="A560" s="6"/>
      <c r="B560" s="6"/>
      <c r="C560" s="6"/>
      <c r="D560" s="6"/>
    </row>
    <row r="561" spans="1:4" ht="14.4">
      <c r="A561" s="6"/>
      <c r="B561" s="6"/>
      <c r="C561" s="6"/>
      <c r="D561" s="6"/>
    </row>
    <row r="562" spans="1:4" ht="14.4">
      <c r="A562" s="6"/>
      <c r="B562" s="6"/>
      <c r="C562" s="6"/>
      <c r="D562" s="6"/>
    </row>
    <row r="563" spans="1:4" ht="14.4">
      <c r="A563" s="6"/>
      <c r="B563" s="6"/>
      <c r="C563" s="6"/>
      <c r="D563" s="6"/>
    </row>
    <row r="564" spans="1:4" ht="14.4">
      <c r="A564" s="6"/>
      <c r="B564" s="6"/>
      <c r="C564" s="6"/>
      <c r="D564" s="6"/>
    </row>
    <row r="565" spans="1:4" ht="14.4">
      <c r="A565" s="6"/>
      <c r="B565" s="6"/>
      <c r="C565" s="6"/>
      <c r="D565" s="6"/>
    </row>
    <row r="566" spans="1:4" ht="14.4">
      <c r="A566" s="6"/>
      <c r="B566" s="6"/>
      <c r="C566" s="6"/>
      <c r="D566" s="6"/>
    </row>
    <row r="567" spans="1:4" ht="14.4">
      <c r="A567" s="6"/>
      <c r="B567" s="6"/>
      <c r="C567" s="6"/>
      <c r="D567" s="6"/>
    </row>
    <row r="568" spans="1:4" ht="14.4">
      <c r="A568" s="6"/>
      <c r="B568" s="6"/>
      <c r="C568" s="6"/>
      <c r="D568" s="6"/>
    </row>
    <row r="569" spans="1:4" ht="14.4">
      <c r="A569" s="6"/>
      <c r="B569" s="6"/>
      <c r="C569" s="6"/>
      <c r="D569" s="6"/>
    </row>
    <row r="570" spans="1:4" ht="14.4">
      <c r="A570" s="6"/>
      <c r="B570" s="6"/>
      <c r="C570" s="6"/>
      <c r="D570" s="6"/>
    </row>
    <row r="571" spans="1:4" ht="14.4">
      <c r="A571" s="6"/>
      <c r="B571" s="6"/>
      <c r="C571" s="6"/>
      <c r="D571" s="6"/>
    </row>
    <row r="572" spans="1:4" ht="14.4">
      <c r="A572" s="6"/>
      <c r="B572" s="6"/>
      <c r="C572" s="6"/>
      <c r="D572" s="6"/>
    </row>
    <row r="573" spans="1:4" ht="14.4">
      <c r="A573" s="6"/>
      <c r="B573" s="6"/>
      <c r="C573" s="6"/>
      <c r="D573" s="6"/>
    </row>
    <row r="574" spans="1:4" ht="14.4">
      <c r="A574" s="6"/>
      <c r="B574" s="6"/>
      <c r="C574" s="6"/>
      <c r="D574" s="6"/>
    </row>
    <row r="575" spans="1:4" ht="14.4">
      <c r="A575" s="6"/>
      <c r="B575" s="6"/>
      <c r="C575" s="6"/>
      <c r="D575" s="6"/>
    </row>
    <row r="576" spans="1:4" ht="14.4">
      <c r="A576" s="6"/>
      <c r="B576" s="6"/>
      <c r="C576" s="6"/>
      <c r="D576" s="6"/>
    </row>
    <row r="577" spans="1:4" ht="14.4">
      <c r="A577" s="6"/>
      <c r="B577" s="6"/>
      <c r="C577" s="6"/>
      <c r="D577" s="6"/>
    </row>
    <row r="578" spans="1:4" ht="14.4">
      <c r="A578" s="6"/>
      <c r="B578" s="6"/>
      <c r="C578" s="6"/>
      <c r="D578" s="6"/>
    </row>
    <row r="579" spans="1:4" ht="14.4">
      <c r="A579" s="6"/>
      <c r="B579" s="6"/>
      <c r="C579" s="6"/>
      <c r="D579" s="6"/>
    </row>
    <row r="580" spans="1:4" ht="14.4">
      <c r="A580" s="6"/>
      <c r="B580" s="6"/>
      <c r="C580" s="6"/>
      <c r="D580" s="6"/>
    </row>
    <row r="581" spans="1:4" ht="14.4">
      <c r="A581" s="6"/>
      <c r="B581" s="6"/>
      <c r="C581" s="6"/>
      <c r="D581" s="6"/>
    </row>
    <row r="582" spans="1:4" ht="14.4">
      <c r="A582" s="6"/>
      <c r="B582" s="6"/>
      <c r="C582" s="6"/>
      <c r="D582" s="6"/>
    </row>
    <row r="583" spans="1:4" ht="14.4">
      <c r="A583" s="6"/>
      <c r="B583" s="6"/>
      <c r="C583" s="6"/>
      <c r="D583" s="6"/>
    </row>
    <row r="584" spans="1:4" ht="14.4">
      <c r="A584" s="6"/>
      <c r="B584" s="6"/>
      <c r="C584" s="6"/>
      <c r="D584" s="6"/>
    </row>
    <row r="585" spans="1:4" ht="14.4">
      <c r="A585" s="6"/>
      <c r="B585" s="6"/>
      <c r="C585" s="6"/>
      <c r="D585" s="6"/>
    </row>
    <row r="586" spans="1:4" ht="14.4">
      <c r="A586" s="6"/>
      <c r="B586" s="6"/>
      <c r="C586" s="6"/>
      <c r="D586" s="6"/>
    </row>
    <row r="587" spans="1:4" ht="14.4">
      <c r="A587" s="6"/>
      <c r="B587" s="6"/>
      <c r="C587" s="6"/>
      <c r="D587" s="6"/>
    </row>
    <row r="588" spans="1:4" ht="14.4">
      <c r="A588" s="6"/>
      <c r="B588" s="6"/>
      <c r="C588" s="6"/>
      <c r="D588" s="6"/>
    </row>
    <row r="589" spans="1:4" ht="14.4">
      <c r="A589" s="6"/>
      <c r="B589" s="6"/>
      <c r="C589" s="6"/>
      <c r="D589" s="6"/>
    </row>
    <row r="590" spans="1:4" ht="14.4">
      <c r="A590" s="6"/>
      <c r="B590" s="6"/>
      <c r="C590" s="6"/>
      <c r="D590" s="6"/>
    </row>
    <row r="591" spans="1:4" ht="14.4">
      <c r="A591" s="6"/>
      <c r="B591" s="6"/>
      <c r="C591" s="6"/>
      <c r="D591" s="6"/>
    </row>
    <row r="592" spans="1:4" ht="14.4">
      <c r="A592" s="6"/>
      <c r="B592" s="6"/>
      <c r="C592" s="6"/>
      <c r="D592" s="6"/>
    </row>
    <row r="593" spans="1:4" ht="14.4">
      <c r="A593" s="6"/>
      <c r="B593" s="6"/>
      <c r="C593" s="6"/>
      <c r="D593" s="6"/>
    </row>
    <row r="594" spans="1:4" ht="14.4">
      <c r="A594" s="6"/>
      <c r="B594" s="6"/>
      <c r="C594" s="6"/>
      <c r="D594" s="6"/>
    </row>
    <row r="595" spans="1:4" ht="14.4">
      <c r="A595" s="6"/>
      <c r="B595" s="6"/>
      <c r="C595" s="6"/>
      <c r="D595" s="6"/>
    </row>
    <row r="596" spans="1:4" ht="14.4">
      <c r="A596" s="6"/>
      <c r="B596" s="6"/>
      <c r="C596" s="6"/>
      <c r="D596" s="6"/>
    </row>
    <row r="597" spans="1:4" ht="14.4">
      <c r="A597" s="6"/>
      <c r="B597" s="6"/>
      <c r="C597" s="6"/>
      <c r="D597" s="6"/>
    </row>
    <row r="598" spans="1:4" ht="14.4">
      <c r="A598" s="6"/>
      <c r="B598" s="6"/>
      <c r="C598" s="6"/>
      <c r="D598" s="6"/>
    </row>
    <row r="599" spans="1:4" ht="14.4">
      <c r="A599" s="6"/>
      <c r="B599" s="6"/>
      <c r="C599" s="6"/>
      <c r="D599" s="6"/>
    </row>
    <row r="600" spans="1:4" ht="14.4">
      <c r="A600" s="6"/>
      <c r="B600" s="6"/>
      <c r="C600" s="6"/>
      <c r="D600" s="6"/>
    </row>
    <row r="601" spans="1:4" ht="14.4">
      <c r="A601" s="6"/>
      <c r="B601" s="6"/>
      <c r="C601" s="6"/>
      <c r="D601" s="6"/>
    </row>
    <row r="602" spans="1:4" ht="14.4">
      <c r="A602" s="6"/>
      <c r="B602" s="6"/>
      <c r="C602" s="6"/>
      <c r="D602" s="6"/>
    </row>
    <row r="603" spans="1:4" ht="14.4">
      <c r="A603" s="6"/>
      <c r="B603" s="6"/>
      <c r="C603" s="6"/>
      <c r="D603" s="6"/>
    </row>
    <row r="604" spans="1:4" ht="14.4">
      <c r="A604" s="6"/>
      <c r="B604" s="6"/>
      <c r="C604" s="6"/>
      <c r="D604" s="6"/>
    </row>
    <row r="605" spans="1:4" ht="14.4">
      <c r="A605" s="6"/>
      <c r="B605" s="6"/>
      <c r="C605" s="6"/>
      <c r="D605" s="6"/>
    </row>
    <row r="606" spans="1:4" ht="14.4">
      <c r="A606" s="6"/>
      <c r="B606" s="6"/>
      <c r="C606" s="6"/>
      <c r="D606" s="6"/>
    </row>
    <row r="607" spans="1:4" ht="14.4">
      <c r="A607" s="6"/>
      <c r="B607" s="6"/>
      <c r="C607" s="6"/>
      <c r="D607" s="6"/>
    </row>
    <row r="608" spans="1:4" ht="14.4">
      <c r="A608" s="6"/>
      <c r="B608" s="6"/>
      <c r="C608" s="6"/>
      <c r="D608" s="6"/>
    </row>
    <row r="609" spans="1:4" ht="14.4">
      <c r="A609" s="6"/>
      <c r="B609" s="6"/>
      <c r="C609" s="6"/>
      <c r="D609" s="6"/>
    </row>
    <row r="610" spans="1:4" ht="14.4">
      <c r="A610" s="6"/>
      <c r="B610" s="6"/>
      <c r="C610" s="6"/>
      <c r="D610" s="6"/>
    </row>
    <row r="611" spans="1:4" ht="14.4">
      <c r="A611" s="6"/>
      <c r="B611" s="6"/>
      <c r="C611" s="6"/>
      <c r="D611" s="6"/>
    </row>
    <row r="612" spans="1:4" ht="14.4">
      <c r="A612" s="6"/>
      <c r="B612" s="6"/>
      <c r="C612" s="6"/>
      <c r="D612" s="6"/>
    </row>
    <row r="613" spans="1:4" ht="14.4">
      <c r="A613" s="6"/>
      <c r="B613" s="6"/>
      <c r="C613" s="6"/>
      <c r="D613" s="6"/>
    </row>
    <row r="614" spans="1:4" ht="14.4">
      <c r="A614" s="6"/>
      <c r="B614" s="6"/>
      <c r="C614" s="6"/>
      <c r="D614" s="6"/>
    </row>
    <row r="615" spans="1:4" ht="14.4">
      <c r="A615" s="6"/>
      <c r="B615" s="6"/>
      <c r="C615" s="6"/>
      <c r="D615" s="6"/>
    </row>
    <row r="616" spans="1:4" ht="14.4">
      <c r="A616" s="6"/>
      <c r="B616" s="6"/>
      <c r="C616" s="6"/>
      <c r="D616" s="6"/>
    </row>
    <row r="617" spans="1:4" ht="14.4">
      <c r="A617" s="6"/>
      <c r="B617" s="6"/>
      <c r="C617" s="6"/>
      <c r="D617" s="6"/>
    </row>
    <row r="618" spans="1:4" ht="14.4">
      <c r="A618" s="6"/>
      <c r="B618" s="6"/>
      <c r="C618" s="6"/>
      <c r="D618" s="6"/>
    </row>
    <row r="619" spans="1:4" ht="14.4">
      <c r="A619" s="6"/>
      <c r="B619" s="6"/>
      <c r="C619" s="6"/>
      <c r="D619" s="6"/>
    </row>
    <row r="620" spans="1:4" ht="14.4">
      <c r="A620" s="6"/>
      <c r="B620" s="6"/>
      <c r="C620" s="6"/>
      <c r="D620" s="6"/>
    </row>
    <row r="621" spans="1:4" ht="14.4">
      <c r="A621" s="6"/>
      <c r="B621" s="6"/>
      <c r="C621" s="6"/>
      <c r="D621" s="6"/>
    </row>
    <row r="622" spans="1:4" ht="14.4">
      <c r="A622" s="6"/>
      <c r="B622" s="6"/>
      <c r="C622" s="6"/>
      <c r="D622" s="6"/>
    </row>
    <row r="623" spans="1:4" ht="14.4">
      <c r="A623" s="6"/>
      <c r="B623" s="6"/>
      <c r="C623" s="6"/>
      <c r="D623" s="6"/>
    </row>
    <row r="624" spans="1:4" ht="14.4">
      <c r="A624" s="6"/>
      <c r="B624" s="6"/>
      <c r="C624" s="6"/>
      <c r="D624" s="6"/>
    </row>
    <row r="625" spans="1:4" ht="14.4">
      <c r="A625" s="6"/>
      <c r="B625" s="6"/>
      <c r="C625" s="6"/>
      <c r="D625" s="6"/>
    </row>
    <row r="626" spans="1:4" ht="14.4">
      <c r="A626" s="6"/>
      <c r="B626" s="6"/>
      <c r="C626" s="6"/>
      <c r="D626" s="6"/>
    </row>
    <row r="627" spans="1:4" ht="14.4">
      <c r="A627" s="6"/>
      <c r="B627" s="6"/>
      <c r="C627" s="6"/>
      <c r="D627" s="6"/>
    </row>
    <row r="628" spans="1:4" ht="14.4">
      <c r="A628" s="6"/>
      <c r="B628" s="6"/>
      <c r="C628" s="6"/>
      <c r="D628" s="6"/>
    </row>
    <row r="629" spans="1:4" ht="14.4">
      <c r="A629" s="6"/>
      <c r="B629" s="6"/>
      <c r="C629" s="6"/>
      <c r="D629" s="6"/>
    </row>
    <row r="630" spans="1:4" ht="14.4">
      <c r="A630" s="6"/>
      <c r="B630" s="6"/>
      <c r="C630" s="6"/>
      <c r="D630" s="6"/>
    </row>
    <row r="631" spans="1:4" ht="14.4">
      <c r="A631" s="6"/>
      <c r="B631" s="6"/>
      <c r="C631" s="6"/>
      <c r="D631" s="6"/>
    </row>
    <row r="632" spans="1:4" ht="14.4">
      <c r="A632" s="6"/>
      <c r="B632" s="6"/>
      <c r="C632" s="6"/>
      <c r="D632" s="6"/>
    </row>
    <row r="633" spans="1:4" ht="14.4">
      <c r="A633" s="6"/>
      <c r="B633" s="6"/>
      <c r="C633" s="6"/>
      <c r="D633" s="6"/>
    </row>
    <row r="634" spans="1:4" ht="14.4">
      <c r="A634" s="6"/>
      <c r="B634" s="6"/>
      <c r="C634" s="6"/>
      <c r="D634" s="6"/>
    </row>
    <row r="635" spans="1:4" ht="14.4">
      <c r="A635" s="6"/>
      <c r="B635" s="6"/>
      <c r="C635" s="6"/>
      <c r="D635" s="6"/>
    </row>
    <row r="636" spans="1:4" ht="14.4">
      <c r="A636" s="6"/>
      <c r="B636" s="6"/>
      <c r="C636" s="6"/>
      <c r="D636" s="6"/>
    </row>
    <row r="637" spans="1:4" ht="14.4">
      <c r="A637" s="6"/>
      <c r="B637" s="6"/>
      <c r="C637" s="6"/>
      <c r="D637" s="6"/>
    </row>
    <row r="638" spans="1:4" ht="14.4">
      <c r="A638" s="6"/>
      <c r="B638" s="6"/>
      <c r="C638" s="6"/>
      <c r="D638" s="6"/>
    </row>
    <row r="639" spans="1:4" ht="14.4">
      <c r="A639" s="6"/>
      <c r="B639" s="6"/>
      <c r="C639" s="6"/>
      <c r="D639" s="6"/>
    </row>
    <row r="640" spans="1:4" ht="14.4">
      <c r="A640" s="6"/>
      <c r="B640" s="6"/>
      <c r="C640" s="6"/>
      <c r="D640" s="6"/>
    </row>
    <row r="641" spans="1:4" ht="14.4">
      <c r="A641" s="6"/>
      <c r="B641" s="6"/>
      <c r="C641" s="6"/>
      <c r="D641" s="6"/>
    </row>
    <row r="642" spans="1:4" ht="14.4">
      <c r="A642" s="6"/>
      <c r="B642" s="6"/>
      <c r="C642" s="6"/>
      <c r="D642" s="6"/>
    </row>
    <row r="643" spans="1:4" ht="14.4">
      <c r="A643" s="6"/>
      <c r="B643" s="6"/>
      <c r="C643" s="6"/>
      <c r="D643" s="6"/>
    </row>
    <row r="644" spans="1:4" ht="14.4">
      <c r="A644" s="6"/>
      <c r="B644" s="6"/>
      <c r="C644" s="6"/>
      <c r="D644" s="6"/>
    </row>
    <row r="645" spans="1:4" ht="14.4">
      <c r="A645" s="6"/>
      <c r="B645" s="6"/>
      <c r="C645" s="6"/>
      <c r="D645" s="6"/>
    </row>
    <row r="646" spans="1:4" ht="14.4">
      <c r="A646" s="6"/>
      <c r="B646" s="6"/>
      <c r="C646" s="6"/>
      <c r="D646" s="6"/>
    </row>
    <row r="647" spans="1:4" ht="14.4">
      <c r="A647" s="6"/>
      <c r="B647" s="6"/>
      <c r="C647" s="6"/>
      <c r="D647" s="6"/>
    </row>
    <row r="648" spans="1:4" ht="14.4">
      <c r="A648" s="6"/>
      <c r="B648" s="6"/>
      <c r="C648" s="6"/>
      <c r="D648" s="6"/>
    </row>
    <row r="649" spans="1:4" ht="14.4">
      <c r="A649" s="6"/>
      <c r="B649" s="6"/>
      <c r="C649" s="6"/>
      <c r="D649" s="6"/>
    </row>
    <row r="650" spans="1:4" ht="14.4">
      <c r="A650" s="6"/>
      <c r="B650" s="6"/>
      <c r="C650" s="6"/>
      <c r="D650" s="6"/>
    </row>
    <row r="651" spans="1:4" ht="14.4">
      <c r="A651" s="6"/>
      <c r="B651" s="6"/>
      <c r="C651" s="6"/>
      <c r="D651" s="6"/>
    </row>
    <row r="652" spans="1:4" ht="14.4">
      <c r="A652" s="6"/>
      <c r="B652" s="6"/>
      <c r="C652" s="6"/>
      <c r="D652" s="6"/>
    </row>
    <row r="653" spans="1:4" ht="14.4">
      <c r="A653" s="6"/>
      <c r="B653" s="6"/>
      <c r="C653" s="6"/>
      <c r="D653" s="6"/>
    </row>
    <row r="654" spans="1:4" ht="14.4">
      <c r="A654" s="6"/>
      <c r="B654" s="6"/>
      <c r="C654" s="6"/>
      <c r="D654" s="6"/>
    </row>
    <row r="655" spans="1:4" ht="14.4">
      <c r="A655" s="6"/>
      <c r="B655" s="6"/>
      <c r="C655" s="6"/>
      <c r="D655" s="6"/>
    </row>
    <row r="656" spans="1:4" ht="14.4">
      <c r="A656" s="6"/>
      <c r="B656" s="6"/>
      <c r="C656" s="6"/>
      <c r="D656" s="6"/>
    </row>
    <row r="657" spans="1:4" ht="14.4">
      <c r="A657" s="6"/>
      <c r="B657" s="6"/>
      <c r="C657" s="6"/>
      <c r="D657" s="6"/>
    </row>
    <row r="658" spans="1:4" ht="14.4">
      <c r="A658" s="6"/>
      <c r="B658" s="6"/>
      <c r="C658" s="6"/>
      <c r="D658" s="6"/>
    </row>
    <row r="659" spans="1:4" ht="14.4">
      <c r="A659" s="6"/>
      <c r="B659" s="6"/>
      <c r="C659" s="6"/>
      <c r="D659" s="6"/>
    </row>
    <row r="660" spans="1:4" ht="14.4">
      <c r="A660" s="6"/>
      <c r="B660" s="6"/>
      <c r="C660" s="6"/>
      <c r="D660" s="6"/>
    </row>
    <row r="661" spans="1:4" ht="14.4">
      <c r="A661" s="6"/>
      <c r="B661" s="6"/>
      <c r="C661" s="6"/>
      <c r="D661" s="6"/>
    </row>
    <row r="662" spans="1:4" ht="14.4">
      <c r="A662" s="6"/>
      <c r="B662" s="6"/>
      <c r="C662" s="6"/>
      <c r="D662" s="6"/>
    </row>
    <row r="663" spans="1:4" ht="14.4">
      <c r="A663" s="6"/>
      <c r="B663" s="6"/>
      <c r="C663" s="6"/>
      <c r="D663" s="6"/>
    </row>
    <row r="664" spans="1:4" ht="14.4">
      <c r="A664" s="6"/>
      <c r="B664" s="6"/>
      <c r="C664" s="6"/>
      <c r="D664" s="6"/>
    </row>
    <row r="665" spans="1:4" ht="14.4">
      <c r="A665" s="6"/>
      <c r="B665" s="6"/>
      <c r="C665" s="6"/>
      <c r="D665" s="6"/>
    </row>
    <row r="666" spans="1:4" ht="14.4">
      <c r="A666" s="6"/>
      <c r="B666" s="6"/>
      <c r="C666" s="6"/>
      <c r="D666" s="6"/>
    </row>
    <row r="667" spans="1:4" ht="14.4">
      <c r="A667" s="6"/>
      <c r="B667" s="6"/>
      <c r="C667" s="6"/>
      <c r="D667" s="6"/>
    </row>
    <row r="668" spans="1:4" ht="14.4">
      <c r="A668" s="6"/>
      <c r="B668" s="6"/>
      <c r="C668" s="6"/>
      <c r="D668" s="6"/>
    </row>
    <row r="669" spans="1:4" ht="14.4">
      <c r="A669" s="6"/>
      <c r="B669" s="6"/>
      <c r="C669" s="6"/>
      <c r="D669" s="6"/>
    </row>
    <row r="670" spans="1:4" ht="14.4">
      <c r="A670" s="6"/>
      <c r="B670" s="6"/>
      <c r="C670" s="6"/>
      <c r="D670" s="6"/>
    </row>
    <row r="671" spans="1:4" ht="14.4">
      <c r="A671" s="6"/>
      <c r="B671" s="6"/>
      <c r="C671" s="6"/>
      <c r="D671" s="6"/>
    </row>
    <row r="672" spans="1:4" ht="14.4">
      <c r="A672" s="6"/>
      <c r="B672" s="6"/>
      <c r="C672" s="6"/>
      <c r="D672" s="6"/>
    </row>
    <row r="673" spans="1:4" ht="14.4">
      <c r="A673" s="6"/>
      <c r="B673" s="6"/>
      <c r="C673" s="6"/>
      <c r="D673" s="6"/>
    </row>
    <row r="674" spans="1:4" ht="14.4">
      <c r="A674" s="6"/>
      <c r="B674" s="6"/>
      <c r="C674" s="6"/>
      <c r="D674" s="6"/>
    </row>
    <row r="675" spans="1:4" ht="14.4">
      <c r="A675" s="6"/>
      <c r="B675" s="6"/>
      <c r="C675" s="6"/>
      <c r="D675" s="6"/>
    </row>
    <row r="676" spans="1:4" ht="14.4">
      <c r="A676" s="6"/>
      <c r="B676" s="6"/>
      <c r="C676" s="6"/>
      <c r="D676" s="6"/>
    </row>
    <row r="677" spans="1:4" ht="14.4">
      <c r="A677" s="6"/>
      <c r="B677" s="6"/>
      <c r="C677" s="6"/>
      <c r="D677" s="6"/>
    </row>
    <row r="678" spans="1:4" ht="14.4">
      <c r="A678" s="6"/>
      <c r="B678" s="6"/>
      <c r="C678" s="6"/>
      <c r="D678" s="6"/>
    </row>
    <row r="679" spans="1:4" ht="14.4">
      <c r="A679" s="6"/>
      <c r="B679" s="6"/>
      <c r="C679" s="6"/>
      <c r="D679" s="6"/>
    </row>
    <row r="680" spans="1:4" ht="14.4">
      <c r="A680" s="6"/>
      <c r="B680" s="6"/>
      <c r="C680" s="6"/>
      <c r="D680" s="6"/>
    </row>
    <row r="681" spans="1:4" ht="14.4">
      <c r="A681" s="6"/>
      <c r="B681" s="6"/>
      <c r="C681" s="6"/>
      <c r="D681" s="6"/>
    </row>
    <row r="682" spans="1:4" ht="14.4">
      <c r="A682" s="6"/>
      <c r="B682" s="6"/>
      <c r="C682" s="6"/>
      <c r="D682" s="6"/>
    </row>
    <row r="683" spans="1:4" ht="14.4">
      <c r="A683" s="6"/>
      <c r="B683" s="6"/>
      <c r="C683" s="6"/>
      <c r="D683" s="6"/>
    </row>
    <row r="684" spans="1:4" ht="14.4">
      <c r="A684" s="6"/>
      <c r="B684" s="6"/>
      <c r="C684" s="6"/>
      <c r="D684" s="6"/>
    </row>
    <row r="685" spans="1:4" ht="14.4">
      <c r="A685" s="6"/>
      <c r="B685" s="6"/>
      <c r="C685" s="6"/>
      <c r="D685" s="6"/>
    </row>
    <row r="686" spans="1:4" ht="14.4">
      <c r="A686" s="6"/>
      <c r="B686" s="6"/>
      <c r="C686" s="6"/>
      <c r="D686" s="6"/>
    </row>
    <row r="687" spans="1:4" ht="14.4">
      <c r="A687" s="6"/>
      <c r="B687" s="6"/>
      <c r="C687" s="6"/>
      <c r="D687" s="6"/>
    </row>
    <row r="688" spans="1:4" ht="14.4">
      <c r="A688" s="6"/>
      <c r="B688" s="6"/>
      <c r="C688" s="6"/>
      <c r="D688" s="6"/>
    </row>
    <row r="689" spans="1:4" ht="14.4">
      <c r="A689" s="6"/>
      <c r="B689" s="6"/>
      <c r="C689" s="6"/>
      <c r="D689" s="6"/>
    </row>
    <row r="690" spans="1:4" ht="14.4">
      <c r="A690" s="6"/>
      <c r="B690" s="6"/>
      <c r="C690" s="6"/>
      <c r="D690" s="6"/>
    </row>
    <row r="691" spans="1:4" ht="14.4">
      <c r="A691" s="6"/>
      <c r="B691" s="6"/>
      <c r="C691" s="6"/>
      <c r="D691" s="6"/>
    </row>
    <row r="692" spans="1:4" ht="14.4">
      <c r="A692" s="6"/>
      <c r="B692" s="6"/>
      <c r="C692" s="6"/>
      <c r="D692" s="6"/>
    </row>
    <row r="693" spans="1:4" ht="14.4">
      <c r="A693" s="6"/>
      <c r="B693" s="6"/>
      <c r="C693" s="6"/>
      <c r="D693" s="6"/>
    </row>
    <row r="694" spans="1:4" ht="14.4">
      <c r="A694" s="6"/>
      <c r="B694" s="6"/>
      <c r="C694" s="6"/>
      <c r="D694" s="6"/>
    </row>
    <row r="695" spans="1:4" ht="14.4">
      <c r="A695" s="6"/>
      <c r="B695" s="6"/>
      <c r="C695" s="6"/>
      <c r="D695" s="6"/>
    </row>
    <row r="696" spans="1:4" ht="14.4">
      <c r="A696" s="6"/>
      <c r="B696" s="6"/>
      <c r="C696" s="6"/>
      <c r="D696" s="6"/>
    </row>
    <row r="697" spans="1:4" ht="14.4">
      <c r="A697" s="6"/>
      <c r="B697" s="6"/>
      <c r="C697" s="6"/>
      <c r="D697" s="6"/>
    </row>
    <row r="698" spans="1:4" ht="14.4">
      <c r="A698" s="6"/>
      <c r="B698" s="6"/>
      <c r="C698" s="6"/>
      <c r="D698" s="6"/>
    </row>
    <row r="699" spans="1:4" ht="14.4">
      <c r="A699" s="6"/>
      <c r="B699" s="6"/>
      <c r="C699" s="6"/>
      <c r="D699" s="6"/>
    </row>
    <row r="700" spans="1:4" ht="14.4">
      <c r="A700" s="6"/>
      <c r="B700" s="6"/>
      <c r="C700" s="6"/>
      <c r="D700" s="6"/>
    </row>
    <row r="701" spans="1:4" ht="14.4">
      <c r="A701" s="6"/>
      <c r="B701" s="6"/>
      <c r="C701" s="6"/>
      <c r="D701" s="6"/>
    </row>
    <row r="702" spans="1:4" ht="14.4">
      <c r="A702" s="6"/>
      <c r="B702" s="6"/>
      <c r="C702" s="6"/>
      <c r="D702" s="6"/>
    </row>
    <row r="703" spans="1:4" ht="14.4">
      <c r="A703" s="6"/>
      <c r="B703" s="6"/>
      <c r="C703" s="6"/>
      <c r="D703" s="6"/>
    </row>
    <row r="704" spans="1:4" ht="14.4">
      <c r="A704" s="6"/>
      <c r="B704" s="6"/>
      <c r="C704" s="6"/>
      <c r="D704" s="6"/>
    </row>
    <row r="705" spans="1:4" ht="14.4">
      <c r="A705" s="6"/>
      <c r="B705" s="6"/>
      <c r="C705" s="6"/>
      <c r="D705" s="6"/>
    </row>
    <row r="706" spans="1:4" ht="14.4">
      <c r="A706" s="6"/>
      <c r="B706" s="6"/>
      <c r="C706" s="6"/>
      <c r="D706" s="6"/>
    </row>
    <row r="707" spans="1:4" ht="14.4">
      <c r="A707" s="6"/>
      <c r="B707" s="6"/>
      <c r="C707" s="6"/>
      <c r="D707" s="6"/>
    </row>
    <row r="708" spans="1:4" ht="14.4">
      <c r="A708" s="6"/>
      <c r="B708" s="6"/>
      <c r="C708" s="6"/>
      <c r="D708" s="6"/>
    </row>
    <row r="709" spans="1:4" ht="14.4">
      <c r="A709" s="6"/>
      <c r="B709" s="6"/>
      <c r="C709" s="6"/>
      <c r="D709" s="6"/>
    </row>
    <row r="710" spans="1:4" ht="14.4">
      <c r="A710" s="6"/>
      <c r="B710" s="6"/>
      <c r="C710" s="6"/>
      <c r="D710" s="6"/>
    </row>
    <row r="711" spans="1:4" ht="14.4">
      <c r="A711" s="6"/>
      <c r="B711" s="6"/>
      <c r="C711" s="6"/>
      <c r="D711" s="6"/>
    </row>
    <row r="712" spans="1:4" ht="14.4">
      <c r="A712" s="6"/>
      <c r="B712" s="6"/>
      <c r="C712" s="6"/>
      <c r="D712" s="6"/>
    </row>
    <row r="713" spans="1:4" ht="14.4">
      <c r="A713" s="6"/>
      <c r="B713" s="6"/>
      <c r="C713" s="6"/>
      <c r="D713" s="6"/>
    </row>
    <row r="714" spans="1:4" ht="14.4">
      <c r="A714" s="6"/>
      <c r="B714" s="6"/>
      <c r="C714" s="6"/>
      <c r="D714" s="6"/>
    </row>
    <row r="715" spans="1:4" ht="14.4">
      <c r="A715" s="6"/>
      <c r="B715" s="6"/>
      <c r="C715" s="6"/>
      <c r="D715" s="6"/>
    </row>
    <row r="716" spans="1:4" ht="14.4">
      <c r="A716" s="6"/>
      <c r="B716" s="6"/>
      <c r="C716" s="6"/>
      <c r="D716" s="6"/>
    </row>
    <row r="717" spans="1:4" ht="14.4">
      <c r="A717" s="6"/>
      <c r="B717" s="6"/>
      <c r="C717" s="6"/>
      <c r="D717" s="6"/>
    </row>
    <row r="718" spans="1:4" ht="14.4">
      <c r="A718" s="6"/>
      <c r="B718" s="6"/>
      <c r="C718" s="6"/>
      <c r="D718" s="6"/>
    </row>
    <row r="719" spans="1:4" ht="14.4">
      <c r="A719" s="6"/>
      <c r="B719" s="6"/>
      <c r="C719" s="6"/>
      <c r="D719" s="6"/>
    </row>
    <row r="720" spans="1:4" ht="14.4">
      <c r="A720" s="6"/>
      <c r="B720" s="6"/>
      <c r="C720" s="6"/>
      <c r="D720" s="6"/>
    </row>
    <row r="721" spans="1:4" ht="14.4">
      <c r="A721" s="6"/>
      <c r="B721" s="6"/>
      <c r="C721" s="6"/>
      <c r="D721" s="6"/>
    </row>
    <row r="722" spans="1:4" ht="14.4">
      <c r="A722" s="6"/>
      <c r="B722" s="6"/>
      <c r="C722" s="6"/>
      <c r="D722" s="6"/>
    </row>
    <row r="723" spans="1:4" ht="14.4">
      <c r="A723" s="6"/>
      <c r="B723" s="6"/>
      <c r="C723" s="6"/>
      <c r="D723" s="6"/>
    </row>
    <row r="724" spans="1:4" ht="14.4">
      <c r="A724" s="6"/>
      <c r="B724" s="6"/>
      <c r="C724" s="6"/>
      <c r="D724" s="6"/>
    </row>
    <row r="725" spans="1:4" ht="14.4">
      <c r="A725" s="6"/>
      <c r="B725" s="6"/>
      <c r="C725" s="6"/>
      <c r="D725" s="6"/>
    </row>
    <row r="726" spans="1:4" ht="14.4">
      <c r="A726" s="6"/>
      <c r="B726" s="6"/>
      <c r="C726" s="6"/>
      <c r="D726" s="6"/>
    </row>
    <row r="727" spans="1:4" ht="14.4">
      <c r="A727" s="6"/>
      <c r="B727" s="6"/>
      <c r="C727" s="6"/>
      <c r="D727" s="6"/>
    </row>
    <row r="728" spans="1:4" ht="14.4">
      <c r="A728" s="6"/>
      <c r="B728" s="6"/>
      <c r="C728" s="6"/>
      <c r="D728" s="6"/>
    </row>
    <row r="729" spans="1:4" ht="14.4">
      <c r="A729" s="6"/>
      <c r="B729" s="6"/>
      <c r="C729" s="6"/>
      <c r="D729" s="6"/>
    </row>
    <row r="730" spans="1:4" ht="14.4">
      <c r="A730" s="6"/>
      <c r="B730" s="6"/>
      <c r="C730" s="6"/>
      <c r="D730" s="6"/>
    </row>
    <row r="731" spans="1:4" ht="14.4">
      <c r="A731" s="6"/>
      <c r="B731" s="6"/>
      <c r="C731" s="6"/>
      <c r="D731" s="6"/>
    </row>
    <row r="732" spans="1:4" ht="14.4">
      <c r="A732" s="6"/>
      <c r="B732" s="6"/>
      <c r="C732" s="6"/>
      <c r="D732" s="6"/>
    </row>
    <row r="733" spans="1:4" ht="14.4">
      <c r="A733" s="6"/>
      <c r="B733" s="6"/>
      <c r="C733" s="6"/>
      <c r="D733" s="6"/>
    </row>
    <row r="734" spans="1:4" ht="14.4">
      <c r="A734" s="6"/>
      <c r="B734" s="6"/>
      <c r="C734" s="6"/>
      <c r="D734" s="6"/>
    </row>
    <row r="735" spans="1:4" ht="14.4">
      <c r="A735" s="6"/>
      <c r="B735" s="6"/>
      <c r="C735" s="6"/>
      <c r="D735" s="6"/>
    </row>
    <row r="736" spans="1:4" ht="14.4">
      <c r="A736" s="6"/>
      <c r="B736" s="6"/>
      <c r="C736" s="6"/>
      <c r="D736" s="6"/>
    </row>
    <row r="737" spans="1:4" ht="14.4">
      <c r="A737" s="6"/>
      <c r="B737" s="6"/>
      <c r="C737" s="6"/>
      <c r="D737" s="6"/>
    </row>
    <row r="738" spans="1:4" ht="14.4">
      <c r="A738" s="6"/>
      <c r="B738" s="6"/>
      <c r="C738" s="6"/>
      <c r="D738" s="6"/>
    </row>
    <row r="739" spans="1:4" ht="14.4">
      <c r="A739" s="6"/>
      <c r="B739" s="6"/>
      <c r="C739" s="6"/>
      <c r="D739" s="6"/>
    </row>
    <row r="740" spans="1:4" ht="14.4">
      <c r="A740" s="6"/>
      <c r="B740" s="6"/>
      <c r="C740" s="6"/>
      <c r="D740" s="6"/>
    </row>
    <row r="741" spans="1:4" ht="14.4">
      <c r="A741" s="6"/>
      <c r="B741" s="6"/>
      <c r="C741" s="6"/>
      <c r="D741" s="6"/>
    </row>
    <row r="742" spans="1:4" ht="14.4">
      <c r="A742" s="6"/>
      <c r="B742" s="6"/>
      <c r="C742" s="6"/>
      <c r="D742" s="6"/>
    </row>
    <row r="743" spans="1:4" ht="14.4">
      <c r="A743" s="6"/>
      <c r="B743" s="6"/>
      <c r="C743" s="6"/>
      <c r="D743" s="6"/>
    </row>
    <row r="744" spans="1:4" ht="14.4">
      <c r="A744" s="6"/>
      <c r="B744" s="6"/>
      <c r="C744" s="6"/>
      <c r="D744" s="6"/>
    </row>
    <row r="745" spans="1:4" ht="14.4">
      <c r="A745" s="6"/>
      <c r="B745" s="6"/>
      <c r="C745" s="6"/>
      <c r="D745" s="6"/>
    </row>
    <row r="746" spans="1:4" ht="14.4">
      <c r="A746" s="6"/>
      <c r="B746" s="6"/>
      <c r="C746" s="6"/>
      <c r="D746" s="6"/>
    </row>
    <row r="747" spans="1:4" ht="14.4">
      <c r="A747" s="6"/>
      <c r="B747" s="6"/>
      <c r="C747" s="6"/>
      <c r="D747" s="6"/>
    </row>
    <row r="748" spans="1:4" ht="14.4">
      <c r="A748" s="6"/>
      <c r="B748" s="6"/>
      <c r="C748" s="6"/>
      <c r="D748" s="6"/>
    </row>
    <row r="749" spans="1:4" ht="14.4">
      <c r="A749" s="6"/>
      <c r="B749" s="6"/>
      <c r="C749" s="6"/>
      <c r="D749" s="6"/>
    </row>
    <row r="750" spans="1:4" ht="14.4">
      <c r="A750" s="6"/>
      <c r="B750" s="6"/>
      <c r="C750" s="6"/>
      <c r="D750" s="6"/>
    </row>
    <row r="751" spans="1:4" ht="14.4">
      <c r="A751" s="6"/>
      <c r="B751" s="6"/>
      <c r="C751" s="6"/>
      <c r="D751" s="6"/>
    </row>
    <row r="752" spans="1:4" ht="14.4">
      <c r="A752" s="6"/>
      <c r="B752" s="6"/>
      <c r="C752" s="6"/>
      <c r="D752" s="6"/>
    </row>
    <row r="753" spans="1:4" ht="14.4">
      <c r="A753" s="6"/>
      <c r="B753" s="6"/>
      <c r="C753" s="6"/>
      <c r="D753" s="6"/>
    </row>
    <row r="754" spans="1:4" ht="14.4">
      <c r="A754" s="6"/>
      <c r="B754" s="6"/>
      <c r="C754" s="6"/>
      <c r="D754" s="6"/>
    </row>
    <row r="755" spans="1:4" ht="14.4">
      <c r="A755" s="6"/>
      <c r="B755" s="6"/>
      <c r="C755" s="6"/>
      <c r="D755" s="6"/>
    </row>
    <row r="756" spans="1:4" ht="14.4">
      <c r="A756" s="6"/>
      <c r="B756" s="6"/>
      <c r="C756" s="6"/>
      <c r="D756" s="6"/>
    </row>
    <row r="757" spans="1:4" ht="14.4">
      <c r="A757" s="6"/>
      <c r="B757" s="6"/>
      <c r="C757" s="6"/>
      <c r="D757" s="6"/>
    </row>
    <row r="758" spans="1:4" ht="14.4">
      <c r="A758" s="6"/>
      <c r="B758" s="6"/>
      <c r="C758" s="6"/>
      <c r="D758" s="6"/>
    </row>
    <row r="759" spans="1:4" ht="14.4">
      <c r="A759" s="6"/>
      <c r="B759" s="6"/>
      <c r="C759" s="6"/>
      <c r="D759" s="6"/>
    </row>
    <row r="760" spans="1:4" ht="14.4">
      <c r="A760" s="6"/>
      <c r="B760" s="6"/>
      <c r="C760" s="6"/>
      <c r="D760" s="6"/>
    </row>
    <row r="761" spans="1:4" ht="14.4">
      <c r="A761" s="6"/>
      <c r="B761" s="6"/>
      <c r="C761" s="6"/>
      <c r="D761" s="6"/>
    </row>
    <row r="762" spans="1:4" ht="14.4">
      <c r="A762" s="6"/>
      <c r="B762" s="6"/>
      <c r="C762" s="6"/>
      <c r="D762" s="6"/>
    </row>
    <row r="763" spans="1:4" ht="14.4">
      <c r="A763" s="6"/>
      <c r="B763" s="6"/>
      <c r="C763" s="6"/>
      <c r="D763" s="6"/>
    </row>
    <row r="764" spans="1:4" ht="14.4">
      <c r="A764" s="6"/>
      <c r="B764" s="6"/>
      <c r="C764" s="6"/>
      <c r="D764" s="6"/>
    </row>
    <row r="765" spans="1:4" ht="14.4">
      <c r="A765" s="6"/>
      <c r="B765" s="6"/>
      <c r="C765" s="6"/>
      <c r="D765" s="6"/>
    </row>
    <row r="766" spans="1:4" ht="14.4">
      <c r="A766" s="6"/>
      <c r="B766" s="6"/>
      <c r="C766" s="6"/>
      <c r="D766" s="6"/>
    </row>
    <row r="767" spans="1:4" ht="14.4">
      <c r="A767" s="6"/>
      <c r="B767" s="6"/>
      <c r="C767" s="6"/>
      <c r="D767" s="6"/>
    </row>
    <row r="768" spans="1:4" ht="14.4">
      <c r="A768" s="6"/>
      <c r="B768" s="6"/>
      <c r="C768" s="6"/>
      <c r="D768" s="6"/>
    </row>
    <row r="769" spans="1:4" ht="14.4">
      <c r="A769" s="6"/>
      <c r="B769" s="6"/>
      <c r="C769" s="6"/>
      <c r="D769" s="6"/>
    </row>
    <row r="770" spans="1:4" ht="14.4">
      <c r="A770" s="6"/>
      <c r="B770" s="6"/>
      <c r="C770" s="6"/>
      <c r="D770" s="6"/>
    </row>
    <row r="771" spans="1:4" ht="14.4">
      <c r="A771" s="6"/>
      <c r="B771" s="6"/>
      <c r="C771" s="6"/>
      <c r="D771" s="6"/>
    </row>
    <row r="772" spans="1:4" ht="14.4">
      <c r="A772" s="6"/>
      <c r="B772" s="6"/>
      <c r="C772" s="6"/>
      <c r="D772" s="6"/>
    </row>
    <row r="773" spans="1:4" ht="14.4">
      <c r="A773" s="6"/>
      <c r="B773" s="6"/>
      <c r="C773" s="6"/>
      <c r="D773" s="6"/>
    </row>
    <row r="774" spans="1:4" ht="14.4">
      <c r="A774" s="6"/>
      <c r="B774" s="6"/>
      <c r="C774" s="6"/>
      <c r="D774" s="6"/>
    </row>
    <row r="775" spans="1:4" ht="14.4">
      <c r="A775" s="6"/>
      <c r="B775" s="6"/>
      <c r="C775" s="6"/>
      <c r="D775" s="6"/>
    </row>
    <row r="776" spans="1:4" ht="14.4">
      <c r="A776" s="6"/>
      <c r="B776" s="6"/>
      <c r="C776" s="6"/>
      <c r="D776" s="6"/>
    </row>
    <row r="777" spans="1:4" ht="14.4">
      <c r="A777" s="6"/>
      <c r="B777" s="6"/>
      <c r="C777" s="6"/>
      <c r="D777" s="6"/>
    </row>
    <row r="778" spans="1:4" ht="14.4">
      <c r="A778" s="6"/>
      <c r="B778" s="6"/>
      <c r="C778" s="6"/>
      <c r="D778" s="6"/>
    </row>
    <row r="779" spans="1:4" ht="14.4">
      <c r="A779" s="6"/>
      <c r="B779" s="6"/>
      <c r="C779" s="6"/>
      <c r="D779" s="6"/>
    </row>
    <row r="780" spans="1:4" ht="14.4">
      <c r="A780" s="6"/>
      <c r="B780" s="6"/>
      <c r="C780" s="6"/>
      <c r="D780" s="6"/>
    </row>
    <row r="781" spans="1:4" ht="14.4">
      <c r="A781" s="6"/>
      <c r="B781" s="6"/>
      <c r="C781" s="6"/>
      <c r="D781" s="6"/>
    </row>
    <row r="782" spans="1:4" ht="14.4">
      <c r="A782" s="6"/>
      <c r="B782" s="6"/>
      <c r="C782" s="6"/>
      <c r="D782" s="6"/>
    </row>
    <row r="783" spans="1:4" ht="14.4">
      <c r="A783" s="6"/>
      <c r="B783" s="6"/>
      <c r="C783" s="6"/>
      <c r="D783" s="6"/>
    </row>
    <row r="784" spans="1:4" ht="14.4">
      <c r="A784" s="6"/>
      <c r="B784" s="6"/>
      <c r="C784" s="6"/>
      <c r="D784" s="6"/>
    </row>
    <row r="785" spans="1:4" ht="14.4">
      <c r="A785" s="6"/>
      <c r="B785" s="6"/>
      <c r="C785" s="6"/>
      <c r="D785" s="6"/>
    </row>
    <row r="786" spans="1:4" ht="14.4">
      <c r="A786" s="6"/>
      <c r="B786" s="6"/>
      <c r="C786" s="6"/>
      <c r="D786" s="6"/>
    </row>
    <row r="787" spans="1:4" ht="14.4">
      <c r="A787" s="6"/>
      <c r="B787" s="6"/>
      <c r="C787" s="6"/>
      <c r="D787" s="6"/>
    </row>
    <row r="788" spans="1:4" ht="14.4">
      <c r="A788" s="6"/>
      <c r="B788" s="6"/>
      <c r="C788" s="6"/>
      <c r="D788" s="6"/>
    </row>
    <row r="789" spans="1:4" ht="14.4">
      <c r="A789" s="6"/>
      <c r="B789" s="6"/>
      <c r="C789" s="6"/>
      <c r="D789" s="6"/>
    </row>
    <row r="790" spans="1:4" ht="14.4">
      <c r="A790" s="6"/>
      <c r="B790" s="6"/>
      <c r="C790" s="6"/>
      <c r="D790" s="6"/>
    </row>
    <row r="791" spans="1:4" ht="14.4">
      <c r="A791" s="6"/>
      <c r="B791" s="6"/>
      <c r="C791" s="6"/>
      <c r="D791" s="6"/>
    </row>
    <row r="792" spans="1:4" ht="14.4">
      <c r="A792" s="6"/>
      <c r="B792" s="6"/>
      <c r="C792" s="6"/>
      <c r="D792" s="6"/>
    </row>
    <row r="793" spans="1:4" ht="14.4">
      <c r="A793" s="6"/>
      <c r="B793" s="6"/>
      <c r="C793" s="6"/>
      <c r="D793" s="6"/>
    </row>
    <row r="794" spans="1:4" ht="14.4">
      <c r="A794" s="6"/>
      <c r="B794" s="6"/>
      <c r="C794" s="6"/>
      <c r="D794" s="6"/>
    </row>
    <row r="795" spans="1:4" ht="14.4">
      <c r="A795" s="6"/>
      <c r="B795" s="6"/>
      <c r="C795" s="6"/>
      <c r="D795" s="6"/>
    </row>
    <row r="796" spans="1:4" ht="14.4">
      <c r="A796" s="6"/>
      <c r="B796" s="6"/>
      <c r="C796" s="6"/>
      <c r="D796" s="6"/>
    </row>
    <row r="797" spans="1:4" ht="14.4">
      <c r="A797" s="6"/>
      <c r="B797" s="6"/>
      <c r="C797" s="6"/>
      <c r="D797" s="6"/>
    </row>
    <row r="798" spans="1:4" ht="14.4">
      <c r="A798" s="6"/>
      <c r="B798" s="6"/>
      <c r="C798" s="6"/>
      <c r="D798" s="6"/>
    </row>
    <row r="799" spans="1:4" ht="14.4">
      <c r="A799" s="6"/>
      <c r="B799" s="6"/>
      <c r="C799" s="6"/>
      <c r="D799" s="6"/>
    </row>
    <row r="800" spans="1:4" ht="14.4">
      <c r="A800" s="6"/>
      <c r="B800" s="6"/>
      <c r="C800" s="6"/>
      <c r="D800" s="6"/>
    </row>
    <row r="801" spans="1:4" ht="14.4">
      <c r="A801" s="6"/>
      <c r="B801" s="6"/>
      <c r="C801" s="6"/>
      <c r="D801" s="6"/>
    </row>
    <row r="802" spans="1:4" ht="14.4">
      <c r="A802" s="6"/>
      <c r="B802" s="6"/>
      <c r="C802" s="6"/>
      <c r="D802" s="6"/>
    </row>
    <row r="803" spans="1:4" ht="14.4">
      <c r="A803" s="6"/>
      <c r="B803" s="6"/>
      <c r="C803" s="6"/>
      <c r="D803" s="6"/>
    </row>
    <row r="804" spans="1:4" ht="14.4">
      <c r="A804" s="6"/>
      <c r="B804" s="6"/>
      <c r="C804" s="6"/>
      <c r="D804" s="6"/>
    </row>
    <row r="805" spans="1:4" ht="14.4">
      <c r="A805" s="6"/>
      <c r="B805" s="6"/>
      <c r="C805" s="6"/>
      <c r="D805" s="6"/>
    </row>
    <row r="806" spans="1:4" ht="14.4">
      <c r="A806" s="6"/>
      <c r="B806" s="6"/>
      <c r="C806" s="6"/>
      <c r="D806" s="6"/>
    </row>
    <row r="807" spans="1:4" ht="14.4">
      <c r="A807" s="6"/>
      <c r="B807" s="6"/>
      <c r="C807" s="6"/>
      <c r="D807" s="6"/>
    </row>
    <row r="808" spans="1:4" ht="14.4">
      <c r="A808" s="6"/>
      <c r="B808" s="6"/>
      <c r="C808" s="6"/>
      <c r="D808" s="6"/>
    </row>
    <row r="809" spans="1:4" ht="14.4">
      <c r="A809" s="6"/>
      <c r="B809" s="6"/>
      <c r="C809" s="6"/>
      <c r="D809" s="6"/>
    </row>
    <row r="810" spans="1:4" ht="14.4">
      <c r="A810" s="6"/>
      <c r="B810" s="6"/>
      <c r="C810" s="6"/>
      <c r="D810" s="6"/>
    </row>
    <row r="811" spans="1:4" ht="14.4">
      <c r="A811" s="6"/>
      <c r="B811" s="6"/>
      <c r="C811" s="6"/>
      <c r="D811" s="6"/>
    </row>
    <row r="812" spans="1:4" ht="14.4">
      <c r="A812" s="6"/>
      <c r="B812" s="6"/>
      <c r="C812" s="6"/>
      <c r="D812" s="6"/>
    </row>
    <row r="813" spans="1:4" ht="14.4">
      <c r="A813" s="6"/>
      <c r="B813" s="6"/>
      <c r="C813" s="6"/>
      <c r="D813" s="6"/>
    </row>
    <row r="814" spans="1:4" ht="14.4">
      <c r="A814" s="6"/>
      <c r="B814" s="6"/>
      <c r="C814" s="6"/>
      <c r="D814" s="6"/>
    </row>
    <row r="815" spans="1:4" ht="14.4">
      <c r="A815" s="6"/>
      <c r="B815" s="6"/>
      <c r="C815" s="6"/>
      <c r="D815" s="6"/>
    </row>
    <row r="816" spans="1:4" ht="14.4">
      <c r="A816" s="6"/>
      <c r="B816" s="6"/>
      <c r="C816" s="6"/>
      <c r="D816" s="6"/>
    </row>
    <row r="817" spans="1:4" ht="14.4">
      <c r="A817" s="6"/>
      <c r="B817" s="6"/>
      <c r="C817" s="6"/>
      <c r="D817" s="6"/>
    </row>
    <row r="818" spans="1:4" ht="14.4">
      <c r="A818" s="6"/>
      <c r="B818" s="6"/>
      <c r="C818" s="6"/>
      <c r="D818" s="6"/>
    </row>
    <row r="819" spans="1:4" ht="14.4">
      <c r="A819" s="6"/>
      <c r="B819" s="6"/>
      <c r="C819" s="6"/>
      <c r="D819" s="6"/>
    </row>
    <row r="820" spans="1:4" ht="14.4">
      <c r="A820" s="6"/>
      <c r="B820" s="6"/>
      <c r="C820" s="6"/>
      <c r="D820" s="6"/>
    </row>
    <row r="821" spans="1:4" ht="14.4">
      <c r="A821" s="6"/>
      <c r="B821" s="6"/>
      <c r="C821" s="6"/>
      <c r="D821" s="6"/>
    </row>
    <row r="822" spans="1:4" ht="14.4">
      <c r="A822" s="6"/>
      <c r="B822" s="6"/>
      <c r="C822" s="6"/>
      <c r="D822" s="6"/>
    </row>
    <row r="823" spans="1:4" ht="14.4">
      <c r="A823" s="6"/>
      <c r="B823" s="6"/>
      <c r="C823" s="6"/>
      <c r="D823" s="6"/>
    </row>
    <row r="824" spans="1:4" ht="14.4">
      <c r="A824" s="6"/>
      <c r="B824" s="6"/>
      <c r="C824" s="6"/>
      <c r="D824" s="6"/>
    </row>
    <row r="825" spans="1:4" ht="14.4">
      <c r="A825" s="6"/>
      <c r="B825" s="6"/>
      <c r="C825" s="6"/>
      <c r="D825" s="6"/>
    </row>
    <row r="826" spans="1:4" ht="14.4">
      <c r="A826" s="6"/>
      <c r="B826" s="6"/>
      <c r="C826" s="6"/>
      <c r="D826" s="6"/>
    </row>
    <row r="827" spans="1:4" ht="14.4">
      <c r="A827" s="6"/>
      <c r="B827" s="6"/>
      <c r="C827" s="6"/>
      <c r="D827" s="6"/>
    </row>
    <row r="828" spans="1:4" ht="14.4">
      <c r="A828" s="6"/>
      <c r="B828" s="6"/>
      <c r="C828" s="6"/>
      <c r="D828" s="6"/>
    </row>
    <row r="829" spans="1:4" ht="14.4">
      <c r="A829" s="6"/>
      <c r="B829" s="6"/>
      <c r="C829" s="6"/>
      <c r="D829" s="6"/>
    </row>
    <row r="830" spans="1:4" ht="14.4">
      <c r="A830" s="6"/>
      <c r="B830" s="6"/>
      <c r="C830" s="6"/>
      <c r="D830" s="6"/>
    </row>
    <row r="831" spans="1:4" ht="14.4">
      <c r="A831" s="6"/>
      <c r="B831" s="6"/>
      <c r="C831" s="6"/>
      <c r="D831" s="6"/>
    </row>
    <row r="832" spans="1:4" ht="14.4">
      <c r="A832" s="6"/>
      <c r="B832" s="6"/>
      <c r="C832" s="6"/>
      <c r="D832" s="6"/>
    </row>
    <row r="833" spans="1:4" ht="14.4">
      <c r="A833" s="6"/>
      <c r="B833" s="6"/>
      <c r="C833" s="6"/>
      <c r="D833" s="6"/>
    </row>
    <row r="834" spans="1:4" ht="14.4">
      <c r="A834" s="6"/>
      <c r="B834" s="6"/>
      <c r="C834" s="6"/>
      <c r="D834" s="6"/>
    </row>
    <row r="835" spans="1:4" ht="14.4">
      <c r="A835" s="6"/>
      <c r="B835" s="6"/>
      <c r="C835" s="6"/>
      <c r="D835" s="6"/>
    </row>
    <row r="836" spans="1:4" ht="14.4">
      <c r="A836" s="6"/>
      <c r="B836" s="6"/>
      <c r="C836" s="6"/>
      <c r="D836" s="6"/>
    </row>
    <row r="837" spans="1:4" ht="14.4">
      <c r="A837" s="6"/>
      <c r="B837" s="6"/>
      <c r="C837" s="6"/>
      <c r="D837" s="6"/>
    </row>
    <row r="838" spans="1:4" ht="14.4">
      <c r="A838" s="6"/>
      <c r="B838" s="6"/>
      <c r="C838" s="6"/>
      <c r="D838" s="6"/>
    </row>
    <row r="839" spans="1:4" ht="14.4">
      <c r="A839" s="6"/>
      <c r="B839" s="6"/>
      <c r="C839" s="6"/>
      <c r="D839" s="6"/>
    </row>
    <row r="840" spans="1:4" ht="14.4">
      <c r="A840" s="6"/>
      <c r="B840" s="6"/>
      <c r="C840" s="6"/>
      <c r="D840" s="6"/>
    </row>
    <row r="841" spans="1:4" ht="14.4">
      <c r="A841" s="6"/>
      <c r="B841" s="6"/>
      <c r="C841" s="6"/>
      <c r="D841" s="6"/>
    </row>
    <row r="842" spans="1:4" ht="14.4">
      <c r="A842" s="6"/>
      <c r="B842" s="6"/>
      <c r="C842" s="6"/>
      <c r="D842" s="6"/>
    </row>
    <row r="843" spans="1:4" ht="14.4">
      <c r="A843" s="6"/>
      <c r="B843" s="6"/>
      <c r="C843" s="6"/>
      <c r="D843" s="6"/>
    </row>
    <row r="844" spans="1:4" ht="14.4">
      <c r="A844" s="6"/>
      <c r="B844" s="6"/>
      <c r="C844" s="6"/>
      <c r="D844" s="6"/>
    </row>
    <row r="845" spans="1:4" ht="14.4">
      <c r="A845" s="6"/>
      <c r="B845" s="6"/>
      <c r="C845" s="6"/>
      <c r="D845" s="6"/>
    </row>
    <row r="846" spans="1:4" ht="14.4">
      <c r="A846" s="6"/>
      <c r="B846" s="6"/>
      <c r="C846" s="6"/>
      <c r="D846" s="6"/>
    </row>
    <row r="847" spans="1:4" ht="14.4">
      <c r="A847" s="6"/>
      <c r="B847" s="6"/>
      <c r="C847" s="6"/>
      <c r="D847" s="6"/>
    </row>
    <row r="848" spans="1:4" ht="14.4">
      <c r="A848" s="6"/>
      <c r="B848" s="6"/>
      <c r="C848" s="6"/>
      <c r="D848" s="6"/>
    </row>
    <row r="849" spans="1:4" ht="14.4">
      <c r="A849" s="6"/>
      <c r="B849" s="6"/>
      <c r="C849" s="6"/>
      <c r="D849" s="6"/>
    </row>
    <row r="850" spans="1:4" ht="14.4">
      <c r="A850" s="6"/>
      <c r="B850" s="6"/>
      <c r="C850" s="6"/>
      <c r="D850" s="6"/>
    </row>
    <row r="851" spans="1:4" ht="14.4">
      <c r="A851" s="6"/>
      <c r="B851" s="6"/>
      <c r="C851" s="6"/>
      <c r="D851" s="6"/>
    </row>
    <row r="852" spans="1:4" ht="14.4">
      <c r="A852" s="6"/>
      <c r="B852" s="6"/>
      <c r="C852" s="6"/>
      <c r="D852" s="6"/>
    </row>
    <row r="853" spans="1:4" ht="14.4">
      <c r="A853" s="6"/>
      <c r="B853" s="6"/>
      <c r="C853" s="6"/>
      <c r="D853" s="6"/>
    </row>
    <row r="854" spans="1:4" ht="14.4">
      <c r="A854" s="6"/>
      <c r="B854" s="6"/>
      <c r="C854" s="6"/>
      <c r="D854" s="6"/>
    </row>
    <row r="855" spans="1:4" ht="14.4">
      <c r="A855" s="6"/>
      <c r="B855" s="6"/>
      <c r="C855" s="6"/>
      <c r="D855" s="6"/>
    </row>
    <row r="856" spans="1:4" ht="14.4">
      <c r="A856" s="6"/>
      <c r="B856" s="6"/>
      <c r="C856" s="6"/>
      <c r="D856" s="6"/>
    </row>
    <row r="857" spans="1:4" ht="14.4">
      <c r="A857" s="6"/>
      <c r="B857" s="6"/>
      <c r="C857" s="6"/>
      <c r="D857" s="6"/>
    </row>
    <row r="858" spans="1:4" ht="14.4">
      <c r="A858" s="6"/>
      <c r="B858" s="6"/>
      <c r="C858" s="6"/>
      <c r="D858" s="6"/>
    </row>
    <row r="859" spans="1:4" ht="14.4">
      <c r="A859" s="6"/>
      <c r="B859" s="6"/>
      <c r="C859" s="6"/>
      <c r="D859" s="6"/>
    </row>
    <row r="860" spans="1:4" ht="14.4">
      <c r="A860" s="6"/>
      <c r="B860" s="6"/>
      <c r="C860" s="6"/>
      <c r="D860" s="6"/>
    </row>
    <row r="861" spans="1:4" ht="14.4">
      <c r="A861" s="6"/>
      <c r="B861" s="6"/>
      <c r="C861" s="6"/>
      <c r="D861" s="6"/>
    </row>
    <row r="862" spans="1:4" ht="14.4">
      <c r="A862" s="6"/>
      <c r="B862" s="6"/>
      <c r="C862" s="6"/>
      <c r="D862" s="6"/>
    </row>
    <row r="863" spans="1:4" ht="14.4">
      <c r="A863" s="6"/>
      <c r="B863" s="6"/>
      <c r="C863" s="6"/>
      <c r="D863" s="6"/>
    </row>
    <row r="864" spans="1:4" ht="14.4">
      <c r="A864" s="6"/>
      <c r="B864" s="6"/>
      <c r="C864" s="6"/>
      <c r="D864" s="6"/>
    </row>
    <row r="865" spans="1:4" ht="14.4">
      <c r="A865" s="6"/>
      <c r="B865" s="6"/>
      <c r="C865" s="6"/>
      <c r="D865" s="6"/>
    </row>
    <row r="866" spans="1:4" ht="14.4">
      <c r="A866" s="6"/>
      <c r="B866" s="6"/>
      <c r="C866" s="6"/>
      <c r="D866" s="6"/>
    </row>
    <row r="867" spans="1:4" ht="14.4">
      <c r="A867" s="6"/>
      <c r="B867" s="6"/>
      <c r="C867" s="6"/>
      <c r="D867" s="6"/>
    </row>
    <row r="868" spans="1:4" ht="14.4">
      <c r="A868" s="6"/>
      <c r="B868" s="6"/>
      <c r="C868" s="6"/>
      <c r="D868" s="6"/>
    </row>
    <row r="869" spans="1:4" ht="14.4">
      <c r="A869" s="6"/>
      <c r="B869" s="6"/>
      <c r="C869" s="6"/>
      <c r="D869" s="6"/>
    </row>
    <row r="870" spans="1:4" ht="14.4">
      <c r="A870" s="6"/>
      <c r="B870" s="6"/>
      <c r="C870" s="6"/>
      <c r="D870" s="6"/>
    </row>
    <row r="871" spans="1:4" ht="14.4">
      <c r="A871" s="6"/>
      <c r="B871" s="6"/>
      <c r="C871" s="6"/>
      <c r="D871" s="6"/>
    </row>
    <row r="872" spans="1:4" ht="14.4">
      <c r="A872" s="6"/>
      <c r="B872" s="6"/>
      <c r="C872" s="6"/>
      <c r="D872" s="6"/>
    </row>
    <row r="873" spans="1:4" ht="14.4">
      <c r="A873" s="6"/>
      <c r="B873" s="6"/>
      <c r="C873" s="6"/>
      <c r="D873" s="6"/>
    </row>
    <row r="874" spans="1:4" ht="14.4">
      <c r="A874" s="6"/>
      <c r="B874" s="6"/>
      <c r="C874" s="6"/>
      <c r="D874" s="6"/>
    </row>
    <row r="875" spans="1:4" ht="14.4">
      <c r="A875" s="6"/>
      <c r="B875" s="6"/>
      <c r="C875" s="6"/>
      <c r="D875" s="6"/>
    </row>
    <row r="876" spans="1:4" ht="14.4">
      <c r="A876" s="6"/>
      <c r="B876" s="6"/>
      <c r="C876" s="6"/>
      <c r="D876" s="6"/>
    </row>
    <row r="877" spans="1:4" ht="14.4">
      <c r="A877" s="6"/>
      <c r="B877" s="6"/>
      <c r="C877" s="6"/>
      <c r="D877" s="6"/>
    </row>
    <row r="878" spans="1:4" ht="14.4">
      <c r="A878" s="6"/>
      <c r="B878" s="6"/>
      <c r="C878" s="6"/>
      <c r="D878" s="6"/>
    </row>
    <row r="879" spans="1:4" ht="14.4">
      <c r="A879" s="6"/>
      <c r="B879" s="6"/>
      <c r="C879" s="6"/>
      <c r="D879" s="6"/>
    </row>
    <row r="880" spans="1:4" ht="14.4">
      <c r="A880" s="6"/>
      <c r="B880" s="6"/>
      <c r="C880" s="6"/>
      <c r="D880" s="6"/>
    </row>
    <row r="881" spans="1:4" ht="14.4">
      <c r="A881" s="6"/>
      <c r="B881" s="6"/>
      <c r="C881" s="6"/>
      <c r="D881" s="6"/>
    </row>
    <row r="882" spans="1:4" ht="14.4">
      <c r="A882" s="6"/>
      <c r="B882" s="6"/>
      <c r="C882" s="6"/>
      <c r="D882" s="6"/>
    </row>
    <row r="883" spans="1:4" ht="14.4">
      <c r="A883" s="6"/>
      <c r="B883" s="6"/>
      <c r="C883" s="6"/>
      <c r="D883" s="6"/>
    </row>
    <row r="884" spans="1:4" ht="14.4">
      <c r="A884" s="6"/>
      <c r="B884" s="6"/>
      <c r="C884" s="6"/>
      <c r="D884" s="6"/>
    </row>
    <row r="885" spans="1:4" ht="14.4">
      <c r="A885" s="6"/>
      <c r="B885" s="6"/>
      <c r="C885" s="6"/>
      <c r="D885" s="6"/>
    </row>
    <row r="886" spans="1:4" ht="14.4">
      <c r="A886" s="6"/>
      <c r="B886" s="6"/>
      <c r="C886" s="6"/>
      <c r="D886" s="6"/>
    </row>
    <row r="887" spans="1:4" ht="14.4">
      <c r="A887" s="6"/>
      <c r="B887" s="6"/>
      <c r="C887" s="6"/>
      <c r="D887" s="6"/>
    </row>
    <row r="888" spans="1:4" ht="14.4">
      <c r="A888" s="6"/>
      <c r="B888" s="6"/>
      <c r="C888" s="6"/>
      <c r="D888" s="6"/>
    </row>
    <row r="889" spans="1:4" ht="14.4">
      <c r="A889" s="6"/>
      <c r="B889" s="6"/>
      <c r="C889" s="6"/>
      <c r="D889" s="6"/>
    </row>
    <row r="890" spans="1:4" ht="14.4">
      <c r="A890" s="6"/>
      <c r="B890" s="6"/>
      <c r="C890" s="6"/>
      <c r="D890" s="6"/>
    </row>
    <row r="891" spans="1:4" ht="14.4">
      <c r="A891" s="6"/>
      <c r="B891" s="6"/>
      <c r="C891" s="6"/>
      <c r="D891" s="6"/>
    </row>
    <row r="892" spans="1:4" ht="14.4">
      <c r="A892" s="6"/>
      <c r="B892" s="6"/>
      <c r="C892" s="6"/>
      <c r="D892" s="6"/>
    </row>
    <row r="893" spans="1:4" ht="14.4">
      <c r="A893" s="6"/>
      <c r="B893" s="6"/>
      <c r="C893" s="6"/>
      <c r="D893" s="6"/>
    </row>
    <row r="894" spans="1:4" ht="14.4">
      <c r="A894" s="6"/>
      <c r="B894" s="6"/>
      <c r="C894" s="6"/>
      <c r="D894" s="6"/>
    </row>
    <row r="895" spans="1:4" ht="14.4">
      <c r="A895" s="6"/>
      <c r="B895" s="6"/>
      <c r="C895" s="6"/>
      <c r="D895" s="6"/>
    </row>
    <row r="896" spans="1:4" ht="14.4">
      <c r="A896" s="6"/>
      <c r="B896" s="6"/>
      <c r="C896" s="6"/>
      <c r="D896" s="6"/>
    </row>
    <row r="897" spans="1:4" ht="14.4">
      <c r="A897" s="6"/>
      <c r="B897" s="6"/>
      <c r="C897" s="6"/>
      <c r="D897" s="6"/>
    </row>
    <row r="898" spans="1:4" ht="14.4">
      <c r="A898" s="6"/>
      <c r="B898" s="6"/>
      <c r="C898" s="6"/>
      <c r="D898" s="6"/>
    </row>
    <row r="899" spans="1:4" ht="14.4">
      <c r="A899" s="6"/>
      <c r="B899" s="6"/>
      <c r="C899" s="6"/>
      <c r="D899" s="6"/>
    </row>
    <row r="900" spans="1:4" ht="14.4">
      <c r="A900" s="6"/>
      <c r="B900" s="6"/>
      <c r="C900" s="6"/>
      <c r="D900" s="6"/>
    </row>
    <row r="901" spans="1:4" ht="14.4">
      <c r="A901" s="6"/>
      <c r="B901" s="6"/>
      <c r="C901" s="6"/>
      <c r="D901" s="6"/>
    </row>
    <row r="902" spans="1:4" ht="14.4">
      <c r="A902" s="6"/>
      <c r="B902" s="6"/>
      <c r="C902" s="6"/>
      <c r="D902" s="6"/>
    </row>
    <row r="903" spans="1:4" ht="14.4">
      <c r="A903" s="6"/>
      <c r="B903" s="6"/>
      <c r="C903" s="6"/>
      <c r="D903" s="6"/>
    </row>
    <row r="904" spans="1:4" ht="14.4">
      <c r="A904" s="6"/>
      <c r="B904" s="6"/>
      <c r="C904" s="6"/>
      <c r="D904" s="6"/>
    </row>
    <row r="905" spans="1:4" ht="14.4">
      <c r="A905" s="6"/>
      <c r="B905" s="6"/>
      <c r="C905" s="6"/>
      <c r="D905" s="6"/>
    </row>
    <row r="906" spans="1:4" ht="14.4">
      <c r="A906" s="6"/>
      <c r="B906" s="6"/>
      <c r="C906" s="6"/>
      <c r="D906" s="6"/>
    </row>
    <row r="907" spans="1:4" ht="14.4">
      <c r="A907" s="6"/>
      <c r="B907" s="6"/>
      <c r="C907" s="6"/>
      <c r="D907" s="6"/>
    </row>
    <row r="908" spans="1:4" ht="14.4">
      <c r="A908" s="6"/>
      <c r="B908" s="6"/>
      <c r="C908" s="6"/>
      <c r="D908" s="6"/>
    </row>
    <row r="909" spans="1:4" ht="14.4">
      <c r="A909" s="6"/>
      <c r="B909" s="6"/>
      <c r="C909" s="6"/>
      <c r="D909" s="6"/>
    </row>
    <row r="910" spans="1:4" ht="14.4">
      <c r="A910" s="6"/>
      <c r="B910" s="6"/>
      <c r="C910" s="6"/>
      <c r="D910" s="6"/>
    </row>
    <row r="911" spans="1:4" ht="14.4">
      <c r="A911" s="6"/>
      <c r="B911" s="6"/>
      <c r="C911" s="6"/>
      <c r="D911" s="6"/>
    </row>
    <row r="912" spans="1:4" ht="14.4">
      <c r="A912" s="6"/>
      <c r="B912" s="6"/>
      <c r="C912" s="6"/>
      <c r="D912" s="6"/>
    </row>
    <row r="913" spans="1:4" ht="14.4">
      <c r="A913" s="6"/>
      <c r="B913" s="6"/>
      <c r="C913" s="6"/>
      <c r="D913" s="6"/>
    </row>
    <row r="914" spans="1:4" ht="14.4">
      <c r="A914" s="6"/>
      <c r="B914" s="6"/>
      <c r="C914" s="6"/>
      <c r="D914" s="6"/>
    </row>
    <row r="915" spans="1:4" ht="14.4">
      <c r="A915" s="6"/>
      <c r="B915" s="6"/>
      <c r="C915" s="6"/>
      <c r="D915" s="6"/>
    </row>
    <row r="916" spans="1:4" ht="14.4">
      <c r="A916" s="6"/>
      <c r="B916" s="6"/>
      <c r="C916" s="6"/>
      <c r="D916" s="6"/>
    </row>
    <row r="917" spans="1:4" ht="14.4">
      <c r="A917" s="6"/>
      <c r="B917" s="6"/>
      <c r="C917" s="6"/>
      <c r="D917" s="6"/>
    </row>
    <row r="918" spans="1:4" ht="14.4">
      <c r="A918" s="6"/>
      <c r="B918" s="6"/>
      <c r="C918" s="6"/>
      <c r="D918" s="6"/>
    </row>
    <row r="919" spans="1:4" ht="14.4">
      <c r="A919" s="6"/>
      <c r="B919" s="6"/>
      <c r="C919" s="6"/>
      <c r="D919" s="6"/>
    </row>
    <row r="920" spans="1:4" ht="14.4">
      <c r="A920" s="6"/>
      <c r="B920" s="6"/>
      <c r="C920" s="6"/>
      <c r="D920" s="6"/>
    </row>
    <row r="921" spans="1:4" ht="14.4">
      <c r="A921" s="6"/>
      <c r="B921" s="6"/>
      <c r="C921" s="6"/>
      <c r="D921" s="6"/>
    </row>
    <row r="922" spans="1:4" ht="14.4">
      <c r="A922" s="6"/>
      <c r="B922" s="6"/>
      <c r="C922" s="6"/>
      <c r="D922" s="6"/>
    </row>
    <row r="923" spans="1:4" ht="14.4">
      <c r="A923" s="6"/>
      <c r="B923" s="6"/>
      <c r="C923" s="6"/>
      <c r="D923" s="6"/>
    </row>
    <row r="924" spans="1:4" ht="14.4">
      <c r="A924" s="6"/>
      <c r="B924" s="6"/>
      <c r="C924" s="6"/>
      <c r="D924" s="6"/>
    </row>
    <row r="925" spans="1:4" ht="14.4">
      <c r="A925" s="6"/>
      <c r="B925" s="6"/>
      <c r="C925" s="6"/>
      <c r="D925" s="6"/>
    </row>
    <row r="926" spans="1:4" ht="14.4">
      <c r="A926" s="6"/>
      <c r="B926" s="6"/>
      <c r="C926" s="6"/>
      <c r="D926" s="6"/>
    </row>
    <row r="927" spans="1:4" ht="14.4">
      <c r="A927" s="6"/>
      <c r="B927" s="6"/>
      <c r="C927" s="6"/>
      <c r="D927" s="6"/>
    </row>
    <row r="928" spans="1:4" ht="14.4">
      <c r="A928" s="6"/>
      <c r="B928" s="6"/>
      <c r="C928" s="6"/>
      <c r="D928" s="6"/>
    </row>
    <row r="929" spans="1:4" ht="14.4">
      <c r="A929" s="6"/>
      <c r="B929" s="6"/>
      <c r="C929" s="6"/>
      <c r="D929" s="6"/>
    </row>
    <row r="930" spans="1:4" ht="14.4">
      <c r="A930" s="6"/>
      <c r="B930" s="6"/>
      <c r="C930" s="6"/>
      <c r="D930" s="6"/>
    </row>
    <row r="931" spans="1:4" ht="14.4">
      <c r="A931" s="6"/>
      <c r="B931" s="6"/>
      <c r="C931" s="6"/>
      <c r="D931" s="6"/>
    </row>
    <row r="932" spans="1:4" ht="14.4">
      <c r="A932" s="6"/>
      <c r="B932" s="6"/>
      <c r="C932" s="6"/>
      <c r="D932" s="6"/>
    </row>
    <row r="933" spans="1:4" ht="14.4">
      <c r="A933" s="6"/>
      <c r="B933" s="6"/>
      <c r="C933" s="6"/>
      <c r="D933" s="6"/>
    </row>
    <row r="934" spans="1:4" ht="14.4">
      <c r="A934" s="6"/>
      <c r="B934" s="6"/>
      <c r="C934" s="6"/>
      <c r="D934" s="6"/>
    </row>
    <row r="935" spans="1:4" ht="14.4">
      <c r="A935" s="6"/>
      <c r="B935" s="6"/>
      <c r="C935" s="6"/>
      <c r="D935" s="6"/>
    </row>
    <row r="936" spans="1:4" ht="14.4">
      <c r="A936" s="6"/>
      <c r="B936" s="6"/>
      <c r="C936" s="6"/>
      <c r="D936" s="6"/>
    </row>
    <row r="937" spans="1:4" ht="14.4">
      <c r="A937" s="6"/>
      <c r="B937" s="6"/>
      <c r="C937" s="6"/>
      <c r="D937" s="6"/>
    </row>
    <row r="938" spans="1:4" ht="14.4">
      <c r="A938" s="6"/>
      <c r="B938" s="6"/>
      <c r="C938" s="6"/>
      <c r="D938" s="6"/>
    </row>
    <row r="939" spans="1:4" ht="14.4">
      <c r="A939" s="6"/>
      <c r="B939" s="6"/>
      <c r="C939" s="6"/>
      <c r="D939" s="6"/>
    </row>
    <row r="940" spans="1:4" ht="14.4">
      <c r="A940" s="6"/>
      <c r="B940" s="6"/>
      <c r="C940" s="6"/>
      <c r="D940" s="6"/>
    </row>
    <row r="941" spans="1:4" ht="14.4">
      <c r="A941" s="6"/>
      <c r="B941" s="6"/>
      <c r="C941" s="6"/>
      <c r="D941" s="6"/>
    </row>
    <row r="942" spans="1:4" ht="14.4">
      <c r="A942" s="6"/>
      <c r="B942" s="6"/>
      <c r="C942" s="6"/>
      <c r="D942" s="6"/>
    </row>
    <row r="943" spans="1:4" ht="14.4">
      <c r="A943" s="6"/>
      <c r="B943" s="6"/>
      <c r="C943" s="6"/>
      <c r="D943" s="6"/>
    </row>
    <row r="944" spans="1:4" ht="14.4">
      <c r="A944" s="6"/>
      <c r="B944" s="6"/>
      <c r="C944" s="6"/>
      <c r="D944" s="6"/>
    </row>
    <row r="945" spans="1:4" ht="14.4">
      <c r="A945" s="6"/>
      <c r="B945" s="6"/>
      <c r="C945" s="6"/>
      <c r="D945" s="6"/>
    </row>
    <row r="946" spans="1:4" ht="14.4">
      <c r="A946" s="6"/>
      <c r="B946" s="6"/>
      <c r="C946" s="6"/>
      <c r="D946" s="6"/>
    </row>
    <row r="947" spans="1:4" ht="14.4">
      <c r="A947" s="6"/>
      <c r="B947" s="6"/>
      <c r="C947" s="6"/>
      <c r="D947" s="6"/>
    </row>
    <row r="948" spans="1:4" ht="14.4">
      <c r="A948" s="6"/>
      <c r="B948" s="6"/>
      <c r="C948" s="6"/>
      <c r="D948" s="6"/>
    </row>
    <row r="949" spans="1:4" ht="14.4">
      <c r="A949" s="6"/>
      <c r="B949" s="6"/>
      <c r="C949" s="6"/>
      <c r="D949" s="6"/>
    </row>
    <row r="950" spans="1:4" ht="14.4">
      <c r="A950" s="6"/>
      <c r="B950" s="6"/>
      <c r="C950" s="6"/>
      <c r="D950" s="6"/>
    </row>
    <row r="951" spans="1:4" ht="14.4">
      <c r="A951" s="6"/>
      <c r="B951" s="6"/>
      <c r="C951" s="6"/>
      <c r="D951" s="6"/>
    </row>
    <row r="952" spans="1:4" ht="14.4">
      <c r="A952" s="6"/>
      <c r="B952" s="6"/>
      <c r="C952" s="6"/>
      <c r="D952" s="6"/>
    </row>
    <row r="953" spans="1:4" ht="14.4">
      <c r="A953" s="6"/>
      <c r="B953" s="6"/>
      <c r="C953" s="6"/>
      <c r="D953" s="6"/>
    </row>
    <row r="954" spans="1:4" ht="14.4">
      <c r="A954" s="6"/>
      <c r="B954" s="6"/>
      <c r="C954" s="6"/>
      <c r="D954" s="6"/>
    </row>
    <row r="955" spans="1:4" ht="14.4">
      <c r="A955" s="6"/>
      <c r="B955" s="6"/>
      <c r="C955" s="6"/>
      <c r="D955" s="6"/>
    </row>
    <row r="956" spans="1:4" ht="14.4">
      <c r="A956" s="6"/>
      <c r="B956" s="6"/>
      <c r="C956" s="6"/>
      <c r="D956" s="6"/>
    </row>
    <row r="957" spans="1:4" ht="14.4">
      <c r="A957" s="6"/>
      <c r="B957" s="6"/>
      <c r="C957" s="6"/>
      <c r="D957" s="6"/>
    </row>
    <row r="958" spans="1:4" ht="14.4">
      <c r="A958" s="6"/>
      <c r="B958" s="6"/>
      <c r="C958" s="6"/>
      <c r="D958" s="6"/>
    </row>
    <row r="959" spans="1:4" ht="14.4">
      <c r="A959" s="6"/>
      <c r="B959" s="6"/>
      <c r="C959" s="6"/>
      <c r="D959" s="6"/>
    </row>
    <row r="960" spans="1:4" ht="14.4">
      <c r="A960" s="6"/>
      <c r="B960" s="6"/>
      <c r="C960" s="6"/>
      <c r="D960" s="6"/>
    </row>
    <row r="961" spans="1:4" ht="14.4">
      <c r="A961" s="6"/>
      <c r="B961" s="6"/>
      <c r="C961" s="6"/>
      <c r="D961" s="6"/>
    </row>
    <row r="962" spans="1:4" ht="14.4">
      <c r="A962" s="6"/>
      <c r="B962" s="6"/>
      <c r="C962" s="6"/>
      <c r="D962" s="6"/>
    </row>
    <row r="963" spans="1:4" ht="14.4">
      <c r="A963" s="6"/>
      <c r="B963" s="6"/>
      <c r="C963" s="6"/>
      <c r="D963" s="6"/>
    </row>
    <row r="964" spans="1:4" ht="14.4">
      <c r="A964" s="6"/>
      <c r="B964" s="6"/>
      <c r="C964" s="6"/>
      <c r="D964" s="6"/>
    </row>
    <row r="965" spans="1:4" ht="14.4">
      <c r="A965" s="6"/>
      <c r="B965" s="6"/>
      <c r="C965" s="6"/>
      <c r="D965" s="6"/>
    </row>
    <row r="966" spans="1:4" ht="14.4">
      <c r="A966" s="6"/>
      <c r="B966" s="6"/>
      <c r="C966" s="6"/>
      <c r="D966" s="6"/>
    </row>
    <row r="967" spans="1:4" ht="14.4">
      <c r="A967" s="6"/>
      <c r="B967" s="6"/>
      <c r="C967" s="6"/>
      <c r="D967" s="6"/>
    </row>
    <row r="968" spans="1:4" ht="14.4">
      <c r="A968" s="6"/>
      <c r="B968" s="6"/>
      <c r="C968" s="6"/>
      <c r="D968" s="6"/>
    </row>
    <row r="969" spans="1:4" ht="14.4">
      <c r="A969" s="6"/>
      <c r="B969" s="6"/>
      <c r="C969" s="6"/>
      <c r="D969" s="6"/>
    </row>
    <row r="970" spans="1:4" ht="14.4">
      <c r="A970" s="6"/>
      <c r="B970" s="6"/>
      <c r="C970" s="6"/>
      <c r="D970" s="6"/>
    </row>
    <row r="971" spans="1:4" ht="14.4">
      <c r="A971" s="6"/>
      <c r="B971" s="6"/>
      <c r="C971" s="6"/>
      <c r="D971" s="6"/>
    </row>
    <row r="972" spans="1:4" ht="14.4">
      <c r="A972" s="6"/>
      <c r="B972" s="6"/>
      <c r="C972" s="6"/>
      <c r="D972" s="6"/>
    </row>
    <row r="973" spans="1:4" ht="14.4">
      <c r="A973" s="6"/>
      <c r="B973" s="6"/>
      <c r="C973" s="6"/>
      <c r="D973" s="6"/>
    </row>
    <row r="974" spans="1:4" ht="14.4">
      <c r="A974" s="6"/>
      <c r="B974" s="6"/>
      <c r="C974" s="6"/>
      <c r="D974" s="6"/>
    </row>
    <row r="975" spans="1:4" ht="14.4">
      <c r="A975" s="6"/>
      <c r="B975" s="6"/>
      <c r="C975" s="6"/>
      <c r="D975" s="6"/>
    </row>
    <row r="976" spans="1:4" ht="14.4">
      <c r="A976" s="6"/>
      <c r="B976" s="6"/>
      <c r="C976" s="6"/>
      <c r="D976" s="6"/>
    </row>
    <row r="977" spans="1:4" ht="14.4">
      <c r="A977" s="6"/>
      <c r="B977" s="6"/>
      <c r="C977" s="6"/>
      <c r="D977" s="6"/>
    </row>
    <row r="978" spans="1:4" ht="14.4">
      <c r="A978" s="6"/>
      <c r="B978" s="6"/>
      <c r="C978" s="6"/>
      <c r="D978" s="6"/>
    </row>
    <row r="979" spans="1:4" ht="14.4">
      <c r="A979" s="6"/>
      <c r="B979" s="6"/>
      <c r="C979" s="6"/>
      <c r="D979" s="6"/>
    </row>
    <row r="980" spans="1:4" ht="14.4">
      <c r="A980" s="6"/>
      <c r="B980" s="6"/>
      <c r="C980" s="6"/>
      <c r="D980" s="6"/>
    </row>
    <row r="981" spans="1:4" ht="14.4">
      <c r="A981" s="6"/>
      <c r="B981" s="6"/>
      <c r="C981" s="6"/>
      <c r="D981" s="6"/>
    </row>
    <row r="982" spans="1:4" ht="14.4">
      <c r="A982" s="6"/>
      <c r="B982" s="6"/>
      <c r="C982" s="6"/>
      <c r="D982" s="6"/>
    </row>
    <row r="983" spans="1:4" ht="14.4">
      <c r="A983" s="6"/>
      <c r="B983" s="6"/>
      <c r="C983" s="6"/>
      <c r="D983" s="6"/>
    </row>
    <row r="984" spans="1:4" ht="14.4">
      <c r="A984" s="6"/>
      <c r="B984" s="6"/>
      <c r="C984" s="6"/>
      <c r="D984" s="6"/>
    </row>
    <row r="985" spans="1:4" ht="14.4">
      <c r="A985" s="6"/>
      <c r="B985" s="6"/>
      <c r="C985" s="6"/>
      <c r="D985" s="6"/>
    </row>
    <row r="986" spans="1:4" ht="14.4">
      <c r="A986" s="6"/>
      <c r="B986" s="6"/>
      <c r="C986" s="6"/>
      <c r="D986" s="6"/>
    </row>
    <row r="987" spans="1:4" ht="14.4">
      <c r="A987" s="6"/>
      <c r="B987" s="6"/>
      <c r="C987" s="6"/>
      <c r="D987" s="6"/>
    </row>
    <row r="988" spans="1:4" ht="14.4">
      <c r="A988" s="6"/>
      <c r="B988" s="6"/>
      <c r="C988" s="6"/>
      <c r="D988" s="6"/>
    </row>
    <row r="989" spans="1:4" ht="14.4">
      <c r="A989" s="6"/>
      <c r="B989" s="6"/>
      <c r="C989" s="6"/>
      <c r="D989" s="6"/>
    </row>
    <row r="990" spans="1:4" ht="14.4">
      <c r="A990" s="6"/>
      <c r="B990" s="6"/>
      <c r="C990" s="6"/>
      <c r="D990" s="6"/>
    </row>
    <row r="991" spans="1:4" ht="14.4">
      <c r="A991" s="6"/>
      <c r="B991" s="6"/>
      <c r="C991" s="6"/>
      <c r="D991" s="6"/>
    </row>
    <row r="992" spans="1:4" ht="14.4">
      <c r="A992" s="6"/>
      <c r="B992" s="6"/>
      <c r="C992" s="6"/>
      <c r="D992" s="6"/>
    </row>
    <row r="993" spans="1:4" ht="14.4">
      <c r="A993" s="6"/>
      <c r="B993" s="6"/>
      <c r="C993" s="6"/>
      <c r="D993" s="6"/>
    </row>
    <row r="994" spans="1:4" ht="14.4">
      <c r="A994" s="6"/>
      <c r="B994" s="6"/>
      <c r="C994" s="6"/>
      <c r="D994" s="6"/>
    </row>
    <row r="995" spans="1:4" ht="14.4">
      <c r="A995" s="6"/>
      <c r="B995" s="6"/>
      <c r="C995" s="6"/>
      <c r="D995" s="6"/>
    </row>
    <row r="996" spans="1:4" ht="14.4">
      <c r="A996" s="6"/>
      <c r="B996" s="6"/>
      <c r="C996" s="6"/>
      <c r="D996" s="6"/>
    </row>
    <row r="997" spans="1:4" ht="14.4">
      <c r="A997" s="6"/>
      <c r="B997" s="6"/>
      <c r="C997" s="6"/>
      <c r="D997" s="6"/>
    </row>
    <row r="998" spans="1:4" ht="14.4">
      <c r="A998" s="6"/>
      <c r="B998" s="6"/>
      <c r="C998" s="6"/>
      <c r="D998" s="6"/>
    </row>
    <row r="999" spans="1:4" ht="14.4">
      <c r="A999" s="6"/>
      <c r="B999" s="6"/>
      <c r="C999" s="6"/>
      <c r="D999" s="6"/>
    </row>
    <row r="1000" spans="1:4" ht="14.4">
      <c r="A1000" s="6"/>
      <c r="B1000" s="6"/>
      <c r="C1000" s="6"/>
      <c r="D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Town Sheet</vt:lpstr>
      <vt:lpstr>Random Treasure</vt:lpstr>
      <vt:lpstr>NPCGenerator</vt:lpstr>
      <vt:lpstr>Treasure</vt:lpstr>
      <vt:lpstr>Equipment</vt:lpstr>
      <vt:lpstr>LowLevelMagicWeaponProperties</vt:lpstr>
      <vt:lpstr>LowLevelMagicArmorProperties</vt:lpstr>
      <vt:lpstr>LowLevelMagicTrinketProperties</vt:lpstr>
      <vt:lpstr>PickpocketLoot</vt:lpstr>
      <vt:lpstr>NPCNames</vt:lpstr>
      <vt:lpstr>ShopNames</vt:lpstr>
      <vt:lpstr>NPCs</vt:lpstr>
      <vt:lpstr>Potions</vt:lpstr>
      <vt:lpstr>Blacksmith</vt:lpstr>
      <vt:lpstr>Jeweler</vt:lpstr>
      <vt:lpstr>Enchanter</vt:lpstr>
      <vt:lpstr>MagicWeapons</vt:lpstr>
      <vt:lpstr>AllMagicItems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Owen Hempel</cp:lastModifiedBy>
  <dcterms:modified xsi:type="dcterms:W3CDTF">2018-03-08T00:35:49Z</dcterms:modified>
</cp:coreProperties>
</file>