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github\GWU\"/>
    </mc:Choice>
  </mc:AlternateContent>
  <xr:revisionPtr revIDLastSave="0" documentId="8_{F24522D8-2EED-4B02-BCE4-B04ECBDB8E5D}" xr6:coauthVersionLast="47" xr6:coauthVersionMax="47" xr10:uidLastSave="{00000000-0000-0000-0000-000000000000}"/>
  <bookViews>
    <workbookView xWindow="-120" yWindow="-120" windowWidth="29040" windowHeight="15720" xr2:uid="{A53E5EAA-4F0E-4982-8B6D-8CC3A2508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5" i="1" l="1"/>
  <c r="R21" i="1"/>
  <c r="R26" i="1"/>
  <c r="R27" i="1"/>
  <c r="I27" i="1"/>
  <c r="I28" i="1"/>
  <c r="I29" i="1"/>
  <c r="I30" i="1"/>
  <c r="I31" i="1"/>
  <c r="I32" i="1"/>
  <c r="I33" i="1"/>
  <c r="I34" i="1"/>
  <c r="I35" i="1"/>
  <c r="R17" i="1"/>
  <c r="R18" i="1"/>
  <c r="R19" i="1"/>
  <c r="R20" i="1"/>
  <c r="R22" i="1"/>
  <c r="R23" i="1"/>
  <c r="R24" i="1"/>
  <c r="J17" i="1"/>
  <c r="J18" i="1"/>
  <c r="J19" i="1"/>
  <c r="J20" i="1"/>
</calcChain>
</file>

<file path=xl/sharedStrings.xml><?xml version="1.0" encoding="utf-8"?>
<sst xmlns="http://schemas.openxmlformats.org/spreadsheetml/2006/main" count="72" uniqueCount="27">
  <si>
    <t>ID</t>
  </si>
  <si>
    <t>Address</t>
  </si>
  <si>
    <t>Neigborhood</t>
  </si>
  <si>
    <t>Mortgage</t>
  </si>
  <si>
    <t>Last Price</t>
  </si>
  <si>
    <t>Origination</t>
  </si>
  <si>
    <t>Remaining</t>
  </si>
  <si>
    <t>123 Mockingbirdlane</t>
  </si>
  <si>
    <t>East</t>
  </si>
  <si>
    <t>456 Mockingbird Lane</t>
  </si>
  <si>
    <t>22 Creswell Road</t>
  </si>
  <si>
    <t>North</t>
  </si>
  <si>
    <t>77 Crestwell Road</t>
  </si>
  <si>
    <t>HouseID</t>
  </si>
  <si>
    <t>MortgageID</t>
  </si>
  <si>
    <t>NID</t>
  </si>
  <si>
    <t>Neighborhood</t>
  </si>
  <si>
    <t>West</t>
  </si>
  <si>
    <t>South</t>
  </si>
  <si>
    <t>Origination Amount</t>
  </si>
  <si>
    <t>Remaining Amout</t>
  </si>
  <si>
    <t>HID</t>
  </si>
  <si>
    <t>SalePrice</t>
  </si>
  <si>
    <t>Date</t>
  </si>
  <si>
    <t>Type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</si>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</sst>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328D6B-34E6-4CEB-838E-1A7E252DD997}" name="Table1" displayName="Table1" ref="F4:J8" totalsRowShown="0">
  <autoFilter ref="F4:J8" xr:uid="{DB328D6B-34E6-4CEB-838E-1A7E252DD997}"/>
  <tableColumns count="5">
    <tableColumn id="1" xr3:uid="{2578CB4E-50D2-49AB-BF40-CF03C75E6EAC}" name="ID"/>
    <tableColumn id="2" xr3:uid="{3DB37612-A8CE-443E-B28C-A5F3955B59A4}" name="Address"/>
    <tableColumn id="3" xr3:uid="{77FF0F96-B905-4A76-A553-90034785E286}" name="Neigborhood"/>
    <tableColumn id="4" xr3:uid="{FFAABFE6-2502-45DA-A60E-DEB14BA98142}" name="Mortgage"/>
    <tableColumn id="5" xr3:uid="{3A952B27-4111-43B1-B54D-0BFF2B199CC0}" name="Last 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92424-A951-4259-980E-3DABBB27DA8D}" name="Table2" displayName="Table2" ref="L4:S11" totalsRowShown="0">
  <autoFilter ref="L4:S11" xr:uid="{0DD92424-A951-4259-980E-3DABBB27DA8D}"/>
  <tableColumns count="8">
    <tableColumn id="1" xr3:uid="{8B56C4A6-4A3C-4AE8-98A0-269FF6003F56}" name="ID"/>
    <tableColumn id="2" xr3:uid="{FE6CE602-6F4F-49B0-BF4F-4A49997A8093}" name="HouseID"/>
    <tableColumn id="3" xr3:uid="{D206DCF0-B757-4F49-93C6-F536319F4E76}" name="Address"/>
    <tableColumn id="4" xr3:uid="{F6E4F3FE-FA31-43B3-BB29-56E22DCED57C}" name="Neigborhood"/>
    <tableColumn id="5" xr3:uid="{20D084D4-8CF4-4FB5-8254-0564B105ED6E}" name="MortgageID"/>
    <tableColumn id="6" xr3:uid="{406CE5B7-E7C1-43AA-AE4F-FA0F8F4BD95F}" name="Origination"/>
    <tableColumn id="7" xr3:uid="{D1B59715-D63A-4F36-943C-99A05E09746D}" name="Remaining"/>
    <tableColumn id="8" xr3:uid="{AB321FB1-5A44-4E8E-A7E8-A2902022105A}" name="Last 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EA60F0-8FCC-4085-BC04-D3A97E940000}" name="Table3" displayName="Table3" ref="G16:J20" totalsRowShown="0">
  <autoFilter ref="G16:J20" xr:uid="{33EA60F0-8FCC-4085-BC04-D3A97E940000}"/>
  <tableColumns count="4">
    <tableColumn id="1" xr3:uid="{5CD03102-F145-4985-A4DA-68272C9FD042}" name="ID"/>
    <tableColumn id="2" xr3:uid="{7655BF87-2459-41E2-B0F0-EDFB338E8DF7}" name="NID"/>
    <tableColumn id="3" xr3:uid="{87E8CFC0-7409-4979-9344-7F3C83EC2320}" name="Address"/>
    <tableColumn id="4" xr3:uid="{041B9FAA-72C2-4136-94E8-BDD28A499833}" name="Neighborhood" dataDxfId="3">
      <calculatedColumnFormula>_xlfn.XLOOKUP(Table3[[#This Row],[NID]],Table4[ID],Table4[Neighborhood],NA(),0,1)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4E8345-F9EE-4E79-AA5F-13B377775D2B}" name="Table4" displayName="Table4" ref="M16:N20" totalsRowShown="0">
  <autoFilter ref="M16:N20" xr:uid="{8A4E8345-F9EE-4E79-AA5F-13B377775D2B}"/>
  <tableColumns count="2">
    <tableColumn id="1" xr3:uid="{EE870C0B-513D-49F3-B914-FB060F2707D1}" name="ID"/>
    <tableColumn id="2" xr3:uid="{A1643E68-9662-4093-AE58-8910A0A401C6}" name="Neighborhoo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D7E5FA-E0E3-44FD-A2A9-5C5061A5E275}" name="Table5" displayName="Table5" ref="P16:V27" totalsRowShown="0">
  <autoFilter ref="P16:V27" xr:uid="{4ED7E5FA-E0E3-44FD-A2A9-5C5061A5E275}"/>
  <tableColumns count="7">
    <tableColumn id="1" xr3:uid="{BF6C608F-372F-4147-B38F-6BE3D4FA9747}" name="ID"/>
    <tableColumn id="2" xr3:uid="{0836D1B7-D7F9-4AF8-BDFB-31BDE64B1548}" name="HID"/>
    <tableColumn id="3" xr3:uid="{24E75175-FC3A-432D-99E6-D9CB38616912}" name="Address" dataDxfId="2">
      <calculatedColumnFormula>_xlfn.XLOOKUP(Table5[[#This Row],[HID]],Table3[ID],Table3[Address],NA(),0,1)</calculatedColumnFormula>
    </tableColumn>
    <tableColumn id="4" xr3:uid="{4E6AA2E7-A304-4CB2-971E-278B59945BD1}" name="Origination" dataDxfId="0"/>
    <tableColumn id="5" xr3:uid="{DDDFE7E6-C45A-41C3-97BE-22858F7C21FD}" name="Origination Amount"/>
    <tableColumn id="6" xr3:uid="{6A213EE9-C05A-4DC0-936C-D8C7D3BA0ACF}" name="Remaining Amout"/>
    <tableColumn id="7" xr3:uid="{22017451-FC07-4369-9F20-5B7FA77AA792}" name="Typ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E18333-F95E-416C-A217-3F9FCC2988A3}" name="Table6" displayName="Table6" ref="G26:K35" totalsRowShown="0">
  <autoFilter ref="G26:K35" xr:uid="{9BE18333-F95E-416C-A217-3F9FCC2988A3}"/>
  <tableColumns count="5">
    <tableColumn id="1" xr3:uid="{D1A34248-B16C-4C6F-A8B2-A84A6815EDA0}" name="ID"/>
    <tableColumn id="2" xr3:uid="{B1BD2632-28F1-430E-9DA1-D1F055FD12FF}" name="HID"/>
    <tableColumn id="3" xr3:uid="{D017EA4A-9CAC-4E80-8D4D-AA7BDBCA78C8}" name="Address" dataDxfId="1">
      <calculatedColumnFormula>_xlfn.XLOOKUP(Table6[[#This Row],[HID]],Table3[ID],Table3[Address],NA(),0,1)</calculatedColumnFormula>
    </tableColumn>
    <tableColumn id="4" xr3:uid="{44524636-7536-4D01-9B19-B2C6D6B0E152}" name="Date"/>
    <tableColumn id="5" xr3:uid="{069524B8-F871-4DD9-A831-F210FF7CFC60}" name="Sale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6A87-5DAC-4ED0-B619-7BB0129716AC}">
  <dimension ref="F4:V35"/>
  <sheetViews>
    <sheetView tabSelected="1" topLeftCell="C1" workbookViewId="0">
      <selection activeCell="S27" sqref="S27"/>
    </sheetView>
  </sheetViews>
  <sheetFormatPr defaultRowHeight="15" x14ac:dyDescent="0.25"/>
  <cols>
    <col min="7" max="7" width="10.42578125" customWidth="1"/>
    <col min="8" max="8" width="14.85546875" customWidth="1"/>
    <col min="9" max="9" width="11.42578125" customWidth="1"/>
    <col min="10" max="10" width="16" customWidth="1"/>
    <col min="11" max="11" width="11.5703125" customWidth="1"/>
    <col min="13" max="13" width="11" customWidth="1"/>
    <col min="14" max="14" width="16" customWidth="1"/>
    <col min="15" max="15" width="14.85546875" customWidth="1"/>
    <col min="16" max="16" width="13.42578125" customWidth="1"/>
    <col min="17" max="17" width="13.140625" customWidth="1"/>
    <col min="18" max="18" width="12.7109375" customWidth="1"/>
    <col min="19" max="19" width="13.140625" customWidth="1"/>
    <col min="20" max="20" width="20.5703125" customWidth="1"/>
    <col min="21" max="21" width="19" customWidth="1"/>
  </cols>
  <sheetData>
    <row r="4" spans="6:22" x14ac:dyDescent="0.25">
      <c r="F4" t="s">
        <v>0</v>
      </c>
      <c r="G4" t="s">
        <v>1</v>
      </c>
      <c r="H4" t="s">
        <v>2</v>
      </c>
      <c r="I4" t="s">
        <v>3</v>
      </c>
      <c r="J4" t="s">
        <v>4</v>
      </c>
      <c r="L4" t="s">
        <v>0</v>
      </c>
      <c r="M4" t="s">
        <v>13</v>
      </c>
      <c r="N4" t="s">
        <v>1</v>
      </c>
      <c r="O4" t="s">
        <v>2</v>
      </c>
      <c r="P4" t="s">
        <v>14</v>
      </c>
      <c r="Q4" t="s">
        <v>5</v>
      </c>
      <c r="R4" t="s">
        <v>6</v>
      </c>
      <c r="S4" t="s">
        <v>4</v>
      </c>
    </row>
    <row r="5" spans="6:22" x14ac:dyDescent="0.25">
      <c r="F5">
        <v>1</v>
      </c>
      <c r="G5" t="s">
        <v>7</v>
      </c>
      <c r="H5" t="s">
        <v>8</v>
      </c>
      <c r="I5">
        <v>300000</v>
      </c>
      <c r="J5">
        <v>600000</v>
      </c>
      <c r="L5">
        <v>1</v>
      </c>
      <c r="M5">
        <v>1</v>
      </c>
      <c r="N5" t="s">
        <v>7</v>
      </c>
      <c r="O5" t="s">
        <v>8</v>
      </c>
      <c r="P5">
        <v>1</v>
      </c>
      <c r="Q5">
        <v>600000</v>
      </c>
      <c r="R5">
        <v>300000</v>
      </c>
      <c r="S5">
        <v>600000</v>
      </c>
    </row>
    <row r="6" spans="6:22" x14ac:dyDescent="0.25">
      <c r="F6">
        <v>2</v>
      </c>
      <c r="G6" t="s">
        <v>9</v>
      </c>
      <c r="H6" t="s">
        <v>8</v>
      </c>
      <c r="I6">
        <v>150000</v>
      </c>
      <c r="J6">
        <v>720000</v>
      </c>
      <c r="L6">
        <v>2</v>
      </c>
      <c r="M6">
        <v>2</v>
      </c>
      <c r="N6" t="s">
        <v>9</v>
      </c>
      <c r="O6" t="s">
        <v>8</v>
      </c>
      <c r="P6">
        <v>1</v>
      </c>
      <c r="Q6">
        <v>720000</v>
      </c>
      <c r="R6">
        <v>80000</v>
      </c>
      <c r="S6">
        <v>720000</v>
      </c>
    </row>
    <row r="7" spans="6:22" x14ac:dyDescent="0.25">
      <c r="F7">
        <v>3</v>
      </c>
      <c r="G7" t="s">
        <v>10</v>
      </c>
      <c r="H7" t="s">
        <v>11</v>
      </c>
      <c r="I7">
        <v>700000</v>
      </c>
      <c r="J7">
        <v>800000</v>
      </c>
      <c r="L7">
        <v>3</v>
      </c>
      <c r="M7">
        <v>2</v>
      </c>
      <c r="N7" t="s">
        <v>9</v>
      </c>
      <c r="O7" t="s">
        <v>8</v>
      </c>
      <c r="P7">
        <v>2</v>
      </c>
      <c r="Q7">
        <v>200000</v>
      </c>
      <c r="R7">
        <v>70000</v>
      </c>
      <c r="S7">
        <v>720000</v>
      </c>
    </row>
    <row r="8" spans="6:22" x14ac:dyDescent="0.25">
      <c r="F8">
        <v>4</v>
      </c>
      <c r="G8" t="s">
        <v>12</v>
      </c>
      <c r="H8" t="s">
        <v>11</v>
      </c>
      <c r="I8">
        <v>200000</v>
      </c>
      <c r="J8">
        <v>780000</v>
      </c>
      <c r="L8">
        <v>4</v>
      </c>
      <c r="M8">
        <v>3</v>
      </c>
      <c r="N8" t="s">
        <v>10</v>
      </c>
      <c r="O8" t="s">
        <v>11</v>
      </c>
      <c r="P8">
        <v>1</v>
      </c>
      <c r="Q8">
        <v>600000</v>
      </c>
      <c r="R8">
        <v>0</v>
      </c>
      <c r="S8">
        <v>600000</v>
      </c>
    </row>
    <row r="9" spans="6:22" x14ac:dyDescent="0.25">
      <c r="L9">
        <v>5</v>
      </c>
      <c r="M9">
        <v>3</v>
      </c>
      <c r="N9" t="s">
        <v>10</v>
      </c>
      <c r="O9" t="s">
        <v>11</v>
      </c>
      <c r="P9">
        <v>2</v>
      </c>
      <c r="Q9">
        <v>800000</v>
      </c>
      <c r="R9">
        <v>500000</v>
      </c>
      <c r="S9">
        <v>800000</v>
      </c>
    </row>
    <row r="10" spans="6:22" x14ac:dyDescent="0.25">
      <c r="L10">
        <v>6</v>
      </c>
      <c r="M10">
        <v>3</v>
      </c>
      <c r="N10" t="s">
        <v>10</v>
      </c>
      <c r="O10" t="s">
        <v>11</v>
      </c>
      <c r="P10">
        <v>3</v>
      </c>
      <c r="Q10">
        <v>300000</v>
      </c>
      <c r="R10">
        <v>200000</v>
      </c>
      <c r="S10">
        <v>800000</v>
      </c>
    </row>
    <row r="11" spans="6:22" x14ac:dyDescent="0.25">
      <c r="L11">
        <v>7</v>
      </c>
      <c r="M11">
        <v>4</v>
      </c>
      <c r="N11" t="s">
        <v>12</v>
      </c>
      <c r="O11" t="s">
        <v>11</v>
      </c>
      <c r="P11">
        <v>1</v>
      </c>
      <c r="Q11">
        <v>780000</v>
      </c>
      <c r="R11">
        <v>200000</v>
      </c>
      <c r="S11">
        <v>780000</v>
      </c>
    </row>
    <row r="16" spans="6:22" x14ac:dyDescent="0.25">
      <c r="G16" t="s">
        <v>0</v>
      </c>
      <c r="H16" t="s">
        <v>15</v>
      </c>
      <c r="I16" t="s">
        <v>1</v>
      </c>
      <c r="J16" t="s">
        <v>16</v>
      </c>
      <c r="M16" t="s">
        <v>0</v>
      </c>
      <c r="N16" t="s">
        <v>16</v>
      </c>
      <c r="P16" t="s">
        <v>0</v>
      </c>
      <c r="Q16" t="s">
        <v>21</v>
      </c>
      <c r="R16" t="s">
        <v>1</v>
      </c>
      <c r="S16" t="s">
        <v>5</v>
      </c>
      <c r="T16" t="s">
        <v>19</v>
      </c>
      <c r="U16" t="s">
        <v>20</v>
      </c>
      <c r="V16" t="s">
        <v>24</v>
      </c>
    </row>
    <row r="17" spans="7:22" x14ac:dyDescent="0.25">
      <c r="G17">
        <v>1</v>
      </c>
      <c r="H17">
        <v>1</v>
      </c>
      <c r="I17" t="s">
        <v>7</v>
      </c>
      <c r="J17" t="str">
        <f>_xlfn.XLOOKUP(Table3[[#This Row],[NID]],Table4[ID],Table4[Neighborhood],NA(),0,1)</f>
        <v>East</v>
      </c>
      <c r="M17">
        <v>1</v>
      </c>
      <c r="N17" t="s">
        <v>8</v>
      </c>
      <c r="P17">
        <v>1</v>
      </c>
      <c r="Q17">
        <v>1</v>
      </c>
      <c r="R17" t="str">
        <f>_xlfn.XLOOKUP(Table5[[#This Row],[HID]],Table3[ID],Table3[Address],NA(),0,1)</f>
        <v>123 Mockingbirdlane</v>
      </c>
      <c r="S17" s="1">
        <v>42736</v>
      </c>
      <c r="T17">
        <v>300000</v>
      </c>
      <c r="U17">
        <v>0</v>
      </c>
      <c r="V17" t="s">
        <v>25</v>
      </c>
    </row>
    <row r="18" spans="7:22" x14ac:dyDescent="0.25">
      <c r="G18">
        <v>2</v>
      </c>
      <c r="H18">
        <v>1</v>
      </c>
      <c r="I18" t="s">
        <v>9</v>
      </c>
      <c r="J18" t="str">
        <f>_xlfn.XLOOKUP(Table3[[#This Row],[NID]],Table4[ID],Table4[Neighborhood],NA(),0,1)</f>
        <v>East</v>
      </c>
      <c r="M18">
        <v>2</v>
      </c>
      <c r="N18" t="s">
        <v>17</v>
      </c>
      <c r="P18">
        <v>2</v>
      </c>
      <c r="Q18">
        <v>1</v>
      </c>
      <c r="R18" t="str">
        <f>_xlfn.XLOOKUP(Table5[[#This Row],[HID]],Table3[ID],Table3[Address],NA(),0,1)</f>
        <v>123 Mockingbirdlane</v>
      </c>
      <c r="S18" s="1">
        <v>43831</v>
      </c>
      <c r="T18">
        <v>600000</v>
      </c>
      <c r="U18">
        <v>300000</v>
      </c>
      <c r="V18" t="s">
        <v>25</v>
      </c>
    </row>
    <row r="19" spans="7:22" x14ac:dyDescent="0.25">
      <c r="G19">
        <v>3</v>
      </c>
      <c r="H19">
        <v>3</v>
      </c>
      <c r="I19" t="s">
        <v>10</v>
      </c>
      <c r="J19" t="str">
        <f>_xlfn.XLOOKUP(Table3[[#This Row],[NID]],Table4[ID],Table4[Neighborhood],NA(),0,1)</f>
        <v>North</v>
      </c>
      <c r="M19">
        <v>3</v>
      </c>
      <c r="N19" t="s">
        <v>11</v>
      </c>
      <c r="P19">
        <v>3</v>
      </c>
      <c r="Q19">
        <v>2</v>
      </c>
      <c r="R19" t="str">
        <f>_xlfn.XLOOKUP(Table5[[#This Row],[HID]],Table3[ID],Table3[Address],NA(),0,1)</f>
        <v>456 Mockingbird Lane</v>
      </c>
      <c r="S19" s="1">
        <v>42370</v>
      </c>
      <c r="T19">
        <v>700000</v>
      </c>
      <c r="U19">
        <v>0</v>
      </c>
      <c r="V19" t="s">
        <v>25</v>
      </c>
    </row>
    <row r="20" spans="7:22" x14ac:dyDescent="0.25">
      <c r="G20">
        <v>4</v>
      </c>
      <c r="H20">
        <v>3</v>
      </c>
      <c r="I20" t="s">
        <v>12</v>
      </c>
      <c r="J20" t="str">
        <f>_xlfn.XLOOKUP(Table3[[#This Row],[NID]],Table4[ID],Table4[Neighborhood],NA(),0,1)</f>
        <v>North</v>
      </c>
      <c r="M20">
        <v>4</v>
      </c>
      <c r="N20" t="s">
        <v>18</v>
      </c>
      <c r="P20">
        <v>4</v>
      </c>
      <c r="Q20">
        <v>2</v>
      </c>
      <c r="R20" t="str">
        <f>_xlfn.XLOOKUP(Table5[[#This Row],[HID]],Table3[ID],Table3[Address],NA(),0,1)</f>
        <v>456 Mockingbird Lane</v>
      </c>
      <c r="S20" s="1">
        <v>44562</v>
      </c>
      <c r="T20">
        <v>720000</v>
      </c>
      <c r="U20">
        <v>80000</v>
      </c>
      <c r="V20" t="s">
        <v>25</v>
      </c>
    </row>
    <row r="21" spans="7:22" x14ac:dyDescent="0.25">
      <c r="P21">
        <v>5</v>
      </c>
      <c r="Q21">
        <v>2</v>
      </c>
      <c r="R21" s="2" t="str">
        <f>_xlfn.XLOOKUP(Table5[[#This Row],[HID]],Table3[ID],Table3[Address],NA(),0,1)</f>
        <v>456 Mockingbird Lane</v>
      </c>
      <c r="S21" s="1">
        <v>44713</v>
      </c>
      <c r="T21">
        <v>200000</v>
      </c>
      <c r="U21">
        <v>70000</v>
      </c>
      <c r="V21" t="s">
        <v>26</v>
      </c>
    </row>
    <row r="22" spans="7:22" x14ac:dyDescent="0.25">
      <c r="P22">
        <v>6</v>
      </c>
      <c r="Q22">
        <v>3</v>
      </c>
      <c r="R22" t="str">
        <f>_xlfn.XLOOKUP(Table5[[#This Row],[HID]],Table3[ID],Table3[Address],NA(),0,1)</f>
        <v>22 Creswell Road</v>
      </c>
      <c r="S22" s="1">
        <v>42005</v>
      </c>
      <c r="T22">
        <v>200000</v>
      </c>
      <c r="U22">
        <v>0</v>
      </c>
      <c r="V22" t="s">
        <v>25</v>
      </c>
    </row>
    <row r="23" spans="7:22" x14ac:dyDescent="0.25">
      <c r="P23">
        <v>7</v>
      </c>
      <c r="Q23">
        <v>3</v>
      </c>
      <c r="R23" t="str">
        <f>_xlfn.XLOOKUP(Table5[[#This Row],[HID]],Table3[ID],Table3[Address],NA(),0,1)</f>
        <v>22 Creswell Road</v>
      </c>
      <c r="S23" s="1">
        <v>44197</v>
      </c>
      <c r="T23">
        <v>600000</v>
      </c>
      <c r="U23">
        <v>0</v>
      </c>
      <c r="V23" t="s">
        <v>25</v>
      </c>
    </row>
    <row r="24" spans="7:22" x14ac:dyDescent="0.25">
      <c r="P24">
        <v>8</v>
      </c>
      <c r="Q24">
        <v>3</v>
      </c>
      <c r="R24" t="str">
        <f>_xlfn.XLOOKUP(Table5[[#This Row],[HID]],Table3[ID],Table3[Address],NA(),0,1)</f>
        <v>22 Creswell Road</v>
      </c>
      <c r="S24" s="1">
        <v>44927</v>
      </c>
      <c r="T24">
        <v>800000</v>
      </c>
      <c r="U24">
        <v>500000</v>
      </c>
      <c r="V24" t="s">
        <v>25</v>
      </c>
    </row>
    <row r="25" spans="7:22" x14ac:dyDescent="0.25">
      <c r="P25">
        <v>9</v>
      </c>
      <c r="Q25">
        <v>3</v>
      </c>
      <c r="R25" s="2" t="str">
        <f>_xlfn.XLOOKUP(Table5[[#This Row],[HID]],Table3[ID],Table3[Address],NA(),0,1)</f>
        <v>22 Creswell Road</v>
      </c>
      <c r="S25" s="1">
        <v>45078</v>
      </c>
      <c r="T25">
        <v>300000</v>
      </c>
      <c r="U25">
        <v>200000</v>
      </c>
      <c r="V25" t="s">
        <v>26</v>
      </c>
    </row>
    <row r="26" spans="7:22" x14ac:dyDescent="0.25">
      <c r="G26" t="s">
        <v>0</v>
      </c>
      <c r="H26" t="s">
        <v>21</v>
      </c>
      <c r="I26" t="s">
        <v>1</v>
      </c>
      <c r="J26" t="s">
        <v>23</v>
      </c>
      <c r="K26" t="s">
        <v>22</v>
      </c>
      <c r="P26">
        <v>10</v>
      </c>
      <c r="Q26">
        <v>4</v>
      </c>
      <c r="R26" s="2" t="str">
        <f>_xlfn.XLOOKUP(Table5[[#This Row],[HID]],Table3[ID],Table3[Address],NA(),0,1)</f>
        <v>77 Crestwell Road</v>
      </c>
      <c r="S26" s="1">
        <v>41640</v>
      </c>
      <c r="T26">
        <v>770000</v>
      </c>
      <c r="U26">
        <v>0</v>
      </c>
      <c r="V26" t="s">
        <v>25</v>
      </c>
    </row>
    <row r="27" spans="7:22" x14ac:dyDescent="0.25">
      <c r="G27">
        <v>1</v>
      </c>
      <c r="H27">
        <v>1</v>
      </c>
      <c r="I27" t="str">
        <f>_xlfn.XLOOKUP(Table6[[#This Row],[HID]],Table3[ID],Table3[Address],NA(),0,1)</f>
        <v>123 Mockingbirdlane</v>
      </c>
      <c r="J27" s="1">
        <v>42736</v>
      </c>
      <c r="K27">
        <v>300000</v>
      </c>
      <c r="P27">
        <v>11</v>
      </c>
      <c r="Q27">
        <v>4</v>
      </c>
      <c r="R27" s="2" t="str">
        <f>_xlfn.XLOOKUP(Table5[[#This Row],[HID]],Table3[ID],Table3[Address],NA(),0,1)</f>
        <v>77 Crestwell Road</v>
      </c>
      <c r="S27" s="1">
        <v>45292</v>
      </c>
      <c r="T27">
        <v>780000</v>
      </c>
      <c r="U27">
        <v>200000</v>
      </c>
      <c r="V27" t="s">
        <v>25</v>
      </c>
    </row>
    <row r="28" spans="7:22" x14ac:dyDescent="0.25">
      <c r="G28">
        <v>2</v>
      </c>
      <c r="H28">
        <v>1</v>
      </c>
      <c r="I28" t="str">
        <f>_xlfn.XLOOKUP(Table6[[#This Row],[HID]],Table3[ID],Table3[Address],NA(),0,1)</f>
        <v>123 Mockingbirdlane</v>
      </c>
      <c r="J28" s="1">
        <v>43831</v>
      </c>
      <c r="K28">
        <v>600000</v>
      </c>
    </row>
    <row r="29" spans="7:22" x14ac:dyDescent="0.25">
      <c r="G29">
        <v>3</v>
      </c>
      <c r="H29">
        <v>2</v>
      </c>
      <c r="I29" t="str">
        <f>_xlfn.XLOOKUP(Table6[[#This Row],[HID]],Table3[ID],Table3[Address],NA(),0,1)</f>
        <v>456 Mockingbird Lane</v>
      </c>
      <c r="J29" s="1">
        <v>42370</v>
      </c>
      <c r="K29">
        <v>700000</v>
      </c>
    </row>
    <row r="30" spans="7:22" x14ac:dyDescent="0.25">
      <c r="G30">
        <v>4</v>
      </c>
      <c r="H30">
        <v>2</v>
      </c>
      <c r="I30" t="str">
        <f>_xlfn.XLOOKUP(Table6[[#This Row],[HID]],Table3[ID],Table3[Address],NA(),0,1)</f>
        <v>456 Mockingbird Lane</v>
      </c>
      <c r="J30" s="1">
        <v>44562</v>
      </c>
      <c r="K30">
        <v>720000</v>
      </c>
    </row>
    <row r="31" spans="7:22" x14ac:dyDescent="0.25">
      <c r="G31">
        <v>5</v>
      </c>
      <c r="H31">
        <v>3</v>
      </c>
      <c r="I31" t="str">
        <f>_xlfn.XLOOKUP(Table6[[#This Row],[HID]],Table3[ID],Table3[Address],NA(),0,1)</f>
        <v>22 Creswell Road</v>
      </c>
      <c r="J31" s="1">
        <v>42005</v>
      </c>
      <c r="K31">
        <v>200000</v>
      </c>
    </row>
    <row r="32" spans="7:22" x14ac:dyDescent="0.25">
      <c r="G32">
        <v>6</v>
      </c>
      <c r="H32">
        <v>3</v>
      </c>
      <c r="I32" t="str">
        <f>_xlfn.XLOOKUP(Table6[[#This Row],[HID]],Table3[ID],Table3[Address],NA(),0,1)</f>
        <v>22 Creswell Road</v>
      </c>
      <c r="J32" s="1">
        <v>44197</v>
      </c>
      <c r="K32">
        <v>600000</v>
      </c>
    </row>
    <row r="33" spans="7:11" x14ac:dyDescent="0.25">
      <c r="G33">
        <v>7</v>
      </c>
      <c r="H33">
        <v>3</v>
      </c>
      <c r="I33" t="str">
        <f>_xlfn.XLOOKUP(Table6[[#This Row],[HID]],Table3[ID],Table3[Address],NA(),0,1)</f>
        <v>22 Creswell Road</v>
      </c>
      <c r="J33" s="1">
        <v>44927</v>
      </c>
      <c r="K33">
        <v>800000</v>
      </c>
    </row>
    <row r="34" spans="7:11" x14ac:dyDescent="0.25">
      <c r="G34">
        <v>8</v>
      </c>
      <c r="H34">
        <v>4</v>
      </c>
      <c r="I34" t="str">
        <f>_xlfn.XLOOKUP(Table6[[#This Row],[HID]],Table3[ID],Table3[Address],NA(),0,1)</f>
        <v>77 Crestwell Road</v>
      </c>
      <c r="J34" s="1">
        <v>41640</v>
      </c>
      <c r="K34">
        <v>770000</v>
      </c>
    </row>
    <row r="35" spans="7:11" x14ac:dyDescent="0.25">
      <c r="G35">
        <v>9</v>
      </c>
      <c r="H35">
        <v>4</v>
      </c>
      <c r="I35" t="str">
        <f>_xlfn.XLOOKUP(Table6[[#This Row],[HID]],Table3[ID],Table3[Address],NA(),0,1)</f>
        <v>77 Crestwell Road</v>
      </c>
      <c r="J35" s="1">
        <v>45292</v>
      </c>
      <c r="K35">
        <v>780000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Wacey</dc:creator>
  <cp:lastModifiedBy>Mike Wacey</cp:lastModifiedBy>
  <dcterms:created xsi:type="dcterms:W3CDTF">2024-09-17T21:25:20Z</dcterms:created>
  <dcterms:modified xsi:type="dcterms:W3CDTF">2024-09-18T16:52:25Z</dcterms:modified>
</cp:coreProperties>
</file>