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hrislittle/GitHub/speedsheet/mvp/data/excel_files_clean/"/>
    </mc:Choice>
  </mc:AlternateContent>
  <xr:revisionPtr revIDLastSave="0" documentId="13_ncr:1_{6CFB2E2B-6F4D-5345-91F2-5B6EBCD0A9BA}" xr6:coauthVersionLast="47" xr6:coauthVersionMax="47" xr10:uidLastSave="{00000000-0000-0000-0000-000000000000}"/>
  <bookViews>
    <workbookView xWindow="0" yWindow="500" windowWidth="38400" windowHeight="19680" activeTab="1" xr2:uid="{00000000-000D-0000-FFFF-FFFF00000000}"/>
  </bookViews>
  <sheets>
    <sheet name="sheet_1" sheetId="1" r:id="rId1"/>
    <sheet name="sheet_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5" i="2" l="1"/>
  <c r="F3" i="2"/>
  <c r="O5" i="2"/>
  <c r="P5" i="2"/>
  <c r="Q5" i="2"/>
  <c r="R5" i="2"/>
  <c r="S5" i="2"/>
  <c r="T5" i="2"/>
  <c r="U5" i="2"/>
  <c r="V5" i="2"/>
  <c r="W5" i="2"/>
  <c r="X5" i="2"/>
  <c r="Y5" i="2"/>
  <c r="R3" i="1"/>
  <c r="R2" i="1"/>
  <c r="W3" i="1"/>
  <c r="W2" i="1"/>
  <c r="V3" i="1"/>
  <c r="V2" i="1"/>
  <c r="U3" i="1"/>
  <c r="U2" i="1"/>
  <c r="T3" i="1"/>
  <c r="T2" i="1"/>
  <c r="S3" i="1"/>
  <c r="S2" i="1"/>
  <c r="C2" i="2"/>
  <c r="B2" i="2"/>
  <c r="E2" i="2" s="1"/>
  <c r="A3" i="2"/>
  <c r="Q3" i="1"/>
  <c r="P3" i="1"/>
  <c r="O3" i="1"/>
  <c r="N3" i="1"/>
  <c r="M3" i="1"/>
  <c r="L3" i="1"/>
  <c r="Q2" i="1"/>
  <c r="P2" i="1"/>
  <c r="O2" i="1"/>
  <c r="N2" i="1"/>
  <c r="M2" i="1"/>
  <c r="L2" i="1"/>
  <c r="F2" i="2" l="1"/>
  <c r="Z3" i="1"/>
  <c r="Z2" i="1"/>
  <c r="AA3" i="1" s="1" a="1"/>
  <c r="AA3" i="1" s="1"/>
  <c r="B3" i="2"/>
  <c r="C3" i="2"/>
  <c r="D2" i="2"/>
  <c r="AC2" i="1" l="1"/>
  <c r="E3" i="2"/>
  <c r="AA2" i="1" a="1"/>
  <c r="AA2" i="1" s="1"/>
  <c r="D3" i="2"/>
  <c r="G3" i="2" l="1"/>
  <c r="G2" i="2"/>
  <c r="J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<sst xmlns="http://schemas.openxmlformats.org/spreadsheetml/2006/main" count="51" uniqueCount="48">
  <si>
    <t>A_id</t>
  </si>
  <si>
    <t>Size</t>
  </si>
  <si>
    <t>Weight</t>
  </si>
  <si>
    <t>Sweetness</t>
  </si>
  <si>
    <t>Crunchiness</t>
  </si>
  <si>
    <t>Juiciness</t>
  </si>
  <si>
    <t>Ripeness</t>
  </si>
  <si>
    <t>Acidity</t>
  </si>
  <si>
    <t>Quality</t>
  </si>
  <si>
    <t>Sum_Column</t>
  </si>
  <si>
    <t>Average_Column</t>
  </si>
  <si>
    <t>If_Column</t>
  </si>
  <si>
    <t>Count_Column</t>
  </si>
  <si>
    <t>Countif_Column</t>
  </si>
  <si>
    <t>Sumif_Column</t>
  </si>
  <si>
    <t>Concatenate_Column</t>
  </si>
  <si>
    <t>Left_Column</t>
  </si>
  <si>
    <t>Right_Column</t>
  </si>
  <si>
    <t>good</t>
  </si>
  <si>
    <t>bad</t>
  </si>
  <si>
    <t>Filtered_id</t>
  </si>
  <si>
    <t>Vlookup Size</t>
  </si>
  <si>
    <t>Index Match Weight</t>
  </si>
  <si>
    <t>Conditional Sum</t>
  </si>
  <si>
    <t>Conditional average</t>
  </si>
  <si>
    <t>Hlookup</t>
  </si>
  <si>
    <t>Vlookup Size Countif</t>
  </si>
  <si>
    <t>Count</t>
  </si>
  <si>
    <t>Count not empty</t>
  </si>
  <si>
    <t>Concatenate string</t>
  </si>
  <si>
    <t>Conditional count</t>
  </si>
  <si>
    <t>Index value</t>
  </si>
  <si>
    <t>Trim quality</t>
  </si>
  <si>
    <t>Rounded Ripeness</t>
  </si>
  <si>
    <t>Fun Substitute</t>
  </si>
  <si>
    <t>Max</t>
  </si>
  <si>
    <t>num_2</t>
  </si>
  <si>
    <t>num_4</t>
  </si>
  <si>
    <t>num_6</t>
  </si>
  <si>
    <t>num_8</t>
  </si>
  <si>
    <t>num_10</t>
  </si>
  <si>
    <t>num_12</t>
  </si>
  <si>
    <t>num_14</t>
  </si>
  <si>
    <t>num_16</t>
  </si>
  <si>
    <t>num_18</t>
  </si>
  <si>
    <t>num_20</t>
  </si>
  <si>
    <t>num_22</t>
  </si>
  <si>
    <t>num_24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</si>
</sst>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workbookViewId="0">
      <selection activeCell="Z2" sqref="Z2"/>
    </sheetView>
  </sheetViews>
  <sheetFormatPr baseColWidth="10" defaultColWidth="8.83203125" defaultRowHeight="15" x14ac:dyDescent="0.2"/>
  <cols>
    <col min="1" max="1" width="10.1640625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  <c r="T1" t="s">
        <v>30</v>
      </c>
      <c r="U1" t="s">
        <v>32</v>
      </c>
      <c r="V1" t="s">
        <v>33</v>
      </c>
      <c r="W1" t="s">
        <v>34</v>
      </c>
      <c r="Y1" t="s">
        <v>8</v>
      </c>
      <c r="Z1" t="s">
        <v>27</v>
      </c>
      <c r="AA1" t="s">
        <v>31</v>
      </c>
      <c r="AC1" t="s">
        <v>35</v>
      </c>
    </row>
    <row r="2" spans="1:29" x14ac:dyDescent="0.2">
      <c r="A2">
        <v>0</v>
      </c>
      <c r="B2">
        <v>-3.970048523</v>
      </c>
      <c r="C2">
        <v>-2.5123363809999999</v>
      </c>
      <c r="D2">
        <v>5.346329613</v>
      </c>
      <c r="E2">
        <v>-1.0120087120000001</v>
      </c>
      <c r="F2">
        <v>1.8449003610000001</v>
      </c>
      <c r="G2">
        <v>0.32983979699999999</v>
      </c>
      <c r="H2">
        <v>-0.49159048300000002</v>
      </c>
      <c r="I2" t="s">
        <v>18</v>
      </c>
      <c r="J2">
        <v>-3.970048523</v>
      </c>
      <c r="K2">
        <v>-1.9850242615</v>
      </c>
      <c r="L2" t="str">
        <f t="shared" ref="L2:L4" si="0">IF(A2&gt;1, "Above", "Below")</f>
        <v>Below</v>
      </c>
      <c r="M2">
        <f t="shared" ref="M2:M4" si="1">COUNT(A:A)</f>
        <v>2</v>
      </c>
      <c r="N2">
        <f t="shared" ref="N2:N4" si="2">COUNTIF(A:A, "&gt;1")</f>
        <v>0</v>
      </c>
      <c r="O2">
        <f t="shared" ref="O2:O4" si="3">SUMIF(B:B, "&gt;1")</f>
        <v>0</v>
      </c>
      <c r="P2" t="str">
        <f t="shared" ref="P2:P4" si="4">CONCATENATE(A2, B2)</f>
        <v>0-3.970048523</v>
      </c>
      <c r="Q2" t="str">
        <f>LEFT(A2, 2)</f>
        <v>0</v>
      </c>
      <c r="R2" t="str">
        <f>RIGHT(B2, 2)</f>
        <v>23</v>
      </c>
      <c r="S2" t="str">
        <f>CONCATENATE(LEFT(I2,2),RIGHT(I2,2))</f>
        <v>good</v>
      </c>
      <c r="T2">
        <f>COUNTIFS(H:H,"&lt;0",I:I,"good")</f>
        <v>2</v>
      </c>
      <c r="U2" t="str">
        <f>TRIM(I2)</f>
        <v>good</v>
      </c>
      <c r="V2">
        <f>ROUND(G2,6)</f>
        <v>0.32984000000000002</v>
      </c>
      <c r="W2" t="str">
        <f>SUBSTITUTE(S2,"g","fun")</f>
        <v>funood</v>
      </c>
      <c r="Y2" t="s">
        <v>18</v>
      </c>
      <c r="Z2">
        <f>COUNTIF(I:I,Y2)</f>
        <v>2</v>
      </c>
      <c r="AA2" cm="1">
        <f t="array" ref="AA2">INDEX(Z:Z,2,0)</f>
        <v>2</v>
      </c>
      <c r="AC2">
        <f>MAX($Z$2:$Z$3)</f>
        <v>2</v>
      </c>
    </row>
    <row r="3" spans="1:29" x14ac:dyDescent="0.2">
      <c r="A3">
        <v>1</v>
      </c>
      <c r="B3">
        <v>-1.195217191</v>
      </c>
      <c r="C3">
        <v>-2.8392565279999999</v>
      </c>
      <c r="D3">
        <v>3.6640587579999999</v>
      </c>
      <c r="E3">
        <v>1.5882323089999999</v>
      </c>
      <c r="F3">
        <v>0.85328579500000001</v>
      </c>
      <c r="G3">
        <v>0.86753008200000004</v>
      </c>
      <c r="H3">
        <v>-0.72280936699999998</v>
      </c>
      <c r="I3" t="s">
        <v>18</v>
      </c>
      <c r="J3">
        <v>-0.19521719100000001</v>
      </c>
      <c r="K3">
        <v>-9.7608595500000006E-2</v>
      </c>
      <c r="L3" t="str">
        <f t="shared" si="0"/>
        <v>Below</v>
      </c>
      <c r="M3">
        <f t="shared" si="1"/>
        <v>2</v>
      </c>
      <c r="N3">
        <f t="shared" si="2"/>
        <v>0</v>
      </c>
      <c r="O3">
        <f t="shared" si="3"/>
        <v>0</v>
      </c>
      <c r="P3" t="str">
        <f t="shared" si="4"/>
        <v>1-1.195217191</v>
      </c>
      <c r="Q3" t="str">
        <f>LEFT(A3, 3)</f>
        <v>1</v>
      </c>
      <c r="R3" t="str">
        <f t="shared" ref="R3:R4" si="5">RIGHT(B3, 2)</f>
        <v>91</v>
      </c>
      <c r="S3" t="str">
        <f t="shared" ref="S3:S4" si="6">CONCATENATE(LEFT(I3,2),RIGHT(I3,2))</f>
        <v>good</v>
      </c>
      <c r="T3">
        <f t="shared" ref="T3:T4" si="7">COUNTIFS(H:H,"&lt;0",I:I,"good")</f>
        <v>2</v>
      </c>
      <c r="U3" t="str">
        <f t="shared" ref="U3:U4" si="8">TRIM(I3)</f>
        <v>good</v>
      </c>
      <c r="V3">
        <f t="shared" ref="V3:V4" si="9">ROUND(G3,6)</f>
        <v>0.86753000000000002</v>
      </c>
      <c r="W3" t="str">
        <f t="shared" ref="W3:W4" si="10">SUBSTITUTE(S3,"g","fun")</f>
        <v>funood</v>
      </c>
      <c r="Y3" t="s">
        <v>19</v>
      </c>
      <c r="Z3">
        <f t="shared" ref="Z3:Z4" si="11">COUNTIF(I:I,Y3)</f>
        <v>0</v>
      </c>
      <c r="AA3" cm="1">
        <f t="array" ref="AA3">INDEX(Z:Z,2,0)</f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D13B-6869-4528-84A8-8C592BB96282}">
  <dimension ref="A1:Y5"/>
  <sheetViews>
    <sheetView tabSelected="1" workbookViewId="0">
      <selection activeCell="N4" sqref="N4"/>
    </sheetView>
  </sheetViews>
  <sheetFormatPr baseColWidth="10" defaultColWidth="8.83203125" defaultRowHeight="15" x14ac:dyDescent="0.2"/>
  <sheetData>
    <row r="1" spans="1:25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J1" t="s">
        <v>28</v>
      </c>
    </row>
    <row r="2" spans="1:25" x14ac:dyDescent="0.2">
      <c r="A2">
        <v>2</v>
      </c>
      <c r="B2">
        <f>VLOOKUP(sheet_2!A2,sheet_1!A:B,2,1)</f>
        <v>-1.195217191</v>
      </c>
      <c r="C2" t="e">
        <f>INDEX(sheet_1!C:C,MATCH(A2,sheet_1!A:A,0))</f>
        <v>#N/A</v>
      </c>
      <c r="D2">
        <f>IF(B2&gt;0,B2+C2,0)</f>
        <v>0</v>
      </c>
      <c r="E2">
        <f>IF(B2&gt;0,AVERAGE(B2:C2),0)</f>
        <v>0</v>
      </c>
      <c r="F2">
        <f>HLOOKUP(A2,$N$4:$AC$5,2,1)</f>
        <v>4</v>
      </c>
      <c r="G2">
        <f>COUNTIF($B:$B,"&gt;1")</f>
        <v>0</v>
      </c>
      <c r="J2">
        <f>COUNTA(G:G)</f>
        <v>3</v>
      </c>
    </row>
    <row r="3" spans="1:25" x14ac:dyDescent="0.2">
      <c r="A3">
        <f>A2+2</f>
        <v>4</v>
      </c>
      <c r="B3">
        <f>VLOOKUP(sheet_2!A3,sheet_1!A:B,2,1)</f>
        <v>-1.195217191</v>
      </c>
      <c r="C3" t="e">
        <f>INDEX(sheet_1!C:C,MATCH(A3,sheet_1!A:A,0))</f>
        <v>#N/A</v>
      </c>
      <c r="D3">
        <f t="shared" ref="D3:D17" si="0">IF(B3&gt;0,B3+C3,0)</f>
        <v>0</v>
      </c>
      <c r="E3">
        <f t="shared" ref="E3:E17" si="1">IF(B3&gt;0,AVERAGE(B3:C3),0)</f>
        <v>0</v>
      </c>
      <c r="F3">
        <f t="shared" ref="F3:F17" si="2">HLOOKUP(A3,$N$4:$AC$5,2,1)</f>
        <v>8</v>
      </c>
      <c r="G3">
        <f t="shared" ref="G3:G17" si="3">COUNTIF($B:$B,"&gt;1")</f>
        <v>0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1:25" x14ac:dyDescent="0.2">
      <c r="N4">
        <v>2</v>
      </c>
      <c r="O4">
        <v>4</v>
      </c>
      <c r="P4">
        <v>6</v>
      </c>
      <c r="Q4">
        <v>8</v>
      </c>
      <c r="R4">
        <v>10</v>
      </c>
      <c r="S4">
        <v>12</v>
      </c>
      <c r="T4">
        <v>14</v>
      </c>
      <c r="U4">
        <v>16</v>
      </c>
      <c r="V4">
        <v>18</v>
      </c>
      <c r="W4">
        <v>20</v>
      </c>
      <c r="X4">
        <v>22</v>
      </c>
      <c r="Y4">
        <v>24</v>
      </c>
    </row>
    <row r="5" spans="1:25" x14ac:dyDescent="0.2">
      <c r="N5">
        <f>N4*2</f>
        <v>4</v>
      </c>
      <c r="O5">
        <f t="shared" ref="O5:Y5" si="4">O4*2</f>
        <v>8</v>
      </c>
      <c r="P5">
        <f t="shared" si="4"/>
        <v>12</v>
      </c>
      <c r="Q5">
        <f t="shared" si="4"/>
        <v>16</v>
      </c>
      <c r="R5">
        <f t="shared" si="4"/>
        <v>20</v>
      </c>
      <c r="S5">
        <f t="shared" si="4"/>
        <v>24</v>
      </c>
      <c r="T5">
        <f t="shared" si="4"/>
        <v>28</v>
      </c>
      <c r="U5">
        <f t="shared" si="4"/>
        <v>32</v>
      </c>
      <c r="V5">
        <f t="shared" si="4"/>
        <v>36</v>
      </c>
      <c r="W5">
        <f t="shared" si="4"/>
        <v>40</v>
      </c>
      <c r="X5">
        <f t="shared" si="4"/>
        <v>44</v>
      </c>
      <c r="Y5">
        <f t="shared" si="4"/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Christopher Little</cp:lastModifiedBy>
  <dcterms:created xsi:type="dcterms:W3CDTF">2024-02-20T10:34:27Z</dcterms:created>
  <dcterms:modified xsi:type="dcterms:W3CDTF">2024-03-21T17:14:29Z</dcterms:modified>
</cp:coreProperties>
</file>