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8400" yWindow="500" windowWidth="38400" windowHeight="21100" tabRatio="600" firstSheet="0" activeTab="1" autoFilterDateGrouping="1"/>
  </bookViews>
  <sheets>
    <sheet name="Sheet1" sheetId="1" state="visible" r:id="rId1"/>
    <sheet name="Sheet2" sheetId="2" state="visible" r:id="rId2"/>
  </sheets>
  <definedNames/>
  <calcPr calcId="19102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sz val="11"/>
    </font>
  </fonts>
  <fills count="2">
    <fill>
      <patternFill/>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0" fontId="1" fillId="0" borderId="0" applyAlignment="1" pivotButton="0" quotePrefix="0" xfId="0">
      <alignment horizontal="center" vertical="top"/>
    </xf>
    <xf numFmtId="0" fontId="1" fillId="0" borderId="2" applyAlignment="1" pivotButton="0" quotePrefix="0" xfId="0">
      <alignment horizontal="center" vertical="top"/>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T3"/>
  <sheetViews>
    <sheetView workbookViewId="0">
      <selection activeCell="T2" sqref="T2"/>
    </sheetView>
  </sheetViews>
  <sheetFormatPr baseColWidth="10" defaultColWidth="8.83203125" defaultRowHeight="15"/>
  <sheetData>
    <row r="1">
      <c r="A1" s="1" t="inlineStr">
        <is>
          <t>age</t>
        </is>
      </c>
      <c r="B1" s="1" t="inlineStr">
        <is>
          <t>gender</t>
        </is>
      </c>
      <c r="C1" s="1" t="inlineStr">
        <is>
          <t>time_spent</t>
        </is>
      </c>
      <c r="D1" s="1" t="inlineStr">
        <is>
          <t>platform</t>
        </is>
      </c>
      <c r="E1" s="1" t="inlineStr">
        <is>
          <t>interests</t>
        </is>
      </c>
      <c r="F1" s="1" t="inlineStr">
        <is>
          <t>location</t>
        </is>
      </c>
      <c r="G1" s="1" t="inlineStr">
        <is>
          <t>demographics</t>
        </is>
      </c>
      <c r="H1" s="1" t="inlineStr">
        <is>
          <t>profession</t>
        </is>
      </c>
      <c r="I1" s="1" t="inlineStr">
        <is>
          <t>income</t>
        </is>
      </c>
      <c r="J1" s="1" t="inlineStr">
        <is>
          <t>indebt</t>
        </is>
      </c>
      <c r="K1" s="1" t="inlineStr">
        <is>
          <t>isHomeOwner</t>
        </is>
      </c>
      <c r="L1" s="1" t="inlineStr">
        <is>
          <t>Owns_Car</t>
        </is>
      </c>
      <c r="M1" t="inlineStr">
        <is>
          <t>Index_Match_Size</t>
        </is>
      </c>
      <c r="N1" t="inlineStr">
        <is>
          <t>If_Weight_Or_Size</t>
        </is>
      </c>
      <c r="O1" s="2" t="inlineStr">
        <is>
          <t>Age Category</t>
        </is>
      </c>
      <c r="P1" s="2" t="inlineStr">
        <is>
          <t>Average Time Spent for Gender</t>
        </is>
      </c>
      <c r="Q1" s="2" t="inlineStr">
        <is>
          <t>Interest Count</t>
        </is>
      </c>
      <c r="R1" s="2" t="inlineStr">
        <is>
          <t>Platform Popularity</t>
        </is>
      </c>
      <c r="S1" s="2" t="inlineStr">
        <is>
          <t>Gender code</t>
        </is>
      </c>
      <c r="T1" s="2" t="inlineStr">
        <is>
          <t>Sumifs</t>
        </is>
      </c>
    </row>
    <row r="2">
      <c r="A2" t="n">
        <v>56</v>
      </c>
      <c r="B2" t="inlineStr">
        <is>
          <t>male</t>
        </is>
      </c>
      <c r="C2" t="n">
        <v>3</v>
      </c>
      <c r="D2" t="inlineStr">
        <is>
          <t>Instagram</t>
        </is>
      </c>
      <c r="E2" t="inlineStr">
        <is>
          <t>Sports</t>
        </is>
      </c>
      <c r="F2" t="inlineStr">
        <is>
          <t>United Kingdom</t>
        </is>
      </c>
      <c r="G2" t="inlineStr">
        <is>
          <t>Urban</t>
        </is>
      </c>
      <c r="H2" t="inlineStr">
        <is>
          <t>Software Engineer</t>
        </is>
      </c>
      <c r="I2" t="n">
        <v>19774</v>
      </c>
      <c r="J2" t="b">
        <v>1</v>
      </c>
      <c r="K2" t="b">
        <v>0</v>
      </c>
      <c r="L2" t="b">
        <v>0</v>
      </c>
      <c r="M2">
        <f>INDEX(B:B,MATCH(A2,A:A,0))</f>
        <v/>
      </c>
      <c r="N2">
        <f>IF(OR(B2&gt;0,C2&gt;0),"Acceptable","Check")</f>
        <v/>
      </c>
      <c r="O2">
        <f>IF(A2&lt;35,"Young",IF(AND(A2&gt;=35,A2&lt;50),"Middle-Aged","Older"))</f>
        <v/>
      </c>
      <c r="P2">
        <f>AVERAGEIF(B:B,B2, C:C)</f>
        <v/>
      </c>
      <c r="Q2">
        <f>COUNTIF(E:E, E2)</f>
        <v/>
      </c>
      <c r="R2">
        <f>COUNTIFS(B:B, "male", D:D, "Instagram")</f>
        <v/>
      </c>
      <c r="S2">
        <f>UPPER(IF(B2="non-binary", "NB", LEFT(B2, 1)))</f>
        <v/>
      </c>
      <c r="T2">
        <f>SUMIFS(C:C, D:D, "Instagram")</f>
        <v/>
      </c>
    </row>
    <row r="3">
      <c r="A3" t="n">
        <v>46</v>
      </c>
      <c r="B3" t="inlineStr">
        <is>
          <t>female</t>
        </is>
      </c>
      <c r="C3" t="n">
        <v>2</v>
      </c>
      <c r="D3" t="inlineStr">
        <is>
          <t>Facebook</t>
        </is>
      </c>
      <c r="E3" t="inlineStr">
        <is>
          <t>Travel</t>
        </is>
      </c>
      <c r="F3" t="inlineStr">
        <is>
          <t>United Kingdom</t>
        </is>
      </c>
      <c r="G3" t="inlineStr">
        <is>
          <t>Urban</t>
        </is>
      </c>
      <c r="H3" t="inlineStr">
        <is>
          <t>Student</t>
        </is>
      </c>
      <c r="I3" t="n">
        <v>10564</v>
      </c>
      <c r="J3" t="b">
        <v>1</v>
      </c>
      <c r="K3" t="b">
        <v>1</v>
      </c>
      <c r="L3" t="b">
        <v>1</v>
      </c>
      <c r="M3">
        <f>INDEX(B:B,MATCH(A3,A:A,0))</f>
        <v/>
      </c>
      <c r="N3">
        <f>IF(OR(B3&gt;0,C3&gt;0),"Acceptable","Check")</f>
        <v/>
      </c>
      <c r="O3">
        <f>IF(A3&lt;35,"Young",IF(AND(A3&gt;=35,A3&lt;50),"Middle-Aged","Older"))</f>
        <v/>
      </c>
      <c r="P3">
        <f>AVERAGEIF(B:B,B3, C:C)</f>
        <v/>
      </c>
      <c r="Q3">
        <f>COUNTIF(E:E, E3)</f>
        <v/>
      </c>
      <c r="R3">
        <f>COUNTIFS(B:B, "male", D:D, "Instagram")</f>
        <v/>
      </c>
      <c r="S3">
        <f>UPPER(IF(B3="non-binary", "NB", LEFT(B3, 1)))</f>
        <v/>
      </c>
      <c r="T3">
        <f>SUMIFS(C:C, D:D, "Instagram")</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3"/>
  <sheetViews>
    <sheetView tabSelected="1" workbookViewId="0">
      <selection activeCell="G3" sqref="G3"/>
    </sheetView>
  </sheetViews>
  <sheetFormatPr baseColWidth="10" defaultColWidth="8.83203125" defaultRowHeight="15"/>
  <cols>
    <col width="162.83203125" bestFit="1" customWidth="1" min="9" max="9"/>
    <col width="17.83203125" bestFit="1" customWidth="1" min="10" max="10"/>
  </cols>
  <sheetData>
    <row r="1">
      <c r="A1" s="1" t="inlineStr">
        <is>
          <t>Unnamed: 0</t>
        </is>
      </c>
      <c r="B1" s="1" t="inlineStr">
        <is>
          <t>Movie Name</t>
        </is>
      </c>
      <c r="C1" s="1" t="inlineStr">
        <is>
          <t>Year of Release</t>
        </is>
      </c>
      <c r="D1" s="1" t="inlineStr">
        <is>
          <t>Watch Time</t>
        </is>
      </c>
      <c r="E1" s="1" t="inlineStr">
        <is>
          <t>Movie Rating</t>
        </is>
      </c>
      <c r="F1" s="1" t="inlineStr">
        <is>
          <t>Meatscore of movie</t>
        </is>
      </c>
      <c r="G1" s="1" t="inlineStr">
        <is>
          <t>Votes</t>
        </is>
      </c>
      <c r="H1" s="1" t="inlineStr">
        <is>
          <t>Gross</t>
        </is>
      </c>
      <c r="I1" s="1" t="inlineStr">
        <is>
          <t>Description</t>
        </is>
      </c>
      <c r="J1" s="3" t="inlineStr">
        <is>
          <t>Lookup from Sheet1</t>
        </is>
      </c>
    </row>
    <row r="2">
      <c r="A2" t="n">
        <v>0</v>
      </c>
      <c r="B2" t="inlineStr">
        <is>
          <t>Jai Bhim</t>
        </is>
      </c>
      <c r="C2" t="n">
        <v>2021</v>
      </c>
      <c r="D2" t="n">
        <v>164</v>
      </c>
      <c r="E2" t="n">
        <v>9.4</v>
      </c>
      <c r="F2" t="n">
        <v>81</v>
      </c>
      <c r="G2" t="n">
        <v>180702</v>
      </c>
      <c r="H2" t="n">
        <v>28.3</v>
      </c>
      <c r="I2" t="inlineStr">
        <is>
          <t>When a tribal man is arrested for a case of alleged theft, his wife turns to a human-rights lawyer to help bring justice.</t>
        </is>
      </c>
      <c r="J2">
        <f>IF(VALUE(G2)&gt;100000,Sheet1!B2,Sheet1!B3)</f>
        <v/>
      </c>
    </row>
    <row r="3">
      <c r="A3" t="n">
        <v>1</v>
      </c>
      <c r="B3" t="inlineStr">
        <is>
          <t>Soorarai Pottru</t>
        </is>
      </c>
      <c r="C3" t="n">
        <v>2020</v>
      </c>
      <c r="D3" t="n">
        <v>153</v>
      </c>
      <c r="E3" t="n">
        <v>9.300000000000001</v>
      </c>
      <c r="F3" t="n">
        <v>100</v>
      </c>
      <c r="G3" t="n">
        <v>108490</v>
      </c>
      <c r="H3" t="n">
        <v>144.5</v>
      </c>
      <c r="I3" t="inlineStr">
        <is>
          <t>Nedumaaran Rajangam "Maara" sets out to make the common man fly and in the process takes on the world's most capital intensive industry and several enemies who stand in his way.</t>
        </is>
      </c>
      <c r="J3">
        <f>IF(VALUE(G3)&gt;100000,Sheet1!B2,Sheet1!B3)</f>
        <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2024-02-19T21:17:36Z</dcterms:created>
  <dcterms:modified xsi:type="dcterms:W3CDTF">2024-04-17T14:39:55Z</dcterms:modified>
  <cp:lastModifiedBy>Christopher Little</cp:lastModifiedBy>
</cp:coreProperties>
</file>