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mvp/data/excel_files_clean/"/>
    </mc:Choice>
  </mc:AlternateContent>
  <xr:revisionPtr revIDLastSave="0" documentId="13_ncr:1_{B3E1C8AF-A090-434D-8B0E-9970025C1F5C}" xr6:coauthVersionLast="47" xr6:coauthVersionMax="47" xr10:uidLastSave="{00000000-0000-0000-0000-000000000000}"/>
  <bookViews>
    <workbookView xWindow="0" yWindow="500" windowWidth="38400" windowHeight="19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Q3" i="1"/>
  <c r="Q2" i="1"/>
  <c r="O3" i="1"/>
  <c r="O2" i="1"/>
  <c r="N3" i="1"/>
  <c r="S3" i="1" s="1"/>
  <c r="N2" i="1"/>
  <c r="S2" i="1" s="1"/>
  <c r="M3" i="1"/>
  <c r="M2" i="1"/>
  <c r="L3" i="1"/>
  <c r="L2" i="1"/>
  <c r="K3" i="1"/>
  <c r="K2" i="1"/>
  <c r="J3" i="1"/>
  <c r="J2" i="1"/>
  <c r="I3" i="1"/>
  <c r="I2" i="1"/>
  <c r="R2" i="1" l="1"/>
  <c r="R3" i="1"/>
</calcChain>
</file>

<file path=xl/sharedStrings.xml><?xml version="1.0" encoding="utf-8"?>
<sst xmlns="http://schemas.openxmlformats.org/spreadsheetml/2006/main" count="21" uniqueCount="21">
  <si>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</si>
  <si>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</si>
  <si>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</si>
  <si>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</si>
  <si>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</si>
  <si>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</si>
  <si>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</si>
  <si>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</si>
  <si>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05-02-2010</t>
  </si>
  <si>
    <t>12-02-2010</t>
  </si>
  <si>
    <t>Monthly Sales</t>
  </si>
  <si>
    <t>Average Temperature</t>
  </si>
  <si>
    <t>Sales Performance</t>
  </si>
  <si>
    <t>Adjusted Sales</t>
  </si>
  <si>
    <t>Holiday Impact</t>
  </si>
  <si>
    <t>Fuel Price Category</t>
  </si>
  <si>
    <t>Temperature Range</t>
  </si>
  <si>
    <t>Store Summary</t>
  </si>
  <si>
    <t>Holiday Sales Ratio</t>
  </si>
  <si>
    <t>Non-empty count</t>
  </si>
  <si>
    <t>Upper Fuel Price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</si>
</sst>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/>
  </sheetViews>
  <sheetFormatPr baseColWidth="10" defaultColWidth="8.83203125" defaultRowHeight="15" x14ac:dyDescent="0.2"/>
  <cols>
    <col min="1" max="1" width="5.33203125" bestFit="1" customWidth="1"/>
    <col min="2" max="2" width="10.1640625" bestFit="1" customWidth="1"/>
    <col min="3" max="3" width="12.1640625" bestFit="1" customWidth="1"/>
    <col min="4" max="4" width="11.33203125" bestFit="1" customWidth="1"/>
    <col min="5" max="5" width="11.83203125" bestFit="1" customWidth="1"/>
    <col min="6" max="6" width="9.33203125" bestFit="1" customWidth="1"/>
    <col min="7" max="7" width="11.83203125" bestFit="1" customWidth="1"/>
    <col min="8" max="8" width="13.83203125" bestFit="1" customWidth="1"/>
    <col min="9" max="9" width="12.5" bestFit="1" customWidth="1"/>
    <col min="10" max="10" width="19.1640625" bestFit="1" customWidth="1"/>
    <col min="11" max="11" width="16.33203125" bestFit="1" customWidth="1"/>
    <col min="12" max="12" width="13.1640625" bestFit="1" customWidth="1"/>
    <col min="13" max="13" width="13.5" bestFit="1" customWidth="1"/>
    <col min="14" max="14" width="16.83203125" bestFit="1" customWidth="1"/>
    <col min="15" max="15" width="17.5" bestFit="1" customWidth="1"/>
    <col min="16" max="16" width="15.6640625" bestFit="1" customWidth="1"/>
    <col min="17" max="17" width="16.6640625" bestFit="1" customWidth="1"/>
    <col min="18" max="18" width="16.1640625" customWidth="1"/>
    <col min="19" max="19" width="24.3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10</v>
      </c>
      <c r="J1" s="2" t="s">
        <v>11</v>
      </c>
      <c r="K1" s="2" t="s">
        <v>12</v>
      </c>
      <c r="L1" s="3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</row>
    <row r="2" spans="1:19" x14ac:dyDescent="0.2">
      <c r="A2">
        <v>1</v>
      </c>
      <c r="B2" t="s">
        <v>8</v>
      </c>
      <c r="C2">
        <v>1643690.9</v>
      </c>
      <c r="D2">
        <v>0</v>
      </c>
      <c r="E2">
        <v>42.31</v>
      </c>
      <c r="F2">
        <v>2.5720000000000001</v>
      </c>
      <c r="G2">
        <v>211.0963582</v>
      </c>
      <c r="H2">
        <v>8.1059999999999999</v>
      </c>
      <c r="I2">
        <f>SUMIF(B:B, CONCATENATE("*", TEXT(DATE(YEAR(B2), MONTH(B2), 1), "mm-yyyy"), "*"), C:C)</f>
        <v>3285648.34</v>
      </c>
      <c r="J2">
        <f>AVERAGEIF(C:C, "&gt;100", E:E)</f>
        <v>40.409999999999997</v>
      </c>
      <c r="K2" t="str">
        <f>IF(C2&gt;AVERAGE(C:C), "High", "Low")</f>
        <v>High</v>
      </c>
      <c r="L2">
        <f>IFERROR(C2/VLOOKUP(G2, G:G, 1, FALSE), C2)</f>
        <v>7786.4483973840524</v>
      </c>
      <c r="M2">
        <f>COUNTIFS(C:C, "&gt;1500000", D:D, "=1")</f>
        <v>1</v>
      </c>
      <c r="N2" t="str">
        <f>IF(AND(F2&gt;2.5, F2&lt;=3), "Medium", IF(F2&gt;3, "High", "Low"))</f>
        <v>Medium</v>
      </c>
      <c r="O2" t="str">
        <f>CONCATENATE(ROUND(MIN(E:E), 0), " - ", ROUND(MAX(E:E), 0))</f>
        <v>39 - 42</v>
      </c>
      <c r="P2" t="str">
        <f>CONCATENATE("Store ", A2, "-", ROUND(AVERAGEIF(A:A, A2, C:C), 0))</f>
        <v>Store 1-1642824</v>
      </c>
      <c r="Q2">
        <f t="shared" ref="Q2:Q3" si="0">ROUND(SUMIFS(C:C, D:D, "=1") / SUM(C:C), 4)</f>
        <v>0.49969999999999998</v>
      </c>
      <c r="R2">
        <f>COUNTA(Q:Q)</f>
        <v>3</v>
      </c>
      <c r="S2" t="str">
        <f t="shared" ref="S2:S3" si="1">UPPER(N2)</f>
        <v>MEDIUM</v>
      </c>
    </row>
    <row r="3" spans="1:19" x14ac:dyDescent="0.2">
      <c r="A3">
        <v>1</v>
      </c>
      <c r="B3" t="s">
        <v>9</v>
      </c>
      <c r="C3">
        <v>1641957.44</v>
      </c>
      <c r="D3">
        <v>1</v>
      </c>
      <c r="E3">
        <v>38.51</v>
      </c>
      <c r="F3">
        <v>2.548</v>
      </c>
      <c r="G3">
        <v>211.2421698</v>
      </c>
      <c r="H3">
        <v>8.1059999999999999</v>
      </c>
      <c r="I3">
        <f t="shared" ref="I3:I4" si="2">SUMIF(B:B, CONCATENATE("*", TEXT(DATE(YEAR(B3), MONTH(B3), 1), "mm-yyyy"), "*"), C:C)</f>
        <v>3285648.34</v>
      </c>
      <c r="J3">
        <f t="shared" ref="J3:J4" si="3">AVERAGEIF(C:C, "&gt;100", E:E)</f>
        <v>40.409999999999997</v>
      </c>
      <c r="K3" t="str">
        <f t="shared" ref="K3" si="4">IF(C3&gt;AVERAGE(C:C), "High", "Low")</f>
        <v>Low</v>
      </c>
      <c r="L3">
        <f t="shared" ref="L3" si="5">IFERROR(C3/VLOOKUP(G3, G:G, 1, FALSE), C3)</f>
        <v>7772.8677070235244</v>
      </c>
      <c r="M3">
        <f t="shared" ref="M3" si="6">COUNTIFS(C:C, "&gt;1500000", D:D, "=1")</f>
        <v>1</v>
      </c>
      <c r="N3" t="str">
        <f t="shared" ref="N3" si="7">IF(AND(F3&gt;2.5, F3&lt;=3), "Medium", IF(F3&gt;3, "High", "Low"))</f>
        <v>Medium</v>
      </c>
      <c r="O3" t="str">
        <f t="shared" ref="O3" si="8">CONCATENATE(ROUND(MIN(E:E), 0), " - ", ROUND(MAX(E:E), 0))</f>
        <v>39 - 42</v>
      </c>
      <c r="P3" t="str">
        <f t="shared" ref="P3" si="9">CONCATENATE("Store ", A3, "-", ROUND(AVERAGEIF(A:A, A3, C:C), 0))</f>
        <v>Store 1-1642824</v>
      </c>
      <c r="Q3">
        <f t="shared" si="0"/>
        <v>0.49969999999999998</v>
      </c>
      <c r="R3">
        <f t="shared" ref="R3" si="10">COUNTA(Q:Q)</f>
        <v>3</v>
      </c>
      <c r="S3" t="str">
        <f t="shared" si="1"/>
        <v>MEDIUM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2024-02-20T10:34:28Z</dcterms:created>
  <dcterms:modified xsi:type="dcterms:W3CDTF">2024-03-27T15:45:42Z</dcterms:modified>
</cp:coreProperties>
</file>