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hrislittle/GitHub/speedsheet/mvp/data/excel_files_clean/"/>
    </mc:Choice>
  </mc:AlternateContent>
  <xr:revisionPtr revIDLastSave="0" documentId="13_ncr:1_{0083F8B7-AF7E-B44A-A88B-FEBB01ABF29E}" xr6:coauthVersionLast="47" xr6:coauthVersionMax="47" xr10:uidLastSave="{00000000-0000-0000-0000-000000000000}"/>
  <bookViews>
    <workbookView xWindow="0" yWindow="500" windowWidth="38400" windowHeight="19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1" l="1"/>
  <c r="Y2" i="1"/>
  <c r="X3" i="1" a="1"/>
  <c r="X3" i="1" s="1"/>
  <c r="X2" i="1" a="1"/>
  <c r="X2" i="1" s="1"/>
  <c r="W2" i="1"/>
  <c r="W3" i="1"/>
  <c r="V3" i="1"/>
  <c r="V2" i="1"/>
  <c r="U3" i="1"/>
  <c r="U2" i="1"/>
  <c r="Q3" i="1"/>
  <c r="Q2" i="1"/>
  <c r="T3" i="1"/>
  <c r="S3" i="1"/>
  <c r="R3" i="1"/>
  <c r="P3" i="1"/>
  <c r="O3" i="1"/>
  <c r="N3" i="1"/>
  <c r="M3" i="1"/>
  <c r="T2" i="1"/>
  <c r="S2" i="1"/>
  <c r="R2" i="1"/>
  <c r="P2" i="1"/>
  <c r="O2" i="1"/>
  <c r="N2" i="1"/>
  <c r="M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<sst xmlns="http://schemas.openxmlformats.org/spreadsheetml/2006/main" count="38" uniqueCount="38">
  <si>
    <t>Date</t>
  </si>
  <si>
    <t>Time</t>
  </si>
  <si>
    <t>Location</t>
  </si>
  <si>
    <t>Operator</t>
  </si>
  <si>
    <t>Flight #</t>
  </si>
  <si>
    <t>Route</t>
  </si>
  <si>
    <t>Type</t>
  </si>
  <si>
    <t>cn/In</t>
  </si>
  <si>
    <t>Aboard</t>
  </si>
  <si>
    <t>Fatalities</t>
  </si>
  <si>
    <t>Ground</t>
  </si>
  <si>
    <t>Summary</t>
  </si>
  <si>
    <t>Sum_Size_Weight</t>
  </si>
  <si>
    <t>If_Good_Quality</t>
  </si>
  <si>
    <t>Count_Negative_Weight</t>
  </si>
  <si>
    <t>Sum_High_Acidity</t>
  </si>
  <si>
    <t>Average_If_Ripe</t>
  </si>
  <si>
    <t>Concatenate_ID_Quality</t>
  </si>
  <si>
    <t>Index_Match_Size</t>
  </si>
  <si>
    <t>If_Weight_Or_Size</t>
  </si>
  <si>
    <t>17:18</t>
  </si>
  <si>
    <t>Fort Myer, Virginia</t>
  </si>
  <si>
    <t>Military - U.S. Army</t>
  </si>
  <si>
    <t>Demonstration</t>
  </si>
  <si>
    <t>Wright Flyer III</t>
  </si>
  <si>
    <t>1</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</si>
  <si>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</si>
  <si>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06:30</t>
  </si>
  <si>
    <t>AtlantiCity, New Jersey</t>
  </si>
  <si>
    <t>Military - U.S. Navy</t>
  </si>
  <si>
    <t>Test flight</t>
  </si>
  <si>
    <t>Dirigible</t>
  </si>
  <si>
    <t>First U.S. dirigible Akron exploded just offshore at an altitude of 1,000 ft. during a test flight.</t>
  </si>
  <si>
    <t>Count of Flights for a Specific Operator</t>
  </si>
  <si>
    <t>Average Aboard Passengers of Flights by a Specific Location</t>
  </si>
  <si>
    <t>Lookup with Error</t>
  </si>
  <si>
    <t>Day or Night</t>
  </si>
  <si>
    <t>Total Flight Count by Operator and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</si>
</sst>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NumberFormat="1"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
  <sheetViews>
    <sheetView tabSelected="1" workbookViewId="0">
      <selection sqref="A1:A1048576"/>
    </sheetView>
  </sheetViews>
  <sheetFormatPr baseColWidth="10" defaultColWidth="8.83203125" defaultRowHeight="15" x14ac:dyDescent="0.2"/>
  <cols>
    <col min="1" max="1" width="19.33203125" style="3" customWidth="1"/>
  </cols>
  <sheetData>
    <row r="1" spans="1:25" x14ac:dyDescent="0.2">
      <c r="A1" s="2" t="s">
        <v>0</v>
      </c>
      <c r="B1" s="1" t="s">
        <v>1</v>
      </c>
      <c r="C1" s="1" t="s">
        <v>2</v>
      </c>
      <c r="D1" s="1"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33</v>
      </c>
      <c r="V1" t="s">
        <v>34</v>
      </c>
      <c r="W1" t="s">
        <v>35</v>
      </c>
      <c r="X1" t="s">
        <v>36</v>
      </c>
      <c r="Y1" t="s">
        <v>37</v>
      </c>
    </row>
    <row r="2" spans="1:25" x14ac:dyDescent="0.2">
      <c r="A2" s="3">
        <v>3183</v>
      </c>
      <c r="B2" t="s">
        <v>20</v>
      </c>
      <c r="C2" t="s">
        <v>21</v>
      </c>
      <c r="D2" t="s">
        <v>22</v>
      </c>
      <c r="F2" t="s">
        <v>23</v>
      </c>
      <c r="G2" t="s">
        <v>24</v>
      </c>
      <c r="H2" t="s">
        <v>25</v>
      </c>
      <c r="I2">
        <v>2</v>
      </c>
      <c r="J2">
        <v>1</v>
      </c>
      <c r="K2">
        <v>0</v>
      </c>
      <c r="L2" t="s">
        <v>26</v>
      </c>
      <c r="M2">
        <f>SUM(B2,C2)</f>
        <v>0</v>
      </c>
      <c r="N2" t="str">
        <f>IF(F2="good","Yes","No")</f>
        <v>No</v>
      </c>
      <c r="O2">
        <f>COUNTIF(C:C,"&lt;0")</f>
        <v>0</v>
      </c>
      <c r="P2">
        <f>SUMIF(E:E,"&gt;"&amp;AVERAGE(E:E))</f>
        <v>0</v>
      </c>
      <c r="Q2">
        <f>AVERAGEIF(I:I,"&gt;0")</f>
        <v>3.5</v>
      </c>
      <c r="R2" t="str">
        <f>CONCATENATE("ID-",A2,"-",F2)</f>
        <v>ID-3183-Demonstration</v>
      </c>
      <c r="S2" t="str">
        <f>INDEX(B:B,MATCH(A2,A:A,0))</f>
        <v>17:18</v>
      </c>
      <c r="T2" t="str">
        <f>IF(OR(B2&gt;0,C2&gt;0),"Acceptable","Check")</f>
        <v>Acceptable</v>
      </c>
      <c r="U2">
        <f>COUNTIF(D:D, "Military - U.S. Army")</f>
        <v>1</v>
      </c>
      <c r="V2">
        <f>AVERAGEIF(C:C,"Fort Myer, Virginia", I:I)</f>
        <v>2</v>
      </c>
      <c r="W2" t="str">
        <f>IFERROR(VLOOKUP("FlightNumber", A:E, 4, FALSE), "Flight Not Found")</f>
        <v>Flight Not Found</v>
      </c>
      <c r="X2" t="str" cm="1">
        <f t="array" ref="X2">IF(AND(B:B &gt; TIME(6, 0, 0), B:B &lt;= TIME(18, 0, 0)), "Day", "Night")</f>
        <v>Night</v>
      </c>
      <c r="Y2">
        <f>COUNTIFS(D:D, "Military - U.S. Army", C:C, "Fort Myer, Virginia")</f>
        <v>1</v>
      </c>
    </row>
    <row r="3" spans="1:25" x14ac:dyDescent="0.2">
      <c r="A3" s="3">
        <v>3184</v>
      </c>
      <c r="B3" t="s">
        <v>27</v>
      </c>
      <c r="C3" t="s">
        <v>28</v>
      </c>
      <c r="D3" t="s">
        <v>29</v>
      </c>
      <c r="F3" t="s">
        <v>30</v>
      </c>
      <c r="G3" t="s">
        <v>31</v>
      </c>
      <c r="H3">
        <v>2</v>
      </c>
      <c r="I3">
        <v>5</v>
      </c>
      <c r="J3">
        <v>5</v>
      </c>
      <c r="K3">
        <v>0</v>
      </c>
      <c r="L3" t="s">
        <v>32</v>
      </c>
      <c r="M3">
        <f>SUM(B3,C3)</f>
        <v>0</v>
      </c>
      <c r="N3" t="str">
        <f>IF(F3="good","Yes","No")</f>
        <v>No</v>
      </c>
      <c r="O3">
        <f>COUNTIF(C:C,"&lt;0")</f>
        <v>0</v>
      </c>
      <c r="P3">
        <f>SUMIF(E:E,"&gt;"&amp;AVERAGE(E:E))</f>
        <v>0</v>
      </c>
      <c r="Q3">
        <f>AVERAGEIF(I:I,"&gt;0")</f>
        <v>3.5</v>
      </c>
      <c r="R3" t="str">
        <f>CONCATENATE("ID-",A3,"-",F3)</f>
        <v>ID-3184-Test flight</v>
      </c>
      <c r="S3" t="str">
        <f>INDEX(B:B,MATCH(A3,A:A,0))</f>
        <v>06:30</v>
      </c>
      <c r="T3" t="str">
        <f>IF(OR(B3&gt;0,C3&gt;0),"Acceptable","Check")</f>
        <v>Acceptable</v>
      </c>
      <c r="U3">
        <f>COUNTIF(D:D, "Military - U.S. Army")</f>
        <v>1</v>
      </c>
      <c r="V3">
        <f>AVERAGEIF(C:C,"Fort Myer, Virginia", I:I)</f>
        <v>2</v>
      </c>
      <c r="W3" t="str">
        <f>IFERROR(VLOOKUP("FlightNumber", A:E, 4, FALSE), "Flight Not Found")</f>
        <v>Flight Not Found</v>
      </c>
      <c r="X3" t="str" cm="1">
        <f t="array" ref="X3">IF(AND(B:B &gt; TIME(6, 0, 0), B:B &lt;= TIME(18, 0, 0)), "Day", "Night")</f>
        <v>Night</v>
      </c>
      <c r="Y3">
        <f>COUNTIFS(D:D, "Military - U.S. Army", C:C, "Fort Myer, Virginia")</f>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Christopher Little</cp:lastModifiedBy>
  <dcterms:created xsi:type="dcterms:W3CDTF">2024-02-19T21:17:23Z</dcterms:created>
  <dcterms:modified xsi:type="dcterms:W3CDTF">2024-03-27T16:29:06Z</dcterms:modified>
</cp:coreProperties>
</file>