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2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Date</t>
        </is>
      </c>
      <c r="B1" t="inlineStr">
        <is>
          <t>Time</t>
        </is>
      </c>
      <c r="C1" t="inlineStr">
        <is>
          <t>Location</t>
        </is>
      </c>
      <c r="D1" t="inlineStr">
        <is>
          <t>Operator</t>
        </is>
      </c>
      <c r="E1" t="inlineStr">
        <is>
          <t>Route</t>
        </is>
      </c>
      <c r="F1" t="inlineStr">
        <is>
          <t>Type</t>
        </is>
      </c>
      <c r="G1" t="inlineStr">
        <is>
          <t>Aboard</t>
        </is>
      </c>
      <c r="H1" t="inlineStr">
        <is>
          <t>Fatalities</t>
        </is>
      </c>
      <c r="I1" t="inlineStr">
        <is>
          <t>Ground</t>
        </is>
      </c>
      <c r="J1" t="inlineStr">
        <is>
          <t>Summary</t>
        </is>
      </c>
      <c r="K1" t="inlineStr">
        <is>
          <t>Sum_Size_Weight</t>
        </is>
      </c>
      <c r="L1" t="inlineStr">
        <is>
          <t>If_Good_Quality</t>
        </is>
      </c>
      <c r="M1" t="inlineStr">
        <is>
          <t>Count_Negative_Weight</t>
        </is>
      </c>
      <c r="N1" t="inlineStr">
        <is>
          <t>Average_If_Ripe</t>
        </is>
      </c>
      <c r="O1" t="inlineStr">
        <is>
          <t>Concatenate_ID_Quality</t>
        </is>
      </c>
      <c r="P1" t="inlineStr">
        <is>
          <t>Index_Match_Size</t>
        </is>
      </c>
      <c r="Q1" t="inlineStr">
        <is>
          <t>If_Weight_Or_Size</t>
        </is>
      </c>
      <c r="R1" t="inlineStr">
        <is>
          <t>Count of Flights for a Specific Operator</t>
        </is>
      </c>
      <c r="S1" t="inlineStr">
        <is>
          <t>Average Aboard Passengers of Flights by a Specific Location</t>
        </is>
      </c>
      <c r="T1" t="inlineStr">
        <is>
          <t>Lookup with Error</t>
        </is>
      </c>
      <c r="U1" t="inlineStr">
        <is>
          <t>Day or Night</t>
        </is>
      </c>
      <c r="V1" t="inlineStr">
        <is>
          <t>Total Flight Count by Operator and Location</t>
        </is>
      </c>
    </row>
    <row r="2">
      <c r="A2" t="n">
        <v>3183</v>
      </c>
      <c r="B2" s="1" t="n">
        <v>0.7208333333333333</v>
      </c>
      <c r="C2" t="inlineStr">
        <is>
          <t>Fort Myer, Virginia</t>
        </is>
      </c>
      <c r="D2" t="inlineStr">
        <is>
          <t>Military - U.S. Army</t>
        </is>
      </c>
      <c r="E2" t="inlineStr">
        <is>
          <t>Demonstration</t>
        </is>
      </c>
      <c r="F2" t="inlineStr">
        <is>
          <t>Wright Flyer III</t>
        </is>
      </c>
      <c r="G2" t="n">
        <v>2</v>
      </c>
      <c r="H2" t="n">
        <v>1</v>
      </c>
      <c r="I2" t="n">
        <v>0</v>
      </c>
      <c r="J2" t="inlineStr">
        <is>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is>
      </c>
      <c r="K2">
        <f>SUM(B2,C2)</f>
        <v/>
      </c>
      <c r="L2">
        <f>IF(E2="good","Yes","No")</f>
        <v/>
      </c>
      <c r="M2">
        <f>COUNTIF(C:C,"&lt;0")</f>
        <v/>
      </c>
      <c r="N2">
        <f>AVERAGEIF(G:G,"&gt;0")</f>
        <v/>
      </c>
      <c r="O2">
        <f>CONCATENATE("ID-",A2,"-",E2)</f>
        <v/>
      </c>
      <c r="P2">
        <f>INDEX(B:B,MATCH(A2,A:A,0))</f>
        <v/>
      </c>
      <c r="Q2">
        <f>IF(OR(B2&gt;0,C2&gt;0),"Acceptable","Check")</f>
        <v/>
      </c>
      <c r="R2">
        <f>COUNTIF(D:D, "Military - U.S. Army")</f>
        <v/>
      </c>
      <c r="S2">
        <f>AVERAGEIF(C:C,"Fort Myer, Virginia", G:G)</f>
        <v/>
      </c>
      <c r="T2">
        <f>IFERROR(VLOOKUP("FlightNumber", A:D, 4, FALSE), "Flight Not Found")</f>
        <v/>
      </c>
      <c r="U2">
        <f>IF(AND(B:B &gt; TIME(6, 0, 0), B:B &lt;= TIME(18, 0, 0)), "Day", "Night")</f>
        <v/>
      </c>
      <c r="V2">
        <f>COUNTIFS(D:D, "Military - U.S. Army", C:C, "Fort Myer, Virginia")</f>
        <v/>
      </c>
    </row>
    <row r="3">
      <c r="A3" t="n">
        <v>3184</v>
      </c>
      <c r="B3" s="1" t="n">
        <v>0.2708333333333333</v>
      </c>
      <c r="C3" t="inlineStr">
        <is>
          <t>AtlantiCity, New Jersey</t>
        </is>
      </c>
      <c r="D3" t="inlineStr">
        <is>
          <t>Military - U.S. Navy</t>
        </is>
      </c>
      <c r="E3" t="inlineStr">
        <is>
          <t>Test flight</t>
        </is>
      </c>
      <c r="F3" t="inlineStr">
        <is>
          <t>Dirigible</t>
        </is>
      </c>
      <c r="G3" t="n">
        <v>5</v>
      </c>
      <c r="H3" t="n">
        <v>5</v>
      </c>
      <c r="I3" t="n">
        <v>0</v>
      </c>
      <c r="J3" t="inlineStr">
        <is>
          <t>First U.S. dirigible Akron exploded just offshore at an altitude of 1,000 ft. during a test flight.</t>
        </is>
      </c>
      <c r="K3">
        <f>SUM(B3,C3)</f>
        <v/>
      </c>
      <c r="L3">
        <f>IF(E3="good","Yes","No")</f>
        <v/>
      </c>
      <c r="M3">
        <f>COUNTIF(C:C,"&lt;0")</f>
        <v/>
      </c>
      <c r="N3">
        <f>AVERAGEIF(G:G,"&gt;0")</f>
        <v/>
      </c>
      <c r="O3">
        <f>CONCATENATE("ID-",A3,"-",E3)</f>
        <v/>
      </c>
      <c r="P3">
        <f>INDEX(B:B,MATCH(A3,A:A,0))</f>
        <v/>
      </c>
      <c r="Q3">
        <f>IF(OR(B3&gt;0,C3&gt;0),"Acceptable","Check")</f>
        <v/>
      </c>
      <c r="R3">
        <f>COUNTIF(D:D, "Military - U.S. Army")</f>
        <v/>
      </c>
      <c r="S3">
        <f>AVERAGEIF(C:C,"Fort Myer, Virginia", G:G)</f>
        <v/>
      </c>
      <c r="T3">
        <f>IFERROR(VLOOKUP("FlightNumber", A:D, 4, FALSE), "Flight Not Found")</f>
        <v/>
      </c>
      <c r="U3">
        <f>IF(AND(B:B &gt; TIME(6, 0, 0), B:B &lt;= TIME(18, 0, 0)), "Day", "Night")</f>
        <v/>
      </c>
      <c r="V3">
        <f>COUNTIFS(D:D, "Military - U.S. Army", C:C, "Fort Myer, Virginia")</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2024-04-17T15:15:56Z</dcterms:created>
  <dcterms:modified xsi:type="dcterms:W3CDTF">2024-04-17T15:15:56Z</dcterms:modified>
</cp:coreProperties>
</file>