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</t>
        </is>
      </c>
      <c r="B1" t="inlineStr">
        <is>
          <t>Date</t>
        </is>
      </c>
      <c r="C1" t="inlineStr">
        <is>
          <t>Weekly_Sales</t>
        </is>
      </c>
      <c r="D1" t="inlineStr">
        <is>
          <t>Holiday_Flag</t>
        </is>
      </c>
      <c r="E1" t="inlineStr">
        <is>
          <t>Temperature</t>
        </is>
      </c>
      <c r="F1" t="inlineStr">
        <is>
          <t>Fuel_Price</t>
        </is>
      </c>
      <c r="G1" t="inlineStr">
        <is>
          <t>CPI</t>
        </is>
      </c>
      <c r="H1" t="inlineStr">
        <is>
          <t>Unemployment</t>
        </is>
      </c>
      <c r="I1" t="inlineStr">
        <is>
          <t>Monthly Sales</t>
        </is>
      </c>
      <c r="J1" t="inlineStr">
        <is>
          <t>Average Temperature</t>
        </is>
      </c>
      <c r="K1" t="inlineStr">
        <is>
          <t>Sales Performance</t>
        </is>
      </c>
      <c r="L1" t="inlineStr">
        <is>
          <t>Adjusted Sales</t>
        </is>
      </c>
      <c r="M1" t="inlineStr">
        <is>
          <t>Holiday Impact</t>
        </is>
      </c>
      <c r="N1" t="inlineStr">
        <is>
          <t>Fuel Price Category</t>
        </is>
      </c>
      <c r="O1" t="inlineStr">
        <is>
          <t>Temperature Range</t>
        </is>
      </c>
      <c r="P1" t="inlineStr">
        <is>
          <t>Store Summary</t>
        </is>
      </c>
      <c r="Q1" t="inlineStr">
        <is>
          <t>Holiday Sales Ratio</t>
        </is>
      </c>
      <c r="R1" t="inlineStr">
        <is>
          <t>Non-empty count</t>
        </is>
      </c>
      <c r="S1" t="inlineStr">
        <is>
          <t>Upper Fuel Price Category</t>
        </is>
      </c>
    </row>
    <row r="2">
      <c r="A2" t="n">
        <v>1</v>
      </c>
      <c r="B2" t="inlineStr">
        <is>
          <t>05-02-2010</t>
        </is>
      </c>
      <c r="C2" t="n">
        <v>1643690.9</v>
      </c>
      <c r="D2" t="n">
        <v>0</v>
      </c>
      <c r="E2" t="n">
        <v>42.31</v>
      </c>
      <c r="F2" t="n">
        <v>2.572</v>
      </c>
      <c r="G2" t="n">
        <v>211.0963582</v>
      </c>
      <c r="H2" t="n">
        <v>8.106</v>
      </c>
      <c r="I2">
        <f>SUMIF(Sheet1!B:B, CONCATENATE("*", TEXT(DATE(YEAR(Sheet1!B2), MONTH(Sheet1!B2), 1), "mm-yyyy"), "*"), Sheet1!C:C)</f>
        <v/>
      </c>
      <c r="J2">
        <f>AVERAGEIF(Sheet1!C:C, "&gt;100", Sheet1!E:E)</f>
        <v/>
      </c>
      <c r="K2">
        <f>IF((Sheet1!C2) &gt; (AVERAGE(Sheet1!C:C)), "High", "Low")</f>
        <v/>
      </c>
      <c r="L2">
        <f>IFERROR((Sheet1!C2) / (VLOOKUP(Sheet1!G2, Sheet1!G:G, 1, False)), Sheet1!C2)</f>
        <v/>
      </c>
      <c r="M2">
        <f>COUNTIFS(Sheet1!C:C, "&gt;1500000", Sheet1!D:D, "=1")</f>
        <v/>
      </c>
      <c r="N2">
        <f>IF(AND((Sheet1!F2) &gt; (2.5), (Sheet1!F2) &lt;= (3)), "Medium", IF((Sheet1!F2) &gt; (3), "High", "Low"))</f>
        <v/>
      </c>
      <c r="O2">
        <f>CONCATENATE(ROUND(MIN(Sheet1!E:E), 0), " - ", ROUND(MAX(Sheet1!E:E), 0))</f>
        <v/>
      </c>
      <c r="P2">
        <f>CONCATENATE("Store ", Sheet1!A2, "-", ROUND(AVERAGEIF(Sheet1!A:A, Sheet1!A2, Sheet1!C:C), 0))</f>
        <v/>
      </c>
      <c r="Q2">
        <f>ROUND((SUMIFS(Sheet1!C:C, Sheet1!D:D, "=1")) / (SUM(Sheet1!C:C)), 4)</f>
        <v/>
      </c>
      <c r="R2">
        <f>COUNTA(Sheet1!Q:Q)</f>
        <v/>
      </c>
      <c r="S2">
        <f>UPPER(Sheet1!N2)</f>
        <v/>
      </c>
    </row>
    <row r="3">
      <c r="A3" t="n">
        <v>1</v>
      </c>
      <c r="B3" t="inlineStr">
        <is>
          <t>12-02-2010</t>
        </is>
      </c>
      <c r="C3" t="n">
        <v>1641957.44</v>
      </c>
      <c r="D3" t="n">
        <v>1</v>
      </c>
      <c r="E3" t="n">
        <v>38.51</v>
      </c>
      <c r="F3" t="n">
        <v>2.548</v>
      </c>
      <c r="G3" t="n">
        <v>211.2421698</v>
      </c>
      <c r="H3" t="n">
        <v>8.106</v>
      </c>
      <c r="I3">
        <f>SUMIF(Sheet1!B:B, CONCATENATE("*", TEXT(DATE(YEAR(Sheet1!B3), MONTH(Sheet1!B3), 1), "mm-yyyy"), "*"), Sheet1!C:C)</f>
        <v/>
      </c>
      <c r="J3">
        <f>AVERAGEIF(Sheet1!C:C, "&gt;100", Sheet1!E:E)</f>
        <v/>
      </c>
      <c r="K3">
        <f>IF((Sheet1!C3) &gt; (AVERAGE(Sheet1!C:C)), "High", "Low")</f>
        <v/>
      </c>
      <c r="L3">
        <f>IFERROR((Sheet1!C3) / (VLOOKUP(Sheet1!G3, Sheet1!G:G, 1, False)), Sheet1!C3)</f>
        <v/>
      </c>
      <c r="M3">
        <f>COUNTIFS(Sheet1!C:C, "&gt;1500000", Sheet1!D:D, "=1")</f>
        <v/>
      </c>
      <c r="N3">
        <f>IF(AND((Sheet1!F3) &gt; (2.5), (Sheet1!F3) &lt;= (3)), "Medium", IF((Sheet1!F3) &gt; (3), "High", "Low"))</f>
        <v/>
      </c>
      <c r="O3">
        <f>CONCATENATE(ROUND(MIN(Sheet1!E:E), 0), " - ", ROUND(MAX(Sheet1!E:E), 0))</f>
        <v/>
      </c>
      <c r="P3">
        <f>CONCATENATE("Store ", Sheet1!A3, "-", ROUND(AVERAGEIF(Sheet1!A:A, Sheet1!A3, Sheet1!C:C), 0))</f>
        <v/>
      </c>
      <c r="Q3">
        <f>ROUND((SUMIFS(Sheet1!C:C, Sheet1!D:D, "=1")) / (SUM(Sheet1!C:C)), 4)</f>
        <v/>
      </c>
      <c r="R3">
        <f>COUNTA(Sheet1!Q:Q)</f>
        <v/>
      </c>
      <c r="S3">
        <f>UPPER(Sheet1!N3)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2024-04-17T15:15:47Z</dcterms:created>
  <dcterms:modified xsi:type="dcterms:W3CDTF">2024-04-17T15:15:47Z</dcterms:modified>
</cp:coreProperties>
</file>