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xero" sheetId="2" state="visible" r:id="rId2"/>
    <sheet name="bookings" sheetId="3" state="visible" r:id="rId3"/>
    <sheet name="parking" sheetId="4" state="visible" r:id="rId4"/>
    <sheet name="cleaning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96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Vehicle Reg </t>
        </is>
      </c>
      <c r="C1" t="inlineStr">
        <is>
          <t>Vehicle Reg</t>
        </is>
      </c>
      <c r="D1" t="inlineStr">
        <is>
          <t xml:space="preserve">TGB Cost (No VAT) </t>
        </is>
      </c>
      <c r="F1" t="inlineStr">
        <is>
          <t>Vehicle Reg</t>
        </is>
      </c>
      <c r="G1" t="inlineStr">
        <is>
          <t>VAT</t>
        </is>
      </c>
      <c r="H1" t="inlineStr">
        <is>
          <t xml:space="preserve">TGB Cost (Inc VAT) </t>
        </is>
      </c>
      <c r="J1" t="inlineStr">
        <is>
          <t>Vehicle Reg</t>
        </is>
      </c>
      <c r="K1" t="inlineStr">
        <is>
          <t>Days offline</t>
        </is>
      </c>
    </row>
    <row r="2">
      <c r="A2" t="inlineStr">
        <is>
          <t>FG20VLN</t>
        </is>
      </c>
      <c r="C2">
        <f>A2</f>
        <v/>
      </c>
      <c r="D2">
        <f>-SUMIF(parking!A:A,C2,parking!C:C)</f>
        <v/>
      </c>
      <c r="F2">
        <f>A2</f>
        <v/>
      </c>
      <c r="G2">
        <f>H2-(H2/1.2)</f>
        <v/>
      </c>
      <c r="H2">
        <f>-SUMIF(cleaning!A:A,F2,cleaning!F:F)</f>
        <v/>
      </c>
      <c r="J2" t="inlineStr">
        <is>
          <t>FG20VLN</t>
        </is>
      </c>
      <c r="K2" t="n">
        <v>0</v>
      </c>
    </row>
    <row r="3">
      <c r="A3" t="inlineStr">
        <is>
          <t>FH19VRE</t>
        </is>
      </c>
      <c r="C3">
        <f>A3</f>
        <v/>
      </c>
      <c r="D3">
        <f>-SUMIF(parking!A:A,C3,parking!C:C)</f>
        <v/>
      </c>
      <c r="F3">
        <f>A3</f>
        <v/>
      </c>
      <c r="G3">
        <f>H3-(H3/1.2)</f>
        <v/>
      </c>
      <c r="H3">
        <f>-SUMIF(cleaning!A:A,F3,cleaning!F:F)</f>
        <v/>
      </c>
      <c r="J3" t="inlineStr">
        <is>
          <t>FH19VRE</t>
        </is>
      </c>
      <c r="K3" t="n">
        <v>2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Description</t>
        </is>
      </c>
      <c r="C1" t="inlineStr">
        <is>
          <t>Quantity</t>
        </is>
      </c>
      <c r="D1" t="inlineStr">
        <is>
          <t>UnitAmount</t>
        </is>
      </c>
      <c r="E1" t="inlineStr">
        <is>
          <t>TaxAmount</t>
        </is>
      </c>
      <c r="F1" t="inlineStr">
        <is>
          <t>AccountCode</t>
        </is>
      </c>
      <c r="G1" t="inlineStr">
        <is>
          <t>Invoice</t>
        </is>
      </c>
      <c r="H1" t="inlineStr">
        <is>
          <t>MRG</t>
        </is>
      </c>
    </row>
    <row r="2">
      <c r="A2" t="n">
        <v>44681</v>
      </c>
      <c r="B2">
        <f>CONCATENATE(summary!A2," Parking Recharge")</f>
        <v/>
      </c>
      <c r="C2" t="n">
        <v>1</v>
      </c>
      <c r="D2">
        <f>-ROUND(summary!D2*1.2,2)</f>
        <v/>
      </c>
      <c r="E2">
        <f>ROUND(D2/6,2)</f>
        <v/>
      </c>
      <c r="F2" t="n">
        <v>4010</v>
      </c>
      <c r="G2">
        <f>D2&gt;0</f>
        <v/>
      </c>
      <c r="H2" t="b">
        <v>0</v>
      </c>
    </row>
    <row r="3">
      <c r="A3" t="n">
        <v>44681</v>
      </c>
      <c r="B3">
        <f>CONCATENATE(summary!A3," Parking Recharge")</f>
        <v/>
      </c>
      <c r="C3" t="n">
        <v>1</v>
      </c>
      <c r="D3">
        <f>-ROUND(summary!D3*1.2,2)</f>
        <v/>
      </c>
      <c r="E3">
        <f>ROUND(D3/6,2)</f>
        <v/>
      </c>
      <c r="F3" t="n">
        <v>4010</v>
      </c>
      <c r="G3">
        <f>D3&gt;0</f>
        <v/>
      </c>
      <c r="H3" t="b">
        <v>0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Vehicle ID</t>
        </is>
      </c>
      <c r="C1" t="inlineStr">
        <is>
          <t>Booking Reference</t>
        </is>
      </c>
      <c r="D1" t="inlineStr">
        <is>
          <t>Vrm</t>
        </is>
      </c>
      <c r="E1" t="inlineStr">
        <is>
          <t>Nhs Discount</t>
        </is>
      </c>
      <c r="F1" t="inlineStr">
        <is>
          <t>TGB earnings</t>
        </is>
      </c>
    </row>
    <row r="2">
      <c r="A2" t="n">
        <v>1</v>
      </c>
      <c r="B2" t="n">
        <v>14545</v>
      </c>
      <c r="C2" t="inlineStr">
        <is>
          <t>FX59-QP36-MT73</t>
        </is>
      </c>
      <c r="D2" t="inlineStr">
        <is>
          <t>WV69OLC</t>
        </is>
      </c>
      <c r="E2" t="n">
        <v>0</v>
      </c>
      <c r="F2" t="n">
        <v>254.1</v>
      </c>
    </row>
    <row r="3">
      <c r="A3" t="n">
        <v>2</v>
      </c>
      <c r="B3" t="n">
        <v>14544</v>
      </c>
      <c r="C3" t="inlineStr">
        <is>
          <t>HZ93-YU64-KR64</t>
        </is>
      </c>
      <c r="D3" t="inlineStr">
        <is>
          <t>WV69OLN</t>
        </is>
      </c>
      <c r="E3" t="n">
        <v>0</v>
      </c>
      <c r="F3" t="n">
        <v>231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 Reg</t>
        </is>
      </c>
      <c r="B1" t="inlineStr">
        <is>
          <t>Total Parking Cost per month</t>
        </is>
      </c>
      <c r="C1" t="inlineStr">
        <is>
          <t>TGB parking cost</t>
        </is>
      </c>
    </row>
    <row r="2">
      <c r="A2" t="inlineStr">
        <is>
          <t>FG20UGP</t>
        </is>
      </c>
      <c r="B2" t="n">
        <v>148</v>
      </c>
      <c r="C2">
        <f>B2/2</f>
        <v/>
      </c>
    </row>
    <row r="3">
      <c r="A3" t="inlineStr">
        <is>
          <t>WV69OLC</t>
        </is>
      </c>
      <c r="B3" t="n">
        <v>23</v>
      </c>
      <c r="C3">
        <f>B3/2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9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TGB Liability</t>
        </is>
      </c>
      <c r="C1" t="inlineStr">
        <is>
          <t xml:space="preserve">Description </t>
        </is>
      </c>
      <c r="D1" t="inlineStr">
        <is>
          <t>Total Cost (Ex VAT)</t>
        </is>
      </c>
      <c r="E1" t="inlineStr">
        <is>
          <t>Total Cost (inc VAT)</t>
        </is>
      </c>
      <c r="F1" t="inlineStr">
        <is>
          <t>TGB Cost (Inc VAT)</t>
        </is>
      </c>
    </row>
    <row r="2">
      <c r="A2" t="inlineStr">
        <is>
          <t>FG20VLU</t>
        </is>
      </c>
      <c r="B2" t="n">
        <v>0.5</v>
      </c>
      <c r="C2" t="inlineStr">
        <is>
          <t>Inside &amp; Out + Checks</t>
        </is>
      </c>
      <c r="D2" t="n">
        <v>29</v>
      </c>
      <c r="E2">
        <f>D2*1.2</f>
        <v/>
      </c>
      <c r="F2">
        <f>E2*B2</f>
        <v/>
      </c>
    </row>
    <row r="3">
      <c r="A3" t="inlineStr">
        <is>
          <t>FG20VLK</t>
        </is>
      </c>
      <c r="B3" t="n">
        <v>0.5</v>
      </c>
      <c r="C3" t="inlineStr">
        <is>
          <t>Inside &amp; Out + Checks</t>
        </is>
      </c>
      <c r="D3" t="n">
        <v>29</v>
      </c>
      <c r="E3">
        <f>D3*1.2</f>
        <v/>
      </c>
      <c r="F3">
        <f>E3*B3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2024-04-18T00:43:47Z</dcterms:created>
  <dcterms:modified xsi:type="dcterms:W3CDTF">2024-04-18T00:43:47Z</dcterms:modified>
</cp:coreProperties>
</file>