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chrislittle/GitHub/speedsheet/excel-2-python/data/excel_files_raw/"/>
    </mc:Choice>
  </mc:AlternateContent>
  <xr:revisionPtr revIDLastSave="0" documentId="13_ncr:1_{0230BAA1-C505-A045-9CB6-F4928435EA40}" xr6:coauthVersionLast="47" xr6:coauthVersionMax="47" xr10:uidLastSave="{00000000-0000-0000-0000-000000000000}"/>
  <bookViews>
    <workbookView xWindow="0" yWindow="500" windowWidth="28800" windowHeight="17500" activeTab="2" xr2:uid="{00000000-000D-0000-FFFF-FFFF00000000}"/>
  </bookViews>
  <sheets>
    <sheet name="VehicleData" sheetId="1" r:id="rId1"/>
    <sheet name="MileageBand" sheetId="3" r:id="rId2"/>
    <sheet name="PriceBand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1" l="1"/>
  <c r="V4" i="1"/>
  <c r="W4" i="1" s="1"/>
  <c r="AA4" i="1" s="1"/>
  <c r="X4" i="1"/>
  <c r="Y4" i="1"/>
  <c r="AB4" i="1" s="1"/>
  <c r="Z4" i="1"/>
  <c r="AC4" i="1" s="1"/>
  <c r="AD4" i="1"/>
  <c r="AE4" i="1"/>
  <c r="U5" i="1"/>
  <c r="V5" i="1"/>
  <c r="W5" i="1" s="1"/>
  <c r="AA5" i="1" s="1"/>
  <c r="X5" i="1"/>
  <c r="Y5" i="1" s="1"/>
  <c r="AB5" i="1" s="1"/>
  <c r="Z5" i="1"/>
  <c r="AC5" i="1"/>
  <c r="AF5" i="1" s="1"/>
  <c r="AD5" i="1"/>
  <c r="AE5" i="1"/>
  <c r="U6" i="1"/>
  <c r="V6" i="1"/>
  <c r="W6" i="1" s="1"/>
  <c r="AA6" i="1" s="1"/>
  <c r="X6" i="1"/>
  <c r="Y6" i="1"/>
  <c r="Z6" i="1"/>
  <c r="AC6" i="1" s="1"/>
  <c r="AB6" i="1"/>
  <c r="AD6" i="1"/>
  <c r="AE6" i="1"/>
  <c r="U7" i="1"/>
  <c r="V7" i="1"/>
  <c r="W7" i="1" s="1"/>
  <c r="AA7" i="1" s="1"/>
  <c r="X7" i="1"/>
  <c r="Y7" i="1"/>
  <c r="AB7" i="1" s="1"/>
  <c r="Z7" i="1"/>
  <c r="AC7" i="1" s="1"/>
  <c r="AD7" i="1"/>
  <c r="AE7" i="1"/>
  <c r="U8" i="1"/>
  <c r="V8" i="1"/>
  <c r="W8" i="1" s="1"/>
  <c r="AA8" i="1" s="1"/>
  <c r="X8" i="1"/>
  <c r="Y8" i="1"/>
  <c r="AB8" i="1" s="1"/>
  <c r="Z8" i="1"/>
  <c r="AC8" i="1" s="1"/>
  <c r="AD8" i="1"/>
  <c r="AE8" i="1"/>
  <c r="U9" i="1"/>
  <c r="V9" i="1"/>
  <c r="W9" i="1" s="1"/>
  <c r="AA9" i="1" s="1"/>
  <c r="X9" i="1"/>
  <c r="Y9" i="1" s="1"/>
  <c r="AB9" i="1" s="1"/>
  <c r="Z9" i="1"/>
  <c r="AC9" i="1" s="1"/>
  <c r="AD9" i="1"/>
  <c r="AE9" i="1"/>
  <c r="U10" i="1"/>
  <c r="V10" i="1"/>
  <c r="W10" i="1" s="1"/>
  <c r="AA10" i="1" s="1"/>
  <c r="X10" i="1"/>
  <c r="Y10" i="1"/>
  <c r="AB10" i="1" s="1"/>
  <c r="Z10" i="1"/>
  <c r="AC10" i="1"/>
  <c r="AD10" i="1"/>
  <c r="AE10" i="1"/>
  <c r="U11" i="1"/>
  <c r="V11" i="1"/>
  <c r="W11" i="1" s="1"/>
  <c r="AA11" i="1" s="1"/>
  <c r="X11" i="1"/>
  <c r="Y11" i="1" s="1"/>
  <c r="AB11" i="1" s="1"/>
  <c r="Z11" i="1"/>
  <c r="AC11" i="1"/>
  <c r="AD11" i="1"/>
  <c r="AE11" i="1"/>
  <c r="U12" i="1"/>
  <c r="V12" i="1"/>
  <c r="W12" i="1" s="1"/>
  <c r="AA12" i="1" s="1"/>
  <c r="X12" i="1"/>
  <c r="Y12" i="1"/>
  <c r="AB12" i="1" s="1"/>
  <c r="Z12" i="1"/>
  <c r="AC12" i="1"/>
  <c r="AD12" i="1"/>
  <c r="AE12" i="1"/>
  <c r="U13" i="1"/>
  <c r="V13" i="1"/>
  <c r="W13" i="1" s="1"/>
  <c r="AA13" i="1" s="1"/>
  <c r="X13" i="1"/>
  <c r="Y13" i="1"/>
  <c r="AB13" i="1" s="1"/>
  <c r="Z13" i="1"/>
  <c r="AC13" i="1"/>
  <c r="AD13" i="1"/>
  <c r="AE13" i="1"/>
  <c r="U14" i="1"/>
  <c r="V14" i="1"/>
  <c r="W14" i="1" s="1"/>
  <c r="AA14" i="1" s="1"/>
  <c r="X14" i="1"/>
  <c r="Y14" i="1"/>
  <c r="Z14" i="1"/>
  <c r="AC14" i="1" s="1"/>
  <c r="AB14" i="1"/>
  <c r="AD14" i="1"/>
  <c r="AE14" i="1"/>
  <c r="U15" i="1"/>
  <c r="V15" i="1"/>
  <c r="W15" i="1" s="1"/>
  <c r="AA15" i="1" s="1"/>
  <c r="X15" i="1"/>
  <c r="Y15" i="1"/>
  <c r="AB15" i="1" s="1"/>
  <c r="Z15" i="1"/>
  <c r="AC15" i="1" s="1"/>
  <c r="AD15" i="1"/>
  <c r="AE15" i="1"/>
  <c r="U16" i="1"/>
  <c r="V16" i="1"/>
  <c r="W16" i="1" s="1"/>
  <c r="AA16" i="1" s="1"/>
  <c r="X16" i="1"/>
  <c r="Y16" i="1"/>
  <c r="AB16" i="1" s="1"/>
  <c r="Z16" i="1"/>
  <c r="AC16" i="1" s="1"/>
  <c r="AD16" i="1"/>
  <c r="AE16" i="1"/>
  <c r="U17" i="1"/>
  <c r="V17" i="1"/>
  <c r="W17" i="1" s="1"/>
  <c r="AA17" i="1" s="1"/>
  <c r="X17" i="1"/>
  <c r="Y17" i="1"/>
  <c r="AB17" i="1" s="1"/>
  <c r="Z17" i="1"/>
  <c r="AC17" i="1" s="1"/>
  <c r="AD17" i="1"/>
  <c r="AE17" i="1"/>
  <c r="U18" i="1"/>
  <c r="V18" i="1"/>
  <c r="W18" i="1" s="1"/>
  <c r="AA18" i="1" s="1"/>
  <c r="X18" i="1"/>
  <c r="Y18" i="1"/>
  <c r="AB18" i="1" s="1"/>
  <c r="Z18" i="1"/>
  <c r="AC18" i="1"/>
  <c r="AD18" i="1"/>
  <c r="AE18" i="1"/>
  <c r="U19" i="1"/>
  <c r="V19" i="1"/>
  <c r="W19" i="1" s="1"/>
  <c r="AA19" i="1" s="1"/>
  <c r="X19" i="1"/>
  <c r="Y19" i="1" s="1"/>
  <c r="AB19" i="1" s="1"/>
  <c r="Z19" i="1"/>
  <c r="AC19" i="1"/>
  <c r="AD19" i="1"/>
  <c r="AE19" i="1"/>
  <c r="U20" i="1"/>
  <c r="V20" i="1"/>
  <c r="W20" i="1" s="1"/>
  <c r="AA20" i="1" s="1"/>
  <c r="AF20" i="1" s="1"/>
  <c r="X20" i="1"/>
  <c r="Y20" i="1"/>
  <c r="AB20" i="1" s="1"/>
  <c r="Z20" i="1"/>
  <c r="AC20" i="1"/>
  <c r="AD20" i="1"/>
  <c r="AE20" i="1"/>
  <c r="U21" i="1"/>
  <c r="V21" i="1"/>
  <c r="W21" i="1" s="1"/>
  <c r="AA21" i="1" s="1"/>
  <c r="X21" i="1"/>
  <c r="Y21" i="1"/>
  <c r="AB21" i="1" s="1"/>
  <c r="Z21" i="1"/>
  <c r="AC21" i="1"/>
  <c r="AD21" i="1"/>
  <c r="AE21" i="1"/>
  <c r="AF21" i="1"/>
  <c r="U22" i="1"/>
  <c r="V22" i="1"/>
  <c r="W22" i="1" s="1"/>
  <c r="AA22" i="1" s="1"/>
  <c r="X22" i="1"/>
  <c r="Y22" i="1"/>
  <c r="Z22" i="1"/>
  <c r="AC22" i="1" s="1"/>
  <c r="AB22" i="1"/>
  <c r="AD22" i="1"/>
  <c r="AE22" i="1"/>
  <c r="U23" i="1"/>
  <c r="V23" i="1"/>
  <c r="W23" i="1" s="1"/>
  <c r="AA23" i="1" s="1"/>
  <c r="X23" i="1"/>
  <c r="Y23" i="1"/>
  <c r="AB23" i="1" s="1"/>
  <c r="Z23" i="1"/>
  <c r="AC23" i="1"/>
  <c r="AD23" i="1"/>
  <c r="AE23" i="1"/>
  <c r="U24" i="1"/>
  <c r="V24" i="1"/>
  <c r="W24" i="1" s="1"/>
  <c r="AA24" i="1" s="1"/>
  <c r="X24" i="1"/>
  <c r="Y24" i="1"/>
  <c r="AB24" i="1" s="1"/>
  <c r="Z24" i="1"/>
  <c r="AC24" i="1" s="1"/>
  <c r="AD24" i="1"/>
  <c r="AE24" i="1"/>
  <c r="U25" i="1"/>
  <c r="V25" i="1"/>
  <c r="W25" i="1" s="1"/>
  <c r="AA25" i="1" s="1"/>
  <c r="X25" i="1"/>
  <c r="Y25" i="1" s="1"/>
  <c r="AB25" i="1" s="1"/>
  <c r="Z25" i="1"/>
  <c r="AC25" i="1" s="1"/>
  <c r="AD25" i="1"/>
  <c r="AE25" i="1"/>
  <c r="U26" i="1"/>
  <c r="V26" i="1"/>
  <c r="W26" i="1" s="1"/>
  <c r="AA26" i="1" s="1"/>
  <c r="X26" i="1"/>
  <c r="Y26" i="1"/>
  <c r="AB26" i="1" s="1"/>
  <c r="Z26" i="1"/>
  <c r="AC26" i="1"/>
  <c r="AD26" i="1"/>
  <c r="AE26" i="1"/>
  <c r="U27" i="1"/>
  <c r="V27" i="1"/>
  <c r="W27" i="1" s="1"/>
  <c r="AA27" i="1" s="1"/>
  <c r="AF27" i="1" s="1"/>
  <c r="X27" i="1"/>
  <c r="Y27" i="1" s="1"/>
  <c r="AB27" i="1" s="1"/>
  <c r="Z27" i="1"/>
  <c r="AC27" i="1"/>
  <c r="AD27" i="1"/>
  <c r="AE27" i="1"/>
  <c r="U28" i="1"/>
  <c r="V28" i="1"/>
  <c r="W28" i="1" s="1"/>
  <c r="AA28" i="1" s="1"/>
  <c r="X28" i="1"/>
  <c r="Y28" i="1"/>
  <c r="AB28" i="1" s="1"/>
  <c r="Z28" i="1"/>
  <c r="AC28" i="1"/>
  <c r="AD28" i="1"/>
  <c r="AE28" i="1"/>
  <c r="U29" i="1"/>
  <c r="V29" i="1"/>
  <c r="W29" i="1" s="1"/>
  <c r="AA29" i="1" s="1"/>
  <c r="X29" i="1"/>
  <c r="Y29" i="1"/>
  <c r="AB29" i="1" s="1"/>
  <c r="AF29" i="1" s="1"/>
  <c r="Z29" i="1"/>
  <c r="AC29" i="1"/>
  <c r="AD29" i="1"/>
  <c r="AE29" i="1"/>
  <c r="U30" i="1"/>
  <c r="V30" i="1"/>
  <c r="W30" i="1" s="1"/>
  <c r="AA30" i="1" s="1"/>
  <c r="X30" i="1"/>
  <c r="Y30" i="1"/>
  <c r="AB30" i="1" s="1"/>
  <c r="Z30" i="1"/>
  <c r="AC30" i="1"/>
  <c r="AD30" i="1"/>
  <c r="AE30" i="1"/>
  <c r="U31" i="1"/>
  <c r="V31" i="1"/>
  <c r="W31" i="1" s="1"/>
  <c r="AA31" i="1" s="1"/>
  <c r="X31" i="1"/>
  <c r="Y31" i="1"/>
  <c r="AB31" i="1" s="1"/>
  <c r="Z31" i="1"/>
  <c r="AC31" i="1"/>
  <c r="AD31" i="1"/>
  <c r="AE31" i="1"/>
  <c r="U32" i="1"/>
  <c r="V32" i="1"/>
  <c r="W32" i="1" s="1"/>
  <c r="AA32" i="1" s="1"/>
  <c r="X32" i="1"/>
  <c r="Y32" i="1"/>
  <c r="AB32" i="1" s="1"/>
  <c r="Z32" i="1"/>
  <c r="AC32" i="1" s="1"/>
  <c r="AD32" i="1"/>
  <c r="AE32" i="1"/>
  <c r="U33" i="1"/>
  <c r="V33" i="1"/>
  <c r="W33" i="1" s="1"/>
  <c r="AA33" i="1" s="1"/>
  <c r="X33" i="1"/>
  <c r="Y33" i="1"/>
  <c r="AB33" i="1" s="1"/>
  <c r="Z33" i="1"/>
  <c r="AC33" i="1" s="1"/>
  <c r="AD33" i="1"/>
  <c r="AE33" i="1"/>
  <c r="U34" i="1"/>
  <c r="V34" i="1"/>
  <c r="W34" i="1" s="1"/>
  <c r="AA34" i="1" s="1"/>
  <c r="X34" i="1"/>
  <c r="Y34" i="1"/>
  <c r="AB34" i="1" s="1"/>
  <c r="Z34" i="1"/>
  <c r="AC34" i="1"/>
  <c r="AD34" i="1"/>
  <c r="AE34" i="1"/>
  <c r="U35" i="1"/>
  <c r="V35" i="1"/>
  <c r="W35" i="1" s="1"/>
  <c r="AA35" i="1" s="1"/>
  <c r="X35" i="1"/>
  <c r="Y35" i="1" s="1"/>
  <c r="AB35" i="1" s="1"/>
  <c r="Z35" i="1"/>
  <c r="AC35" i="1"/>
  <c r="AD35" i="1"/>
  <c r="AE35" i="1"/>
  <c r="U36" i="1"/>
  <c r="V36" i="1"/>
  <c r="W36" i="1" s="1"/>
  <c r="AA36" i="1" s="1"/>
  <c r="X36" i="1"/>
  <c r="Y36" i="1"/>
  <c r="AB36" i="1" s="1"/>
  <c r="Z36" i="1"/>
  <c r="AC36" i="1"/>
  <c r="AD36" i="1"/>
  <c r="AE36" i="1"/>
  <c r="U37" i="1"/>
  <c r="V37" i="1"/>
  <c r="W37" i="1" s="1"/>
  <c r="AA37" i="1" s="1"/>
  <c r="X37" i="1"/>
  <c r="Y37" i="1"/>
  <c r="AB37" i="1" s="1"/>
  <c r="Z37" i="1"/>
  <c r="AC37" i="1"/>
  <c r="AD37" i="1"/>
  <c r="AE37" i="1"/>
  <c r="U38" i="1"/>
  <c r="V38" i="1"/>
  <c r="W38" i="1" s="1"/>
  <c r="AA38" i="1" s="1"/>
  <c r="X38" i="1"/>
  <c r="Y38" i="1"/>
  <c r="AB38" i="1" s="1"/>
  <c r="Z38" i="1"/>
  <c r="AC38" i="1"/>
  <c r="AD38" i="1"/>
  <c r="AE38" i="1"/>
  <c r="U39" i="1"/>
  <c r="V39" i="1"/>
  <c r="W39" i="1" s="1"/>
  <c r="AA39" i="1" s="1"/>
  <c r="X39" i="1"/>
  <c r="Y39" i="1"/>
  <c r="AB39" i="1" s="1"/>
  <c r="Z39" i="1"/>
  <c r="AC39" i="1"/>
  <c r="AD39" i="1"/>
  <c r="AE39" i="1"/>
  <c r="U40" i="1"/>
  <c r="V40" i="1"/>
  <c r="W40" i="1" s="1"/>
  <c r="AA40" i="1" s="1"/>
  <c r="X40" i="1"/>
  <c r="Y40" i="1"/>
  <c r="AB40" i="1" s="1"/>
  <c r="Z40" i="1"/>
  <c r="AC40" i="1" s="1"/>
  <c r="AD40" i="1"/>
  <c r="AE40" i="1"/>
  <c r="U41" i="1"/>
  <c r="V41" i="1"/>
  <c r="W41" i="1" s="1"/>
  <c r="AA41" i="1" s="1"/>
  <c r="X41" i="1"/>
  <c r="Y41" i="1" s="1"/>
  <c r="AB41" i="1" s="1"/>
  <c r="Z41" i="1"/>
  <c r="AC41" i="1" s="1"/>
  <c r="AD41" i="1"/>
  <c r="AE41" i="1"/>
  <c r="U42" i="1"/>
  <c r="V42" i="1"/>
  <c r="W42" i="1" s="1"/>
  <c r="AA42" i="1" s="1"/>
  <c r="X42" i="1"/>
  <c r="Y42" i="1"/>
  <c r="AB42" i="1" s="1"/>
  <c r="Z42" i="1"/>
  <c r="AC42" i="1"/>
  <c r="AD42" i="1"/>
  <c r="AE42" i="1"/>
  <c r="U43" i="1"/>
  <c r="V43" i="1"/>
  <c r="W43" i="1" s="1"/>
  <c r="AA43" i="1" s="1"/>
  <c r="X43" i="1"/>
  <c r="Y43" i="1" s="1"/>
  <c r="AB43" i="1" s="1"/>
  <c r="Z43" i="1"/>
  <c r="AC43" i="1"/>
  <c r="AD43" i="1"/>
  <c r="AE43" i="1"/>
  <c r="U44" i="1"/>
  <c r="V44" i="1"/>
  <c r="W44" i="1" s="1"/>
  <c r="AA44" i="1" s="1"/>
  <c r="X44" i="1"/>
  <c r="Y44" i="1"/>
  <c r="AB44" i="1" s="1"/>
  <c r="Z44" i="1"/>
  <c r="AC44" i="1"/>
  <c r="AD44" i="1"/>
  <c r="AE44" i="1"/>
  <c r="U45" i="1"/>
  <c r="V45" i="1"/>
  <c r="W45" i="1" s="1"/>
  <c r="AA45" i="1" s="1"/>
  <c r="X45" i="1"/>
  <c r="Y45" i="1"/>
  <c r="AB45" i="1" s="1"/>
  <c r="Z45" i="1"/>
  <c r="AC45" i="1"/>
  <c r="AD45" i="1"/>
  <c r="AE45" i="1"/>
  <c r="U46" i="1"/>
  <c r="V46" i="1"/>
  <c r="W46" i="1" s="1"/>
  <c r="AA46" i="1" s="1"/>
  <c r="X46" i="1"/>
  <c r="Y46" i="1"/>
  <c r="Z46" i="1"/>
  <c r="AB46" i="1"/>
  <c r="AC46" i="1"/>
  <c r="AD46" i="1"/>
  <c r="AE46" i="1"/>
  <c r="U47" i="1"/>
  <c r="V47" i="1"/>
  <c r="W47" i="1" s="1"/>
  <c r="AA47" i="1" s="1"/>
  <c r="X47" i="1"/>
  <c r="Y47" i="1"/>
  <c r="AB47" i="1" s="1"/>
  <c r="Z47" i="1"/>
  <c r="AC47" i="1" s="1"/>
  <c r="AD47" i="1"/>
  <c r="AE47" i="1"/>
  <c r="U48" i="1"/>
  <c r="V48" i="1"/>
  <c r="W48" i="1" s="1"/>
  <c r="AA48" i="1" s="1"/>
  <c r="X48" i="1"/>
  <c r="Y48" i="1"/>
  <c r="Z48" i="1"/>
  <c r="AC48" i="1" s="1"/>
  <c r="AB48" i="1"/>
  <c r="AD48" i="1"/>
  <c r="AE48" i="1"/>
  <c r="U49" i="1"/>
  <c r="V49" i="1"/>
  <c r="W49" i="1" s="1"/>
  <c r="AA49" i="1" s="1"/>
  <c r="X49" i="1"/>
  <c r="Y49" i="1"/>
  <c r="AB49" i="1" s="1"/>
  <c r="Z49" i="1"/>
  <c r="AC49" i="1" s="1"/>
  <c r="AD49" i="1"/>
  <c r="AE49" i="1"/>
  <c r="U50" i="1"/>
  <c r="V50" i="1"/>
  <c r="W50" i="1" s="1"/>
  <c r="AA50" i="1" s="1"/>
  <c r="AF50" i="1" s="1"/>
  <c r="X50" i="1"/>
  <c r="Y50" i="1"/>
  <c r="AB50" i="1" s="1"/>
  <c r="Z50" i="1"/>
  <c r="AC50" i="1"/>
  <c r="AD50" i="1"/>
  <c r="AE50" i="1"/>
  <c r="U51" i="1"/>
  <c r="V51" i="1"/>
  <c r="W51" i="1" s="1"/>
  <c r="AA51" i="1" s="1"/>
  <c r="X51" i="1"/>
  <c r="Y51" i="1" s="1"/>
  <c r="AB51" i="1" s="1"/>
  <c r="Z51" i="1"/>
  <c r="AC51" i="1"/>
  <c r="AD51" i="1"/>
  <c r="AE51" i="1"/>
  <c r="U52" i="1"/>
  <c r="V52" i="1"/>
  <c r="W52" i="1" s="1"/>
  <c r="AA52" i="1" s="1"/>
  <c r="X52" i="1"/>
  <c r="Y52" i="1"/>
  <c r="AB52" i="1" s="1"/>
  <c r="Z52" i="1"/>
  <c r="AC52" i="1"/>
  <c r="AD52" i="1"/>
  <c r="AE52" i="1"/>
  <c r="U53" i="1"/>
  <c r="V53" i="1"/>
  <c r="W53" i="1" s="1"/>
  <c r="AA53" i="1" s="1"/>
  <c r="AF53" i="1" s="1"/>
  <c r="X53" i="1"/>
  <c r="Y53" i="1"/>
  <c r="AB53" i="1" s="1"/>
  <c r="Z53" i="1"/>
  <c r="AC53" i="1"/>
  <c r="AD53" i="1"/>
  <c r="AE53" i="1"/>
  <c r="U54" i="1"/>
  <c r="V54" i="1"/>
  <c r="W54" i="1" s="1"/>
  <c r="AA54" i="1" s="1"/>
  <c r="X54" i="1"/>
  <c r="Y54" i="1"/>
  <c r="Z54" i="1"/>
  <c r="AC54" i="1" s="1"/>
  <c r="AB54" i="1"/>
  <c r="AD54" i="1"/>
  <c r="AE54" i="1"/>
  <c r="U55" i="1"/>
  <c r="V55" i="1"/>
  <c r="W55" i="1" s="1"/>
  <c r="AA55" i="1" s="1"/>
  <c r="X55" i="1"/>
  <c r="Y55" i="1"/>
  <c r="AB55" i="1" s="1"/>
  <c r="Z55" i="1"/>
  <c r="AC55" i="1"/>
  <c r="AD55" i="1"/>
  <c r="AE55" i="1"/>
  <c r="U56" i="1"/>
  <c r="V56" i="1"/>
  <c r="W56" i="1" s="1"/>
  <c r="AA56" i="1" s="1"/>
  <c r="X56" i="1"/>
  <c r="Y56" i="1"/>
  <c r="AB56" i="1" s="1"/>
  <c r="Z56" i="1"/>
  <c r="AC56" i="1" s="1"/>
  <c r="AD56" i="1"/>
  <c r="AE56" i="1"/>
  <c r="U57" i="1"/>
  <c r="V57" i="1"/>
  <c r="W57" i="1" s="1"/>
  <c r="AA57" i="1" s="1"/>
  <c r="X57" i="1"/>
  <c r="Y57" i="1"/>
  <c r="AB57" i="1" s="1"/>
  <c r="AF57" i="1" s="1"/>
  <c r="Z57" i="1"/>
  <c r="AC57" i="1" s="1"/>
  <c r="AD57" i="1"/>
  <c r="AE57" i="1"/>
  <c r="U58" i="1"/>
  <c r="V58" i="1"/>
  <c r="W58" i="1"/>
  <c r="AA58" i="1" s="1"/>
  <c r="X58" i="1"/>
  <c r="Y58" i="1"/>
  <c r="AB58" i="1" s="1"/>
  <c r="Z58" i="1"/>
  <c r="AC58" i="1"/>
  <c r="AD58" i="1"/>
  <c r="AE58" i="1"/>
  <c r="U59" i="1"/>
  <c r="V59" i="1"/>
  <c r="W59" i="1" s="1"/>
  <c r="AA59" i="1" s="1"/>
  <c r="X59" i="1"/>
  <c r="Y59" i="1"/>
  <c r="Z59" i="1"/>
  <c r="AB59" i="1"/>
  <c r="AC59" i="1"/>
  <c r="AD59" i="1"/>
  <c r="AE59" i="1"/>
  <c r="U60" i="1"/>
  <c r="V60" i="1"/>
  <c r="W60" i="1"/>
  <c r="AA60" i="1" s="1"/>
  <c r="X60" i="1"/>
  <c r="Y60" i="1" s="1"/>
  <c r="AB60" i="1" s="1"/>
  <c r="Z60" i="1"/>
  <c r="AC60" i="1" s="1"/>
  <c r="AF60" i="1" s="1"/>
  <c r="AD60" i="1"/>
  <c r="AE60" i="1"/>
  <c r="U61" i="1"/>
  <c r="V61" i="1"/>
  <c r="W61" i="1" s="1"/>
  <c r="AA61" i="1" s="1"/>
  <c r="X61" i="1"/>
  <c r="Y61" i="1" s="1"/>
  <c r="AB61" i="1" s="1"/>
  <c r="Z61" i="1"/>
  <c r="AC61" i="1"/>
  <c r="AD61" i="1"/>
  <c r="AE61" i="1"/>
  <c r="U62" i="1"/>
  <c r="V62" i="1"/>
  <c r="W62" i="1"/>
  <c r="AA62" i="1" s="1"/>
  <c r="X62" i="1"/>
  <c r="Y62" i="1"/>
  <c r="AB62" i="1" s="1"/>
  <c r="AF62" i="1" s="1"/>
  <c r="Z62" i="1"/>
  <c r="AC62" i="1"/>
  <c r="AD62" i="1"/>
  <c r="AE62" i="1"/>
  <c r="U63" i="1"/>
  <c r="V63" i="1"/>
  <c r="W63" i="1" s="1"/>
  <c r="AA63" i="1" s="1"/>
  <c r="AF63" i="1" s="1"/>
  <c r="X63" i="1"/>
  <c r="Y63" i="1" s="1"/>
  <c r="AB63" i="1" s="1"/>
  <c r="Z63" i="1"/>
  <c r="AC63" i="1" s="1"/>
  <c r="AD63" i="1"/>
  <c r="AE63" i="1"/>
  <c r="U64" i="1"/>
  <c r="V64" i="1"/>
  <c r="W64" i="1" s="1"/>
  <c r="AA64" i="1" s="1"/>
  <c r="X64" i="1"/>
  <c r="Y64" i="1"/>
  <c r="Z64" i="1"/>
  <c r="AB64" i="1"/>
  <c r="AC64" i="1"/>
  <c r="AD64" i="1"/>
  <c r="AE64" i="1"/>
  <c r="U65" i="1"/>
  <c r="V65" i="1"/>
  <c r="W65" i="1" s="1"/>
  <c r="X65" i="1"/>
  <c r="Y65" i="1"/>
  <c r="Z65" i="1"/>
  <c r="AC65" i="1" s="1"/>
  <c r="AA65" i="1"/>
  <c r="AF65" i="1" s="1"/>
  <c r="AB65" i="1"/>
  <c r="AD65" i="1"/>
  <c r="AE65" i="1"/>
  <c r="U66" i="1"/>
  <c r="V66" i="1"/>
  <c r="W66" i="1"/>
  <c r="AA66" i="1" s="1"/>
  <c r="X66" i="1"/>
  <c r="Y66" i="1" s="1"/>
  <c r="AB66" i="1" s="1"/>
  <c r="Z66" i="1"/>
  <c r="AC66" i="1" s="1"/>
  <c r="AD66" i="1"/>
  <c r="AE66" i="1"/>
  <c r="U67" i="1"/>
  <c r="V67" i="1"/>
  <c r="W67" i="1" s="1"/>
  <c r="X67" i="1"/>
  <c r="Y67" i="1"/>
  <c r="Z67" i="1"/>
  <c r="AA67" i="1"/>
  <c r="AB67" i="1"/>
  <c r="AC67" i="1"/>
  <c r="AD67" i="1"/>
  <c r="AE67" i="1"/>
  <c r="U68" i="1"/>
  <c r="V68" i="1"/>
  <c r="W68" i="1"/>
  <c r="AA68" i="1" s="1"/>
  <c r="X68" i="1"/>
  <c r="Y68" i="1" s="1"/>
  <c r="AB68" i="1" s="1"/>
  <c r="Z68" i="1"/>
  <c r="AC68" i="1" s="1"/>
  <c r="AD68" i="1"/>
  <c r="AE68" i="1"/>
  <c r="U69" i="1"/>
  <c r="V69" i="1"/>
  <c r="W69" i="1" s="1"/>
  <c r="AA69" i="1" s="1"/>
  <c r="AF69" i="1" s="1"/>
  <c r="X69" i="1"/>
  <c r="Y69" i="1" s="1"/>
  <c r="AB69" i="1" s="1"/>
  <c r="Z69" i="1"/>
  <c r="AC69" i="1"/>
  <c r="AD69" i="1"/>
  <c r="AE69" i="1"/>
  <c r="U70" i="1"/>
  <c r="V70" i="1"/>
  <c r="W70" i="1"/>
  <c r="AA70" i="1" s="1"/>
  <c r="X70" i="1"/>
  <c r="Y70" i="1"/>
  <c r="AB70" i="1" s="1"/>
  <c r="Z70" i="1"/>
  <c r="AC70" i="1" s="1"/>
  <c r="AD70" i="1"/>
  <c r="AE70" i="1"/>
  <c r="U71" i="1"/>
  <c r="V71" i="1"/>
  <c r="W71" i="1" s="1"/>
  <c r="AA71" i="1" s="1"/>
  <c r="X71" i="1"/>
  <c r="Y71" i="1"/>
  <c r="AB71" i="1" s="1"/>
  <c r="Z71" i="1"/>
  <c r="AC71" i="1" s="1"/>
  <c r="AD71" i="1"/>
  <c r="AE71" i="1"/>
  <c r="U72" i="1"/>
  <c r="V72" i="1"/>
  <c r="W72" i="1" s="1"/>
  <c r="AA72" i="1" s="1"/>
  <c r="X72" i="1"/>
  <c r="Y72" i="1"/>
  <c r="Z72" i="1"/>
  <c r="AB72" i="1"/>
  <c r="AC72" i="1"/>
  <c r="AD72" i="1"/>
  <c r="AE72" i="1"/>
  <c r="U73" i="1"/>
  <c r="V73" i="1"/>
  <c r="W73" i="1" s="1"/>
  <c r="X73" i="1"/>
  <c r="Y73" i="1"/>
  <c r="Z73" i="1"/>
  <c r="AC73" i="1" s="1"/>
  <c r="AA73" i="1"/>
  <c r="AB73" i="1"/>
  <c r="AD73" i="1"/>
  <c r="AE73" i="1"/>
  <c r="U74" i="1"/>
  <c r="V74" i="1"/>
  <c r="W74" i="1" s="1"/>
  <c r="AA74" i="1" s="1"/>
  <c r="AF74" i="1" s="1"/>
  <c r="X74" i="1"/>
  <c r="Y74" i="1" s="1"/>
  <c r="AB74" i="1" s="1"/>
  <c r="Z74" i="1"/>
  <c r="AC74" i="1" s="1"/>
  <c r="AD74" i="1"/>
  <c r="AE74" i="1"/>
  <c r="U75" i="1"/>
  <c r="V75" i="1"/>
  <c r="W75" i="1" s="1"/>
  <c r="AA75" i="1" s="1"/>
  <c r="X75" i="1"/>
  <c r="Y75" i="1"/>
  <c r="Z75" i="1"/>
  <c r="AB75" i="1"/>
  <c r="AC75" i="1"/>
  <c r="AD75" i="1"/>
  <c r="AE75" i="1"/>
  <c r="U76" i="1"/>
  <c r="V76" i="1"/>
  <c r="W76" i="1"/>
  <c r="AA76" i="1" s="1"/>
  <c r="X76" i="1"/>
  <c r="Y76" i="1"/>
  <c r="AB76" i="1" s="1"/>
  <c r="Z76" i="1"/>
  <c r="AC76" i="1" s="1"/>
  <c r="AD76" i="1"/>
  <c r="AE76" i="1"/>
  <c r="U77" i="1"/>
  <c r="V77" i="1"/>
  <c r="W77" i="1" s="1"/>
  <c r="AA77" i="1" s="1"/>
  <c r="X77" i="1"/>
  <c r="Y77" i="1" s="1"/>
  <c r="AB77" i="1" s="1"/>
  <c r="Z77" i="1"/>
  <c r="AC77" i="1"/>
  <c r="AD77" i="1"/>
  <c r="AE77" i="1"/>
  <c r="U78" i="1"/>
  <c r="V78" i="1"/>
  <c r="W78" i="1"/>
  <c r="AA78" i="1" s="1"/>
  <c r="X78" i="1"/>
  <c r="Y78" i="1"/>
  <c r="AB78" i="1" s="1"/>
  <c r="Z78" i="1"/>
  <c r="AC78" i="1" s="1"/>
  <c r="AD78" i="1"/>
  <c r="AE78" i="1"/>
  <c r="U79" i="1"/>
  <c r="V79" i="1"/>
  <c r="W79" i="1" s="1"/>
  <c r="AA79" i="1" s="1"/>
  <c r="AF79" i="1" s="1"/>
  <c r="X79" i="1"/>
  <c r="Y79" i="1" s="1"/>
  <c r="AB79" i="1" s="1"/>
  <c r="Z79" i="1"/>
  <c r="AC79" i="1" s="1"/>
  <c r="AD79" i="1"/>
  <c r="AE79" i="1"/>
  <c r="U80" i="1"/>
  <c r="V80" i="1"/>
  <c r="W80" i="1" s="1"/>
  <c r="AA80" i="1" s="1"/>
  <c r="X80" i="1"/>
  <c r="Y80" i="1"/>
  <c r="Z80" i="1"/>
  <c r="AB80" i="1"/>
  <c r="AC80" i="1"/>
  <c r="AD80" i="1"/>
  <c r="AE80" i="1"/>
  <c r="U81" i="1"/>
  <c r="V81" i="1"/>
  <c r="W81" i="1" s="1"/>
  <c r="X81" i="1"/>
  <c r="Y81" i="1"/>
  <c r="Z81" i="1"/>
  <c r="AC81" i="1" s="1"/>
  <c r="AA81" i="1"/>
  <c r="AB81" i="1"/>
  <c r="AD81" i="1"/>
  <c r="AE81" i="1"/>
  <c r="U82" i="1"/>
  <c r="V82" i="1"/>
  <c r="W82" i="1"/>
  <c r="AA82" i="1" s="1"/>
  <c r="X82" i="1"/>
  <c r="Y82" i="1" s="1"/>
  <c r="AB82" i="1" s="1"/>
  <c r="Z82" i="1"/>
  <c r="AC82" i="1" s="1"/>
  <c r="AD82" i="1"/>
  <c r="AE82" i="1"/>
  <c r="U83" i="1"/>
  <c r="V83" i="1"/>
  <c r="W83" i="1" s="1"/>
  <c r="X83" i="1"/>
  <c r="Y83" i="1"/>
  <c r="Z83" i="1"/>
  <c r="AA83" i="1"/>
  <c r="AF83" i="1" s="1"/>
  <c r="AB83" i="1"/>
  <c r="AC83" i="1"/>
  <c r="AD83" i="1"/>
  <c r="AE83" i="1"/>
  <c r="U84" i="1"/>
  <c r="V84" i="1"/>
  <c r="W84" i="1"/>
  <c r="AA84" i="1" s="1"/>
  <c r="X84" i="1"/>
  <c r="Y84" i="1" s="1"/>
  <c r="AB84" i="1" s="1"/>
  <c r="AF84" i="1" s="1"/>
  <c r="Z84" i="1"/>
  <c r="AC84" i="1" s="1"/>
  <c r="AD84" i="1"/>
  <c r="AE84" i="1"/>
  <c r="U85" i="1"/>
  <c r="V85" i="1"/>
  <c r="W85" i="1" s="1"/>
  <c r="AA85" i="1" s="1"/>
  <c r="X85" i="1"/>
  <c r="Y85" i="1" s="1"/>
  <c r="AB85" i="1" s="1"/>
  <c r="AF85" i="1" s="1"/>
  <c r="Z85" i="1"/>
  <c r="AC85" i="1"/>
  <c r="AD85" i="1"/>
  <c r="AE85" i="1"/>
  <c r="U86" i="1"/>
  <c r="V86" i="1"/>
  <c r="W86" i="1"/>
  <c r="AA86" i="1" s="1"/>
  <c r="X86" i="1"/>
  <c r="Y86" i="1"/>
  <c r="AB86" i="1" s="1"/>
  <c r="Z86" i="1"/>
  <c r="AC86" i="1" s="1"/>
  <c r="AD86" i="1"/>
  <c r="AE86" i="1"/>
  <c r="U87" i="1"/>
  <c r="V87" i="1"/>
  <c r="W87" i="1" s="1"/>
  <c r="AA87" i="1" s="1"/>
  <c r="X87" i="1"/>
  <c r="Y87" i="1" s="1"/>
  <c r="AB87" i="1" s="1"/>
  <c r="Z87" i="1"/>
  <c r="AC87" i="1" s="1"/>
  <c r="AD87" i="1"/>
  <c r="AE87" i="1"/>
  <c r="U88" i="1"/>
  <c r="V88" i="1"/>
  <c r="W88" i="1" s="1"/>
  <c r="AA88" i="1" s="1"/>
  <c r="X88" i="1"/>
  <c r="Y88" i="1"/>
  <c r="Z88" i="1"/>
  <c r="AB88" i="1"/>
  <c r="AC88" i="1"/>
  <c r="AD88" i="1"/>
  <c r="AE88" i="1"/>
  <c r="U89" i="1"/>
  <c r="V89" i="1"/>
  <c r="W89" i="1" s="1"/>
  <c r="AA89" i="1" s="1"/>
  <c r="X89" i="1"/>
  <c r="Y89" i="1" s="1"/>
  <c r="AB89" i="1" s="1"/>
  <c r="Z89" i="1"/>
  <c r="AC89" i="1" s="1"/>
  <c r="AD89" i="1"/>
  <c r="AE89" i="1"/>
  <c r="U90" i="1"/>
  <c r="V90" i="1"/>
  <c r="W90" i="1" s="1"/>
  <c r="AA90" i="1" s="1"/>
  <c r="X90" i="1"/>
  <c r="Y90" i="1" s="1"/>
  <c r="AB90" i="1" s="1"/>
  <c r="Z90" i="1"/>
  <c r="AC90" i="1"/>
  <c r="AD90" i="1"/>
  <c r="AE90" i="1"/>
  <c r="U91" i="1"/>
  <c r="V91" i="1"/>
  <c r="W91" i="1" s="1"/>
  <c r="AA91" i="1" s="1"/>
  <c r="X91" i="1"/>
  <c r="Y91" i="1" s="1"/>
  <c r="AB91" i="1" s="1"/>
  <c r="Z91" i="1"/>
  <c r="AC91" i="1" s="1"/>
  <c r="AD91" i="1"/>
  <c r="AE91" i="1"/>
  <c r="U92" i="1"/>
  <c r="V92" i="1"/>
  <c r="W92" i="1" s="1"/>
  <c r="AA92" i="1" s="1"/>
  <c r="X92" i="1"/>
  <c r="Y92" i="1" s="1"/>
  <c r="AB92" i="1" s="1"/>
  <c r="Z92" i="1"/>
  <c r="AC92" i="1" s="1"/>
  <c r="AD92" i="1"/>
  <c r="AE92" i="1"/>
  <c r="U93" i="1"/>
  <c r="V93" i="1"/>
  <c r="W93" i="1" s="1"/>
  <c r="AA93" i="1" s="1"/>
  <c r="X93" i="1"/>
  <c r="Y93" i="1"/>
  <c r="AB93" i="1" s="1"/>
  <c r="Z93" i="1"/>
  <c r="AC93" i="1" s="1"/>
  <c r="AD93" i="1"/>
  <c r="AE93" i="1"/>
  <c r="U94" i="1"/>
  <c r="V94" i="1"/>
  <c r="W94" i="1"/>
  <c r="AA94" i="1" s="1"/>
  <c r="X94" i="1"/>
  <c r="Y94" i="1" s="1"/>
  <c r="AB94" i="1" s="1"/>
  <c r="Z94" i="1"/>
  <c r="AC94" i="1" s="1"/>
  <c r="AD94" i="1"/>
  <c r="AE94" i="1"/>
  <c r="U95" i="1"/>
  <c r="V95" i="1"/>
  <c r="W95" i="1" s="1"/>
  <c r="AA95" i="1" s="1"/>
  <c r="X95" i="1"/>
  <c r="Y95" i="1"/>
  <c r="AB95" i="1" s="1"/>
  <c r="Z95" i="1"/>
  <c r="AC95" i="1" s="1"/>
  <c r="AD95" i="1"/>
  <c r="AE95" i="1"/>
  <c r="U96" i="1"/>
  <c r="V96" i="1"/>
  <c r="W96" i="1" s="1"/>
  <c r="AA96" i="1" s="1"/>
  <c r="X96" i="1"/>
  <c r="Y96" i="1" s="1"/>
  <c r="AB96" i="1" s="1"/>
  <c r="Z96" i="1"/>
  <c r="AC96" i="1" s="1"/>
  <c r="AD96" i="1"/>
  <c r="AE96" i="1"/>
  <c r="U97" i="1"/>
  <c r="V97" i="1"/>
  <c r="W97" i="1" s="1"/>
  <c r="AA97" i="1" s="1"/>
  <c r="AF97" i="1" s="1"/>
  <c r="X97" i="1"/>
  <c r="Y97" i="1" s="1"/>
  <c r="AB97" i="1" s="1"/>
  <c r="Z97" i="1"/>
  <c r="AC97" i="1" s="1"/>
  <c r="AD97" i="1"/>
  <c r="AE97" i="1"/>
  <c r="U98" i="1"/>
  <c r="V98" i="1"/>
  <c r="W98" i="1" s="1"/>
  <c r="AA98" i="1" s="1"/>
  <c r="X98" i="1"/>
  <c r="Y98" i="1" s="1"/>
  <c r="AB98" i="1" s="1"/>
  <c r="Z98" i="1"/>
  <c r="AC98" i="1"/>
  <c r="AD98" i="1"/>
  <c r="AE98" i="1"/>
  <c r="U99" i="1"/>
  <c r="V99" i="1"/>
  <c r="W99" i="1" s="1"/>
  <c r="AA99" i="1" s="1"/>
  <c r="X99" i="1"/>
  <c r="Y99" i="1" s="1"/>
  <c r="AB99" i="1" s="1"/>
  <c r="Z99" i="1"/>
  <c r="AC99" i="1" s="1"/>
  <c r="AD99" i="1"/>
  <c r="AE99" i="1"/>
  <c r="U100" i="1"/>
  <c r="V100" i="1"/>
  <c r="W100" i="1" s="1"/>
  <c r="AA100" i="1" s="1"/>
  <c r="X100" i="1"/>
  <c r="Y100" i="1" s="1"/>
  <c r="AB100" i="1" s="1"/>
  <c r="Z100" i="1"/>
  <c r="AC100" i="1"/>
  <c r="AD100" i="1"/>
  <c r="AE100" i="1"/>
  <c r="U101" i="1"/>
  <c r="V101" i="1"/>
  <c r="W101" i="1" s="1"/>
  <c r="X101" i="1"/>
  <c r="Y101" i="1"/>
  <c r="AB101" i="1" s="1"/>
  <c r="Z101" i="1"/>
  <c r="AC101" i="1" s="1"/>
  <c r="AA101" i="1"/>
  <c r="AD101" i="1"/>
  <c r="AE101" i="1"/>
  <c r="U102" i="1"/>
  <c r="V102" i="1"/>
  <c r="W102" i="1"/>
  <c r="AA102" i="1" s="1"/>
  <c r="X102" i="1"/>
  <c r="Y102" i="1" s="1"/>
  <c r="AB102" i="1" s="1"/>
  <c r="Z102" i="1"/>
  <c r="AC102" i="1" s="1"/>
  <c r="AD102" i="1"/>
  <c r="AE102" i="1"/>
  <c r="U103" i="1"/>
  <c r="V103" i="1"/>
  <c r="W103" i="1" s="1"/>
  <c r="AA103" i="1" s="1"/>
  <c r="X103" i="1"/>
  <c r="Y103" i="1"/>
  <c r="AB103" i="1" s="1"/>
  <c r="Z103" i="1"/>
  <c r="AC103" i="1" s="1"/>
  <c r="AD103" i="1"/>
  <c r="AE103" i="1"/>
  <c r="U104" i="1"/>
  <c r="V104" i="1"/>
  <c r="W104" i="1" s="1"/>
  <c r="AA104" i="1" s="1"/>
  <c r="X104" i="1"/>
  <c r="Y104" i="1" s="1"/>
  <c r="AB104" i="1" s="1"/>
  <c r="Z104" i="1"/>
  <c r="AC104" i="1" s="1"/>
  <c r="AD104" i="1"/>
  <c r="AE104" i="1"/>
  <c r="U105" i="1"/>
  <c r="V105" i="1"/>
  <c r="W105" i="1" s="1"/>
  <c r="AA105" i="1" s="1"/>
  <c r="X105" i="1"/>
  <c r="Y105" i="1"/>
  <c r="AB105" i="1" s="1"/>
  <c r="Z105" i="1"/>
  <c r="AC105" i="1" s="1"/>
  <c r="AD105" i="1"/>
  <c r="AE105" i="1"/>
  <c r="U106" i="1"/>
  <c r="V106" i="1"/>
  <c r="W106" i="1" s="1"/>
  <c r="AA106" i="1" s="1"/>
  <c r="AF106" i="1" s="1"/>
  <c r="X106" i="1"/>
  <c r="Y106" i="1" s="1"/>
  <c r="AB106" i="1" s="1"/>
  <c r="Z106" i="1"/>
  <c r="AC106" i="1"/>
  <c r="AD106" i="1"/>
  <c r="AE106" i="1"/>
  <c r="U107" i="1"/>
  <c r="V107" i="1"/>
  <c r="W107" i="1" s="1"/>
  <c r="AA107" i="1" s="1"/>
  <c r="X107" i="1"/>
  <c r="Y107" i="1" s="1"/>
  <c r="AB107" i="1" s="1"/>
  <c r="Z107" i="1"/>
  <c r="AC107" i="1" s="1"/>
  <c r="AD107" i="1"/>
  <c r="AE107" i="1"/>
  <c r="U108" i="1"/>
  <c r="V108" i="1"/>
  <c r="W108" i="1" s="1"/>
  <c r="AA108" i="1" s="1"/>
  <c r="X108" i="1"/>
  <c r="Y108" i="1" s="1"/>
  <c r="AB108" i="1" s="1"/>
  <c r="Z108" i="1"/>
  <c r="AC108" i="1" s="1"/>
  <c r="AD108" i="1"/>
  <c r="AE108" i="1"/>
  <c r="U109" i="1"/>
  <c r="V109" i="1"/>
  <c r="W109" i="1" s="1"/>
  <c r="X109" i="1"/>
  <c r="Y109" i="1"/>
  <c r="AB109" i="1" s="1"/>
  <c r="Z109" i="1"/>
  <c r="AC109" i="1" s="1"/>
  <c r="AA109" i="1"/>
  <c r="AD109" i="1"/>
  <c r="AE109" i="1"/>
  <c r="U110" i="1"/>
  <c r="V110" i="1"/>
  <c r="W110" i="1"/>
  <c r="AA110" i="1" s="1"/>
  <c r="X110" i="1"/>
  <c r="Y110" i="1" s="1"/>
  <c r="AB110" i="1" s="1"/>
  <c r="Z110" i="1"/>
  <c r="AC110" i="1" s="1"/>
  <c r="AD110" i="1"/>
  <c r="AE110" i="1"/>
  <c r="U111" i="1"/>
  <c r="V111" i="1"/>
  <c r="W111" i="1" s="1"/>
  <c r="AA111" i="1" s="1"/>
  <c r="X111" i="1"/>
  <c r="Y111" i="1" s="1"/>
  <c r="AB111" i="1" s="1"/>
  <c r="Z111" i="1"/>
  <c r="AC111" i="1" s="1"/>
  <c r="AD111" i="1"/>
  <c r="AE111" i="1"/>
  <c r="U112" i="1"/>
  <c r="V112" i="1"/>
  <c r="W112" i="1" s="1"/>
  <c r="AA112" i="1" s="1"/>
  <c r="X112" i="1"/>
  <c r="Y112" i="1" s="1"/>
  <c r="AB112" i="1" s="1"/>
  <c r="Z112" i="1"/>
  <c r="AC112" i="1" s="1"/>
  <c r="AD112" i="1"/>
  <c r="AE112" i="1"/>
  <c r="U113" i="1"/>
  <c r="V113" i="1"/>
  <c r="W113" i="1" s="1"/>
  <c r="AA113" i="1" s="1"/>
  <c r="X113" i="1"/>
  <c r="Y113" i="1" s="1"/>
  <c r="AB113" i="1" s="1"/>
  <c r="AF113" i="1" s="1"/>
  <c r="Z113" i="1"/>
  <c r="AC113" i="1" s="1"/>
  <c r="AD113" i="1"/>
  <c r="AE113" i="1"/>
  <c r="U114" i="1"/>
  <c r="V114" i="1"/>
  <c r="W114" i="1" s="1"/>
  <c r="AA114" i="1" s="1"/>
  <c r="AF114" i="1" s="1"/>
  <c r="X114" i="1"/>
  <c r="Y114" i="1" s="1"/>
  <c r="AB114" i="1" s="1"/>
  <c r="Z114" i="1"/>
  <c r="AC114" i="1"/>
  <c r="AD114" i="1"/>
  <c r="AE114" i="1"/>
  <c r="U115" i="1"/>
  <c r="V115" i="1"/>
  <c r="W115" i="1" s="1"/>
  <c r="AA115" i="1" s="1"/>
  <c r="X115" i="1"/>
  <c r="Y115" i="1" s="1"/>
  <c r="AB115" i="1" s="1"/>
  <c r="Z115" i="1"/>
  <c r="AC115" i="1" s="1"/>
  <c r="AD115" i="1"/>
  <c r="AE115" i="1"/>
  <c r="U116" i="1"/>
  <c r="V116" i="1"/>
  <c r="W116" i="1" s="1"/>
  <c r="AA116" i="1" s="1"/>
  <c r="X116" i="1"/>
  <c r="Y116" i="1" s="1"/>
  <c r="Z116" i="1"/>
  <c r="AC116" i="1" s="1"/>
  <c r="AB116" i="1"/>
  <c r="AD116" i="1"/>
  <c r="AE116" i="1"/>
  <c r="U117" i="1"/>
  <c r="V117" i="1"/>
  <c r="W117" i="1" s="1"/>
  <c r="X117" i="1"/>
  <c r="Y117" i="1"/>
  <c r="AB117" i="1" s="1"/>
  <c r="Z117" i="1"/>
  <c r="AC117" i="1" s="1"/>
  <c r="AA117" i="1"/>
  <c r="AF117" i="1" s="1"/>
  <c r="AD117" i="1"/>
  <c r="AE117" i="1"/>
  <c r="U118" i="1"/>
  <c r="V118" i="1"/>
  <c r="W118" i="1"/>
  <c r="AA118" i="1" s="1"/>
  <c r="X118" i="1"/>
  <c r="Y118" i="1" s="1"/>
  <c r="AB118" i="1" s="1"/>
  <c r="Z118" i="1"/>
  <c r="AC118" i="1"/>
  <c r="AD118" i="1"/>
  <c r="AE118" i="1"/>
  <c r="U119" i="1"/>
  <c r="V119" i="1"/>
  <c r="W119" i="1" s="1"/>
  <c r="AA119" i="1" s="1"/>
  <c r="X119" i="1"/>
  <c r="Y119" i="1" s="1"/>
  <c r="AB119" i="1" s="1"/>
  <c r="Z119" i="1"/>
  <c r="AC119" i="1" s="1"/>
  <c r="AD119" i="1"/>
  <c r="AE119" i="1"/>
  <c r="U120" i="1"/>
  <c r="V120" i="1"/>
  <c r="W120" i="1" s="1"/>
  <c r="AA120" i="1" s="1"/>
  <c r="X120" i="1"/>
  <c r="Y120" i="1" s="1"/>
  <c r="Z120" i="1"/>
  <c r="AC120" i="1" s="1"/>
  <c r="AB120" i="1"/>
  <c r="AD120" i="1"/>
  <c r="AE120" i="1"/>
  <c r="U121" i="1"/>
  <c r="V121" i="1"/>
  <c r="W121" i="1" s="1"/>
  <c r="AA121" i="1" s="1"/>
  <c r="X121" i="1"/>
  <c r="Y121" i="1" s="1"/>
  <c r="AB121" i="1" s="1"/>
  <c r="AF121" i="1" s="1"/>
  <c r="Z121" i="1"/>
  <c r="AC121" i="1" s="1"/>
  <c r="AD121" i="1"/>
  <c r="AE121" i="1"/>
  <c r="U122" i="1"/>
  <c r="V122" i="1"/>
  <c r="W122" i="1" s="1"/>
  <c r="AA122" i="1" s="1"/>
  <c r="X122" i="1"/>
  <c r="Y122" i="1" s="1"/>
  <c r="AB122" i="1" s="1"/>
  <c r="Z122" i="1"/>
  <c r="AC122" i="1"/>
  <c r="AD122" i="1"/>
  <c r="AE122" i="1"/>
  <c r="U123" i="1"/>
  <c r="V123" i="1"/>
  <c r="W123" i="1" s="1"/>
  <c r="AA123" i="1" s="1"/>
  <c r="X123" i="1"/>
  <c r="Y123" i="1" s="1"/>
  <c r="AB123" i="1" s="1"/>
  <c r="AF123" i="1" s="1"/>
  <c r="Z123" i="1"/>
  <c r="AC123" i="1" s="1"/>
  <c r="AD123" i="1"/>
  <c r="AE123" i="1"/>
  <c r="U124" i="1"/>
  <c r="V124" i="1"/>
  <c r="W124" i="1" s="1"/>
  <c r="AA124" i="1" s="1"/>
  <c r="X124" i="1"/>
  <c r="Y124" i="1" s="1"/>
  <c r="Z124" i="1"/>
  <c r="AB124" i="1"/>
  <c r="AC124" i="1"/>
  <c r="AD124" i="1"/>
  <c r="AE124" i="1"/>
  <c r="U125" i="1"/>
  <c r="V125" i="1"/>
  <c r="W125" i="1" s="1"/>
  <c r="AA125" i="1" s="1"/>
  <c r="X125" i="1"/>
  <c r="Y125" i="1"/>
  <c r="AB125" i="1" s="1"/>
  <c r="Z125" i="1"/>
  <c r="AC125" i="1" s="1"/>
  <c r="AD125" i="1"/>
  <c r="AE125" i="1"/>
  <c r="U126" i="1"/>
  <c r="V126" i="1"/>
  <c r="W126" i="1"/>
  <c r="AA126" i="1" s="1"/>
  <c r="X126" i="1"/>
  <c r="Y126" i="1" s="1"/>
  <c r="AB126" i="1" s="1"/>
  <c r="Z126" i="1"/>
  <c r="AC126" i="1"/>
  <c r="AD126" i="1"/>
  <c r="AE126" i="1"/>
  <c r="U127" i="1"/>
  <c r="V127" i="1"/>
  <c r="W127" i="1" s="1"/>
  <c r="AA127" i="1" s="1"/>
  <c r="X127" i="1"/>
  <c r="Y127" i="1"/>
  <c r="AB127" i="1" s="1"/>
  <c r="Z127" i="1"/>
  <c r="AC127" i="1" s="1"/>
  <c r="AD127" i="1"/>
  <c r="AE127" i="1"/>
  <c r="U128" i="1"/>
  <c r="V128" i="1"/>
  <c r="W128" i="1" s="1"/>
  <c r="AA128" i="1" s="1"/>
  <c r="X128" i="1"/>
  <c r="Y128" i="1" s="1"/>
  <c r="AB128" i="1" s="1"/>
  <c r="Z128" i="1"/>
  <c r="AC128" i="1" s="1"/>
  <c r="AD128" i="1"/>
  <c r="AE128" i="1"/>
  <c r="U129" i="1"/>
  <c r="V129" i="1"/>
  <c r="W129" i="1" s="1"/>
  <c r="AA129" i="1" s="1"/>
  <c r="X129" i="1"/>
  <c r="Y129" i="1" s="1"/>
  <c r="AB129" i="1" s="1"/>
  <c r="Z129" i="1"/>
  <c r="AC129" i="1" s="1"/>
  <c r="AD129" i="1"/>
  <c r="AE129" i="1"/>
  <c r="U130" i="1"/>
  <c r="V130" i="1"/>
  <c r="W130" i="1" s="1"/>
  <c r="AA130" i="1" s="1"/>
  <c r="X130" i="1"/>
  <c r="Y130" i="1" s="1"/>
  <c r="Z130" i="1"/>
  <c r="AB130" i="1"/>
  <c r="AC130" i="1"/>
  <c r="AD130" i="1"/>
  <c r="AE130" i="1"/>
  <c r="U131" i="1"/>
  <c r="V131" i="1"/>
  <c r="W131" i="1" s="1"/>
  <c r="AA131" i="1" s="1"/>
  <c r="X131" i="1"/>
  <c r="Y131" i="1" s="1"/>
  <c r="AB131" i="1" s="1"/>
  <c r="Z131" i="1"/>
  <c r="AC131" i="1" s="1"/>
  <c r="AD131" i="1"/>
  <c r="AE131" i="1"/>
  <c r="U132" i="1"/>
  <c r="V132" i="1"/>
  <c r="W132" i="1" s="1"/>
  <c r="AA132" i="1" s="1"/>
  <c r="X132" i="1"/>
  <c r="Y132" i="1" s="1"/>
  <c r="AB132" i="1" s="1"/>
  <c r="Z132" i="1"/>
  <c r="AC132" i="1" s="1"/>
  <c r="AD132" i="1"/>
  <c r="AE132" i="1"/>
  <c r="U133" i="1"/>
  <c r="V133" i="1"/>
  <c r="W133" i="1" s="1"/>
  <c r="AA133" i="1" s="1"/>
  <c r="X133" i="1"/>
  <c r="Y133" i="1" s="1"/>
  <c r="AB133" i="1" s="1"/>
  <c r="Z133" i="1"/>
  <c r="AC133" i="1" s="1"/>
  <c r="AD133" i="1"/>
  <c r="AE133" i="1"/>
  <c r="U134" i="1"/>
  <c r="V134" i="1"/>
  <c r="W134" i="1" s="1"/>
  <c r="AA134" i="1" s="1"/>
  <c r="X134" i="1"/>
  <c r="Y134" i="1" s="1"/>
  <c r="AB134" i="1" s="1"/>
  <c r="Z134" i="1"/>
  <c r="AC134" i="1"/>
  <c r="AD134" i="1"/>
  <c r="AE134" i="1"/>
  <c r="U135" i="1"/>
  <c r="V135" i="1"/>
  <c r="W135" i="1" s="1"/>
  <c r="AA135" i="1" s="1"/>
  <c r="X135" i="1"/>
  <c r="Y135" i="1" s="1"/>
  <c r="AB135" i="1" s="1"/>
  <c r="Z135" i="1"/>
  <c r="AC135" i="1" s="1"/>
  <c r="AD135" i="1"/>
  <c r="AE135" i="1"/>
  <c r="U136" i="1"/>
  <c r="V136" i="1"/>
  <c r="W136" i="1" s="1"/>
  <c r="AA136" i="1" s="1"/>
  <c r="X136" i="1"/>
  <c r="Y136" i="1" s="1"/>
  <c r="AB136" i="1" s="1"/>
  <c r="Z136" i="1"/>
  <c r="AC136" i="1" s="1"/>
  <c r="AD136" i="1"/>
  <c r="AE136" i="1"/>
  <c r="U137" i="1"/>
  <c r="V137" i="1"/>
  <c r="W137" i="1" s="1"/>
  <c r="AA137" i="1" s="1"/>
  <c r="X137" i="1"/>
  <c r="Y137" i="1" s="1"/>
  <c r="AB137" i="1" s="1"/>
  <c r="AF137" i="1" s="1"/>
  <c r="Z137" i="1"/>
  <c r="AC137" i="1" s="1"/>
  <c r="AD137" i="1"/>
  <c r="AE137" i="1"/>
  <c r="U138" i="1"/>
  <c r="V138" i="1"/>
  <c r="W138" i="1" s="1"/>
  <c r="AA138" i="1" s="1"/>
  <c r="X138" i="1"/>
  <c r="Y138" i="1" s="1"/>
  <c r="Z138" i="1"/>
  <c r="AC138" i="1" s="1"/>
  <c r="AB138" i="1"/>
  <c r="AD138" i="1"/>
  <c r="AE138" i="1"/>
  <c r="U139" i="1"/>
  <c r="V139" i="1"/>
  <c r="W139" i="1" s="1"/>
  <c r="AA139" i="1" s="1"/>
  <c r="X139" i="1"/>
  <c r="Y139" i="1"/>
  <c r="AB139" i="1" s="1"/>
  <c r="Z139" i="1"/>
  <c r="AC139" i="1" s="1"/>
  <c r="AD139" i="1"/>
  <c r="AE139" i="1"/>
  <c r="U140" i="1"/>
  <c r="V140" i="1"/>
  <c r="W140" i="1"/>
  <c r="AA140" i="1" s="1"/>
  <c r="X140" i="1"/>
  <c r="Y140" i="1" s="1"/>
  <c r="AB140" i="1" s="1"/>
  <c r="Z140" i="1"/>
  <c r="AC140" i="1" s="1"/>
  <c r="AD140" i="1"/>
  <c r="AE140" i="1"/>
  <c r="U141" i="1"/>
  <c r="V141" i="1"/>
  <c r="W141" i="1" s="1"/>
  <c r="AA141" i="1" s="1"/>
  <c r="X141" i="1"/>
  <c r="Y141" i="1" s="1"/>
  <c r="AB141" i="1" s="1"/>
  <c r="Z141" i="1"/>
  <c r="AC141" i="1"/>
  <c r="AD141" i="1"/>
  <c r="AE141" i="1"/>
  <c r="AF141" i="1"/>
  <c r="U142" i="1"/>
  <c r="V142" i="1"/>
  <c r="W142" i="1"/>
  <c r="AA142" i="1" s="1"/>
  <c r="X142" i="1"/>
  <c r="Y142" i="1"/>
  <c r="AB142" i="1" s="1"/>
  <c r="Z142" i="1"/>
  <c r="AC142" i="1"/>
  <c r="AD142" i="1"/>
  <c r="AE142" i="1"/>
  <c r="U143" i="1"/>
  <c r="V143" i="1"/>
  <c r="W143" i="1" s="1"/>
  <c r="AA143" i="1" s="1"/>
  <c r="X143" i="1"/>
  <c r="Y143" i="1" s="1"/>
  <c r="AB143" i="1" s="1"/>
  <c r="Z143" i="1"/>
  <c r="AC143" i="1" s="1"/>
  <c r="AD143" i="1"/>
  <c r="AE143" i="1"/>
  <c r="U144" i="1"/>
  <c r="V144" i="1"/>
  <c r="W144" i="1" s="1"/>
  <c r="AA144" i="1" s="1"/>
  <c r="X144" i="1"/>
  <c r="Y144" i="1"/>
  <c r="Z144" i="1"/>
  <c r="AC144" i="1" s="1"/>
  <c r="AB144" i="1"/>
  <c r="AD144" i="1"/>
  <c r="AE144" i="1"/>
  <c r="U145" i="1"/>
  <c r="V145" i="1"/>
  <c r="W145" i="1"/>
  <c r="AA145" i="1" s="1"/>
  <c r="X145" i="1"/>
  <c r="Y145" i="1" s="1"/>
  <c r="AB145" i="1" s="1"/>
  <c r="Z145" i="1"/>
  <c r="AC145" i="1" s="1"/>
  <c r="AD145" i="1"/>
  <c r="AE145" i="1"/>
  <c r="U146" i="1"/>
  <c r="V146" i="1"/>
  <c r="W146" i="1" s="1"/>
  <c r="AA146" i="1" s="1"/>
  <c r="AF146" i="1" s="1"/>
  <c r="X146" i="1"/>
  <c r="Y146" i="1"/>
  <c r="Z146" i="1"/>
  <c r="AB146" i="1"/>
  <c r="AC146" i="1"/>
  <c r="AD146" i="1"/>
  <c r="AE146" i="1"/>
  <c r="U147" i="1"/>
  <c r="V147" i="1"/>
  <c r="W147" i="1" s="1"/>
  <c r="AA147" i="1" s="1"/>
  <c r="X147" i="1"/>
  <c r="Y147" i="1"/>
  <c r="AB147" i="1" s="1"/>
  <c r="Z147" i="1"/>
  <c r="AC147" i="1" s="1"/>
  <c r="AD147" i="1"/>
  <c r="AE147" i="1"/>
  <c r="U148" i="1"/>
  <c r="V148" i="1"/>
  <c r="W148" i="1" s="1"/>
  <c r="AA148" i="1" s="1"/>
  <c r="AF148" i="1" s="1"/>
  <c r="X148" i="1"/>
  <c r="Y148" i="1"/>
  <c r="AB148" i="1" s="1"/>
  <c r="Z148" i="1"/>
  <c r="AC148" i="1"/>
  <c r="AD148" i="1"/>
  <c r="AE148" i="1"/>
  <c r="U149" i="1"/>
  <c r="V149" i="1"/>
  <c r="W149" i="1" s="1"/>
  <c r="AA149" i="1" s="1"/>
  <c r="X149" i="1"/>
  <c r="Y149" i="1" s="1"/>
  <c r="AB149" i="1" s="1"/>
  <c r="Z149" i="1"/>
  <c r="AC149" i="1"/>
  <c r="AD149" i="1"/>
  <c r="AE149" i="1"/>
  <c r="U150" i="1"/>
  <c r="V150" i="1"/>
  <c r="W150" i="1"/>
  <c r="AA150" i="1" s="1"/>
  <c r="X150" i="1"/>
  <c r="Y150" i="1"/>
  <c r="AB150" i="1" s="1"/>
  <c r="Z150" i="1"/>
  <c r="AC150" i="1"/>
  <c r="AD150" i="1"/>
  <c r="AE150" i="1"/>
  <c r="U151" i="1"/>
  <c r="V151" i="1"/>
  <c r="W151" i="1" s="1"/>
  <c r="AA151" i="1" s="1"/>
  <c r="X151" i="1"/>
  <c r="Y151" i="1" s="1"/>
  <c r="AB151" i="1" s="1"/>
  <c r="Z151" i="1"/>
  <c r="AC151" i="1" s="1"/>
  <c r="AD151" i="1"/>
  <c r="AE151" i="1"/>
  <c r="U152" i="1"/>
  <c r="V152" i="1"/>
  <c r="W152" i="1"/>
  <c r="AA152" i="1" s="1"/>
  <c r="X152" i="1"/>
  <c r="Y152" i="1"/>
  <c r="AB152" i="1" s="1"/>
  <c r="Z152" i="1"/>
  <c r="AC152" i="1" s="1"/>
  <c r="AD152" i="1"/>
  <c r="AE152" i="1"/>
  <c r="U153" i="1"/>
  <c r="V153" i="1"/>
  <c r="W153" i="1" s="1"/>
  <c r="AA153" i="1" s="1"/>
  <c r="X153" i="1"/>
  <c r="Y153" i="1" s="1"/>
  <c r="AB153" i="1" s="1"/>
  <c r="Z153" i="1"/>
  <c r="AC153" i="1"/>
  <c r="AD153" i="1"/>
  <c r="AE153" i="1"/>
  <c r="U154" i="1"/>
  <c r="V154" i="1"/>
  <c r="W154" i="1" s="1"/>
  <c r="AA154" i="1" s="1"/>
  <c r="X154" i="1"/>
  <c r="Y154" i="1"/>
  <c r="Z154" i="1"/>
  <c r="AB154" i="1"/>
  <c r="AC154" i="1"/>
  <c r="AD154" i="1"/>
  <c r="AE154" i="1"/>
  <c r="U155" i="1"/>
  <c r="V155" i="1"/>
  <c r="W155" i="1" s="1"/>
  <c r="AA155" i="1" s="1"/>
  <c r="X155" i="1"/>
  <c r="Y155" i="1"/>
  <c r="AB155" i="1" s="1"/>
  <c r="Z155" i="1"/>
  <c r="AC155" i="1" s="1"/>
  <c r="AD155" i="1"/>
  <c r="AE155" i="1"/>
  <c r="U156" i="1"/>
  <c r="V156" i="1"/>
  <c r="W156" i="1" s="1"/>
  <c r="AA156" i="1" s="1"/>
  <c r="AF156" i="1" s="1"/>
  <c r="X156" i="1"/>
  <c r="Y156" i="1"/>
  <c r="AB156" i="1" s="1"/>
  <c r="Z156" i="1"/>
  <c r="AC156" i="1"/>
  <c r="AD156" i="1"/>
  <c r="AE156" i="1"/>
  <c r="U157" i="1"/>
  <c r="V157" i="1"/>
  <c r="W157" i="1" s="1"/>
  <c r="AA157" i="1" s="1"/>
  <c r="X157" i="1"/>
  <c r="Y157" i="1" s="1"/>
  <c r="AB157" i="1" s="1"/>
  <c r="Z157" i="1"/>
  <c r="AC157" i="1" s="1"/>
  <c r="AD157" i="1"/>
  <c r="AE157" i="1"/>
  <c r="U158" i="1"/>
  <c r="V158" i="1"/>
  <c r="W158" i="1"/>
  <c r="AA158" i="1" s="1"/>
  <c r="X158" i="1"/>
  <c r="Y158" i="1"/>
  <c r="AB158" i="1" s="1"/>
  <c r="Z158" i="1"/>
  <c r="AC158" i="1"/>
  <c r="AD158" i="1"/>
  <c r="AE158" i="1"/>
  <c r="U159" i="1"/>
  <c r="V159" i="1"/>
  <c r="W159" i="1"/>
  <c r="AA159" i="1" s="1"/>
  <c r="X159" i="1"/>
  <c r="Y159" i="1" s="1"/>
  <c r="AB159" i="1" s="1"/>
  <c r="Z159" i="1"/>
  <c r="AC159" i="1" s="1"/>
  <c r="AD159" i="1"/>
  <c r="AE159" i="1"/>
  <c r="U160" i="1"/>
  <c r="V160" i="1"/>
  <c r="W160" i="1"/>
  <c r="AA160" i="1" s="1"/>
  <c r="AF160" i="1" s="1"/>
  <c r="X160" i="1"/>
  <c r="Y160" i="1"/>
  <c r="Z160" i="1"/>
  <c r="AC160" i="1" s="1"/>
  <c r="AB160" i="1"/>
  <c r="AD160" i="1"/>
  <c r="AE160" i="1"/>
  <c r="U161" i="1"/>
  <c r="V161" i="1"/>
  <c r="W161" i="1" s="1"/>
  <c r="AA161" i="1" s="1"/>
  <c r="X161" i="1"/>
  <c r="Y161" i="1"/>
  <c r="AB161" i="1" s="1"/>
  <c r="Z161" i="1"/>
  <c r="AC161" i="1"/>
  <c r="AD161" i="1"/>
  <c r="AE161" i="1"/>
  <c r="U162" i="1"/>
  <c r="V162" i="1"/>
  <c r="W162" i="1"/>
  <c r="AA162" i="1" s="1"/>
  <c r="X162" i="1"/>
  <c r="Y162" i="1"/>
  <c r="AB162" i="1" s="1"/>
  <c r="Z162" i="1"/>
  <c r="AC162" i="1"/>
  <c r="AD162" i="1"/>
  <c r="AE162" i="1"/>
  <c r="U163" i="1"/>
  <c r="V163" i="1"/>
  <c r="W163" i="1" s="1"/>
  <c r="AA163" i="1" s="1"/>
  <c r="AF163" i="1" s="1"/>
  <c r="X163" i="1"/>
  <c r="Y163" i="1"/>
  <c r="AB163" i="1" s="1"/>
  <c r="Z163" i="1"/>
  <c r="AC163" i="1"/>
  <c r="AD163" i="1"/>
  <c r="AE163" i="1"/>
  <c r="U164" i="1"/>
  <c r="V164" i="1"/>
  <c r="W164" i="1"/>
  <c r="AA164" i="1" s="1"/>
  <c r="AF164" i="1" s="1"/>
  <c r="X164" i="1"/>
  <c r="Y164" i="1"/>
  <c r="AB164" i="1" s="1"/>
  <c r="Z164" i="1"/>
  <c r="AC164" i="1"/>
  <c r="AD164" i="1"/>
  <c r="AE164" i="1"/>
  <c r="U165" i="1"/>
  <c r="V165" i="1"/>
  <c r="W165" i="1" s="1"/>
  <c r="AA165" i="1" s="1"/>
  <c r="AF165" i="1" s="1"/>
  <c r="X165" i="1"/>
  <c r="Y165" i="1" s="1"/>
  <c r="AB165" i="1" s="1"/>
  <c r="Z165" i="1"/>
  <c r="AC165" i="1" s="1"/>
  <c r="AD165" i="1"/>
  <c r="AE165" i="1"/>
  <c r="U166" i="1"/>
  <c r="V166" i="1"/>
  <c r="W166" i="1"/>
  <c r="AA166" i="1" s="1"/>
  <c r="AF166" i="1" s="1"/>
  <c r="X166" i="1"/>
  <c r="Y166" i="1"/>
  <c r="AB166" i="1" s="1"/>
  <c r="Z166" i="1"/>
  <c r="AC166" i="1" s="1"/>
  <c r="AD166" i="1"/>
  <c r="AE166" i="1"/>
  <c r="U167" i="1"/>
  <c r="V167" i="1"/>
  <c r="W167" i="1" s="1"/>
  <c r="AA167" i="1" s="1"/>
  <c r="X167" i="1"/>
  <c r="Y167" i="1" s="1"/>
  <c r="AB167" i="1" s="1"/>
  <c r="Z167" i="1"/>
  <c r="AC167" i="1" s="1"/>
  <c r="AD167" i="1"/>
  <c r="AE167" i="1"/>
  <c r="U168" i="1"/>
  <c r="V168" i="1"/>
  <c r="W168" i="1"/>
  <c r="AA168" i="1" s="1"/>
  <c r="X168" i="1"/>
  <c r="Y168" i="1"/>
  <c r="Z168" i="1"/>
  <c r="AB168" i="1"/>
  <c r="AC168" i="1"/>
  <c r="AD168" i="1"/>
  <c r="AE168" i="1"/>
  <c r="U169" i="1"/>
  <c r="V169" i="1"/>
  <c r="W169" i="1"/>
  <c r="AA169" i="1" s="1"/>
  <c r="X169" i="1"/>
  <c r="Y169" i="1"/>
  <c r="AB169" i="1" s="1"/>
  <c r="Z169" i="1"/>
  <c r="AC169" i="1"/>
  <c r="AD169" i="1"/>
  <c r="AE169" i="1"/>
  <c r="U170" i="1"/>
  <c r="V170" i="1"/>
  <c r="W170" i="1"/>
  <c r="X170" i="1"/>
  <c r="Y170" i="1"/>
  <c r="AB170" i="1" s="1"/>
  <c r="Z170" i="1"/>
  <c r="AA170" i="1"/>
  <c r="AC170" i="1"/>
  <c r="AD170" i="1"/>
  <c r="AE170" i="1"/>
  <c r="U171" i="1"/>
  <c r="V171" i="1"/>
  <c r="W171" i="1" s="1"/>
  <c r="AA171" i="1" s="1"/>
  <c r="X171" i="1"/>
  <c r="Y171" i="1"/>
  <c r="AB171" i="1" s="1"/>
  <c r="Z171" i="1"/>
  <c r="AC171" i="1"/>
  <c r="AD171" i="1"/>
  <c r="AE171" i="1"/>
  <c r="U172" i="1"/>
  <c r="V172" i="1"/>
  <c r="W172" i="1"/>
  <c r="AA172" i="1" s="1"/>
  <c r="AF172" i="1" s="1"/>
  <c r="X172" i="1"/>
  <c r="Y172" i="1"/>
  <c r="AB172" i="1" s="1"/>
  <c r="Z172" i="1"/>
  <c r="AC172" i="1"/>
  <c r="AD172" i="1"/>
  <c r="AE172" i="1"/>
  <c r="U173" i="1"/>
  <c r="V173" i="1"/>
  <c r="W173" i="1" s="1"/>
  <c r="X173" i="1"/>
  <c r="Y173" i="1" s="1"/>
  <c r="AB173" i="1" s="1"/>
  <c r="Z173" i="1"/>
  <c r="AA173" i="1"/>
  <c r="AC173" i="1"/>
  <c r="AD173" i="1"/>
  <c r="AE173" i="1"/>
  <c r="U174" i="1"/>
  <c r="V174" i="1"/>
  <c r="W174" i="1"/>
  <c r="AA174" i="1" s="1"/>
  <c r="AF174" i="1" s="1"/>
  <c r="X174" i="1"/>
  <c r="Y174" i="1"/>
  <c r="AB174" i="1" s="1"/>
  <c r="Z174" i="1"/>
  <c r="AC174" i="1" s="1"/>
  <c r="AD174" i="1"/>
  <c r="AE174" i="1"/>
  <c r="U175" i="1"/>
  <c r="V175" i="1"/>
  <c r="W175" i="1"/>
  <c r="AA175" i="1" s="1"/>
  <c r="X175" i="1"/>
  <c r="Y175" i="1" s="1"/>
  <c r="AB175" i="1" s="1"/>
  <c r="Z175" i="1"/>
  <c r="AC175" i="1" s="1"/>
  <c r="AD175" i="1"/>
  <c r="AE175" i="1"/>
  <c r="AF175" i="1"/>
  <c r="U176" i="1"/>
  <c r="V176" i="1"/>
  <c r="W176" i="1"/>
  <c r="AA176" i="1" s="1"/>
  <c r="X176" i="1"/>
  <c r="Y176" i="1"/>
  <c r="AB176" i="1" s="1"/>
  <c r="Z176" i="1"/>
  <c r="AC176" i="1"/>
  <c r="AD176" i="1"/>
  <c r="AE176" i="1"/>
  <c r="U177" i="1"/>
  <c r="V177" i="1"/>
  <c r="W177" i="1"/>
  <c r="AA177" i="1" s="1"/>
  <c r="X177" i="1"/>
  <c r="Y177" i="1"/>
  <c r="AB177" i="1" s="1"/>
  <c r="Z177" i="1"/>
  <c r="AC177" i="1" s="1"/>
  <c r="AD177" i="1"/>
  <c r="AE177" i="1"/>
  <c r="U178" i="1"/>
  <c r="V178" i="1"/>
  <c r="W178" i="1"/>
  <c r="AA178" i="1" s="1"/>
  <c r="X178" i="1"/>
  <c r="Y178" i="1"/>
  <c r="AB178" i="1" s="1"/>
  <c r="Z178" i="1"/>
  <c r="AC178" i="1"/>
  <c r="AD178" i="1"/>
  <c r="AE178" i="1"/>
  <c r="U179" i="1"/>
  <c r="V179" i="1"/>
  <c r="W179" i="1" s="1"/>
  <c r="AA179" i="1" s="1"/>
  <c r="X179" i="1"/>
  <c r="Y179" i="1" s="1"/>
  <c r="AB179" i="1" s="1"/>
  <c r="Z179" i="1"/>
  <c r="AC179" i="1" s="1"/>
  <c r="AD179" i="1"/>
  <c r="AE179" i="1"/>
  <c r="U180" i="1"/>
  <c r="V180" i="1"/>
  <c r="W180" i="1" s="1"/>
  <c r="AA180" i="1" s="1"/>
  <c r="AF180" i="1" s="1"/>
  <c r="X180" i="1"/>
  <c r="Y180" i="1"/>
  <c r="AB180" i="1" s="1"/>
  <c r="Z180" i="1"/>
  <c r="AC180" i="1"/>
  <c r="AD180" i="1"/>
  <c r="AE180" i="1"/>
  <c r="U181" i="1"/>
  <c r="V181" i="1"/>
  <c r="W181" i="1" s="1"/>
  <c r="AA181" i="1" s="1"/>
  <c r="X181" i="1"/>
  <c r="Y181" i="1" s="1"/>
  <c r="AB181" i="1" s="1"/>
  <c r="Z181" i="1"/>
  <c r="AC181" i="1"/>
  <c r="AD181" i="1"/>
  <c r="AE181" i="1"/>
  <c r="U182" i="1"/>
  <c r="V182" i="1"/>
  <c r="W182" i="1"/>
  <c r="AA182" i="1" s="1"/>
  <c r="X182" i="1"/>
  <c r="Y182" i="1"/>
  <c r="AB182" i="1" s="1"/>
  <c r="Z182" i="1"/>
  <c r="AC182" i="1"/>
  <c r="AD182" i="1"/>
  <c r="AE182" i="1"/>
  <c r="U183" i="1"/>
  <c r="V183" i="1"/>
  <c r="W183" i="1"/>
  <c r="AA183" i="1" s="1"/>
  <c r="X183" i="1"/>
  <c r="Y183" i="1" s="1"/>
  <c r="AB183" i="1" s="1"/>
  <c r="Z183" i="1"/>
  <c r="AC183" i="1"/>
  <c r="AD183" i="1"/>
  <c r="AE183" i="1"/>
  <c r="U184" i="1"/>
  <c r="V184" i="1"/>
  <c r="W184" i="1"/>
  <c r="AA184" i="1" s="1"/>
  <c r="X184" i="1"/>
  <c r="Y184" i="1"/>
  <c r="AB184" i="1" s="1"/>
  <c r="Z184" i="1"/>
  <c r="AC184" i="1" s="1"/>
  <c r="AD184" i="1"/>
  <c r="AE184" i="1"/>
  <c r="U185" i="1"/>
  <c r="V185" i="1"/>
  <c r="W185" i="1"/>
  <c r="AA185" i="1" s="1"/>
  <c r="X185" i="1"/>
  <c r="Y185" i="1"/>
  <c r="AB185" i="1" s="1"/>
  <c r="Z185" i="1"/>
  <c r="AC185" i="1"/>
  <c r="AD185" i="1"/>
  <c r="AE185" i="1"/>
  <c r="U186" i="1"/>
  <c r="V186" i="1"/>
  <c r="W186" i="1"/>
  <c r="AA186" i="1" s="1"/>
  <c r="X186" i="1"/>
  <c r="Y186" i="1"/>
  <c r="AB186" i="1" s="1"/>
  <c r="Z186" i="1"/>
  <c r="AC186" i="1"/>
  <c r="AD186" i="1"/>
  <c r="AE186" i="1"/>
  <c r="U187" i="1"/>
  <c r="V187" i="1"/>
  <c r="W187" i="1" s="1"/>
  <c r="X187" i="1"/>
  <c r="Y187" i="1"/>
  <c r="AB187" i="1" s="1"/>
  <c r="Z187" i="1"/>
  <c r="AC187" i="1" s="1"/>
  <c r="AA187" i="1"/>
  <c r="AD187" i="1"/>
  <c r="AE187" i="1"/>
  <c r="U188" i="1"/>
  <c r="V188" i="1"/>
  <c r="W188" i="1"/>
  <c r="X188" i="1"/>
  <c r="Y188" i="1"/>
  <c r="AB188" i="1" s="1"/>
  <c r="Z188" i="1"/>
  <c r="AA188" i="1"/>
  <c r="AC188" i="1"/>
  <c r="AD188" i="1"/>
  <c r="AE188" i="1"/>
  <c r="U189" i="1"/>
  <c r="V189" i="1"/>
  <c r="W189" i="1" s="1"/>
  <c r="AA189" i="1" s="1"/>
  <c r="X189" i="1"/>
  <c r="Y189" i="1" s="1"/>
  <c r="AB189" i="1" s="1"/>
  <c r="Z189" i="1"/>
  <c r="AC189" i="1" s="1"/>
  <c r="AD189" i="1"/>
  <c r="AE189" i="1"/>
  <c r="U190" i="1"/>
  <c r="V190" i="1"/>
  <c r="W190" i="1"/>
  <c r="X190" i="1"/>
  <c r="Y190" i="1"/>
  <c r="AB190" i="1" s="1"/>
  <c r="Z190" i="1"/>
  <c r="AA190" i="1"/>
  <c r="AF190" i="1" s="1"/>
  <c r="AC190" i="1"/>
  <c r="AD190" i="1"/>
  <c r="AE190" i="1"/>
  <c r="U191" i="1"/>
  <c r="V191" i="1"/>
  <c r="W191" i="1"/>
  <c r="AA191" i="1" s="1"/>
  <c r="X191" i="1"/>
  <c r="Y191" i="1" s="1"/>
  <c r="AB191" i="1" s="1"/>
  <c r="Z191" i="1"/>
  <c r="AC191" i="1" s="1"/>
  <c r="AD191" i="1"/>
  <c r="AE191" i="1"/>
  <c r="U192" i="1"/>
  <c r="V192" i="1"/>
  <c r="W192" i="1"/>
  <c r="AA192" i="1" s="1"/>
  <c r="X192" i="1"/>
  <c r="Y192" i="1"/>
  <c r="AB192" i="1" s="1"/>
  <c r="Z192" i="1"/>
  <c r="AC192" i="1" s="1"/>
  <c r="AD192" i="1"/>
  <c r="AE192" i="1"/>
  <c r="U193" i="1"/>
  <c r="V193" i="1"/>
  <c r="W193" i="1" s="1"/>
  <c r="AA193" i="1" s="1"/>
  <c r="X193" i="1"/>
  <c r="Y193" i="1"/>
  <c r="AB193" i="1" s="1"/>
  <c r="Z193" i="1"/>
  <c r="AC193" i="1"/>
  <c r="AD193" i="1"/>
  <c r="AE193" i="1"/>
  <c r="U194" i="1"/>
  <c r="V194" i="1"/>
  <c r="W194" i="1"/>
  <c r="AA194" i="1" s="1"/>
  <c r="X194" i="1"/>
  <c r="Y194" i="1"/>
  <c r="AB194" i="1" s="1"/>
  <c r="Z194" i="1"/>
  <c r="AC194" i="1"/>
  <c r="AD194" i="1"/>
  <c r="AE194" i="1"/>
  <c r="U195" i="1"/>
  <c r="V195" i="1"/>
  <c r="W195" i="1" s="1"/>
  <c r="AA195" i="1" s="1"/>
  <c r="X195" i="1"/>
  <c r="Y195" i="1"/>
  <c r="AB195" i="1" s="1"/>
  <c r="Z195" i="1"/>
  <c r="AC195" i="1" s="1"/>
  <c r="AD195" i="1"/>
  <c r="AE195" i="1"/>
  <c r="U196" i="1"/>
  <c r="V196" i="1"/>
  <c r="W196" i="1"/>
  <c r="AA196" i="1" s="1"/>
  <c r="AF196" i="1" s="1"/>
  <c r="X196" i="1"/>
  <c r="Y196" i="1"/>
  <c r="AB196" i="1" s="1"/>
  <c r="Z196" i="1"/>
  <c r="AC196" i="1"/>
  <c r="AD196" i="1"/>
  <c r="AE196" i="1"/>
  <c r="U197" i="1"/>
  <c r="V197" i="1"/>
  <c r="W197" i="1" s="1"/>
  <c r="AA197" i="1" s="1"/>
  <c r="X197" i="1"/>
  <c r="Y197" i="1" s="1"/>
  <c r="AB197" i="1" s="1"/>
  <c r="Z197" i="1"/>
  <c r="AC197" i="1" s="1"/>
  <c r="AD197" i="1"/>
  <c r="AE197" i="1"/>
  <c r="U198" i="1"/>
  <c r="V198" i="1"/>
  <c r="W198" i="1"/>
  <c r="AA198" i="1" s="1"/>
  <c r="AF198" i="1" s="1"/>
  <c r="X198" i="1"/>
  <c r="Y198" i="1"/>
  <c r="AB198" i="1" s="1"/>
  <c r="Z198" i="1"/>
  <c r="AC198" i="1"/>
  <c r="AD198" i="1"/>
  <c r="AE198" i="1"/>
  <c r="U199" i="1"/>
  <c r="V199" i="1"/>
  <c r="W199" i="1" s="1"/>
  <c r="AA199" i="1" s="1"/>
  <c r="X199" i="1"/>
  <c r="Y199" i="1" s="1"/>
  <c r="AB199" i="1" s="1"/>
  <c r="Z199" i="1"/>
  <c r="AC199" i="1" s="1"/>
  <c r="AD199" i="1"/>
  <c r="AE199" i="1"/>
  <c r="U200" i="1"/>
  <c r="V200" i="1"/>
  <c r="W200" i="1"/>
  <c r="AA200" i="1" s="1"/>
  <c r="X200" i="1"/>
  <c r="Y200" i="1"/>
  <c r="AB200" i="1" s="1"/>
  <c r="Z200" i="1"/>
  <c r="AC200" i="1" s="1"/>
  <c r="AD200" i="1"/>
  <c r="AE200" i="1"/>
  <c r="U201" i="1"/>
  <c r="V201" i="1"/>
  <c r="W201" i="1"/>
  <c r="AA201" i="1" s="1"/>
  <c r="X201" i="1"/>
  <c r="Y201" i="1" s="1"/>
  <c r="AB201" i="1" s="1"/>
  <c r="Z201" i="1"/>
  <c r="AC201" i="1"/>
  <c r="AD201" i="1"/>
  <c r="AE201" i="1"/>
  <c r="U202" i="1"/>
  <c r="V202" i="1"/>
  <c r="W202" i="1" s="1"/>
  <c r="AA202" i="1" s="1"/>
  <c r="X202" i="1"/>
  <c r="Y202" i="1"/>
  <c r="AB202" i="1" s="1"/>
  <c r="Z202" i="1"/>
  <c r="AC202" i="1"/>
  <c r="AD202" i="1"/>
  <c r="AE202" i="1"/>
  <c r="U203" i="1"/>
  <c r="V203" i="1"/>
  <c r="W203" i="1" s="1"/>
  <c r="AA203" i="1" s="1"/>
  <c r="X203" i="1"/>
  <c r="Y203" i="1"/>
  <c r="AB203" i="1" s="1"/>
  <c r="Z203" i="1"/>
  <c r="AC203" i="1"/>
  <c r="AD203" i="1"/>
  <c r="AE203" i="1"/>
  <c r="U204" i="1"/>
  <c r="V204" i="1"/>
  <c r="W204" i="1"/>
  <c r="AA204" i="1" s="1"/>
  <c r="X204" i="1"/>
  <c r="Y204" i="1"/>
  <c r="AB204" i="1" s="1"/>
  <c r="Z204" i="1"/>
  <c r="AC204" i="1"/>
  <c r="AD204" i="1"/>
  <c r="AE204" i="1"/>
  <c r="U205" i="1"/>
  <c r="V205" i="1"/>
  <c r="W205" i="1" s="1"/>
  <c r="AA205" i="1" s="1"/>
  <c r="X205" i="1"/>
  <c r="Y205" i="1" s="1"/>
  <c r="AB205" i="1" s="1"/>
  <c r="Z205" i="1"/>
  <c r="AC205" i="1"/>
  <c r="AD205" i="1"/>
  <c r="AE205" i="1"/>
  <c r="U206" i="1"/>
  <c r="V206" i="1"/>
  <c r="W206" i="1"/>
  <c r="AA206" i="1" s="1"/>
  <c r="X206" i="1"/>
  <c r="Y206" i="1"/>
  <c r="AB206" i="1" s="1"/>
  <c r="Z206" i="1"/>
  <c r="AC206" i="1" s="1"/>
  <c r="AD206" i="1"/>
  <c r="AE206" i="1"/>
  <c r="U207" i="1"/>
  <c r="V207" i="1"/>
  <c r="W207" i="1"/>
  <c r="AA207" i="1" s="1"/>
  <c r="X207" i="1"/>
  <c r="Y207" i="1" s="1"/>
  <c r="AB207" i="1" s="1"/>
  <c r="Z207" i="1"/>
  <c r="AC207" i="1" s="1"/>
  <c r="AD207" i="1"/>
  <c r="AE207" i="1"/>
  <c r="U208" i="1"/>
  <c r="V208" i="1"/>
  <c r="W208" i="1"/>
  <c r="AA208" i="1" s="1"/>
  <c r="X208" i="1"/>
  <c r="Y208" i="1"/>
  <c r="AB208" i="1" s="1"/>
  <c r="Z208" i="1"/>
  <c r="AC208" i="1" s="1"/>
  <c r="AD208" i="1"/>
  <c r="AE208" i="1"/>
  <c r="U209" i="1"/>
  <c r="V209" i="1"/>
  <c r="W209" i="1"/>
  <c r="AA209" i="1" s="1"/>
  <c r="X209" i="1"/>
  <c r="Y209" i="1"/>
  <c r="AB209" i="1" s="1"/>
  <c r="Z209" i="1"/>
  <c r="AC209" i="1" s="1"/>
  <c r="AD209" i="1"/>
  <c r="AE209" i="1"/>
  <c r="U210" i="1"/>
  <c r="V210" i="1"/>
  <c r="W210" i="1"/>
  <c r="AA210" i="1" s="1"/>
  <c r="X210" i="1"/>
  <c r="Y210" i="1"/>
  <c r="AB210" i="1" s="1"/>
  <c r="Z210" i="1"/>
  <c r="AC210" i="1"/>
  <c r="AD210" i="1"/>
  <c r="AE210" i="1"/>
  <c r="U211" i="1"/>
  <c r="V211" i="1"/>
  <c r="W211" i="1" s="1"/>
  <c r="AA211" i="1" s="1"/>
  <c r="AF211" i="1" s="1"/>
  <c r="X211" i="1"/>
  <c r="Y211" i="1" s="1"/>
  <c r="AB211" i="1" s="1"/>
  <c r="Z211" i="1"/>
  <c r="AC211" i="1" s="1"/>
  <c r="AD211" i="1"/>
  <c r="AE211" i="1"/>
  <c r="U212" i="1"/>
  <c r="V212" i="1"/>
  <c r="W212" i="1"/>
  <c r="AA212" i="1" s="1"/>
  <c r="AF212" i="1" s="1"/>
  <c r="X212" i="1"/>
  <c r="Y212" i="1"/>
  <c r="AB212" i="1" s="1"/>
  <c r="Z212" i="1"/>
  <c r="AC212" i="1"/>
  <c r="AD212" i="1"/>
  <c r="AE212" i="1"/>
  <c r="U213" i="1"/>
  <c r="V213" i="1"/>
  <c r="W213" i="1" s="1"/>
  <c r="AA213" i="1" s="1"/>
  <c r="AF213" i="1" s="1"/>
  <c r="X213" i="1"/>
  <c r="Y213" i="1" s="1"/>
  <c r="AB213" i="1" s="1"/>
  <c r="Z213" i="1"/>
  <c r="AC213" i="1"/>
  <c r="AD213" i="1"/>
  <c r="AE213" i="1"/>
  <c r="U214" i="1"/>
  <c r="V214" i="1"/>
  <c r="W214" i="1"/>
  <c r="AA214" i="1" s="1"/>
  <c r="X214" i="1"/>
  <c r="Y214" i="1"/>
  <c r="AB214" i="1" s="1"/>
  <c r="Z214" i="1"/>
  <c r="AC214" i="1"/>
  <c r="AD214" i="1"/>
  <c r="AE214" i="1"/>
  <c r="U215" i="1"/>
  <c r="V215" i="1"/>
  <c r="W215" i="1"/>
  <c r="AA215" i="1" s="1"/>
  <c r="X215" i="1"/>
  <c r="Y215" i="1" s="1"/>
  <c r="AB215" i="1" s="1"/>
  <c r="Z215" i="1"/>
  <c r="AC215" i="1"/>
  <c r="AD215" i="1"/>
  <c r="AE215" i="1"/>
  <c r="U216" i="1"/>
  <c r="V216" i="1"/>
  <c r="W216" i="1"/>
  <c r="AA216" i="1" s="1"/>
  <c r="AF216" i="1" s="1"/>
  <c r="X216" i="1"/>
  <c r="Y216" i="1"/>
  <c r="AB216" i="1" s="1"/>
  <c r="Z216" i="1"/>
  <c r="AC216" i="1" s="1"/>
  <c r="AD216" i="1"/>
  <c r="AE216" i="1"/>
  <c r="U217" i="1"/>
  <c r="V217" i="1"/>
  <c r="W217" i="1" s="1"/>
  <c r="AA217" i="1" s="1"/>
  <c r="X217" i="1"/>
  <c r="Y217" i="1"/>
  <c r="AB217" i="1" s="1"/>
  <c r="Z217" i="1"/>
  <c r="AC217" i="1"/>
  <c r="AD217" i="1"/>
  <c r="AE217" i="1"/>
  <c r="AF217" i="1"/>
  <c r="U218" i="1"/>
  <c r="V218" i="1"/>
  <c r="W218" i="1"/>
  <c r="X218" i="1"/>
  <c r="Y218" i="1"/>
  <c r="AB218" i="1" s="1"/>
  <c r="Z218" i="1"/>
  <c r="AA218" i="1"/>
  <c r="AC218" i="1"/>
  <c r="AD218" i="1"/>
  <c r="AE218" i="1"/>
  <c r="U219" i="1"/>
  <c r="V219" i="1"/>
  <c r="W219" i="1" s="1"/>
  <c r="X219" i="1"/>
  <c r="Y219" i="1"/>
  <c r="AB219" i="1" s="1"/>
  <c r="Z219" i="1"/>
  <c r="AC219" i="1" s="1"/>
  <c r="AA219" i="1"/>
  <c r="AD219" i="1"/>
  <c r="AE219" i="1"/>
  <c r="U220" i="1"/>
  <c r="V220" i="1"/>
  <c r="W220" i="1"/>
  <c r="AA220" i="1" s="1"/>
  <c r="X220" i="1"/>
  <c r="Y220" i="1"/>
  <c r="AB220" i="1" s="1"/>
  <c r="Z220" i="1"/>
  <c r="AC220" i="1"/>
  <c r="AD220" i="1"/>
  <c r="AE220" i="1"/>
  <c r="U221" i="1"/>
  <c r="V221" i="1"/>
  <c r="W221" i="1" s="1"/>
  <c r="AA221" i="1" s="1"/>
  <c r="X221" i="1"/>
  <c r="Y221" i="1" s="1"/>
  <c r="AB221" i="1" s="1"/>
  <c r="Z221" i="1"/>
  <c r="AC221" i="1" s="1"/>
  <c r="AD221" i="1"/>
  <c r="AE221" i="1"/>
  <c r="U222" i="1"/>
  <c r="V222" i="1"/>
  <c r="W222" i="1"/>
  <c r="AA222" i="1" s="1"/>
  <c r="X222" i="1"/>
  <c r="Y222" i="1"/>
  <c r="AB222" i="1" s="1"/>
  <c r="Z222" i="1"/>
  <c r="AC222" i="1"/>
  <c r="AD222" i="1"/>
  <c r="AE222" i="1"/>
  <c r="U223" i="1"/>
  <c r="V223" i="1"/>
  <c r="W223" i="1"/>
  <c r="AA223" i="1" s="1"/>
  <c r="X223" i="1"/>
  <c r="Y223" i="1" s="1"/>
  <c r="AB223" i="1" s="1"/>
  <c r="Z223" i="1"/>
  <c r="AC223" i="1" s="1"/>
  <c r="AD223" i="1"/>
  <c r="AE223" i="1"/>
  <c r="U224" i="1"/>
  <c r="V224" i="1"/>
  <c r="W224" i="1"/>
  <c r="AA224" i="1" s="1"/>
  <c r="X224" i="1"/>
  <c r="Y224" i="1"/>
  <c r="AB224" i="1" s="1"/>
  <c r="Z224" i="1"/>
  <c r="AC224" i="1" s="1"/>
  <c r="AD224" i="1"/>
  <c r="AE224" i="1"/>
  <c r="U225" i="1"/>
  <c r="V225" i="1"/>
  <c r="W225" i="1" s="1"/>
  <c r="AA225" i="1" s="1"/>
  <c r="X225" i="1"/>
  <c r="Y225" i="1"/>
  <c r="AB225" i="1" s="1"/>
  <c r="Z225" i="1"/>
  <c r="AC225" i="1"/>
  <c r="AD225" i="1"/>
  <c r="AE225" i="1"/>
  <c r="U226" i="1"/>
  <c r="V226" i="1"/>
  <c r="W226" i="1"/>
  <c r="AA226" i="1" s="1"/>
  <c r="X226" i="1"/>
  <c r="Y226" i="1"/>
  <c r="AB226" i="1" s="1"/>
  <c r="Z226" i="1"/>
  <c r="AC226" i="1"/>
  <c r="AD226" i="1"/>
  <c r="AE226" i="1"/>
  <c r="U227" i="1"/>
  <c r="V227" i="1"/>
  <c r="W227" i="1" s="1"/>
  <c r="AA227" i="1" s="1"/>
  <c r="AF227" i="1" s="1"/>
  <c r="X227" i="1"/>
  <c r="Y227" i="1"/>
  <c r="AB227" i="1" s="1"/>
  <c r="Z227" i="1"/>
  <c r="AC227" i="1" s="1"/>
  <c r="AD227" i="1"/>
  <c r="AE227" i="1"/>
  <c r="U228" i="1"/>
  <c r="V228" i="1"/>
  <c r="W228" i="1"/>
  <c r="AA228" i="1" s="1"/>
  <c r="AF228" i="1" s="1"/>
  <c r="X228" i="1"/>
  <c r="Y228" i="1"/>
  <c r="AB228" i="1" s="1"/>
  <c r="Z228" i="1"/>
  <c r="AC228" i="1"/>
  <c r="AD228" i="1"/>
  <c r="AE228" i="1"/>
  <c r="U229" i="1"/>
  <c r="V229" i="1"/>
  <c r="W229" i="1" s="1"/>
  <c r="AA229" i="1" s="1"/>
  <c r="AF229" i="1" s="1"/>
  <c r="X229" i="1"/>
  <c r="Y229" i="1" s="1"/>
  <c r="AB229" i="1" s="1"/>
  <c r="Z229" i="1"/>
  <c r="AC229" i="1" s="1"/>
  <c r="AD229" i="1"/>
  <c r="AE229" i="1"/>
  <c r="U230" i="1"/>
  <c r="V230" i="1"/>
  <c r="W230" i="1"/>
  <c r="AA230" i="1" s="1"/>
  <c r="AF230" i="1" s="1"/>
  <c r="X230" i="1"/>
  <c r="Y230" i="1"/>
  <c r="AB230" i="1" s="1"/>
  <c r="Z230" i="1"/>
  <c r="AC230" i="1" s="1"/>
  <c r="AD230" i="1"/>
  <c r="AE230" i="1"/>
  <c r="U231" i="1"/>
  <c r="V231" i="1"/>
  <c r="W231" i="1" s="1"/>
  <c r="AA231" i="1" s="1"/>
  <c r="X231" i="1"/>
  <c r="Y231" i="1" s="1"/>
  <c r="AB231" i="1" s="1"/>
  <c r="Z231" i="1"/>
  <c r="AC231" i="1" s="1"/>
  <c r="AD231" i="1"/>
  <c r="AE231" i="1"/>
  <c r="U232" i="1"/>
  <c r="V232" i="1"/>
  <c r="W232" i="1"/>
  <c r="AA232" i="1" s="1"/>
  <c r="X232" i="1"/>
  <c r="Y232" i="1"/>
  <c r="Z232" i="1"/>
  <c r="AC232" i="1" s="1"/>
  <c r="AB232" i="1"/>
  <c r="AD232" i="1"/>
  <c r="AE232" i="1"/>
  <c r="U233" i="1"/>
  <c r="V233" i="1"/>
  <c r="W233" i="1"/>
  <c r="AA233" i="1" s="1"/>
  <c r="AF233" i="1" s="1"/>
  <c r="X233" i="1"/>
  <c r="Y233" i="1" s="1"/>
  <c r="AB233" i="1" s="1"/>
  <c r="Z233" i="1"/>
  <c r="AC233" i="1"/>
  <c r="AD233" i="1"/>
  <c r="AE233" i="1"/>
  <c r="U234" i="1"/>
  <c r="V234" i="1"/>
  <c r="W234" i="1" s="1"/>
  <c r="AA234" i="1" s="1"/>
  <c r="X234" i="1"/>
  <c r="Y234" i="1"/>
  <c r="AB234" i="1" s="1"/>
  <c r="Z234" i="1"/>
  <c r="AC234" i="1"/>
  <c r="AD234" i="1"/>
  <c r="AE234" i="1"/>
  <c r="U235" i="1"/>
  <c r="V235" i="1"/>
  <c r="W235" i="1" s="1"/>
  <c r="AA235" i="1" s="1"/>
  <c r="X235" i="1"/>
  <c r="Y235" i="1"/>
  <c r="AB235" i="1" s="1"/>
  <c r="Z235" i="1"/>
  <c r="AC235" i="1"/>
  <c r="AD235" i="1"/>
  <c r="AE235" i="1"/>
  <c r="U236" i="1"/>
  <c r="V236" i="1"/>
  <c r="W236" i="1"/>
  <c r="AA236" i="1" s="1"/>
  <c r="X236" i="1"/>
  <c r="Y236" i="1"/>
  <c r="AB236" i="1" s="1"/>
  <c r="Z236" i="1"/>
  <c r="AC236" i="1"/>
  <c r="AD236" i="1"/>
  <c r="AE236" i="1"/>
  <c r="U237" i="1"/>
  <c r="V237" i="1"/>
  <c r="W237" i="1" s="1"/>
  <c r="AA237" i="1" s="1"/>
  <c r="X237" i="1"/>
  <c r="Y237" i="1" s="1"/>
  <c r="AB237" i="1" s="1"/>
  <c r="Z237" i="1"/>
  <c r="AC237" i="1"/>
  <c r="AD237" i="1"/>
  <c r="AE237" i="1"/>
  <c r="U238" i="1"/>
  <c r="V238" i="1"/>
  <c r="W238" i="1"/>
  <c r="X238" i="1"/>
  <c r="Y238" i="1"/>
  <c r="AB238" i="1" s="1"/>
  <c r="Z238" i="1"/>
  <c r="AC238" i="1" s="1"/>
  <c r="AA238" i="1"/>
  <c r="AF238" i="1" s="1"/>
  <c r="AD238" i="1"/>
  <c r="AE238" i="1"/>
  <c r="U239" i="1"/>
  <c r="V239" i="1"/>
  <c r="W239" i="1"/>
  <c r="AA239" i="1" s="1"/>
  <c r="X239" i="1"/>
  <c r="Y239" i="1" s="1"/>
  <c r="AB239" i="1" s="1"/>
  <c r="Z239" i="1"/>
  <c r="AC239" i="1" s="1"/>
  <c r="AD239" i="1"/>
  <c r="AE239" i="1"/>
  <c r="U240" i="1"/>
  <c r="V240" i="1"/>
  <c r="W240" i="1"/>
  <c r="AA240" i="1" s="1"/>
  <c r="X240" i="1"/>
  <c r="Y240" i="1"/>
  <c r="Z240" i="1"/>
  <c r="AC240" i="1" s="1"/>
  <c r="AB240" i="1"/>
  <c r="AD240" i="1"/>
  <c r="AE240" i="1"/>
  <c r="U241" i="1"/>
  <c r="V241" i="1"/>
  <c r="W241" i="1"/>
  <c r="AA241" i="1" s="1"/>
  <c r="AF241" i="1" s="1"/>
  <c r="X241" i="1"/>
  <c r="Y241" i="1"/>
  <c r="AB241" i="1" s="1"/>
  <c r="Z241" i="1"/>
  <c r="AC241" i="1" s="1"/>
  <c r="AD241" i="1"/>
  <c r="AE241" i="1"/>
  <c r="U242" i="1"/>
  <c r="V242" i="1"/>
  <c r="W242" i="1"/>
  <c r="AA242" i="1" s="1"/>
  <c r="AF242" i="1" s="1"/>
  <c r="X242" i="1"/>
  <c r="Y242" i="1"/>
  <c r="AB242" i="1" s="1"/>
  <c r="Z242" i="1"/>
  <c r="AC242" i="1"/>
  <c r="AD242" i="1"/>
  <c r="AE242" i="1"/>
  <c r="U243" i="1"/>
  <c r="V243" i="1"/>
  <c r="W243" i="1" s="1"/>
  <c r="AA243" i="1" s="1"/>
  <c r="X243" i="1"/>
  <c r="Y243" i="1" s="1"/>
  <c r="AB243" i="1" s="1"/>
  <c r="Z243" i="1"/>
  <c r="AC243" i="1" s="1"/>
  <c r="AD243" i="1"/>
  <c r="AE243" i="1"/>
  <c r="U244" i="1"/>
  <c r="V244" i="1"/>
  <c r="W244" i="1"/>
  <c r="AA244" i="1" s="1"/>
  <c r="AF244" i="1" s="1"/>
  <c r="X244" i="1"/>
  <c r="Y244" i="1"/>
  <c r="AB244" i="1" s="1"/>
  <c r="Z244" i="1"/>
  <c r="AC244" i="1"/>
  <c r="AD244" i="1"/>
  <c r="AE244" i="1"/>
  <c r="U245" i="1"/>
  <c r="V245" i="1"/>
  <c r="W245" i="1" s="1"/>
  <c r="X245" i="1"/>
  <c r="Y245" i="1" s="1"/>
  <c r="AB245" i="1" s="1"/>
  <c r="Z245" i="1"/>
  <c r="AA245" i="1"/>
  <c r="AC245" i="1"/>
  <c r="AD245" i="1"/>
  <c r="AE245" i="1"/>
  <c r="U246" i="1"/>
  <c r="V246" i="1"/>
  <c r="W246" i="1"/>
  <c r="X246" i="1"/>
  <c r="Y246" i="1"/>
  <c r="AB246" i="1" s="1"/>
  <c r="Z246" i="1"/>
  <c r="AA246" i="1"/>
  <c r="AC246" i="1"/>
  <c r="AD246" i="1"/>
  <c r="AE246" i="1"/>
  <c r="U247" i="1"/>
  <c r="V247" i="1"/>
  <c r="W247" i="1"/>
  <c r="AA247" i="1" s="1"/>
  <c r="X247" i="1"/>
  <c r="Y247" i="1" s="1"/>
  <c r="AB247" i="1" s="1"/>
  <c r="Z247" i="1"/>
  <c r="AC247" i="1"/>
  <c r="AD247" i="1"/>
  <c r="AE247" i="1"/>
  <c r="U248" i="1"/>
  <c r="V248" i="1"/>
  <c r="W248" i="1"/>
  <c r="AA248" i="1" s="1"/>
  <c r="X248" i="1"/>
  <c r="Y248" i="1"/>
  <c r="AB248" i="1" s="1"/>
  <c r="Z248" i="1"/>
  <c r="AC248" i="1" s="1"/>
  <c r="AD248" i="1"/>
  <c r="AE248" i="1"/>
  <c r="U249" i="1"/>
  <c r="V249" i="1"/>
  <c r="W249" i="1" s="1"/>
  <c r="AA249" i="1" s="1"/>
  <c r="X249" i="1"/>
  <c r="Y249" i="1"/>
  <c r="AB249" i="1" s="1"/>
  <c r="Z249" i="1"/>
  <c r="AC249" i="1"/>
  <c r="AD249" i="1"/>
  <c r="AE249" i="1"/>
  <c r="U250" i="1"/>
  <c r="V250" i="1"/>
  <c r="W250" i="1"/>
  <c r="X250" i="1"/>
  <c r="Y250" i="1"/>
  <c r="AB250" i="1" s="1"/>
  <c r="Z250" i="1"/>
  <c r="AA250" i="1"/>
  <c r="AC250" i="1"/>
  <c r="AD250" i="1"/>
  <c r="AE250" i="1"/>
  <c r="U251" i="1"/>
  <c r="V251" i="1"/>
  <c r="W251" i="1" s="1"/>
  <c r="AA251" i="1" s="1"/>
  <c r="X251" i="1"/>
  <c r="Y251" i="1"/>
  <c r="AB251" i="1" s="1"/>
  <c r="Z251" i="1"/>
  <c r="AC251" i="1" s="1"/>
  <c r="AD251" i="1"/>
  <c r="AE251" i="1"/>
  <c r="U252" i="1"/>
  <c r="V252" i="1"/>
  <c r="W252" i="1"/>
  <c r="AA252" i="1" s="1"/>
  <c r="X252" i="1"/>
  <c r="Y252" i="1"/>
  <c r="AB252" i="1" s="1"/>
  <c r="Z252" i="1"/>
  <c r="AC252" i="1"/>
  <c r="AD252" i="1"/>
  <c r="AE252" i="1"/>
  <c r="U253" i="1"/>
  <c r="V253" i="1"/>
  <c r="W253" i="1" s="1"/>
  <c r="AA253" i="1" s="1"/>
  <c r="X253" i="1"/>
  <c r="Y253" i="1" s="1"/>
  <c r="AB253" i="1" s="1"/>
  <c r="Z253" i="1"/>
  <c r="AC253" i="1" s="1"/>
  <c r="AD253" i="1"/>
  <c r="AE253" i="1"/>
  <c r="U254" i="1"/>
  <c r="V254" i="1"/>
  <c r="W254" i="1"/>
  <c r="AA254" i="1" s="1"/>
  <c r="AF254" i="1" s="1"/>
  <c r="X254" i="1"/>
  <c r="Y254" i="1"/>
  <c r="AB254" i="1" s="1"/>
  <c r="Z254" i="1"/>
  <c r="AC254" i="1"/>
  <c r="AD254" i="1"/>
  <c r="AE254" i="1"/>
  <c r="U255" i="1"/>
  <c r="V255" i="1"/>
  <c r="W255" i="1"/>
  <c r="AA255" i="1" s="1"/>
  <c r="X255" i="1"/>
  <c r="Y255" i="1" s="1"/>
  <c r="AB255" i="1" s="1"/>
  <c r="Z255" i="1"/>
  <c r="AC255" i="1" s="1"/>
  <c r="AD255" i="1"/>
  <c r="AE255" i="1"/>
  <c r="AF255" i="1"/>
  <c r="U256" i="1"/>
  <c r="V256" i="1"/>
  <c r="W256" i="1"/>
  <c r="AA256" i="1" s="1"/>
  <c r="X256" i="1"/>
  <c r="Y256" i="1"/>
  <c r="AB256" i="1" s="1"/>
  <c r="Z256" i="1"/>
  <c r="AC256" i="1" s="1"/>
  <c r="AD256" i="1"/>
  <c r="AE256" i="1"/>
  <c r="U257" i="1"/>
  <c r="V257" i="1"/>
  <c r="W257" i="1" s="1"/>
  <c r="AA257" i="1" s="1"/>
  <c r="X257" i="1"/>
  <c r="Y257" i="1"/>
  <c r="AB257" i="1" s="1"/>
  <c r="Z257" i="1"/>
  <c r="AC257" i="1"/>
  <c r="AD257" i="1"/>
  <c r="AE257" i="1"/>
  <c r="U258" i="1"/>
  <c r="V258" i="1"/>
  <c r="W258" i="1"/>
  <c r="AA258" i="1" s="1"/>
  <c r="X258" i="1"/>
  <c r="Y258" i="1"/>
  <c r="AB258" i="1" s="1"/>
  <c r="Z258" i="1"/>
  <c r="AC258" i="1"/>
  <c r="AD258" i="1"/>
  <c r="AE258" i="1"/>
  <c r="U259" i="1"/>
  <c r="V259" i="1"/>
  <c r="W259" i="1" s="1"/>
  <c r="AA259" i="1" s="1"/>
  <c r="X259" i="1"/>
  <c r="Y259" i="1"/>
  <c r="AB259" i="1" s="1"/>
  <c r="Z259" i="1"/>
  <c r="AC259" i="1" s="1"/>
  <c r="AD259" i="1"/>
  <c r="AE259" i="1"/>
  <c r="U260" i="1"/>
  <c r="V260" i="1"/>
  <c r="W260" i="1"/>
  <c r="AA260" i="1" s="1"/>
  <c r="X260" i="1"/>
  <c r="Y260" i="1"/>
  <c r="AB260" i="1" s="1"/>
  <c r="Z260" i="1"/>
  <c r="AC260" i="1"/>
  <c r="AD260" i="1"/>
  <c r="AE260" i="1"/>
  <c r="U261" i="1"/>
  <c r="V261" i="1"/>
  <c r="W261" i="1" s="1"/>
  <c r="AA261" i="1" s="1"/>
  <c r="X261" i="1"/>
  <c r="Y261" i="1" s="1"/>
  <c r="AB261" i="1" s="1"/>
  <c r="Z261" i="1"/>
  <c r="AC261" i="1" s="1"/>
  <c r="AD261" i="1"/>
  <c r="AE261" i="1"/>
  <c r="U262" i="1"/>
  <c r="V262" i="1"/>
  <c r="W262" i="1"/>
  <c r="AA262" i="1" s="1"/>
  <c r="AF262" i="1" s="1"/>
  <c r="X262" i="1"/>
  <c r="Y262" i="1"/>
  <c r="AB262" i="1" s="1"/>
  <c r="Z262" i="1"/>
  <c r="AC262" i="1"/>
  <c r="AD262" i="1"/>
  <c r="AE262" i="1"/>
  <c r="U263" i="1"/>
  <c r="V263" i="1"/>
  <c r="W263" i="1"/>
  <c r="AA263" i="1" s="1"/>
  <c r="X263" i="1"/>
  <c r="Y263" i="1" s="1"/>
  <c r="AB263" i="1" s="1"/>
  <c r="Z263" i="1"/>
  <c r="AC263" i="1" s="1"/>
  <c r="AD263" i="1"/>
  <c r="AE263" i="1"/>
  <c r="U264" i="1"/>
  <c r="V264" i="1"/>
  <c r="W264" i="1"/>
  <c r="AA264" i="1" s="1"/>
  <c r="X264" i="1"/>
  <c r="Y264" i="1"/>
  <c r="AB264" i="1" s="1"/>
  <c r="Z264" i="1"/>
  <c r="AC264" i="1"/>
  <c r="AD264" i="1"/>
  <c r="AE264" i="1"/>
  <c r="U265" i="1"/>
  <c r="V265" i="1"/>
  <c r="W265" i="1"/>
  <c r="AA265" i="1" s="1"/>
  <c r="X265" i="1"/>
  <c r="Y265" i="1"/>
  <c r="AB265" i="1" s="1"/>
  <c r="Z265" i="1"/>
  <c r="AC265" i="1" s="1"/>
  <c r="AD265" i="1"/>
  <c r="AE265" i="1"/>
  <c r="U266" i="1"/>
  <c r="V266" i="1"/>
  <c r="W266" i="1" s="1"/>
  <c r="AA266" i="1" s="1"/>
  <c r="X266" i="1"/>
  <c r="Y266" i="1"/>
  <c r="AB266" i="1" s="1"/>
  <c r="Z266" i="1"/>
  <c r="AC266" i="1"/>
  <c r="AD266" i="1"/>
  <c r="AE266" i="1"/>
  <c r="U267" i="1"/>
  <c r="V267" i="1"/>
  <c r="W267" i="1" s="1"/>
  <c r="AA267" i="1" s="1"/>
  <c r="X267" i="1"/>
  <c r="Y267" i="1"/>
  <c r="AB267" i="1" s="1"/>
  <c r="Z267" i="1"/>
  <c r="AC267" i="1"/>
  <c r="AD267" i="1"/>
  <c r="AE267" i="1"/>
  <c r="U268" i="1"/>
  <c r="V268" i="1"/>
  <c r="W268" i="1"/>
  <c r="X268" i="1"/>
  <c r="Y268" i="1"/>
  <c r="AB268" i="1" s="1"/>
  <c r="Z268" i="1"/>
  <c r="AA268" i="1"/>
  <c r="AF268" i="1" s="1"/>
  <c r="AC268" i="1"/>
  <c r="AD268" i="1"/>
  <c r="AE268" i="1"/>
  <c r="U269" i="1"/>
  <c r="V269" i="1"/>
  <c r="W269" i="1" s="1"/>
  <c r="X269" i="1"/>
  <c r="Y269" i="1" s="1"/>
  <c r="AB269" i="1" s="1"/>
  <c r="Z269" i="1"/>
  <c r="AC269" i="1" s="1"/>
  <c r="AA269" i="1"/>
  <c r="AF269" i="1" s="1"/>
  <c r="AD269" i="1"/>
  <c r="AE269" i="1"/>
  <c r="U270" i="1"/>
  <c r="V270" i="1"/>
  <c r="W270" i="1"/>
  <c r="X270" i="1"/>
  <c r="Y270" i="1"/>
  <c r="AB270" i="1" s="1"/>
  <c r="Z270" i="1"/>
  <c r="AC270" i="1" s="1"/>
  <c r="AA270" i="1"/>
  <c r="AD270" i="1"/>
  <c r="AE270" i="1"/>
  <c r="U271" i="1"/>
  <c r="V271" i="1"/>
  <c r="W271" i="1"/>
  <c r="AA271" i="1" s="1"/>
  <c r="X271" i="1"/>
  <c r="Y271" i="1" s="1"/>
  <c r="AB271" i="1" s="1"/>
  <c r="Z271" i="1"/>
  <c r="AC271" i="1" s="1"/>
  <c r="AD271" i="1"/>
  <c r="AE271" i="1"/>
  <c r="U272" i="1"/>
  <c r="V272" i="1"/>
  <c r="W272" i="1"/>
  <c r="AA272" i="1" s="1"/>
  <c r="X272" i="1"/>
  <c r="Y272" i="1"/>
  <c r="AB272" i="1" s="1"/>
  <c r="Z272" i="1"/>
  <c r="AC272" i="1" s="1"/>
  <c r="AD272" i="1"/>
  <c r="AE272" i="1"/>
  <c r="U273" i="1"/>
  <c r="V273" i="1"/>
  <c r="W273" i="1"/>
  <c r="AA273" i="1" s="1"/>
  <c r="X273" i="1"/>
  <c r="Y273" i="1"/>
  <c r="AB273" i="1" s="1"/>
  <c r="Z273" i="1"/>
  <c r="AC273" i="1"/>
  <c r="AD273" i="1"/>
  <c r="AE273" i="1"/>
  <c r="U274" i="1"/>
  <c r="V274" i="1"/>
  <c r="W274" i="1"/>
  <c r="AA274" i="1" s="1"/>
  <c r="X274" i="1"/>
  <c r="Y274" i="1"/>
  <c r="AB274" i="1" s="1"/>
  <c r="Z274" i="1"/>
  <c r="AC274" i="1"/>
  <c r="AD274" i="1"/>
  <c r="AE274" i="1"/>
  <c r="U275" i="1"/>
  <c r="V275" i="1"/>
  <c r="W275" i="1" s="1"/>
  <c r="AA275" i="1" s="1"/>
  <c r="AF275" i="1" s="1"/>
  <c r="X275" i="1"/>
  <c r="Y275" i="1"/>
  <c r="AB275" i="1" s="1"/>
  <c r="Z275" i="1"/>
  <c r="AC275" i="1" s="1"/>
  <c r="AD275" i="1"/>
  <c r="AE275" i="1"/>
  <c r="U276" i="1"/>
  <c r="V276" i="1"/>
  <c r="W276" i="1" s="1"/>
  <c r="AA276" i="1" s="1"/>
  <c r="X276" i="1"/>
  <c r="Y276" i="1" s="1"/>
  <c r="AB276" i="1" s="1"/>
  <c r="Z276" i="1"/>
  <c r="AC276" i="1"/>
  <c r="AD276" i="1"/>
  <c r="AE276" i="1"/>
  <c r="U277" i="1"/>
  <c r="V277" i="1"/>
  <c r="W277" i="1" s="1"/>
  <c r="X277" i="1"/>
  <c r="Y277" i="1"/>
  <c r="Z277" i="1"/>
  <c r="AC277" i="1" s="1"/>
  <c r="AA277" i="1"/>
  <c r="AB277" i="1"/>
  <c r="AD277" i="1"/>
  <c r="AE277" i="1"/>
  <c r="U278" i="1"/>
  <c r="V278" i="1"/>
  <c r="W278" i="1"/>
  <c r="AA278" i="1" s="1"/>
  <c r="X278" i="1"/>
  <c r="Y278" i="1" s="1"/>
  <c r="AB278" i="1" s="1"/>
  <c r="Z278" i="1"/>
  <c r="AC278" i="1" s="1"/>
  <c r="AD278" i="1"/>
  <c r="AE278" i="1"/>
  <c r="U279" i="1"/>
  <c r="V279" i="1"/>
  <c r="W279" i="1" s="1"/>
  <c r="AA279" i="1" s="1"/>
  <c r="X279" i="1"/>
  <c r="Y279" i="1"/>
  <c r="AB279" i="1" s="1"/>
  <c r="AF279" i="1" s="1"/>
  <c r="Z279" i="1"/>
  <c r="AC279" i="1" s="1"/>
  <c r="AD279" i="1"/>
  <c r="AE279" i="1"/>
  <c r="U280" i="1"/>
  <c r="V280" i="1"/>
  <c r="W280" i="1" s="1"/>
  <c r="AA280" i="1" s="1"/>
  <c r="X280" i="1"/>
  <c r="Y280" i="1" s="1"/>
  <c r="AB280" i="1" s="1"/>
  <c r="Z280" i="1"/>
  <c r="AC280" i="1"/>
  <c r="AD280" i="1"/>
  <c r="AE280" i="1"/>
  <c r="AF280" i="1" s="1"/>
  <c r="U281" i="1"/>
  <c r="V281" i="1"/>
  <c r="W281" i="1" s="1"/>
  <c r="AA281" i="1" s="1"/>
  <c r="X281" i="1"/>
  <c r="Y281" i="1"/>
  <c r="Z281" i="1"/>
  <c r="AC281" i="1" s="1"/>
  <c r="AB281" i="1"/>
  <c r="AD281" i="1"/>
  <c r="AE281" i="1"/>
  <c r="U282" i="1"/>
  <c r="V282" i="1"/>
  <c r="W282" i="1"/>
  <c r="AA282" i="1" s="1"/>
  <c r="X282" i="1"/>
  <c r="Y282" i="1" s="1"/>
  <c r="Z282" i="1"/>
  <c r="AC282" i="1" s="1"/>
  <c r="AB282" i="1"/>
  <c r="AD282" i="1"/>
  <c r="AE282" i="1"/>
  <c r="U283" i="1"/>
  <c r="V283" i="1"/>
  <c r="W283" i="1" s="1"/>
  <c r="X283" i="1"/>
  <c r="Y283" i="1"/>
  <c r="AB283" i="1" s="1"/>
  <c r="Z283" i="1"/>
  <c r="AC283" i="1" s="1"/>
  <c r="AA283" i="1"/>
  <c r="AD283" i="1"/>
  <c r="AE283" i="1"/>
  <c r="U284" i="1"/>
  <c r="V284" i="1"/>
  <c r="W284" i="1" s="1"/>
  <c r="AA284" i="1" s="1"/>
  <c r="X284" i="1"/>
  <c r="Y284" i="1" s="1"/>
  <c r="AB284" i="1" s="1"/>
  <c r="Z284" i="1"/>
  <c r="AC284" i="1"/>
  <c r="AD284" i="1"/>
  <c r="AE284" i="1"/>
  <c r="U285" i="1"/>
  <c r="V285" i="1"/>
  <c r="W285" i="1" s="1"/>
  <c r="AA285" i="1" s="1"/>
  <c r="X285" i="1"/>
  <c r="Y285" i="1"/>
  <c r="AB285" i="1" s="1"/>
  <c r="Z285" i="1"/>
  <c r="AC285" i="1" s="1"/>
  <c r="AD285" i="1"/>
  <c r="AE285" i="1"/>
  <c r="U286" i="1"/>
  <c r="V286" i="1"/>
  <c r="W286" i="1"/>
  <c r="AA286" i="1" s="1"/>
  <c r="X286" i="1"/>
  <c r="Y286" i="1" s="1"/>
  <c r="AB286" i="1" s="1"/>
  <c r="Z286" i="1"/>
  <c r="AC286" i="1" s="1"/>
  <c r="AD286" i="1"/>
  <c r="AE286" i="1"/>
  <c r="U287" i="1"/>
  <c r="V287" i="1"/>
  <c r="W287" i="1" s="1"/>
  <c r="AA287" i="1" s="1"/>
  <c r="X287" i="1"/>
  <c r="Y287" i="1" s="1"/>
  <c r="AB287" i="1" s="1"/>
  <c r="Z287" i="1"/>
  <c r="AC287" i="1" s="1"/>
  <c r="AD287" i="1"/>
  <c r="AE287" i="1"/>
  <c r="U288" i="1"/>
  <c r="V288" i="1"/>
  <c r="W288" i="1" s="1"/>
  <c r="AA288" i="1" s="1"/>
  <c r="X288" i="1"/>
  <c r="Y288" i="1" s="1"/>
  <c r="AB288" i="1" s="1"/>
  <c r="Z288" i="1"/>
  <c r="AC288" i="1"/>
  <c r="AD288" i="1"/>
  <c r="AE288" i="1"/>
  <c r="U289" i="1"/>
  <c r="V289" i="1"/>
  <c r="W289" i="1" s="1"/>
  <c r="X289" i="1"/>
  <c r="Y289" i="1"/>
  <c r="Z289" i="1"/>
  <c r="AC289" i="1" s="1"/>
  <c r="AA289" i="1"/>
  <c r="AB289" i="1"/>
  <c r="AD289" i="1"/>
  <c r="AE289" i="1"/>
  <c r="U290" i="1"/>
  <c r="V290" i="1"/>
  <c r="W290" i="1"/>
  <c r="AA290" i="1" s="1"/>
  <c r="X290" i="1"/>
  <c r="Y290" i="1" s="1"/>
  <c r="AB290" i="1" s="1"/>
  <c r="Z290" i="1"/>
  <c r="AC290" i="1" s="1"/>
  <c r="AD290" i="1"/>
  <c r="AE290" i="1"/>
  <c r="U291" i="1"/>
  <c r="V291" i="1"/>
  <c r="W291" i="1" s="1"/>
  <c r="AA291" i="1" s="1"/>
  <c r="X291" i="1"/>
  <c r="Y291" i="1" s="1"/>
  <c r="AB291" i="1" s="1"/>
  <c r="Z291" i="1"/>
  <c r="AC291" i="1" s="1"/>
  <c r="AD291" i="1"/>
  <c r="AE291" i="1"/>
  <c r="U292" i="1"/>
  <c r="V292" i="1"/>
  <c r="W292" i="1" s="1"/>
  <c r="AA292" i="1" s="1"/>
  <c r="X292" i="1"/>
  <c r="Y292" i="1" s="1"/>
  <c r="AB292" i="1" s="1"/>
  <c r="Z292" i="1"/>
  <c r="AC292" i="1"/>
  <c r="AD292" i="1"/>
  <c r="AE292" i="1"/>
  <c r="U293" i="1"/>
  <c r="V293" i="1"/>
  <c r="W293" i="1" s="1"/>
  <c r="AA293" i="1" s="1"/>
  <c r="X293" i="1"/>
  <c r="Y293" i="1"/>
  <c r="AB293" i="1" s="1"/>
  <c r="Z293" i="1"/>
  <c r="AC293" i="1" s="1"/>
  <c r="AD293" i="1"/>
  <c r="AE293" i="1"/>
  <c r="U294" i="1"/>
  <c r="V294" i="1"/>
  <c r="W294" i="1" s="1"/>
  <c r="AA294" i="1" s="1"/>
  <c r="AF294" i="1" s="1"/>
  <c r="X294" i="1"/>
  <c r="Y294" i="1" s="1"/>
  <c r="Z294" i="1"/>
  <c r="AC294" i="1" s="1"/>
  <c r="AB294" i="1"/>
  <c r="AD294" i="1"/>
  <c r="AE294" i="1"/>
  <c r="U295" i="1"/>
  <c r="V295" i="1"/>
  <c r="W295" i="1" s="1"/>
  <c r="AA295" i="1" s="1"/>
  <c r="X295" i="1"/>
  <c r="Y295" i="1"/>
  <c r="AB295" i="1" s="1"/>
  <c r="Z295" i="1"/>
  <c r="AC295" i="1" s="1"/>
  <c r="AD295" i="1"/>
  <c r="AE295" i="1"/>
  <c r="U296" i="1"/>
  <c r="V296" i="1"/>
  <c r="W296" i="1" s="1"/>
  <c r="AA296" i="1" s="1"/>
  <c r="X296" i="1"/>
  <c r="Y296" i="1" s="1"/>
  <c r="Z296" i="1"/>
  <c r="AB296" i="1"/>
  <c r="AC296" i="1"/>
  <c r="AD296" i="1"/>
  <c r="AE296" i="1"/>
  <c r="U297" i="1"/>
  <c r="V297" i="1"/>
  <c r="W297" i="1" s="1"/>
  <c r="AA297" i="1" s="1"/>
  <c r="X297" i="1"/>
  <c r="Y297" i="1"/>
  <c r="Z297" i="1"/>
  <c r="AC297" i="1" s="1"/>
  <c r="AB297" i="1"/>
  <c r="AD297" i="1"/>
  <c r="AE297" i="1"/>
  <c r="U298" i="1"/>
  <c r="V298" i="1"/>
  <c r="W298" i="1"/>
  <c r="AA298" i="1" s="1"/>
  <c r="X298" i="1"/>
  <c r="Y298" i="1" s="1"/>
  <c r="AB298" i="1" s="1"/>
  <c r="Z298" i="1"/>
  <c r="AC298" i="1" s="1"/>
  <c r="AD298" i="1"/>
  <c r="AE298" i="1"/>
  <c r="U299" i="1"/>
  <c r="V299" i="1"/>
  <c r="W299" i="1" s="1"/>
  <c r="AA299" i="1" s="1"/>
  <c r="X299" i="1"/>
  <c r="Y299" i="1"/>
  <c r="AB299" i="1" s="1"/>
  <c r="Z299" i="1"/>
  <c r="AC299" i="1" s="1"/>
  <c r="AD299" i="1"/>
  <c r="AE299" i="1"/>
  <c r="U300" i="1"/>
  <c r="V300" i="1"/>
  <c r="W300" i="1" s="1"/>
  <c r="AA300" i="1" s="1"/>
  <c r="X300" i="1"/>
  <c r="Y300" i="1" s="1"/>
  <c r="AB300" i="1" s="1"/>
  <c r="Z300" i="1"/>
  <c r="AC300" i="1"/>
  <c r="AD300" i="1"/>
  <c r="AE300" i="1"/>
  <c r="U301" i="1"/>
  <c r="V301" i="1"/>
  <c r="W301" i="1" s="1"/>
  <c r="AA301" i="1" s="1"/>
  <c r="X301" i="1"/>
  <c r="Y301" i="1"/>
  <c r="AB301" i="1" s="1"/>
  <c r="Z301" i="1"/>
  <c r="AC301" i="1" s="1"/>
  <c r="AD301" i="1"/>
  <c r="AE301" i="1"/>
  <c r="U302" i="1"/>
  <c r="V302" i="1"/>
  <c r="W302" i="1"/>
  <c r="AA302" i="1" s="1"/>
  <c r="X302" i="1"/>
  <c r="Y302" i="1" s="1"/>
  <c r="AB302" i="1" s="1"/>
  <c r="Z302" i="1"/>
  <c r="AC302" i="1" s="1"/>
  <c r="AD302" i="1"/>
  <c r="AE302" i="1"/>
  <c r="U303" i="1"/>
  <c r="V303" i="1"/>
  <c r="W303" i="1" s="1"/>
  <c r="X303" i="1"/>
  <c r="Y303" i="1"/>
  <c r="AB303" i="1" s="1"/>
  <c r="Z303" i="1"/>
  <c r="AC303" i="1" s="1"/>
  <c r="AA303" i="1"/>
  <c r="AD303" i="1"/>
  <c r="AE303" i="1"/>
  <c r="U304" i="1"/>
  <c r="V304" i="1"/>
  <c r="W304" i="1" s="1"/>
  <c r="AA304" i="1" s="1"/>
  <c r="X304" i="1"/>
  <c r="Y304" i="1" s="1"/>
  <c r="Z304" i="1"/>
  <c r="AB304" i="1"/>
  <c r="AC304" i="1"/>
  <c r="AD304" i="1"/>
  <c r="AE304" i="1"/>
  <c r="U305" i="1"/>
  <c r="V305" i="1"/>
  <c r="W305" i="1" s="1"/>
  <c r="AA305" i="1" s="1"/>
  <c r="AF305" i="1" s="1"/>
  <c r="X305" i="1"/>
  <c r="Y305" i="1"/>
  <c r="AB305" i="1" s="1"/>
  <c r="Z305" i="1"/>
  <c r="AC305" i="1" s="1"/>
  <c r="AD305" i="1"/>
  <c r="AE305" i="1"/>
  <c r="U306" i="1"/>
  <c r="V306" i="1"/>
  <c r="W306" i="1"/>
  <c r="AA306" i="1" s="1"/>
  <c r="X306" i="1"/>
  <c r="Y306" i="1" s="1"/>
  <c r="Z306" i="1"/>
  <c r="AC306" i="1" s="1"/>
  <c r="AB306" i="1"/>
  <c r="AD306" i="1"/>
  <c r="AE306" i="1"/>
  <c r="U307" i="1"/>
  <c r="V307" i="1"/>
  <c r="W307" i="1" s="1"/>
  <c r="X307" i="1"/>
  <c r="Y307" i="1"/>
  <c r="AB307" i="1" s="1"/>
  <c r="Z307" i="1"/>
  <c r="AC307" i="1" s="1"/>
  <c r="AA307" i="1"/>
  <c r="AF307" i="1" s="1"/>
  <c r="AD307" i="1"/>
  <c r="AE307" i="1"/>
  <c r="U308" i="1"/>
  <c r="V308" i="1"/>
  <c r="W308" i="1" s="1"/>
  <c r="AA308" i="1" s="1"/>
  <c r="X308" i="1"/>
  <c r="Y308" i="1" s="1"/>
  <c r="AB308" i="1" s="1"/>
  <c r="AF308" i="1" s="1"/>
  <c r="Z308" i="1"/>
  <c r="AC308" i="1"/>
  <c r="AD308" i="1"/>
  <c r="AE308" i="1"/>
  <c r="U309" i="1"/>
  <c r="V309" i="1"/>
  <c r="W309" i="1" s="1"/>
  <c r="X309" i="1"/>
  <c r="Y309" i="1"/>
  <c r="AB309" i="1" s="1"/>
  <c r="Z309" i="1"/>
  <c r="AC309" i="1" s="1"/>
  <c r="AA309" i="1"/>
  <c r="AD309" i="1"/>
  <c r="AE309" i="1"/>
  <c r="U310" i="1"/>
  <c r="V310" i="1"/>
  <c r="W310" i="1"/>
  <c r="AA310" i="1" s="1"/>
  <c r="X310" i="1"/>
  <c r="Y310" i="1" s="1"/>
  <c r="AB310" i="1" s="1"/>
  <c r="Z310" i="1"/>
  <c r="AC310" i="1" s="1"/>
  <c r="AD310" i="1"/>
  <c r="AE310" i="1"/>
  <c r="U311" i="1"/>
  <c r="V311" i="1"/>
  <c r="W311" i="1" s="1"/>
  <c r="AA311" i="1" s="1"/>
  <c r="X311" i="1"/>
  <c r="Y311" i="1" s="1"/>
  <c r="AB311" i="1" s="1"/>
  <c r="Z311" i="1"/>
  <c r="AC311" i="1" s="1"/>
  <c r="AD311" i="1"/>
  <c r="AE311" i="1"/>
  <c r="U312" i="1"/>
  <c r="V312" i="1"/>
  <c r="W312" i="1" s="1"/>
  <c r="AA312" i="1" s="1"/>
  <c r="X312" i="1"/>
  <c r="Y312" i="1" s="1"/>
  <c r="AB312" i="1" s="1"/>
  <c r="AF312" i="1" s="1"/>
  <c r="Z312" i="1"/>
  <c r="AC312" i="1"/>
  <c r="AD312" i="1"/>
  <c r="AE312" i="1"/>
  <c r="U313" i="1"/>
  <c r="V313" i="1"/>
  <c r="W313" i="1" s="1"/>
  <c r="AA313" i="1" s="1"/>
  <c r="X313" i="1"/>
  <c r="Y313" i="1"/>
  <c r="AB313" i="1" s="1"/>
  <c r="AF313" i="1" s="1"/>
  <c r="Z313" i="1"/>
  <c r="AC313" i="1" s="1"/>
  <c r="AD313" i="1"/>
  <c r="AE313" i="1"/>
  <c r="U314" i="1"/>
  <c r="V314" i="1"/>
  <c r="W314" i="1"/>
  <c r="AA314" i="1" s="1"/>
  <c r="X314" i="1"/>
  <c r="Y314" i="1" s="1"/>
  <c r="Z314" i="1"/>
  <c r="AC314" i="1" s="1"/>
  <c r="AB314" i="1"/>
  <c r="AD314" i="1"/>
  <c r="AE314" i="1"/>
  <c r="U315" i="1"/>
  <c r="V315" i="1"/>
  <c r="W315" i="1" s="1"/>
  <c r="AA315" i="1" s="1"/>
  <c r="AF315" i="1" s="1"/>
  <c r="X315" i="1"/>
  <c r="Y315" i="1"/>
  <c r="AB315" i="1" s="1"/>
  <c r="Z315" i="1"/>
  <c r="AC315" i="1" s="1"/>
  <c r="AD315" i="1"/>
  <c r="AE315" i="1"/>
  <c r="U316" i="1"/>
  <c r="V316" i="1"/>
  <c r="W316" i="1" s="1"/>
  <c r="AA316" i="1" s="1"/>
  <c r="X316" i="1"/>
  <c r="Y316" i="1" s="1"/>
  <c r="AB316" i="1" s="1"/>
  <c r="Z316" i="1"/>
  <c r="AC316" i="1"/>
  <c r="AD316" i="1"/>
  <c r="AE316" i="1"/>
  <c r="U317" i="1"/>
  <c r="V317" i="1"/>
  <c r="W317" i="1" s="1"/>
  <c r="X317" i="1"/>
  <c r="Y317" i="1"/>
  <c r="AB317" i="1" s="1"/>
  <c r="Z317" i="1"/>
  <c r="AC317" i="1" s="1"/>
  <c r="AA317" i="1"/>
  <c r="AF317" i="1" s="1"/>
  <c r="AD317" i="1"/>
  <c r="AE317" i="1"/>
  <c r="U318" i="1"/>
  <c r="V318" i="1"/>
  <c r="W318" i="1"/>
  <c r="AA318" i="1" s="1"/>
  <c r="AF318" i="1" s="1"/>
  <c r="X318" i="1"/>
  <c r="Y318" i="1" s="1"/>
  <c r="AB318" i="1" s="1"/>
  <c r="Z318" i="1"/>
  <c r="AC318" i="1" s="1"/>
  <c r="AD318" i="1"/>
  <c r="AE318" i="1"/>
  <c r="U319" i="1"/>
  <c r="V319" i="1"/>
  <c r="W319" i="1" s="1"/>
  <c r="AA319" i="1" s="1"/>
  <c r="X319" i="1"/>
  <c r="Y319" i="1" s="1"/>
  <c r="AB319" i="1" s="1"/>
  <c r="Z319" i="1"/>
  <c r="AC319" i="1" s="1"/>
  <c r="AD319" i="1"/>
  <c r="AE319" i="1"/>
  <c r="U320" i="1"/>
  <c r="V320" i="1"/>
  <c r="W320" i="1" s="1"/>
  <c r="AA320" i="1" s="1"/>
  <c r="X320" i="1"/>
  <c r="Y320" i="1" s="1"/>
  <c r="Z320" i="1"/>
  <c r="AB320" i="1"/>
  <c r="AC320" i="1"/>
  <c r="AD320" i="1"/>
  <c r="AE320" i="1"/>
  <c r="U321" i="1"/>
  <c r="V321" i="1"/>
  <c r="W321" i="1" s="1"/>
  <c r="X321" i="1"/>
  <c r="Y321" i="1"/>
  <c r="Z321" i="1"/>
  <c r="AC321" i="1" s="1"/>
  <c r="AA321" i="1"/>
  <c r="AB321" i="1"/>
  <c r="AD321" i="1"/>
  <c r="AE321" i="1"/>
  <c r="U322" i="1"/>
  <c r="V322" i="1"/>
  <c r="W322" i="1"/>
  <c r="AA322" i="1" s="1"/>
  <c r="X322" i="1"/>
  <c r="Y322" i="1" s="1"/>
  <c r="AB322" i="1" s="1"/>
  <c r="Z322" i="1"/>
  <c r="AC322" i="1" s="1"/>
  <c r="AD322" i="1"/>
  <c r="AE322" i="1"/>
  <c r="U323" i="1"/>
  <c r="V323" i="1"/>
  <c r="W323" i="1" s="1"/>
  <c r="X323" i="1"/>
  <c r="Y323" i="1"/>
  <c r="AB323" i="1" s="1"/>
  <c r="Z323" i="1"/>
  <c r="AC323" i="1" s="1"/>
  <c r="AA323" i="1"/>
  <c r="AD323" i="1"/>
  <c r="AE323" i="1"/>
  <c r="U324" i="1"/>
  <c r="V324" i="1"/>
  <c r="W324" i="1" s="1"/>
  <c r="AA324" i="1" s="1"/>
  <c r="X324" i="1"/>
  <c r="Y324" i="1" s="1"/>
  <c r="Z324" i="1"/>
  <c r="AB324" i="1"/>
  <c r="AC324" i="1"/>
  <c r="AD324" i="1"/>
  <c r="AE324" i="1"/>
  <c r="U325" i="1"/>
  <c r="V325" i="1"/>
  <c r="W325" i="1" s="1"/>
  <c r="AA325" i="1" s="1"/>
  <c r="X325" i="1"/>
  <c r="Y325" i="1"/>
  <c r="AB325" i="1" s="1"/>
  <c r="Z325" i="1"/>
  <c r="AC325" i="1" s="1"/>
  <c r="AD325" i="1"/>
  <c r="AE325" i="1"/>
  <c r="U326" i="1"/>
  <c r="V326" i="1"/>
  <c r="W326" i="1" s="1"/>
  <c r="AA326" i="1" s="1"/>
  <c r="X326" i="1"/>
  <c r="Y326" i="1" s="1"/>
  <c r="AB326" i="1" s="1"/>
  <c r="Z326" i="1"/>
  <c r="AC326" i="1" s="1"/>
  <c r="AD326" i="1"/>
  <c r="AE326" i="1"/>
  <c r="U327" i="1"/>
  <c r="V327" i="1"/>
  <c r="W327" i="1" s="1"/>
  <c r="AA327" i="1" s="1"/>
  <c r="X327" i="1"/>
  <c r="Y327" i="1"/>
  <c r="AB327" i="1" s="1"/>
  <c r="Z327" i="1"/>
  <c r="AC327" i="1" s="1"/>
  <c r="AD327" i="1"/>
  <c r="AE327" i="1"/>
  <c r="U328" i="1"/>
  <c r="V328" i="1"/>
  <c r="W328" i="1" s="1"/>
  <c r="AA328" i="1" s="1"/>
  <c r="X328" i="1"/>
  <c r="Y328" i="1" s="1"/>
  <c r="AB328" i="1" s="1"/>
  <c r="Z328" i="1"/>
  <c r="AC328" i="1"/>
  <c r="AD328" i="1"/>
  <c r="AE328" i="1"/>
  <c r="U329" i="1"/>
  <c r="V329" i="1"/>
  <c r="W329" i="1" s="1"/>
  <c r="AA329" i="1" s="1"/>
  <c r="X329" i="1"/>
  <c r="Y329" i="1"/>
  <c r="AB329" i="1" s="1"/>
  <c r="Z329" i="1"/>
  <c r="AC329" i="1" s="1"/>
  <c r="AD329" i="1"/>
  <c r="AE329" i="1"/>
  <c r="U330" i="1"/>
  <c r="V330" i="1"/>
  <c r="W330" i="1" s="1"/>
  <c r="AA330" i="1" s="1"/>
  <c r="AF330" i="1" s="1"/>
  <c r="X330" i="1"/>
  <c r="Y330" i="1" s="1"/>
  <c r="AB330" i="1" s="1"/>
  <c r="Z330" i="1"/>
  <c r="AC330" i="1" s="1"/>
  <c r="AD330" i="1"/>
  <c r="AE330" i="1"/>
  <c r="U331" i="1"/>
  <c r="V331" i="1"/>
  <c r="W331" i="1" s="1"/>
  <c r="AA331" i="1" s="1"/>
  <c r="X331" i="1"/>
  <c r="Y331" i="1" s="1"/>
  <c r="AB331" i="1" s="1"/>
  <c r="Z331" i="1"/>
  <c r="AC331" i="1" s="1"/>
  <c r="AD331" i="1"/>
  <c r="AE331" i="1"/>
  <c r="U332" i="1"/>
  <c r="V332" i="1"/>
  <c r="W332" i="1" s="1"/>
  <c r="AA332" i="1" s="1"/>
  <c r="X332" i="1"/>
  <c r="Y332" i="1" s="1"/>
  <c r="AB332" i="1" s="1"/>
  <c r="Z332" i="1"/>
  <c r="AC332" i="1"/>
  <c r="AD332" i="1"/>
  <c r="AE332" i="1"/>
  <c r="U333" i="1"/>
  <c r="V333" i="1"/>
  <c r="W333" i="1" s="1"/>
  <c r="AA333" i="1" s="1"/>
  <c r="X333" i="1"/>
  <c r="Y333" i="1"/>
  <c r="AB333" i="1" s="1"/>
  <c r="Z333" i="1"/>
  <c r="AC333" i="1" s="1"/>
  <c r="AD333" i="1"/>
  <c r="AE333" i="1"/>
  <c r="U334" i="1"/>
  <c r="V334" i="1"/>
  <c r="W334" i="1"/>
  <c r="AA334" i="1" s="1"/>
  <c r="X334" i="1"/>
  <c r="Y334" i="1" s="1"/>
  <c r="AB334" i="1" s="1"/>
  <c r="Z334" i="1"/>
  <c r="AC334" i="1" s="1"/>
  <c r="AD334" i="1"/>
  <c r="AE334" i="1"/>
  <c r="U335" i="1"/>
  <c r="V335" i="1"/>
  <c r="W335" i="1" s="1"/>
  <c r="AA335" i="1" s="1"/>
  <c r="AF335" i="1" s="1"/>
  <c r="X335" i="1"/>
  <c r="Y335" i="1" s="1"/>
  <c r="AB335" i="1" s="1"/>
  <c r="Z335" i="1"/>
  <c r="AC335" i="1" s="1"/>
  <c r="AD335" i="1"/>
  <c r="AE335" i="1"/>
  <c r="U336" i="1"/>
  <c r="V336" i="1"/>
  <c r="W336" i="1" s="1"/>
  <c r="AA336" i="1" s="1"/>
  <c r="X336" i="1"/>
  <c r="Y336" i="1" s="1"/>
  <c r="Z336" i="1"/>
  <c r="AB336" i="1"/>
  <c r="AC336" i="1"/>
  <c r="AD336" i="1"/>
  <c r="AE336" i="1"/>
  <c r="U337" i="1"/>
  <c r="V337" i="1"/>
  <c r="W337" i="1" s="1"/>
  <c r="AA337" i="1" s="1"/>
  <c r="AF337" i="1" s="1"/>
  <c r="X337" i="1"/>
  <c r="Y337" i="1"/>
  <c r="AB337" i="1" s="1"/>
  <c r="Z337" i="1"/>
  <c r="AC337" i="1" s="1"/>
  <c r="AD337" i="1"/>
  <c r="AE337" i="1"/>
  <c r="U338" i="1"/>
  <c r="V338" i="1"/>
  <c r="W338" i="1" s="1"/>
  <c r="AA338" i="1" s="1"/>
  <c r="X338" i="1"/>
  <c r="Y338" i="1" s="1"/>
  <c r="AB338" i="1" s="1"/>
  <c r="Z338" i="1"/>
  <c r="AC338" i="1" s="1"/>
  <c r="AD338" i="1"/>
  <c r="AE338" i="1"/>
  <c r="U339" i="1"/>
  <c r="V339" i="1"/>
  <c r="W339" i="1" s="1"/>
  <c r="X339" i="1"/>
  <c r="Y339" i="1"/>
  <c r="AB339" i="1" s="1"/>
  <c r="Z339" i="1"/>
  <c r="AC339" i="1" s="1"/>
  <c r="AA339" i="1"/>
  <c r="AD339" i="1"/>
  <c r="AE339" i="1"/>
  <c r="U340" i="1"/>
  <c r="V340" i="1"/>
  <c r="W340" i="1" s="1"/>
  <c r="AA340" i="1" s="1"/>
  <c r="X340" i="1"/>
  <c r="Y340" i="1" s="1"/>
  <c r="AB340" i="1" s="1"/>
  <c r="AF340" i="1" s="1"/>
  <c r="Z340" i="1"/>
  <c r="AC340" i="1"/>
  <c r="AD340" i="1"/>
  <c r="AE340" i="1"/>
  <c r="U341" i="1"/>
  <c r="V341" i="1"/>
  <c r="W341" i="1" s="1"/>
  <c r="X341" i="1"/>
  <c r="Y341" i="1"/>
  <c r="AB341" i="1" s="1"/>
  <c r="Z341" i="1"/>
  <c r="AC341" i="1" s="1"/>
  <c r="AA341" i="1"/>
  <c r="AD341" i="1"/>
  <c r="AE341" i="1"/>
  <c r="U342" i="1"/>
  <c r="V342" i="1"/>
  <c r="W342" i="1"/>
  <c r="AA342" i="1" s="1"/>
  <c r="X342" i="1"/>
  <c r="Y342" i="1" s="1"/>
  <c r="AB342" i="1" s="1"/>
  <c r="Z342" i="1"/>
  <c r="AC342" i="1" s="1"/>
  <c r="AD342" i="1"/>
  <c r="AE342" i="1"/>
  <c r="U343" i="1"/>
  <c r="V343" i="1"/>
  <c r="W343" i="1" s="1"/>
  <c r="AA343" i="1" s="1"/>
  <c r="X343" i="1"/>
  <c r="Y343" i="1"/>
  <c r="AB343" i="1" s="1"/>
  <c r="Z343" i="1"/>
  <c r="AC343" i="1" s="1"/>
  <c r="AD343" i="1"/>
  <c r="AE343" i="1"/>
  <c r="U344" i="1"/>
  <c r="V344" i="1"/>
  <c r="W344" i="1" s="1"/>
  <c r="AA344" i="1" s="1"/>
  <c r="X344" i="1"/>
  <c r="Y344" i="1" s="1"/>
  <c r="AB344" i="1" s="1"/>
  <c r="Z344" i="1"/>
  <c r="AC344" i="1"/>
  <c r="AD344" i="1"/>
  <c r="AE344" i="1"/>
  <c r="U345" i="1"/>
  <c r="V345" i="1"/>
  <c r="W345" i="1" s="1"/>
  <c r="AA345" i="1" s="1"/>
  <c r="X345" i="1"/>
  <c r="Y345" i="1"/>
  <c r="AB345" i="1" s="1"/>
  <c r="Z345" i="1"/>
  <c r="AC345" i="1" s="1"/>
  <c r="AD345" i="1"/>
  <c r="AE345" i="1"/>
  <c r="U346" i="1"/>
  <c r="V346" i="1"/>
  <c r="W346" i="1"/>
  <c r="AA346" i="1" s="1"/>
  <c r="X346" i="1"/>
  <c r="Y346" i="1" s="1"/>
  <c r="AB346" i="1" s="1"/>
  <c r="AF346" i="1" s="1"/>
  <c r="Z346" i="1"/>
  <c r="AC346" i="1" s="1"/>
  <c r="AD346" i="1"/>
  <c r="AE346" i="1"/>
  <c r="U347" i="1"/>
  <c r="V347" i="1"/>
  <c r="W347" i="1"/>
  <c r="AA347" i="1" s="1"/>
  <c r="X347" i="1"/>
  <c r="Y347" i="1" s="1"/>
  <c r="AB347" i="1" s="1"/>
  <c r="Z347" i="1"/>
  <c r="AC347" i="1"/>
  <c r="AD347" i="1"/>
  <c r="AE347" i="1"/>
  <c r="U348" i="1"/>
  <c r="V348" i="1"/>
  <c r="W348" i="1" s="1"/>
  <c r="AA348" i="1" s="1"/>
  <c r="X348" i="1"/>
  <c r="Y348" i="1"/>
  <c r="AB348" i="1" s="1"/>
  <c r="Z348" i="1"/>
  <c r="AC348" i="1" s="1"/>
  <c r="AD348" i="1"/>
  <c r="AE348" i="1"/>
  <c r="U349" i="1"/>
  <c r="V349" i="1"/>
  <c r="W349" i="1" s="1"/>
  <c r="X349" i="1"/>
  <c r="Y349" i="1" s="1"/>
  <c r="Z349" i="1"/>
  <c r="AA349" i="1"/>
  <c r="AB349" i="1"/>
  <c r="AC349" i="1"/>
  <c r="AD349" i="1"/>
  <c r="AE349" i="1"/>
  <c r="U350" i="1"/>
  <c r="V350" i="1"/>
  <c r="W350" i="1"/>
  <c r="AA350" i="1" s="1"/>
  <c r="X350" i="1"/>
  <c r="Y350" i="1" s="1"/>
  <c r="AB350" i="1" s="1"/>
  <c r="Z350" i="1"/>
  <c r="AC350" i="1" s="1"/>
  <c r="AD350" i="1"/>
  <c r="AE350" i="1"/>
  <c r="U351" i="1"/>
  <c r="V351" i="1"/>
  <c r="W351" i="1"/>
  <c r="AA351" i="1" s="1"/>
  <c r="AF351" i="1" s="1"/>
  <c r="X351" i="1"/>
  <c r="Y351" i="1" s="1"/>
  <c r="AB351" i="1" s="1"/>
  <c r="Z351" i="1"/>
  <c r="AC351" i="1"/>
  <c r="AD351" i="1"/>
  <c r="AE351" i="1"/>
  <c r="U352" i="1"/>
  <c r="V352" i="1"/>
  <c r="W352" i="1"/>
  <c r="AA352" i="1" s="1"/>
  <c r="X352" i="1"/>
  <c r="Y352" i="1"/>
  <c r="AB352" i="1" s="1"/>
  <c r="Z352" i="1"/>
  <c r="AC352" i="1" s="1"/>
  <c r="AD352" i="1"/>
  <c r="AE352" i="1"/>
  <c r="U353" i="1"/>
  <c r="V353" i="1"/>
  <c r="W353" i="1" s="1"/>
  <c r="AA353" i="1" s="1"/>
  <c r="AF353" i="1" s="1"/>
  <c r="X353" i="1"/>
  <c r="Y353" i="1" s="1"/>
  <c r="AB353" i="1" s="1"/>
  <c r="Z353" i="1"/>
  <c r="AC353" i="1" s="1"/>
  <c r="AD353" i="1"/>
  <c r="AE353" i="1"/>
  <c r="U354" i="1"/>
  <c r="V354" i="1"/>
  <c r="W354" i="1" s="1"/>
  <c r="AA354" i="1" s="1"/>
  <c r="X354" i="1"/>
  <c r="Y354" i="1"/>
  <c r="Z354" i="1"/>
  <c r="AC354" i="1" s="1"/>
  <c r="AB354" i="1"/>
  <c r="AD354" i="1"/>
  <c r="AE354" i="1"/>
  <c r="U355" i="1"/>
  <c r="V355" i="1"/>
  <c r="W355" i="1"/>
  <c r="AA355" i="1" s="1"/>
  <c r="X355" i="1"/>
  <c r="Y355" i="1" s="1"/>
  <c r="AB355" i="1" s="1"/>
  <c r="Z355" i="1"/>
  <c r="AC355" i="1" s="1"/>
  <c r="AD355" i="1"/>
  <c r="AE355" i="1"/>
  <c r="U356" i="1"/>
  <c r="V356" i="1"/>
  <c r="W356" i="1"/>
  <c r="AA356" i="1" s="1"/>
  <c r="AF356" i="1" s="1"/>
  <c r="X356" i="1"/>
  <c r="Y356" i="1"/>
  <c r="AB356" i="1" s="1"/>
  <c r="Z356" i="1"/>
  <c r="AC356" i="1" s="1"/>
  <c r="AD356" i="1"/>
  <c r="AE356" i="1"/>
  <c r="U357" i="1"/>
  <c r="V357" i="1"/>
  <c r="W357" i="1" s="1"/>
  <c r="AA357" i="1" s="1"/>
  <c r="X357" i="1"/>
  <c r="Y357" i="1"/>
  <c r="Z357" i="1"/>
  <c r="AB357" i="1"/>
  <c r="AC357" i="1"/>
  <c r="AD357" i="1"/>
  <c r="AE357" i="1"/>
  <c r="U358" i="1"/>
  <c r="V358" i="1"/>
  <c r="W358" i="1" s="1"/>
  <c r="AA358" i="1" s="1"/>
  <c r="X358" i="1"/>
  <c r="Y358" i="1"/>
  <c r="AB358" i="1" s="1"/>
  <c r="Z358" i="1"/>
  <c r="AC358" i="1" s="1"/>
  <c r="AD358" i="1"/>
  <c r="AE358" i="1"/>
  <c r="U359" i="1"/>
  <c r="V359" i="1"/>
  <c r="W359" i="1" s="1"/>
  <c r="AA359" i="1" s="1"/>
  <c r="X359" i="1"/>
  <c r="Y359" i="1"/>
  <c r="AB359" i="1" s="1"/>
  <c r="Z359" i="1"/>
  <c r="AC359" i="1" s="1"/>
  <c r="AD359" i="1"/>
  <c r="AE359" i="1"/>
  <c r="U360" i="1"/>
  <c r="V360" i="1"/>
  <c r="W360" i="1"/>
  <c r="AA360" i="1" s="1"/>
  <c r="AF360" i="1" s="1"/>
  <c r="X360" i="1"/>
  <c r="Y360" i="1" s="1"/>
  <c r="AB360" i="1" s="1"/>
  <c r="Z360" i="1"/>
  <c r="AC360" i="1" s="1"/>
  <c r="AD360" i="1"/>
  <c r="AE360" i="1"/>
  <c r="U361" i="1"/>
  <c r="V361" i="1"/>
  <c r="W361" i="1" s="1"/>
  <c r="X361" i="1"/>
  <c r="Y361" i="1"/>
  <c r="AB361" i="1" s="1"/>
  <c r="Z361" i="1"/>
  <c r="AC361" i="1" s="1"/>
  <c r="AA361" i="1"/>
  <c r="AD361" i="1"/>
  <c r="AE361" i="1"/>
  <c r="U362" i="1"/>
  <c r="V362" i="1"/>
  <c r="W362" i="1"/>
  <c r="AA362" i="1" s="1"/>
  <c r="AF362" i="1" s="1"/>
  <c r="X362" i="1"/>
  <c r="Y362" i="1" s="1"/>
  <c r="AB362" i="1" s="1"/>
  <c r="Z362" i="1"/>
  <c r="AC362" i="1" s="1"/>
  <c r="AD362" i="1"/>
  <c r="AE362" i="1"/>
  <c r="U363" i="1"/>
  <c r="V363" i="1"/>
  <c r="W363" i="1" s="1"/>
  <c r="AA363" i="1" s="1"/>
  <c r="X363" i="1"/>
  <c r="Y363" i="1"/>
  <c r="Z363" i="1"/>
  <c r="AB363" i="1"/>
  <c r="AC363" i="1"/>
  <c r="AD363" i="1"/>
  <c r="AE363" i="1"/>
  <c r="U364" i="1"/>
  <c r="V364" i="1"/>
  <c r="W364" i="1" s="1"/>
  <c r="AA364" i="1" s="1"/>
  <c r="AF364" i="1" s="1"/>
  <c r="X364" i="1"/>
  <c r="Y364" i="1"/>
  <c r="AB364" i="1" s="1"/>
  <c r="Z364" i="1"/>
  <c r="AC364" i="1" s="1"/>
  <c r="AD364" i="1"/>
  <c r="AE364" i="1"/>
  <c r="U365" i="1"/>
  <c r="V365" i="1"/>
  <c r="W365" i="1" s="1"/>
  <c r="X365" i="1"/>
  <c r="Y365" i="1"/>
  <c r="AB365" i="1" s="1"/>
  <c r="Z365" i="1"/>
  <c r="AC365" i="1" s="1"/>
  <c r="AA365" i="1"/>
  <c r="AD365" i="1"/>
  <c r="AE365" i="1"/>
  <c r="U366" i="1"/>
  <c r="V366" i="1"/>
  <c r="W366" i="1"/>
  <c r="AA366" i="1" s="1"/>
  <c r="X366" i="1"/>
  <c r="Y366" i="1"/>
  <c r="AB366" i="1" s="1"/>
  <c r="Z366" i="1"/>
  <c r="AC366" i="1" s="1"/>
  <c r="AD366" i="1"/>
  <c r="AE366" i="1"/>
  <c r="U367" i="1"/>
  <c r="V367" i="1"/>
  <c r="W367" i="1" s="1"/>
  <c r="AA367" i="1" s="1"/>
  <c r="X367" i="1"/>
  <c r="Y367" i="1"/>
  <c r="AB367" i="1" s="1"/>
  <c r="Z367" i="1"/>
  <c r="AC367" i="1" s="1"/>
  <c r="AD367" i="1"/>
  <c r="AE367" i="1"/>
  <c r="U368" i="1"/>
  <c r="V368" i="1"/>
  <c r="W368" i="1"/>
  <c r="AA368" i="1" s="1"/>
  <c r="AF368" i="1" s="1"/>
  <c r="X368" i="1"/>
  <c r="Y368" i="1" s="1"/>
  <c r="AB368" i="1" s="1"/>
  <c r="Z368" i="1"/>
  <c r="AC368" i="1" s="1"/>
  <c r="AD368" i="1"/>
  <c r="AE368" i="1"/>
  <c r="U369" i="1"/>
  <c r="V369" i="1"/>
  <c r="W369" i="1" s="1"/>
  <c r="AA369" i="1" s="1"/>
  <c r="X369" i="1"/>
  <c r="Y369" i="1"/>
  <c r="AB369" i="1" s="1"/>
  <c r="Z369" i="1"/>
  <c r="AC369" i="1"/>
  <c r="AD369" i="1"/>
  <c r="AE369" i="1"/>
  <c r="U370" i="1"/>
  <c r="V370" i="1"/>
  <c r="W370" i="1"/>
  <c r="AA370" i="1" s="1"/>
  <c r="X370" i="1"/>
  <c r="Y370" i="1"/>
  <c r="AB370" i="1" s="1"/>
  <c r="Z370" i="1"/>
  <c r="AC370" i="1" s="1"/>
  <c r="AD370" i="1"/>
  <c r="AE370" i="1"/>
  <c r="U371" i="1"/>
  <c r="V371" i="1"/>
  <c r="W371" i="1" s="1"/>
  <c r="X371" i="1"/>
  <c r="Y371" i="1"/>
  <c r="AB371" i="1" s="1"/>
  <c r="Z371" i="1"/>
  <c r="AC371" i="1" s="1"/>
  <c r="AA371" i="1"/>
  <c r="AD371" i="1"/>
  <c r="AE371" i="1"/>
  <c r="U372" i="1"/>
  <c r="V372" i="1"/>
  <c r="W372" i="1"/>
  <c r="AA372" i="1" s="1"/>
  <c r="X372" i="1"/>
  <c r="Y372" i="1"/>
  <c r="AB372" i="1" s="1"/>
  <c r="Z372" i="1"/>
  <c r="AC372" i="1" s="1"/>
  <c r="AD372" i="1"/>
  <c r="AE372" i="1"/>
  <c r="U373" i="1"/>
  <c r="V373" i="1"/>
  <c r="W373" i="1" s="1"/>
  <c r="AA373" i="1" s="1"/>
  <c r="X373" i="1"/>
  <c r="Y373" i="1"/>
  <c r="AB373" i="1" s="1"/>
  <c r="Z373" i="1"/>
  <c r="AC373" i="1"/>
  <c r="AD373" i="1"/>
  <c r="AE373" i="1"/>
  <c r="U374" i="1"/>
  <c r="V374" i="1"/>
  <c r="W374" i="1" s="1"/>
  <c r="AA374" i="1" s="1"/>
  <c r="X374" i="1"/>
  <c r="Y374" i="1"/>
  <c r="AB374" i="1" s="1"/>
  <c r="Z374" i="1"/>
  <c r="AC374" i="1" s="1"/>
  <c r="AD374" i="1"/>
  <c r="AE374" i="1"/>
  <c r="U375" i="1"/>
  <c r="V375" i="1"/>
  <c r="W375" i="1" s="1"/>
  <c r="AA375" i="1" s="1"/>
  <c r="X375" i="1"/>
  <c r="Y375" i="1"/>
  <c r="Z375" i="1"/>
  <c r="AC375" i="1" s="1"/>
  <c r="AB375" i="1"/>
  <c r="AD375" i="1"/>
  <c r="AE375" i="1"/>
  <c r="U376" i="1"/>
  <c r="V376" i="1"/>
  <c r="W376" i="1"/>
  <c r="AA376" i="1" s="1"/>
  <c r="X376" i="1"/>
  <c r="Y376" i="1" s="1"/>
  <c r="AB376" i="1" s="1"/>
  <c r="Z376" i="1"/>
  <c r="AC376" i="1" s="1"/>
  <c r="AD376" i="1"/>
  <c r="AE376" i="1"/>
  <c r="U377" i="1"/>
  <c r="V377" i="1"/>
  <c r="W377" i="1" s="1"/>
  <c r="AA377" i="1" s="1"/>
  <c r="X377" i="1"/>
  <c r="Y377" i="1"/>
  <c r="AB377" i="1" s="1"/>
  <c r="Z377" i="1"/>
  <c r="AC377" i="1" s="1"/>
  <c r="AD377" i="1"/>
  <c r="AE377" i="1"/>
  <c r="U378" i="1"/>
  <c r="V378" i="1"/>
  <c r="W378" i="1" s="1"/>
  <c r="AA378" i="1" s="1"/>
  <c r="AF378" i="1" s="1"/>
  <c r="X378" i="1"/>
  <c r="Y378" i="1" s="1"/>
  <c r="AB378" i="1" s="1"/>
  <c r="Z378" i="1"/>
  <c r="AC378" i="1" s="1"/>
  <c r="AD378" i="1"/>
  <c r="AE378" i="1"/>
  <c r="U379" i="1"/>
  <c r="V379" i="1"/>
  <c r="W379" i="1" s="1"/>
  <c r="AA379" i="1" s="1"/>
  <c r="X379" i="1"/>
  <c r="Y379" i="1"/>
  <c r="Z379" i="1"/>
  <c r="AB379" i="1"/>
  <c r="AC379" i="1"/>
  <c r="AD379" i="1"/>
  <c r="AE379" i="1"/>
  <c r="U380" i="1"/>
  <c r="V380" i="1"/>
  <c r="W380" i="1" s="1"/>
  <c r="AA380" i="1" s="1"/>
  <c r="X380" i="1"/>
  <c r="Y380" i="1"/>
  <c r="AB380" i="1" s="1"/>
  <c r="Z380" i="1"/>
  <c r="AC380" i="1" s="1"/>
  <c r="AD380" i="1"/>
  <c r="AE380" i="1"/>
  <c r="U381" i="1"/>
  <c r="V381" i="1"/>
  <c r="W381" i="1" s="1"/>
  <c r="AA381" i="1" s="1"/>
  <c r="X381" i="1"/>
  <c r="Y381" i="1"/>
  <c r="AB381" i="1" s="1"/>
  <c r="Z381" i="1"/>
  <c r="AC381" i="1" s="1"/>
  <c r="AD381" i="1"/>
  <c r="AE381" i="1"/>
  <c r="U382" i="1"/>
  <c r="V382" i="1"/>
  <c r="W382" i="1"/>
  <c r="AA382" i="1" s="1"/>
  <c r="X382" i="1"/>
  <c r="Y382" i="1"/>
  <c r="AB382" i="1" s="1"/>
  <c r="Z382" i="1"/>
  <c r="AC382" i="1" s="1"/>
  <c r="AD382" i="1"/>
  <c r="AE382" i="1"/>
  <c r="U383" i="1"/>
  <c r="V383" i="1"/>
  <c r="W383" i="1" s="1"/>
  <c r="AA383" i="1" s="1"/>
  <c r="X383" i="1"/>
  <c r="Y383" i="1"/>
  <c r="AB383" i="1" s="1"/>
  <c r="Z383" i="1"/>
  <c r="AC383" i="1" s="1"/>
  <c r="AD383" i="1"/>
  <c r="AE383" i="1"/>
  <c r="U384" i="1"/>
  <c r="V384" i="1"/>
  <c r="W384" i="1"/>
  <c r="AA384" i="1" s="1"/>
  <c r="AF384" i="1" s="1"/>
  <c r="X384" i="1"/>
  <c r="Y384" i="1" s="1"/>
  <c r="AB384" i="1" s="1"/>
  <c r="Z384" i="1"/>
  <c r="AC384" i="1" s="1"/>
  <c r="AD384" i="1"/>
  <c r="AE384" i="1"/>
  <c r="U385" i="1"/>
  <c r="V385" i="1"/>
  <c r="W385" i="1" s="1"/>
  <c r="X385" i="1"/>
  <c r="Y385" i="1"/>
  <c r="AB385" i="1" s="1"/>
  <c r="Z385" i="1"/>
  <c r="AA385" i="1"/>
  <c r="AC385" i="1"/>
  <c r="AD385" i="1"/>
  <c r="AE385" i="1"/>
  <c r="U386" i="1"/>
  <c r="V386" i="1"/>
  <c r="W386" i="1"/>
  <c r="AA386" i="1" s="1"/>
  <c r="X386" i="1"/>
  <c r="Y386" i="1"/>
  <c r="AB386" i="1" s="1"/>
  <c r="Z386" i="1"/>
  <c r="AC386" i="1" s="1"/>
  <c r="AD386" i="1"/>
  <c r="AE386" i="1"/>
  <c r="U387" i="1"/>
  <c r="V387" i="1"/>
  <c r="W387" i="1" s="1"/>
  <c r="AA387" i="1" s="1"/>
  <c r="AF387" i="1" s="1"/>
  <c r="X387" i="1"/>
  <c r="Y387" i="1"/>
  <c r="Z387" i="1"/>
  <c r="AC387" i="1" s="1"/>
  <c r="AB387" i="1"/>
  <c r="AD387" i="1"/>
  <c r="AE387" i="1"/>
  <c r="U388" i="1"/>
  <c r="V388" i="1"/>
  <c r="W388" i="1" s="1"/>
  <c r="AA388" i="1" s="1"/>
  <c r="AF388" i="1" s="1"/>
  <c r="X388" i="1"/>
  <c r="Y388" i="1" s="1"/>
  <c r="AB388" i="1" s="1"/>
  <c r="Z388" i="1"/>
  <c r="AC388" i="1" s="1"/>
  <c r="AD388" i="1"/>
  <c r="AE388" i="1"/>
  <c r="U389" i="1"/>
  <c r="V389" i="1"/>
  <c r="W389" i="1" s="1"/>
  <c r="AA389" i="1" s="1"/>
  <c r="X389" i="1"/>
  <c r="Y389" i="1"/>
  <c r="AB389" i="1" s="1"/>
  <c r="Z389" i="1"/>
  <c r="AC389" i="1"/>
  <c r="AD389" i="1"/>
  <c r="AE389" i="1"/>
  <c r="U390" i="1"/>
  <c r="V390" i="1"/>
  <c r="W390" i="1" s="1"/>
  <c r="AA390" i="1" s="1"/>
  <c r="AF390" i="1" s="1"/>
  <c r="X390" i="1"/>
  <c r="Y390" i="1"/>
  <c r="AB390" i="1" s="1"/>
  <c r="Z390" i="1"/>
  <c r="AC390" i="1" s="1"/>
  <c r="AD390" i="1"/>
  <c r="AE390" i="1"/>
  <c r="U391" i="1"/>
  <c r="V391" i="1"/>
  <c r="W391" i="1" s="1"/>
  <c r="X391" i="1"/>
  <c r="Y391" i="1"/>
  <c r="Z391" i="1"/>
  <c r="AA391" i="1"/>
  <c r="AB391" i="1"/>
  <c r="AC391" i="1"/>
  <c r="AD391" i="1"/>
  <c r="AE391" i="1"/>
  <c r="U392" i="1"/>
  <c r="V392" i="1"/>
  <c r="W392" i="1"/>
  <c r="AA392" i="1" s="1"/>
  <c r="X392" i="1"/>
  <c r="Y392" i="1"/>
  <c r="AB392" i="1" s="1"/>
  <c r="Z392" i="1"/>
  <c r="AC392" i="1" s="1"/>
  <c r="AD392" i="1"/>
  <c r="AE392" i="1"/>
  <c r="U393" i="1"/>
  <c r="V393" i="1"/>
  <c r="W393" i="1" s="1"/>
  <c r="AA393" i="1" s="1"/>
  <c r="X393" i="1"/>
  <c r="Y393" i="1"/>
  <c r="Z393" i="1"/>
  <c r="AC393" i="1" s="1"/>
  <c r="AB393" i="1"/>
  <c r="AD393" i="1"/>
  <c r="AE393" i="1"/>
  <c r="U394" i="1"/>
  <c r="V394" i="1"/>
  <c r="W394" i="1"/>
  <c r="AA394" i="1" s="1"/>
  <c r="X394" i="1"/>
  <c r="Y394" i="1" s="1"/>
  <c r="AB394" i="1" s="1"/>
  <c r="Z394" i="1"/>
  <c r="AC394" i="1" s="1"/>
  <c r="AD394" i="1"/>
  <c r="AE394" i="1"/>
  <c r="U395" i="1"/>
  <c r="V395" i="1"/>
  <c r="W395" i="1" s="1"/>
  <c r="AA395" i="1" s="1"/>
  <c r="X395" i="1"/>
  <c r="Y395" i="1"/>
  <c r="AB395" i="1" s="1"/>
  <c r="Z395" i="1"/>
  <c r="AC395" i="1"/>
  <c r="AD395" i="1"/>
  <c r="AE395" i="1"/>
  <c r="U396" i="1"/>
  <c r="V396" i="1"/>
  <c r="W396" i="1" s="1"/>
  <c r="AA396" i="1" s="1"/>
  <c r="X396" i="1"/>
  <c r="Y396" i="1"/>
  <c r="AB396" i="1" s="1"/>
  <c r="Z396" i="1"/>
  <c r="AC396" i="1" s="1"/>
  <c r="AD396" i="1"/>
  <c r="AE396" i="1"/>
  <c r="U397" i="1"/>
  <c r="V397" i="1"/>
  <c r="W397" i="1" s="1"/>
  <c r="X397" i="1"/>
  <c r="Y397" i="1"/>
  <c r="Z397" i="1"/>
  <c r="AC397" i="1" s="1"/>
  <c r="AA397" i="1"/>
  <c r="AB397" i="1"/>
  <c r="AD397" i="1"/>
  <c r="AE397" i="1"/>
  <c r="U398" i="1"/>
  <c r="V398" i="1"/>
  <c r="W398" i="1" s="1"/>
  <c r="AA398" i="1" s="1"/>
  <c r="X398" i="1"/>
  <c r="Y398" i="1"/>
  <c r="AB398" i="1" s="1"/>
  <c r="Z398" i="1"/>
  <c r="AC398" i="1" s="1"/>
  <c r="AD398" i="1"/>
  <c r="AE398" i="1"/>
  <c r="U399" i="1"/>
  <c r="V399" i="1"/>
  <c r="W399" i="1" s="1"/>
  <c r="AA399" i="1" s="1"/>
  <c r="X399" i="1"/>
  <c r="Y399" i="1"/>
  <c r="AB399" i="1" s="1"/>
  <c r="Z399" i="1"/>
  <c r="AC399" i="1" s="1"/>
  <c r="AD399" i="1"/>
  <c r="AE399" i="1"/>
  <c r="U400" i="1"/>
  <c r="V400" i="1"/>
  <c r="W400" i="1" s="1"/>
  <c r="AA400" i="1" s="1"/>
  <c r="AF400" i="1" s="1"/>
  <c r="X400" i="1"/>
  <c r="Y400" i="1" s="1"/>
  <c r="AB400" i="1" s="1"/>
  <c r="Z400" i="1"/>
  <c r="AC400" i="1" s="1"/>
  <c r="AD400" i="1"/>
  <c r="AE400" i="1"/>
  <c r="U401" i="1"/>
  <c r="V401" i="1"/>
  <c r="W401" i="1" s="1"/>
  <c r="AA401" i="1" s="1"/>
  <c r="AF401" i="1" s="1"/>
  <c r="X401" i="1"/>
  <c r="Y401" i="1"/>
  <c r="AB401" i="1" s="1"/>
  <c r="Z401" i="1"/>
  <c r="AC401" i="1"/>
  <c r="AD401" i="1"/>
  <c r="AE401" i="1"/>
  <c r="U402" i="1"/>
  <c r="V402" i="1"/>
  <c r="W402" i="1"/>
  <c r="AA402" i="1" s="1"/>
  <c r="X402" i="1"/>
  <c r="Y402" i="1"/>
  <c r="AB402" i="1" s="1"/>
  <c r="Z402" i="1"/>
  <c r="AC402" i="1" s="1"/>
  <c r="AD402" i="1"/>
  <c r="AE402" i="1"/>
  <c r="U403" i="1"/>
  <c r="V403" i="1"/>
  <c r="W403" i="1" s="1"/>
  <c r="X403" i="1"/>
  <c r="Y403" i="1"/>
  <c r="Z403" i="1"/>
  <c r="AC403" i="1" s="1"/>
  <c r="AA403" i="1"/>
  <c r="AB403" i="1"/>
  <c r="AD403" i="1"/>
  <c r="AE403" i="1"/>
  <c r="U404" i="1"/>
  <c r="V404" i="1"/>
  <c r="W404" i="1" s="1"/>
  <c r="AA404" i="1" s="1"/>
  <c r="X404" i="1"/>
  <c r="Y404" i="1"/>
  <c r="AB404" i="1" s="1"/>
  <c r="Z404" i="1"/>
  <c r="AC404" i="1" s="1"/>
  <c r="AD404" i="1"/>
  <c r="AE404" i="1"/>
  <c r="AF404" i="1"/>
  <c r="U405" i="1"/>
  <c r="V405" i="1"/>
  <c r="W405" i="1" s="1"/>
  <c r="AA405" i="1" s="1"/>
  <c r="X405" i="1"/>
  <c r="Y405" i="1"/>
  <c r="AB405" i="1" s="1"/>
  <c r="Z405" i="1"/>
  <c r="AC405" i="1"/>
  <c r="AD405" i="1"/>
  <c r="AE405" i="1"/>
  <c r="U406" i="1"/>
  <c r="V406" i="1"/>
  <c r="W406" i="1" s="1"/>
  <c r="AA406" i="1" s="1"/>
  <c r="X406" i="1"/>
  <c r="Y406" i="1"/>
  <c r="AB406" i="1" s="1"/>
  <c r="AF406" i="1" s="1"/>
  <c r="Z406" i="1"/>
  <c r="AC406" i="1" s="1"/>
  <c r="AD406" i="1"/>
  <c r="AE406" i="1"/>
  <c r="U407" i="1"/>
  <c r="V407" i="1"/>
  <c r="W407" i="1" s="1"/>
  <c r="X407" i="1"/>
  <c r="Y407" i="1"/>
  <c r="Z407" i="1"/>
  <c r="AA407" i="1"/>
  <c r="AB407" i="1"/>
  <c r="AC407" i="1"/>
  <c r="AD407" i="1"/>
  <c r="AE407" i="1"/>
  <c r="U408" i="1"/>
  <c r="V408" i="1"/>
  <c r="W408" i="1"/>
  <c r="AA408" i="1" s="1"/>
  <c r="X408" i="1"/>
  <c r="Y408" i="1"/>
  <c r="AB408" i="1" s="1"/>
  <c r="Z408" i="1"/>
  <c r="AC408" i="1" s="1"/>
  <c r="AD408" i="1"/>
  <c r="AE408" i="1"/>
  <c r="U409" i="1"/>
  <c r="V409" i="1"/>
  <c r="W409" i="1" s="1"/>
  <c r="X409" i="1"/>
  <c r="Y409" i="1"/>
  <c r="Z409" i="1"/>
  <c r="AC409" i="1" s="1"/>
  <c r="AA409" i="1"/>
  <c r="AB409" i="1"/>
  <c r="AD409" i="1"/>
  <c r="AE409" i="1"/>
  <c r="U410" i="1"/>
  <c r="V410" i="1"/>
  <c r="W410" i="1" s="1"/>
  <c r="AA410" i="1" s="1"/>
  <c r="X410" i="1"/>
  <c r="Y410" i="1" s="1"/>
  <c r="AB410" i="1" s="1"/>
  <c r="Z410" i="1"/>
  <c r="AC410" i="1" s="1"/>
  <c r="AD410" i="1"/>
  <c r="AE410" i="1"/>
  <c r="U411" i="1"/>
  <c r="V411" i="1"/>
  <c r="W411" i="1" s="1"/>
  <c r="AA411" i="1" s="1"/>
  <c r="X411" i="1"/>
  <c r="Y411" i="1"/>
  <c r="Z411" i="1"/>
  <c r="AB411" i="1"/>
  <c r="AC411" i="1"/>
  <c r="AD411" i="1"/>
  <c r="AE411" i="1"/>
  <c r="U412" i="1"/>
  <c r="V412" i="1"/>
  <c r="W412" i="1" s="1"/>
  <c r="AA412" i="1" s="1"/>
  <c r="X412" i="1"/>
  <c r="Y412" i="1"/>
  <c r="AB412" i="1" s="1"/>
  <c r="Z412" i="1"/>
  <c r="AC412" i="1" s="1"/>
  <c r="AD412" i="1"/>
  <c r="AE412" i="1"/>
  <c r="U413" i="1"/>
  <c r="V413" i="1"/>
  <c r="W413" i="1" s="1"/>
  <c r="X413" i="1"/>
  <c r="Y413" i="1"/>
  <c r="Z413" i="1"/>
  <c r="AA413" i="1"/>
  <c r="AB413" i="1"/>
  <c r="AC413" i="1"/>
  <c r="AD413" i="1"/>
  <c r="AE413" i="1"/>
  <c r="U414" i="1"/>
  <c r="V414" i="1"/>
  <c r="W414" i="1" s="1"/>
  <c r="AA414" i="1" s="1"/>
  <c r="X414" i="1"/>
  <c r="Y414" i="1"/>
  <c r="AB414" i="1" s="1"/>
  <c r="Z414" i="1"/>
  <c r="AC414" i="1" s="1"/>
  <c r="AD414" i="1"/>
  <c r="AE414" i="1"/>
  <c r="U415" i="1"/>
  <c r="V415" i="1"/>
  <c r="W415" i="1" s="1"/>
  <c r="AA415" i="1" s="1"/>
  <c r="X415" i="1"/>
  <c r="Y415" i="1"/>
  <c r="AB415" i="1" s="1"/>
  <c r="Z415" i="1"/>
  <c r="AC415" i="1" s="1"/>
  <c r="AD415" i="1"/>
  <c r="AE415" i="1"/>
  <c r="U416" i="1"/>
  <c r="V416" i="1"/>
  <c r="W416" i="1" s="1"/>
  <c r="AA416" i="1" s="1"/>
  <c r="X416" i="1"/>
  <c r="Y416" i="1" s="1"/>
  <c r="AB416" i="1" s="1"/>
  <c r="Z416" i="1"/>
  <c r="AC416" i="1" s="1"/>
  <c r="AD416" i="1"/>
  <c r="AE416" i="1"/>
  <c r="U417" i="1"/>
  <c r="V417" i="1"/>
  <c r="W417" i="1" s="1"/>
  <c r="AA417" i="1" s="1"/>
  <c r="X417" i="1"/>
  <c r="Y417" i="1"/>
  <c r="AB417" i="1" s="1"/>
  <c r="Z417" i="1"/>
  <c r="AC417" i="1"/>
  <c r="AD417" i="1"/>
  <c r="AE417" i="1"/>
  <c r="U418" i="1"/>
  <c r="V418" i="1"/>
  <c r="W418" i="1"/>
  <c r="AA418" i="1" s="1"/>
  <c r="X418" i="1"/>
  <c r="Y418" i="1"/>
  <c r="AB418" i="1" s="1"/>
  <c r="Z418" i="1"/>
  <c r="AC418" i="1" s="1"/>
  <c r="AD418" i="1"/>
  <c r="AE418" i="1"/>
  <c r="U419" i="1"/>
  <c r="V419" i="1"/>
  <c r="W419" i="1" s="1"/>
  <c r="X419" i="1"/>
  <c r="Y419" i="1"/>
  <c r="Z419" i="1"/>
  <c r="AC419" i="1" s="1"/>
  <c r="AA419" i="1"/>
  <c r="AB419" i="1"/>
  <c r="AD419" i="1"/>
  <c r="AE419" i="1"/>
  <c r="U420" i="1"/>
  <c r="V420" i="1"/>
  <c r="W420" i="1"/>
  <c r="AA420" i="1" s="1"/>
  <c r="X420" i="1"/>
  <c r="Y420" i="1" s="1"/>
  <c r="AB420" i="1" s="1"/>
  <c r="Z420" i="1"/>
  <c r="AC420" i="1" s="1"/>
  <c r="AD420" i="1"/>
  <c r="AE420" i="1"/>
  <c r="U421" i="1"/>
  <c r="V421" i="1"/>
  <c r="W421" i="1" s="1"/>
  <c r="AA421" i="1" s="1"/>
  <c r="X421" i="1"/>
  <c r="Y421" i="1"/>
  <c r="AB421" i="1" s="1"/>
  <c r="Z421" i="1"/>
  <c r="AC421" i="1"/>
  <c r="AD421" i="1"/>
  <c r="AE421" i="1"/>
  <c r="U422" i="1"/>
  <c r="V422" i="1"/>
  <c r="W422" i="1" s="1"/>
  <c r="AA422" i="1" s="1"/>
  <c r="X422" i="1"/>
  <c r="Y422" i="1"/>
  <c r="AB422" i="1" s="1"/>
  <c r="Z422" i="1"/>
  <c r="AC422" i="1" s="1"/>
  <c r="AD422" i="1"/>
  <c r="AE422" i="1"/>
  <c r="U423" i="1"/>
  <c r="V423" i="1"/>
  <c r="W423" i="1" s="1"/>
  <c r="AA423" i="1" s="1"/>
  <c r="X423" i="1"/>
  <c r="Y423" i="1"/>
  <c r="AB423" i="1" s="1"/>
  <c r="Z423" i="1"/>
  <c r="AC423" i="1" s="1"/>
  <c r="AD423" i="1"/>
  <c r="AE423" i="1"/>
  <c r="U424" i="1"/>
  <c r="V424" i="1"/>
  <c r="W424" i="1"/>
  <c r="AA424" i="1" s="1"/>
  <c r="X424" i="1"/>
  <c r="Y424" i="1" s="1"/>
  <c r="AB424" i="1" s="1"/>
  <c r="Z424" i="1"/>
  <c r="AC424" i="1" s="1"/>
  <c r="AD424" i="1"/>
  <c r="AE424" i="1"/>
  <c r="U425" i="1"/>
  <c r="V425" i="1"/>
  <c r="W425" i="1" s="1"/>
  <c r="AA425" i="1" s="1"/>
  <c r="X425" i="1"/>
  <c r="Y425" i="1"/>
  <c r="Z425" i="1"/>
  <c r="AB425" i="1"/>
  <c r="AC425" i="1"/>
  <c r="AD425" i="1"/>
  <c r="AE425" i="1"/>
  <c r="U426" i="1"/>
  <c r="V426" i="1"/>
  <c r="W426" i="1" s="1"/>
  <c r="AA426" i="1" s="1"/>
  <c r="AF426" i="1" s="1"/>
  <c r="X426" i="1"/>
  <c r="Y426" i="1"/>
  <c r="AB426" i="1" s="1"/>
  <c r="Z426" i="1"/>
  <c r="AC426" i="1"/>
  <c r="AD426" i="1"/>
  <c r="AE426" i="1"/>
  <c r="U427" i="1"/>
  <c r="V427" i="1"/>
  <c r="W427" i="1" s="1"/>
  <c r="AA427" i="1" s="1"/>
  <c r="X427" i="1"/>
  <c r="Y427" i="1"/>
  <c r="Z427" i="1"/>
  <c r="AC427" i="1" s="1"/>
  <c r="AB427" i="1"/>
  <c r="AD427" i="1"/>
  <c r="AE427" i="1"/>
  <c r="U428" i="1"/>
  <c r="V428" i="1"/>
  <c r="W428" i="1"/>
  <c r="AA428" i="1" s="1"/>
  <c r="X428" i="1"/>
  <c r="Y428" i="1"/>
  <c r="AB428" i="1" s="1"/>
  <c r="Z428" i="1"/>
  <c r="AC428" i="1" s="1"/>
  <c r="AD428" i="1"/>
  <c r="AE428" i="1"/>
  <c r="AF428" i="1"/>
  <c r="U429" i="1"/>
  <c r="V429" i="1"/>
  <c r="W429" i="1" s="1"/>
  <c r="AA429" i="1" s="1"/>
  <c r="X429" i="1"/>
  <c r="Y429" i="1"/>
  <c r="AB429" i="1" s="1"/>
  <c r="Z429" i="1"/>
  <c r="AC429" i="1"/>
  <c r="AD429" i="1"/>
  <c r="AE429" i="1"/>
  <c r="U430" i="1"/>
  <c r="V430" i="1"/>
  <c r="W430" i="1" s="1"/>
  <c r="AA430" i="1" s="1"/>
  <c r="X430" i="1"/>
  <c r="Y430" i="1"/>
  <c r="AB430" i="1" s="1"/>
  <c r="Z430" i="1"/>
  <c r="AC430" i="1"/>
  <c r="AD430" i="1"/>
  <c r="AE430" i="1"/>
  <c r="U431" i="1"/>
  <c r="V431" i="1"/>
  <c r="W431" i="1" s="1"/>
  <c r="X431" i="1"/>
  <c r="Y431" i="1"/>
  <c r="Z431" i="1"/>
  <c r="AC431" i="1" s="1"/>
  <c r="AA431" i="1"/>
  <c r="AB431" i="1"/>
  <c r="AD431" i="1"/>
  <c r="AE431" i="1"/>
  <c r="U432" i="1"/>
  <c r="V432" i="1"/>
  <c r="W432" i="1" s="1"/>
  <c r="AA432" i="1" s="1"/>
  <c r="AF432" i="1" s="1"/>
  <c r="X432" i="1"/>
  <c r="Y432" i="1"/>
  <c r="AB432" i="1" s="1"/>
  <c r="Z432" i="1"/>
  <c r="AC432" i="1" s="1"/>
  <c r="AD432" i="1"/>
  <c r="AE432" i="1"/>
  <c r="U433" i="1"/>
  <c r="V433" i="1"/>
  <c r="W433" i="1" s="1"/>
  <c r="AA433" i="1" s="1"/>
  <c r="X433" i="1"/>
  <c r="Y433" i="1"/>
  <c r="AB433" i="1" s="1"/>
  <c r="Z433" i="1"/>
  <c r="AC433" i="1"/>
  <c r="AD433" i="1"/>
  <c r="AE433" i="1"/>
  <c r="U434" i="1"/>
  <c r="V434" i="1"/>
  <c r="W434" i="1" s="1"/>
  <c r="AA434" i="1" s="1"/>
  <c r="X434" i="1"/>
  <c r="Y434" i="1"/>
  <c r="AB434" i="1" s="1"/>
  <c r="Z434" i="1"/>
  <c r="AC434" i="1"/>
  <c r="AD434" i="1"/>
  <c r="AE434" i="1"/>
  <c r="U435" i="1"/>
  <c r="V435" i="1"/>
  <c r="W435" i="1" s="1"/>
  <c r="X435" i="1"/>
  <c r="Y435" i="1"/>
  <c r="AB435" i="1" s="1"/>
  <c r="Z435" i="1"/>
  <c r="AC435" i="1" s="1"/>
  <c r="AA435" i="1"/>
  <c r="AD435" i="1"/>
  <c r="AE435" i="1"/>
  <c r="U436" i="1"/>
  <c r="V436" i="1"/>
  <c r="W436" i="1"/>
  <c r="AA436" i="1" s="1"/>
  <c r="X436" i="1"/>
  <c r="Y436" i="1"/>
  <c r="AB436" i="1" s="1"/>
  <c r="Z436" i="1"/>
  <c r="AC436" i="1" s="1"/>
  <c r="AD436" i="1"/>
  <c r="AE436" i="1"/>
  <c r="U437" i="1"/>
  <c r="V437" i="1"/>
  <c r="W437" i="1" s="1"/>
  <c r="AA437" i="1" s="1"/>
  <c r="X437" i="1"/>
  <c r="Y437" i="1"/>
  <c r="Z437" i="1"/>
  <c r="AB437" i="1"/>
  <c r="AC437" i="1"/>
  <c r="AD437" i="1"/>
  <c r="AE437" i="1"/>
  <c r="U438" i="1"/>
  <c r="V438" i="1"/>
  <c r="W438" i="1" s="1"/>
  <c r="AA438" i="1" s="1"/>
  <c r="X438" i="1"/>
  <c r="Y438" i="1"/>
  <c r="AB438" i="1" s="1"/>
  <c r="Z438" i="1"/>
  <c r="AC438" i="1"/>
  <c r="AD438" i="1"/>
  <c r="AE438" i="1"/>
  <c r="U439" i="1"/>
  <c r="V439" i="1"/>
  <c r="W439" i="1" s="1"/>
  <c r="X439" i="1"/>
  <c r="Y439" i="1"/>
  <c r="AB439" i="1" s="1"/>
  <c r="Z439" i="1"/>
  <c r="AC439" i="1" s="1"/>
  <c r="AA439" i="1"/>
  <c r="AD439" i="1"/>
  <c r="AE439" i="1"/>
  <c r="U440" i="1"/>
  <c r="V440" i="1"/>
  <c r="W440" i="1"/>
  <c r="AA440" i="1" s="1"/>
  <c r="X440" i="1"/>
  <c r="Y440" i="1" s="1"/>
  <c r="AB440" i="1" s="1"/>
  <c r="Z440" i="1"/>
  <c r="AC440" i="1" s="1"/>
  <c r="AD440" i="1"/>
  <c r="AE440" i="1"/>
  <c r="U441" i="1"/>
  <c r="V441" i="1"/>
  <c r="W441" i="1" s="1"/>
  <c r="AA441" i="1" s="1"/>
  <c r="X441" i="1"/>
  <c r="Y441" i="1"/>
  <c r="Z441" i="1"/>
  <c r="AB441" i="1"/>
  <c r="AC441" i="1"/>
  <c r="AD441" i="1"/>
  <c r="AE441" i="1"/>
  <c r="U442" i="1"/>
  <c r="V442" i="1"/>
  <c r="W442" i="1" s="1"/>
  <c r="AA442" i="1" s="1"/>
  <c r="X442" i="1"/>
  <c r="Y442" i="1"/>
  <c r="AB442" i="1" s="1"/>
  <c r="Z442" i="1"/>
  <c r="AC442" i="1" s="1"/>
  <c r="AD442" i="1"/>
  <c r="AE442" i="1"/>
  <c r="U443" i="1"/>
  <c r="V443" i="1"/>
  <c r="W443" i="1" s="1"/>
  <c r="X443" i="1"/>
  <c r="Y443" i="1"/>
  <c r="AB443" i="1" s="1"/>
  <c r="Z443" i="1"/>
  <c r="AC443" i="1" s="1"/>
  <c r="AA443" i="1"/>
  <c r="AD443" i="1"/>
  <c r="AE443" i="1"/>
  <c r="U444" i="1"/>
  <c r="V444" i="1"/>
  <c r="W444" i="1" s="1"/>
  <c r="AA444" i="1" s="1"/>
  <c r="X444" i="1"/>
  <c r="Y444" i="1" s="1"/>
  <c r="AB444" i="1" s="1"/>
  <c r="Z444" i="1"/>
  <c r="AC444" i="1" s="1"/>
  <c r="AD444" i="1"/>
  <c r="AE444" i="1"/>
  <c r="U445" i="1"/>
  <c r="V445" i="1"/>
  <c r="W445" i="1" s="1"/>
  <c r="AA445" i="1" s="1"/>
  <c r="X445" i="1"/>
  <c r="Y445" i="1"/>
  <c r="AB445" i="1" s="1"/>
  <c r="Z445" i="1"/>
  <c r="AC445" i="1"/>
  <c r="AD445" i="1"/>
  <c r="AE445" i="1"/>
  <c r="U446" i="1"/>
  <c r="V446" i="1"/>
  <c r="W446" i="1" s="1"/>
  <c r="AA446" i="1" s="1"/>
  <c r="AF446" i="1" s="1"/>
  <c r="X446" i="1"/>
  <c r="Y446" i="1"/>
  <c r="AB446" i="1" s="1"/>
  <c r="Z446" i="1"/>
  <c r="AC446" i="1"/>
  <c r="AD446" i="1"/>
  <c r="AE446" i="1"/>
  <c r="U447" i="1"/>
  <c r="V447" i="1"/>
  <c r="W447" i="1" s="1"/>
  <c r="AA447" i="1" s="1"/>
  <c r="X447" i="1"/>
  <c r="Y447" i="1"/>
  <c r="Z447" i="1"/>
  <c r="AC447" i="1" s="1"/>
  <c r="AB447" i="1"/>
  <c r="AD447" i="1"/>
  <c r="AE447" i="1"/>
  <c r="U448" i="1"/>
  <c r="V448" i="1"/>
  <c r="W448" i="1" s="1"/>
  <c r="AA448" i="1" s="1"/>
  <c r="AF448" i="1" s="1"/>
  <c r="X448" i="1"/>
  <c r="Y448" i="1"/>
  <c r="AB448" i="1" s="1"/>
  <c r="Z448" i="1"/>
  <c r="AC448" i="1" s="1"/>
  <c r="AD448" i="1"/>
  <c r="AE448" i="1"/>
  <c r="U449" i="1"/>
  <c r="V449" i="1"/>
  <c r="W449" i="1" s="1"/>
  <c r="AA449" i="1" s="1"/>
  <c r="X449" i="1"/>
  <c r="Y449" i="1"/>
  <c r="AB449" i="1" s="1"/>
  <c r="Z449" i="1"/>
  <c r="AC449" i="1"/>
  <c r="AD449" i="1"/>
  <c r="AE449" i="1"/>
  <c r="U450" i="1"/>
  <c r="V450" i="1"/>
  <c r="W450" i="1" s="1"/>
  <c r="AA450" i="1" s="1"/>
  <c r="X450" i="1"/>
  <c r="Y450" i="1"/>
  <c r="AB450" i="1" s="1"/>
  <c r="Z450" i="1"/>
  <c r="AC450" i="1" s="1"/>
  <c r="AD450" i="1"/>
  <c r="AE450" i="1"/>
  <c r="U451" i="1"/>
  <c r="V451" i="1"/>
  <c r="W451" i="1" s="1"/>
  <c r="AA451" i="1" s="1"/>
  <c r="X451" i="1"/>
  <c r="Y451" i="1"/>
  <c r="AB451" i="1" s="1"/>
  <c r="Z451" i="1"/>
  <c r="AC451" i="1" s="1"/>
  <c r="AD451" i="1"/>
  <c r="AE451" i="1"/>
  <c r="U452" i="1"/>
  <c r="V452" i="1"/>
  <c r="W452" i="1"/>
  <c r="AA452" i="1" s="1"/>
  <c r="X452" i="1"/>
  <c r="Y452" i="1" s="1"/>
  <c r="AB452" i="1" s="1"/>
  <c r="Z452" i="1"/>
  <c r="AC452" i="1" s="1"/>
  <c r="AD452" i="1"/>
  <c r="AE452" i="1"/>
  <c r="U453" i="1"/>
  <c r="V453" i="1"/>
  <c r="W453" i="1" s="1"/>
  <c r="AA453" i="1" s="1"/>
  <c r="X453" i="1"/>
  <c r="Y453" i="1"/>
  <c r="AB453" i="1" s="1"/>
  <c r="Z453" i="1"/>
  <c r="AC453" i="1"/>
  <c r="AD453" i="1"/>
  <c r="AE453" i="1"/>
  <c r="U454" i="1"/>
  <c r="V454" i="1"/>
  <c r="W454" i="1" s="1"/>
  <c r="AA454" i="1" s="1"/>
  <c r="AF454" i="1" s="1"/>
  <c r="X454" i="1"/>
  <c r="Y454" i="1"/>
  <c r="AB454" i="1" s="1"/>
  <c r="Z454" i="1"/>
  <c r="AC454" i="1" s="1"/>
  <c r="AD454" i="1"/>
  <c r="AE454" i="1"/>
  <c r="U455" i="1"/>
  <c r="V455" i="1"/>
  <c r="W455" i="1" s="1"/>
  <c r="AA455" i="1" s="1"/>
  <c r="X455" i="1"/>
  <c r="Y455" i="1"/>
  <c r="AB455" i="1" s="1"/>
  <c r="Z455" i="1"/>
  <c r="AC455" i="1" s="1"/>
  <c r="AD455" i="1"/>
  <c r="AE455" i="1"/>
  <c r="U456" i="1"/>
  <c r="V456" i="1"/>
  <c r="W456" i="1"/>
  <c r="AA456" i="1" s="1"/>
  <c r="AF456" i="1" s="1"/>
  <c r="X456" i="1"/>
  <c r="Y456" i="1" s="1"/>
  <c r="AB456" i="1" s="1"/>
  <c r="Z456" i="1"/>
  <c r="AC456" i="1" s="1"/>
  <c r="AD456" i="1"/>
  <c r="AE456" i="1"/>
  <c r="U457" i="1"/>
  <c r="V457" i="1"/>
  <c r="W457" i="1" s="1"/>
  <c r="AA457" i="1" s="1"/>
  <c r="X457" i="1"/>
  <c r="Y457" i="1"/>
  <c r="AB457" i="1" s="1"/>
  <c r="Z457" i="1"/>
  <c r="AC457" i="1"/>
  <c r="AD457" i="1"/>
  <c r="AE457" i="1"/>
  <c r="U458" i="1"/>
  <c r="V458" i="1"/>
  <c r="W458" i="1" s="1"/>
  <c r="AA458" i="1" s="1"/>
  <c r="AF458" i="1" s="1"/>
  <c r="X458" i="1"/>
  <c r="Y458" i="1"/>
  <c r="AB458" i="1" s="1"/>
  <c r="Z458" i="1"/>
  <c r="AC458" i="1"/>
  <c r="AD458" i="1"/>
  <c r="AE458" i="1"/>
  <c r="U459" i="1"/>
  <c r="V459" i="1"/>
  <c r="W459" i="1" s="1"/>
  <c r="X459" i="1"/>
  <c r="Y459" i="1"/>
  <c r="AB459" i="1" s="1"/>
  <c r="Z459" i="1"/>
  <c r="AC459" i="1" s="1"/>
  <c r="AA459" i="1"/>
  <c r="AD459" i="1"/>
  <c r="AE459" i="1"/>
  <c r="U460" i="1"/>
  <c r="V460" i="1"/>
  <c r="W460" i="1"/>
  <c r="AA460" i="1" s="1"/>
  <c r="X460" i="1"/>
  <c r="Y460" i="1"/>
  <c r="AB460" i="1" s="1"/>
  <c r="Z460" i="1"/>
  <c r="AC460" i="1" s="1"/>
  <c r="AD460" i="1"/>
  <c r="AE460" i="1"/>
  <c r="AF460" i="1"/>
  <c r="U461" i="1"/>
  <c r="V461" i="1"/>
  <c r="W461" i="1" s="1"/>
  <c r="AA461" i="1" s="1"/>
  <c r="X461" i="1"/>
  <c r="Y461" i="1"/>
  <c r="Z461" i="1"/>
  <c r="AB461" i="1"/>
  <c r="AC461" i="1"/>
  <c r="AD461" i="1"/>
  <c r="AE461" i="1"/>
  <c r="U462" i="1"/>
  <c r="V462" i="1"/>
  <c r="W462" i="1" s="1"/>
  <c r="AA462" i="1" s="1"/>
  <c r="X462" i="1"/>
  <c r="Y462" i="1"/>
  <c r="AB462" i="1" s="1"/>
  <c r="Z462" i="1"/>
  <c r="AC462" i="1"/>
  <c r="AD462" i="1"/>
  <c r="AE462" i="1"/>
  <c r="U463" i="1"/>
  <c r="V463" i="1"/>
  <c r="W463" i="1" s="1"/>
  <c r="AA463" i="1" s="1"/>
  <c r="X463" i="1"/>
  <c r="Y463" i="1"/>
  <c r="Z463" i="1"/>
  <c r="AC463" i="1" s="1"/>
  <c r="AB463" i="1"/>
  <c r="AD463" i="1"/>
  <c r="AE463" i="1"/>
  <c r="U464" i="1"/>
  <c r="V464" i="1"/>
  <c r="W464" i="1"/>
  <c r="AA464" i="1" s="1"/>
  <c r="X464" i="1"/>
  <c r="Y464" i="1"/>
  <c r="AB464" i="1" s="1"/>
  <c r="Z464" i="1"/>
  <c r="AC464" i="1" s="1"/>
  <c r="AD464" i="1"/>
  <c r="AE464" i="1"/>
  <c r="U465" i="1"/>
  <c r="V465" i="1"/>
  <c r="W465" i="1" s="1"/>
  <c r="AA465" i="1" s="1"/>
  <c r="X465" i="1"/>
  <c r="Y465" i="1"/>
  <c r="AB465" i="1" s="1"/>
  <c r="Z465" i="1"/>
  <c r="AC465" i="1"/>
  <c r="AD465" i="1"/>
  <c r="AE465" i="1"/>
  <c r="U466" i="1"/>
  <c r="V466" i="1"/>
  <c r="W466" i="1" s="1"/>
  <c r="AA466" i="1" s="1"/>
  <c r="X466" i="1"/>
  <c r="Y466" i="1"/>
  <c r="AB466" i="1" s="1"/>
  <c r="Z466" i="1"/>
  <c r="AC466" i="1"/>
  <c r="AD466" i="1"/>
  <c r="AE466" i="1"/>
  <c r="U467" i="1"/>
  <c r="V467" i="1"/>
  <c r="W467" i="1" s="1"/>
  <c r="AA467" i="1" s="1"/>
  <c r="X467" i="1"/>
  <c r="Y467" i="1"/>
  <c r="AB467" i="1" s="1"/>
  <c r="Z467" i="1"/>
  <c r="AC467" i="1" s="1"/>
  <c r="AD467" i="1"/>
  <c r="AE467" i="1"/>
  <c r="U468" i="1"/>
  <c r="V468" i="1"/>
  <c r="W468" i="1"/>
  <c r="AA468" i="1" s="1"/>
  <c r="AF468" i="1" s="1"/>
  <c r="X468" i="1"/>
  <c r="Y468" i="1"/>
  <c r="AB468" i="1" s="1"/>
  <c r="Z468" i="1"/>
  <c r="AC468" i="1" s="1"/>
  <c r="AD468" i="1"/>
  <c r="AE468" i="1"/>
  <c r="U469" i="1"/>
  <c r="V469" i="1"/>
  <c r="W469" i="1" s="1"/>
  <c r="AA469" i="1" s="1"/>
  <c r="X469" i="1"/>
  <c r="Y469" i="1"/>
  <c r="Z469" i="1"/>
  <c r="AB469" i="1"/>
  <c r="AC469" i="1"/>
  <c r="AD469" i="1"/>
  <c r="AE469" i="1"/>
  <c r="U470" i="1"/>
  <c r="V470" i="1"/>
  <c r="W470" i="1" s="1"/>
  <c r="AA470" i="1" s="1"/>
  <c r="X470" i="1"/>
  <c r="Y470" i="1"/>
  <c r="AB470" i="1" s="1"/>
  <c r="Z470" i="1"/>
  <c r="AC470" i="1" s="1"/>
  <c r="AD470" i="1"/>
  <c r="AE470" i="1"/>
  <c r="U471" i="1"/>
  <c r="V471" i="1"/>
  <c r="W471" i="1" s="1"/>
  <c r="X471" i="1"/>
  <c r="Y471" i="1"/>
  <c r="AB471" i="1" s="1"/>
  <c r="Z471" i="1"/>
  <c r="AC471" i="1" s="1"/>
  <c r="AA471" i="1"/>
  <c r="AD471" i="1"/>
  <c r="AE471" i="1"/>
  <c r="U472" i="1"/>
  <c r="V472" i="1"/>
  <c r="W472" i="1"/>
  <c r="AA472" i="1" s="1"/>
  <c r="X472" i="1"/>
  <c r="Y472" i="1" s="1"/>
  <c r="AB472" i="1" s="1"/>
  <c r="Z472" i="1"/>
  <c r="AC472" i="1" s="1"/>
  <c r="AD472" i="1"/>
  <c r="AE472" i="1"/>
  <c r="U473" i="1"/>
  <c r="V473" i="1"/>
  <c r="W473" i="1" s="1"/>
  <c r="AA473" i="1" s="1"/>
  <c r="X473" i="1"/>
  <c r="Y473" i="1"/>
  <c r="AB473" i="1" s="1"/>
  <c r="Z473" i="1"/>
  <c r="AC473" i="1"/>
  <c r="AD473" i="1"/>
  <c r="AE473" i="1"/>
  <c r="U474" i="1"/>
  <c r="V474" i="1"/>
  <c r="W474" i="1" s="1"/>
  <c r="AA474" i="1" s="1"/>
  <c r="X474" i="1"/>
  <c r="Y474" i="1"/>
  <c r="AB474" i="1" s="1"/>
  <c r="Z474" i="1"/>
  <c r="AC474" i="1" s="1"/>
  <c r="AD474" i="1"/>
  <c r="AE474" i="1"/>
  <c r="U475" i="1"/>
  <c r="V475" i="1"/>
  <c r="W475" i="1" s="1"/>
  <c r="AA475" i="1" s="1"/>
  <c r="X475" i="1"/>
  <c r="Y475" i="1"/>
  <c r="AB475" i="1" s="1"/>
  <c r="Z475" i="1"/>
  <c r="AC475" i="1" s="1"/>
  <c r="AD475" i="1"/>
  <c r="AE475" i="1"/>
  <c r="U476" i="1"/>
  <c r="V476" i="1"/>
  <c r="W476" i="1" s="1"/>
  <c r="AA476" i="1" s="1"/>
  <c r="X476" i="1"/>
  <c r="Y476" i="1" s="1"/>
  <c r="AB476" i="1" s="1"/>
  <c r="Z476" i="1"/>
  <c r="AC476" i="1" s="1"/>
  <c r="AD476" i="1"/>
  <c r="AE476" i="1"/>
  <c r="U477" i="1"/>
  <c r="V477" i="1"/>
  <c r="W477" i="1" s="1"/>
  <c r="AA477" i="1" s="1"/>
  <c r="X477" i="1"/>
  <c r="Y477" i="1"/>
  <c r="Z477" i="1"/>
  <c r="AB477" i="1"/>
  <c r="AC477" i="1"/>
  <c r="AD477" i="1"/>
  <c r="AE477" i="1"/>
  <c r="U478" i="1"/>
  <c r="V478" i="1"/>
  <c r="W478" i="1" s="1"/>
  <c r="AA478" i="1" s="1"/>
  <c r="X478" i="1"/>
  <c r="Y478" i="1"/>
  <c r="AB478" i="1" s="1"/>
  <c r="Z478" i="1"/>
  <c r="AC478" i="1"/>
  <c r="AD478" i="1"/>
  <c r="AE478" i="1"/>
  <c r="U479" i="1"/>
  <c r="V479" i="1"/>
  <c r="W479" i="1" s="1"/>
  <c r="X479" i="1"/>
  <c r="Y479" i="1"/>
  <c r="Z479" i="1"/>
  <c r="AC479" i="1" s="1"/>
  <c r="AA479" i="1"/>
  <c r="AB479" i="1"/>
  <c r="AD479" i="1"/>
  <c r="AE479" i="1"/>
  <c r="U480" i="1"/>
  <c r="V480" i="1"/>
  <c r="W480" i="1" s="1"/>
  <c r="AA480" i="1" s="1"/>
  <c r="X480" i="1"/>
  <c r="Y480" i="1"/>
  <c r="AB480" i="1" s="1"/>
  <c r="AF480" i="1" s="1"/>
  <c r="Z480" i="1"/>
  <c r="AC480" i="1" s="1"/>
  <c r="AD480" i="1"/>
  <c r="AE480" i="1"/>
  <c r="U481" i="1"/>
  <c r="V481" i="1"/>
  <c r="W481" i="1" s="1"/>
  <c r="AA481" i="1" s="1"/>
  <c r="X481" i="1"/>
  <c r="Y481" i="1"/>
  <c r="AB481" i="1" s="1"/>
  <c r="Z481" i="1"/>
  <c r="AC481" i="1"/>
  <c r="AD481" i="1"/>
  <c r="AE481" i="1"/>
  <c r="U482" i="1"/>
  <c r="V482" i="1"/>
  <c r="W482" i="1" s="1"/>
  <c r="AA482" i="1" s="1"/>
  <c r="X482" i="1"/>
  <c r="Y482" i="1"/>
  <c r="AB482" i="1" s="1"/>
  <c r="Z482" i="1"/>
  <c r="AC482" i="1" s="1"/>
  <c r="AD482" i="1"/>
  <c r="AE482" i="1"/>
  <c r="U483" i="1"/>
  <c r="V483" i="1"/>
  <c r="W483" i="1" s="1"/>
  <c r="AA483" i="1" s="1"/>
  <c r="X483" i="1"/>
  <c r="Y483" i="1"/>
  <c r="AB483" i="1" s="1"/>
  <c r="Z483" i="1"/>
  <c r="AC483" i="1" s="1"/>
  <c r="AD483" i="1"/>
  <c r="AE483" i="1"/>
  <c r="U484" i="1"/>
  <c r="V484" i="1"/>
  <c r="W484" i="1"/>
  <c r="AA484" i="1" s="1"/>
  <c r="X484" i="1"/>
  <c r="Y484" i="1" s="1"/>
  <c r="AB484" i="1" s="1"/>
  <c r="Z484" i="1"/>
  <c r="AC484" i="1"/>
  <c r="AD484" i="1"/>
  <c r="AE484" i="1"/>
  <c r="U485" i="1"/>
  <c r="V485" i="1"/>
  <c r="W485" i="1" s="1"/>
  <c r="AA485" i="1" s="1"/>
  <c r="X485" i="1"/>
  <c r="Y485" i="1" s="1"/>
  <c r="AB485" i="1" s="1"/>
  <c r="Z485" i="1"/>
  <c r="AC485" i="1"/>
  <c r="AD485" i="1"/>
  <c r="AE485" i="1"/>
  <c r="U486" i="1"/>
  <c r="V486" i="1"/>
  <c r="W486" i="1"/>
  <c r="AA486" i="1" s="1"/>
  <c r="X486" i="1"/>
  <c r="Y486" i="1" s="1"/>
  <c r="AB486" i="1" s="1"/>
  <c r="Z486" i="1"/>
  <c r="AC486" i="1" s="1"/>
  <c r="AD486" i="1"/>
  <c r="AE486" i="1"/>
  <c r="U487" i="1"/>
  <c r="V487" i="1"/>
  <c r="W487" i="1" s="1"/>
  <c r="AA487" i="1" s="1"/>
  <c r="X487" i="1"/>
  <c r="Y487" i="1"/>
  <c r="AB487" i="1" s="1"/>
  <c r="AF487" i="1" s="1"/>
  <c r="Z487" i="1"/>
  <c r="AC487" i="1"/>
  <c r="AD487" i="1"/>
  <c r="AE487" i="1"/>
  <c r="U488" i="1"/>
  <c r="V488" i="1"/>
  <c r="W488" i="1" s="1"/>
  <c r="AA488" i="1" s="1"/>
  <c r="X488" i="1"/>
  <c r="Y488" i="1"/>
  <c r="AB488" i="1" s="1"/>
  <c r="Z488" i="1"/>
  <c r="AC488" i="1" s="1"/>
  <c r="AD488" i="1"/>
  <c r="AE488" i="1"/>
  <c r="U489" i="1"/>
  <c r="V489" i="1"/>
  <c r="W489" i="1" s="1"/>
  <c r="AA489" i="1" s="1"/>
  <c r="X489" i="1"/>
  <c r="Y489" i="1"/>
  <c r="AB489" i="1" s="1"/>
  <c r="Z489" i="1"/>
  <c r="AC489" i="1" s="1"/>
  <c r="AD489" i="1"/>
  <c r="AE489" i="1"/>
  <c r="U490" i="1"/>
  <c r="V490" i="1"/>
  <c r="W490" i="1"/>
  <c r="AA490" i="1" s="1"/>
  <c r="X490" i="1"/>
  <c r="Y490" i="1" s="1"/>
  <c r="AB490" i="1" s="1"/>
  <c r="Z490" i="1"/>
  <c r="AC490" i="1"/>
  <c r="AD490" i="1"/>
  <c r="AE490" i="1"/>
  <c r="U491" i="1"/>
  <c r="V491" i="1"/>
  <c r="W491" i="1" s="1"/>
  <c r="AA491" i="1" s="1"/>
  <c r="X491" i="1"/>
  <c r="Y491" i="1"/>
  <c r="AB491" i="1" s="1"/>
  <c r="Z491" i="1"/>
  <c r="AC491" i="1" s="1"/>
  <c r="AD491" i="1"/>
  <c r="AE491" i="1"/>
  <c r="U492" i="1"/>
  <c r="V492" i="1"/>
  <c r="W492" i="1" s="1"/>
  <c r="AA492" i="1" s="1"/>
  <c r="X492" i="1"/>
  <c r="Y492" i="1"/>
  <c r="AB492" i="1" s="1"/>
  <c r="Z492" i="1"/>
  <c r="AC492" i="1"/>
  <c r="AD492" i="1"/>
  <c r="AE492" i="1"/>
  <c r="U493" i="1"/>
  <c r="V493" i="1"/>
  <c r="W493" i="1" s="1"/>
  <c r="X493" i="1"/>
  <c r="Y493" i="1" s="1"/>
  <c r="AB493" i="1" s="1"/>
  <c r="Z493" i="1"/>
  <c r="AA493" i="1"/>
  <c r="AC493" i="1"/>
  <c r="AD493" i="1"/>
  <c r="AE493" i="1"/>
  <c r="U494" i="1"/>
  <c r="V494" i="1"/>
  <c r="W494" i="1"/>
  <c r="AA494" i="1" s="1"/>
  <c r="X494" i="1"/>
  <c r="Y494" i="1"/>
  <c r="AB494" i="1" s="1"/>
  <c r="Z494" i="1"/>
  <c r="AC494" i="1" s="1"/>
  <c r="AD494" i="1"/>
  <c r="AE494" i="1"/>
  <c r="U495" i="1"/>
  <c r="V495" i="1"/>
  <c r="W495" i="1" s="1"/>
  <c r="AA495" i="1" s="1"/>
  <c r="X495" i="1"/>
  <c r="Y495" i="1" s="1"/>
  <c r="AB495" i="1" s="1"/>
  <c r="Z495" i="1"/>
  <c r="AC495" i="1"/>
  <c r="AD495" i="1"/>
  <c r="AE495" i="1"/>
  <c r="U496" i="1"/>
  <c r="V496" i="1"/>
  <c r="W496" i="1" s="1"/>
  <c r="AA496" i="1" s="1"/>
  <c r="X496" i="1"/>
  <c r="Y496" i="1"/>
  <c r="AB496" i="1" s="1"/>
  <c r="Z496" i="1"/>
  <c r="AC496" i="1" s="1"/>
  <c r="AD496" i="1"/>
  <c r="AE496" i="1"/>
  <c r="U497" i="1"/>
  <c r="V497" i="1"/>
  <c r="W497" i="1" s="1"/>
  <c r="AA497" i="1" s="1"/>
  <c r="X497" i="1"/>
  <c r="Y497" i="1"/>
  <c r="AB497" i="1" s="1"/>
  <c r="Z497" i="1"/>
  <c r="AC497" i="1" s="1"/>
  <c r="AD497" i="1"/>
  <c r="AE497" i="1"/>
  <c r="U498" i="1"/>
  <c r="V498" i="1"/>
  <c r="W498" i="1"/>
  <c r="AA498" i="1" s="1"/>
  <c r="X498" i="1"/>
  <c r="Y498" i="1" s="1"/>
  <c r="AB498" i="1" s="1"/>
  <c r="Z498" i="1"/>
  <c r="AC498" i="1"/>
  <c r="AD498" i="1"/>
  <c r="AE498" i="1"/>
  <c r="U499" i="1"/>
  <c r="V499" i="1"/>
  <c r="W499" i="1" s="1"/>
  <c r="AA499" i="1" s="1"/>
  <c r="X499" i="1"/>
  <c r="Y499" i="1"/>
  <c r="AB499" i="1" s="1"/>
  <c r="Z499" i="1"/>
  <c r="AC499" i="1"/>
  <c r="AD499" i="1"/>
  <c r="AE499" i="1"/>
  <c r="U500" i="1"/>
  <c r="V500" i="1"/>
  <c r="W500" i="1"/>
  <c r="AA500" i="1" s="1"/>
  <c r="AF500" i="1" s="1"/>
  <c r="X500" i="1"/>
  <c r="Y500" i="1" s="1"/>
  <c r="AB500" i="1" s="1"/>
  <c r="Z500" i="1"/>
  <c r="AC500" i="1"/>
  <c r="AD500" i="1"/>
  <c r="AE500" i="1"/>
  <c r="U501" i="1"/>
  <c r="V501" i="1"/>
  <c r="W501" i="1" s="1"/>
  <c r="AA501" i="1" s="1"/>
  <c r="X501" i="1"/>
  <c r="Y501" i="1" s="1"/>
  <c r="AB501" i="1" s="1"/>
  <c r="Z501" i="1"/>
  <c r="AC501" i="1"/>
  <c r="AD501" i="1"/>
  <c r="AE501" i="1"/>
  <c r="U502" i="1"/>
  <c r="V502" i="1"/>
  <c r="W502" i="1"/>
  <c r="AA502" i="1" s="1"/>
  <c r="X502" i="1"/>
  <c r="Y502" i="1" s="1"/>
  <c r="AB502" i="1" s="1"/>
  <c r="Z502" i="1"/>
  <c r="AC502" i="1" s="1"/>
  <c r="AD502" i="1"/>
  <c r="AE502" i="1"/>
  <c r="U503" i="1"/>
  <c r="V503" i="1"/>
  <c r="W503" i="1" s="1"/>
  <c r="AA503" i="1" s="1"/>
  <c r="X503" i="1"/>
  <c r="Y503" i="1"/>
  <c r="AB503" i="1" s="1"/>
  <c r="Z503" i="1"/>
  <c r="AC503" i="1"/>
  <c r="AD503" i="1"/>
  <c r="AE503" i="1"/>
  <c r="AF503" i="1"/>
  <c r="U504" i="1"/>
  <c r="V504" i="1"/>
  <c r="W504" i="1" s="1"/>
  <c r="AA504" i="1" s="1"/>
  <c r="X504" i="1"/>
  <c r="Y504" i="1"/>
  <c r="AB504" i="1" s="1"/>
  <c r="Z504" i="1"/>
  <c r="AC504" i="1" s="1"/>
  <c r="AD504" i="1"/>
  <c r="AE504" i="1"/>
  <c r="U505" i="1"/>
  <c r="V505" i="1"/>
  <c r="W505" i="1" s="1"/>
  <c r="AA505" i="1" s="1"/>
  <c r="X505" i="1"/>
  <c r="Y505" i="1"/>
  <c r="AB505" i="1" s="1"/>
  <c r="Z505" i="1"/>
  <c r="AC505" i="1" s="1"/>
  <c r="AD505" i="1"/>
  <c r="AE505" i="1"/>
  <c r="U506" i="1"/>
  <c r="V506" i="1"/>
  <c r="W506" i="1"/>
  <c r="AA506" i="1" s="1"/>
  <c r="X506" i="1"/>
  <c r="Y506" i="1" s="1"/>
  <c r="AB506" i="1" s="1"/>
  <c r="Z506" i="1"/>
  <c r="AC506" i="1"/>
  <c r="AD506" i="1"/>
  <c r="AE506" i="1"/>
  <c r="U507" i="1"/>
  <c r="V507" i="1"/>
  <c r="W507" i="1" s="1"/>
  <c r="X507" i="1"/>
  <c r="Y507" i="1"/>
  <c r="AB507" i="1" s="1"/>
  <c r="Z507" i="1"/>
  <c r="AC507" i="1" s="1"/>
  <c r="AA507" i="1"/>
  <c r="AD507" i="1"/>
  <c r="AE507" i="1"/>
  <c r="U508" i="1"/>
  <c r="V508" i="1"/>
  <c r="W508" i="1" s="1"/>
  <c r="AA508" i="1" s="1"/>
  <c r="X508" i="1"/>
  <c r="Y508" i="1"/>
  <c r="AB508" i="1" s="1"/>
  <c r="Z508" i="1"/>
  <c r="AC508" i="1"/>
  <c r="AD508" i="1"/>
  <c r="AE508" i="1"/>
  <c r="U509" i="1"/>
  <c r="V509" i="1"/>
  <c r="W509" i="1" s="1"/>
  <c r="X509" i="1"/>
  <c r="Y509" i="1" s="1"/>
  <c r="Z509" i="1"/>
  <c r="AA509" i="1"/>
  <c r="AB509" i="1"/>
  <c r="AC509" i="1"/>
  <c r="AD509" i="1"/>
  <c r="AE509" i="1"/>
  <c r="U510" i="1"/>
  <c r="V510" i="1"/>
  <c r="W510" i="1"/>
  <c r="AA510" i="1" s="1"/>
  <c r="X510" i="1"/>
  <c r="Y510" i="1"/>
  <c r="AB510" i="1" s="1"/>
  <c r="Z510" i="1"/>
  <c r="AC510" i="1" s="1"/>
  <c r="AD510" i="1"/>
  <c r="AE510" i="1"/>
  <c r="U511" i="1"/>
  <c r="V511" i="1"/>
  <c r="W511" i="1" s="1"/>
  <c r="AA511" i="1" s="1"/>
  <c r="X511" i="1"/>
  <c r="Y511" i="1" s="1"/>
  <c r="AB511" i="1" s="1"/>
  <c r="Z511" i="1"/>
  <c r="AC511" i="1"/>
  <c r="AD511" i="1"/>
  <c r="AE511" i="1"/>
  <c r="U512" i="1"/>
  <c r="V512" i="1"/>
  <c r="W512" i="1" s="1"/>
  <c r="AA512" i="1" s="1"/>
  <c r="X512" i="1"/>
  <c r="Y512" i="1"/>
  <c r="AB512" i="1" s="1"/>
  <c r="Z512" i="1"/>
  <c r="AC512" i="1" s="1"/>
  <c r="AD512" i="1"/>
  <c r="AE512" i="1"/>
  <c r="U513" i="1"/>
  <c r="V513" i="1"/>
  <c r="W513" i="1" s="1"/>
  <c r="X513" i="1"/>
  <c r="Y513" i="1"/>
  <c r="AB513" i="1" s="1"/>
  <c r="Z513" i="1"/>
  <c r="AC513" i="1" s="1"/>
  <c r="AA513" i="1"/>
  <c r="AF513" i="1" s="1"/>
  <c r="AD513" i="1"/>
  <c r="AE513" i="1"/>
  <c r="U514" i="1"/>
  <c r="V514" i="1"/>
  <c r="W514" i="1"/>
  <c r="AA514" i="1" s="1"/>
  <c r="X514" i="1"/>
  <c r="Y514" i="1" s="1"/>
  <c r="Z514" i="1"/>
  <c r="AB514" i="1"/>
  <c r="AC514" i="1"/>
  <c r="AD514" i="1"/>
  <c r="AE514" i="1"/>
  <c r="U515" i="1"/>
  <c r="V515" i="1"/>
  <c r="W515" i="1" s="1"/>
  <c r="AA515" i="1" s="1"/>
  <c r="X515" i="1"/>
  <c r="Y515" i="1"/>
  <c r="AB515" i="1" s="1"/>
  <c r="Z515" i="1"/>
  <c r="AC515" i="1" s="1"/>
  <c r="AD515" i="1"/>
  <c r="AE515" i="1"/>
  <c r="U516" i="1"/>
  <c r="V516" i="1"/>
  <c r="W516" i="1"/>
  <c r="AA516" i="1" s="1"/>
  <c r="X516" i="1"/>
  <c r="Y516" i="1" s="1"/>
  <c r="AB516" i="1" s="1"/>
  <c r="Z516" i="1"/>
  <c r="AC516" i="1"/>
  <c r="AD516" i="1"/>
  <c r="AE516" i="1"/>
  <c r="U517" i="1"/>
  <c r="V517" i="1"/>
  <c r="W517" i="1" s="1"/>
  <c r="AA517" i="1" s="1"/>
  <c r="X517" i="1"/>
  <c r="Y517" i="1" s="1"/>
  <c r="AB517" i="1" s="1"/>
  <c r="Z517" i="1"/>
  <c r="AC517" i="1"/>
  <c r="AD517" i="1"/>
  <c r="AE517" i="1"/>
  <c r="U518" i="1"/>
  <c r="V518" i="1"/>
  <c r="W518" i="1"/>
  <c r="AA518" i="1" s="1"/>
  <c r="X518" i="1"/>
  <c r="Y518" i="1" s="1"/>
  <c r="AB518" i="1" s="1"/>
  <c r="Z518" i="1"/>
  <c r="AC518" i="1" s="1"/>
  <c r="AD518" i="1"/>
  <c r="AE518" i="1"/>
  <c r="U519" i="1"/>
  <c r="V519" i="1"/>
  <c r="W519" i="1" s="1"/>
  <c r="AA519" i="1" s="1"/>
  <c r="AF519" i="1" s="1"/>
  <c r="X519" i="1"/>
  <c r="Y519" i="1"/>
  <c r="AB519" i="1" s="1"/>
  <c r="Z519" i="1"/>
  <c r="AC519" i="1"/>
  <c r="AD519" i="1"/>
  <c r="AE519" i="1"/>
  <c r="U520" i="1"/>
  <c r="V520" i="1"/>
  <c r="W520" i="1" s="1"/>
  <c r="AA520" i="1" s="1"/>
  <c r="X520" i="1"/>
  <c r="Y520" i="1"/>
  <c r="Z520" i="1"/>
  <c r="AC520" i="1" s="1"/>
  <c r="AB520" i="1"/>
  <c r="AD520" i="1"/>
  <c r="AE520" i="1"/>
  <c r="U521" i="1"/>
  <c r="V521" i="1"/>
  <c r="W521" i="1" s="1"/>
  <c r="AA521" i="1" s="1"/>
  <c r="X521" i="1"/>
  <c r="Y521" i="1"/>
  <c r="AB521" i="1" s="1"/>
  <c r="Z521" i="1"/>
  <c r="AC521" i="1" s="1"/>
  <c r="AD521" i="1"/>
  <c r="AE521" i="1"/>
  <c r="U522" i="1"/>
  <c r="V522" i="1"/>
  <c r="W522" i="1"/>
  <c r="AA522" i="1" s="1"/>
  <c r="AF522" i="1" s="1"/>
  <c r="X522" i="1"/>
  <c r="Y522" i="1" s="1"/>
  <c r="AB522" i="1" s="1"/>
  <c r="Z522" i="1"/>
  <c r="AC522" i="1"/>
  <c r="AD522" i="1"/>
  <c r="AE522" i="1"/>
  <c r="U523" i="1"/>
  <c r="V523" i="1"/>
  <c r="W523" i="1" s="1"/>
  <c r="X523" i="1"/>
  <c r="Y523" i="1"/>
  <c r="AB523" i="1" s="1"/>
  <c r="Z523" i="1"/>
  <c r="AC523" i="1" s="1"/>
  <c r="AA523" i="1"/>
  <c r="AD523" i="1"/>
  <c r="AE523" i="1"/>
  <c r="U524" i="1"/>
  <c r="V524" i="1"/>
  <c r="W524" i="1"/>
  <c r="AA524" i="1" s="1"/>
  <c r="AF524" i="1" s="1"/>
  <c r="X524" i="1"/>
  <c r="Y524" i="1"/>
  <c r="AB524" i="1" s="1"/>
  <c r="Z524" i="1"/>
  <c r="AC524" i="1"/>
  <c r="AD524" i="1"/>
  <c r="AE524" i="1"/>
  <c r="U525" i="1"/>
  <c r="V525" i="1"/>
  <c r="W525" i="1" s="1"/>
  <c r="AA525" i="1" s="1"/>
  <c r="X525" i="1"/>
  <c r="Y525" i="1" s="1"/>
  <c r="Z525" i="1"/>
  <c r="AB525" i="1"/>
  <c r="AC525" i="1"/>
  <c r="AD525" i="1"/>
  <c r="AE525" i="1"/>
  <c r="U526" i="1"/>
  <c r="V526" i="1"/>
  <c r="W526" i="1"/>
  <c r="AA526" i="1" s="1"/>
  <c r="X526" i="1"/>
  <c r="Y526" i="1"/>
  <c r="AB526" i="1" s="1"/>
  <c r="Z526" i="1"/>
  <c r="AC526" i="1" s="1"/>
  <c r="AD526" i="1"/>
  <c r="AE526" i="1"/>
  <c r="U527" i="1"/>
  <c r="V527" i="1"/>
  <c r="W527" i="1" s="1"/>
  <c r="AA527" i="1" s="1"/>
  <c r="X527" i="1"/>
  <c r="Y527" i="1" s="1"/>
  <c r="AB527" i="1" s="1"/>
  <c r="Z527" i="1"/>
  <c r="AC527" i="1"/>
  <c r="AD527" i="1"/>
  <c r="AE527" i="1"/>
  <c r="U528" i="1"/>
  <c r="V528" i="1"/>
  <c r="W528" i="1" s="1"/>
  <c r="AA528" i="1" s="1"/>
  <c r="X528" i="1"/>
  <c r="Y528" i="1"/>
  <c r="AB528" i="1" s="1"/>
  <c r="Z528" i="1"/>
  <c r="AC528" i="1" s="1"/>
  <c r="AD528" i="1"/>
  <c r="AE528" i="1"/>
  <c r="U529" i="1"/>
  <c r="V529" i="1"/>
  <c r="W529" i="1" s="1"/>
  <c r="X529" i="1"/>
  <c r="Y529" i="1" s="1"/>
  <c r="AB529" i="1" s="1"/>
  <c r="AF529" i="1" s="1"/>
  <c r="Z529" i="1"/>
  <c r="AC529" i="1" s="1"/>
  <c r="AA529" i="1"/>
  <c r="AD529" i="1"/>
  <c r="AE529" i="1"/>
  <c r="U530" i="1"/>
  <c r="V530" i="1"/>
  <c r="W530" i="1" s="1"/>
  <c r="AA530" i="1" s="1"/>
  <c r="X530" i="1"/>
  <c r="Y530" i="1" s="1"/>
  <c r="AB530" i="1" s="1"/>
  <c r="Z530" i="1"/>
  <c r="AC530" i="1"/>
  <c r="AD530" i="1"/>
  <c r="AE530" i="1"/>
  <c r="U531" i="1"/>
  <c r="V531" i="1"/>
  <c r="W531" i="1" s="1"/>
  <c r="AA531" i="1" s="1"/>
  <c r="X531" i="1"/>
  <c r="Y531" i="1"/>
  <c r="AB531" i="1" s="1"/>
  <c r="Z531" i="1"/>
  <c r="AC531" i="1" s="1"/>
  <c r="AD531" i="1"/>
  <c r="AE531" i="1"/>
  <c r="U532" i="1"/>
  <c r="V532" i="1"/>
  <c r="W532" i="1"/>
  <c r="AA532" i="1" s="1"/>
  <c r="AF532" i="1" s="1"/>
  <c r="X532" i="1"/>
  <c r="Y532" i="1" s="1"/>
  <c r="AB532" i="1" s="1"/>
  <c r="Z532" i="1"/>
  <c r="AC532" i="1"/>
  <c r="AD532" i="1"/>
  <c r="AE532" i="1"/>
  <c r="U533" i="1"/>
  <c r="V533" i="1"/>
  <c r="W533" i="1" s="1"/>
  <c r="X533" i="1"/>
  <c r="Y533" i="1" s="1"/>
  <c r="AB533" i="1" s="1"/>
  <c r="Z533" i="1"/>
  <c r="AA533" i="1"/>
  <c r="AC533" i="1"/>
  <c r="AD533" i="1"/>
  <c r="AE533" i="1"/>
  <c r="U534" i="1"/>
  <c r="V534" i="1"/>
  <c r="W534" i="1"/>
  <c r="AA534" i="1" s="1"/>
  <c r="AF534" i="1" s="1"/>
  <c r="X534" i="1"/>
  <c r="Y534" i="1" s="1"/>
  <c r="AB534" i="1" s="1"/>
  <c r="Z534" i="1"/>
  <c r="AC534" i="1" s="1"/>
  <c r="AD534" i="1"/>
  <c r="AE534" i="1"/>
  <c r="U535" i="1"/>
  <c r="V535" i="1"/>
  <c r="W535" i="1" s="1"/>
  <c r="AA535" i="1" s="1"/>
  <c r="AF535" i="1" s="1"/>
  <c r="X535" i="1"/>
  <c r="Y535" i="1"/>
  <c r="AB535" i="1" s="1"/>
  <c r="Z535" i="1"/>
  <c r="AC535" i="1"/>
  <c r="AD535" i="1"/>
  <c r="AE535" i="1"/>
  <c r="U536" i="1"/>
  <c r="V536" i="1"/>
  <c r="W536" i="1" s="1"/>
  <c r="X536" i="1"/>
  <c r="Y536" i="1"/>
  <c r="AB536" i="1" s="1"/>
  <c r="Z536" i="1"/>
  <c r="AC536" i="1" s="1"/>
  <c r="AA536" i="1"/>
  <c r="AD536" i="1"/>
  <c r="AE536" i="1"/>
  <c r="U537" i="1"/>
  <c r="V537" i="1"/>
  <c r="W537" i="1"/>
  <c r="AA537" i="1" s="1"/>
  <c r="X537" i="1"/>
  <c r="Y537" i="1" s="1"/>
  <c r="AB537" i="1" s="1"/>
  <c r="Z537" i="1"/>
  <c r="AC537" i="1"/>
  <c r="AD537" i="1"/>
  <c r="AE537" i="1"/>
  <c r="U538" i="1"/>
  <c r="V538" i="1"/>
  <c r="W538" i="1" s="1"/>
  <c r="AA538" i="1" s="1"/>
  <c r="AF538" i="1" s="1"/>
  <c r="X538" i="1"/>
  <c r="Y538" i="1"/>
  <c r="AB538" i="1" s="1"/>
  <c r="Z538" i="1"/>
  <c r="AC538" i="1"/>
  <c r="AD538" i="1"/>
  <c r="AE538" i="1"/>
  <c r="U539" i="1"/>
  <c r="V539" i="1"/>
  <c r="W539" i="1" s="1"/>
  <c r="AA539" i="1" s="1"/>
  <c r="AF539" i="1" s="1"/>
  <c r="X539" i="1"/>
  <c r="Y539" i="1"/>
  <c r="AB539" i="1" s="1"/>
  <c r="Z539" i="1"/>
  <c r="AC539" i="1"/>
  <c r="AD539" i="1"/>
  <c r="AE539" i="1"/>
  <c r="U540" i="1"/>
  <c r="V540" i="1"/>
  <c r="W540" i="1" s="1"/>
  <c r="X540" i="1"/>
  <c r="Y540" i="1"/>
  <c r="AB540" i="1" s="1"/>
  <c r="Z540" i="1"/>
  <c r="AC540" i="1" s="1"/>
  <c r="AA540" i="1"/>
  <c r="AD540" i="1"/>
  <c r="AE540" i="1"/>
  <c r="U541" i="1"/>
  <c r="V541" i="1"/>
  <c r="W541" i="1"/>
  <c r="AA541" i="1" s="1"/>
  <c r="X541" i="1"/>
  <c r="Y541" i="1" s="1"/>
  <c r="AB541" i="1" s="1"/>
  <c r="Z541" i="1"/>
  <c r="AC541" i="1"/>
  <c r="AD541" i="1"/>
  <c r="AE541" i="1"/>
  <c r="U542" i="1"/>
  <c r="V542" i="1"/>
  <c r="W542" i="1" s="1"/>
  <c r="AA542" i="1" s="1"/>
  <c r="X542" i="1"/>
  <c r="Y542" i="1"/>
  <c r="AB542" i="1" s="1"/>
  <c r="Z542" i="1"/>
  <c r="AC542" i="1"/>
  <c r="AD542" i="1"/>
  <c r="AE542" i="1"/>
  <c r="U543" i="1"/>
  <c r="V543" i="1"/>
  <c r="W543" i="1"/>
  <c r="AA543" i="1" s="1"/>
  <c r="AF543" i="1" s="1"/>
  <c r="X543" i="1"/>
  <c r="Y543" i="1"/>
  <c r="AB543" i="1" s="1"/>
  <c r="Z543" i="1"/>
  <c r="AC543" i="1"/>
  <c r="AD543" i="1"/>
  <c r="AE543" i="1"/>
  <c r="U544" i="1"/>
  <c r="V544" i="1"/>
  <c r="W544" i="1" s="1"/>
  <c r="AA544" i="1" s="1"/>
  <c r="X544" i="1"/>
  <c r="Y544" i="1"/>
  <c r="AB544" i="1" s="1"/>
  <c r="Z544" i="1"/>
  <c r="AC544" i="1" s="1"/>
  <c r="AD544" i="1"/>
  <c r="AE544" i="1"/>
  <c r="U545" i="1"/>
  <c r="V545" i="1"/>
  <c r="W545" i="1" s="1"/>
  <c r="AA545" i="1" s="1"/>
  <c r="X545" i="1"/>
  <c r="Y545" i="1" s="1"/>
  <c r="AB545" i="1" s="1"/>
  <c r="Z545" i="1"/>
  <c r="AC545" i="1"/>
  <c r="AD545" i="1"/>
  <c r="AE545" i="1"/>
  <c r="U546" i="1"/>
  <c r="V546" i="1"/>
  <c r="W546" i="1" s="1"/>
  <c r="AA546" i="1" s="1"/>
  <c r="AF546" i="1" s="1"/>
  <c r="X546" i="1"/>
  <c r="Y546" i="1"/>
  <c r="AB546" i="1" s="1"/>
  <c r="Z546" i="1"/>
  <c r="AC546" i="1"/>
  <c r="AD546" i="1"/>
  <c r="AE546" i="1"/>
  <c r="U547" i="1"/>
  <c r="V547" i="1"/>
  <c r="W547" i="1" s="1"/>
  <c r="AA547" i="1" s="1"/>
  <c r="AF547" i="1" s="1"/>
  <c r="X547" i="1"/>
  <c r="Y547" i="1"/>
  <c r="AB547" i="1" s="1"/>
  <c r="Z547" i="1"/>
  <c r="AC547" i="1"/>
  <c r="AD547" i="1"/>
  <c r="AE547" i="1"/>
  <c r="U548" i="1"/>
  <c r="V548" i="1"/>
  <c r="W548" i="1" s="1"/>
  <c r="X548" i="1"/>
  <c r="Y548" i="1"/>
  <c r="AB548" i="1" s="1"/>
  <c r="Z548" i="1"/>
  <c r="AA548" i="1"/>
  <c r="AC548" i="1"/>
  <c r="AD548" i="1"/>
  <c r="AE548" i="1"/>
  <c r="U549" i="1"/>
  <c r="V549" i="1"/>
  <c r="W549" i="1"/>
  <c r="AA549" i="1" s="1"/>
  <c r="X549" i="1"/>
  <c r="Y549" i="1" s="1"/>
  <c r="AB549" i="1" s="1"/>
  <c r="Z549" i="1"/>
  <c r="AC549" i="1"/>
  <c r="AD549" i="1"/>
  <c r="AE549" i="1"/>
  <c r="U550" i="1"/>
  <c r="V550" i="1"/>
  <c r="W550" i="1" s="1"/>
  <c r="AA550" i="1" s="1"/>
  <c r="X550" i="1"/>
  <c r="Y550" i="1"/>
  <c r="AB550" i="1" s="1"/>
  <c r="Z550" i="1"/>
  <c r="AC550" i="1" s="1"/>
  <c r="AD550" i="1"/>
  <c r="AE550" i="1"/>
  <c r="U551" i="1"/>
  <c r="V551" i="1"/>
  <c r="W551" i="1"/>
  <c r="AA551" i="1" s="1"/>
  <c r="X551" i="1"/>
  <c r="Y551" i="1"/>
  <c r="AB551" i="1" s="1"/>
  <c r="Z551" i="1"/>
  <c r="AC551" i="1"/>
  <c r="AD551" i="1"/>
  <c r="AE551" i="1"/>
  <c r="U552" i="1"/>
  <c r="V552" i="1"/>
  <c r="W552" i="1" s="1"/>
  <c r="AA552" i="1" s="1"/>
  <c r="X552" i="1"/>
  <c r="Y552" i="1"/>
  <c r="AB552" i="1" s="1"/>
  <c r="Z552" i="1"/>
  <c r="AC552" i="1" s="1"/>
  <c r="AD552" i="1"/>
  <c r="AE552" i="1"/>
  <c r="U553" i="1"/>
  <c r="V553" i="1"/>
  <c r="W553" i="1"/>
  <c r="AA553" i="1" s="1"/>
  <c r="AF553" i="1" s="1"/>
  <c r="X553" i="1"/>
  <c r="Y553" i="1" s="1"/>
  <c r="AB553" i="1" s="1"/>
  <c r="Z553" i="1"/>
  <c r="AC553" i="1"/>
  <c r="AD553" i="1"/>
  <c r="AE553" i="1"/>
  <c r="U554" i="1"/>
  <c r="V554" i="1"/>
  <c r="W554" i="1" s="1"/>
  <c r="AA554" i="1" s="1"/>
  <c r="X554" i="1"/>
  <c r="Y554" i="1"/>
  <c r="Z554" i="1"/>
  <c r="AB554" i="1"/>
  <c r="AC554" i="1"/>
  <c r="AD554" i="1"/>
  <c r="AE554" i="1"/>
  <c r="U555" i="1"/>
  <c r="V555" i="1"/>
  <c r="W555" i="1" s="1"/>
  <c r="AA555" i="1" s="1"/>
  <c r="AF555" i="1" s="1"/>
  <c r="X555" i="1"/>
  <c r="Y555" i="1"/>
  <c r="AB555" i="1" s="1"/>
  <c r="Z555" i="1"/>
  <c r="AC555" i="1"/>
  <c r="AD555" i="1"/>
  <c r="AE555" i="1"/>
  <c r="U556" i="1"/>
  <c r="V556" i="1"/>
  <c r="W556" i="1" s="1"/>
  <c r="X556" i="1"/>
  <c r="Y556" i="1"/>
  <c r="AB556" i="1" s="1"/>
  <c r="Z556" i="1"/>
  <c r="AC556" i="1" s="1"/>
  <c r="AA556" i="1"/>
  <c r="AD556" i="1"/>
  <c r="AE556" i="1"/>
  <c r="U557" i="1"/>
  <c r="V557" i="1"/>
  <c r="W557" i="1"/>
  <c r="AA557" i="1" s="1"/>
  <c r="X557" i="1"/>
  <c r="Y557" i="1" s="1"/>
  <c r="AB557" i="1" s="1"/>
  <c r="Z557" i="1"/>
  <c r="AC557" i="1"/>
  <c r="AD557" i="1"/>
  <c r="AE557" i="1"/>
  <c r="U558" i="1"/>
  <c r="V558" i="1"/>
  <c r="W558" i="1" s="1"/>
  <c r="AA558" i="1" s="1"/>
  <c r="X558" i="1"/>
  <c r="Y558" i="1"/>
  <c r="AB558" i="1" s="1"/>
  <c r="Z558" i="1"/>
  <c r="AC558" i="1" s="1"/>
  <c r="AD558" i="1"/>
  <c r="AE558" i="1"/>
  <c r="U559" i="1"/>
  <c r="V559" i="1"/>
  <c r="W559" i="1" s="1"/>
  <c r="AA559" i="1" s="1"/>
  <c r="AF559" i="1" s="1"/>
  <c r="X559" i="1"/>
  <c r="Y559" i="1"/>
  <c r="AB559" i="1" s="1"/>
  <c r="Z559" i="1"/>
  <c r="AC559" i="1"/>
  <c r="AD559" i="1"/>
  <c r="AE559" i="1"/>
  <c r="U560" i="1"/>
  <c r="V560" i="1"/>
  <c r="W560" i="1" s="1"/>
  <c r="AA560" i="1" s="1"/>
  <c r="X560" i="1"/>
  <c r="Y560" i="1"/>
  <c r="AB560" i="1" s="1"/>
  <c r="Z560" i="1"/>
  <c r="AC560" i="1"/>
  <c r="AD560" i="1"/>
  <c r="AE560" i="1"/>
  <c r="U561" i="1"/>
  <c r="V561" i="1"/>
  <c r="W561" i="1" s="1"/>
  <c r="AA561" i="1" s="1"/>
  <c r="AF561" i="1" s="1"/>
  <c r="X561" i="1"/>
  <c r="Y561" i="1" s="1"/>
  <c r="AB561" i="1" s="1"/>
  <c r="Z561" i="1"/>
  <c r="AC561" i="1"/>
  <c r="AD561" i="1"/>
  <c r="AE561" i="1"/>
  <c r="U562" i="1"/>
  <c r="V562" i="1"/>
  <c r="W562" i="1" s="1"/>
  <c r="AA562" i="1" s="1"/>
  <c r="X562" i="1"/>
  <c r="Y562" i="1"/>
  <c r="Z562" i="1"/>
  <c r="AB562" i="1"/>
  <c r="AC562" i="1"/>
  <c r="AD562" i="1"/>
  <c r="AE562" i="1"/>
  <c r="U563" i="1"/>
  <c r="V563" i="1"/>
  <c r="W563" i="1"/>
  <c r="AA563" i="1" s="1"/>
  <c r="X563" i="1"/>
  <c r="Y563" i="1"/>
  <c r="AB563" i="1" s="1"/>
  <c r="Z563" i="1"/>
  <c r="AC563" i="1"/>
  <c r="AD563" i="1"/>
  <c r="AE563" i="1"/>
  <c r="U564" i="1"/>
  <c r="V564" i="1"/>
  <c r="W564" i="1" s="1"/>
  <c r="X564" i="1"/>
  <c r="Y564" i="1"/>
  <c r="AB564" i="1" s="1"/>
  <c r="Z564" i="1"/>
  <c r="AC564" i="1" s="1"/>
  <c r="AA564" i="1"/>
  <c r="AD564" i="1"/>
  <c r="AE564" i="1"/>
  <c r="U565" i="1"/>
  <c r="V565" i="1"/>
  <c r="W565" i="1" s="1"/>
  <c r="AA565" i="1" s="1"/>
  <c r="X565" i="1"/>
  <c r="Y565" i="1" s="1"/>
  <c r="AB565" i="1" s="1"/>
  <c r="Z565" i="1"/>
  <c r="AC565" i="1"/>
  <c r="AD565" i="1"/>
  <c r="AE565" i="1"/>
  <c r="U566" i="1"/>
  <c r="V566" i="1"/>
  <c r="W566" i="1" s="1"/>
  <c r="AA566" i="1" s="1"/>
  <c r="X566" i="1"/>
  <c r="Y566" i="1"/>
  <c r="AB566" i="1" s="1"/>
  <c r="Z566" i="1"/>
  <c r="AC566" i="1"/>
  <c r="AD566" i="1"/>
  <c r="AE566" i="1"/>
  <c r="U567" i="1"/>
  <c r="V567" i="1"/>
  <c r="W567" i="1" s="1"/>
  <c r="AA567" i="1" s="1"/>
  <c r="AF567" i="1" s="1"/>
  <c r="X567" i="1"/>
  <c r="Y567" i="1"/>
  <c r="AB567" i="1" s="1"/>
  <c r="Z567" i="1"/>
  <c r="AC567" i="1"/>
  <c r="AD567" i="1"/>
  <c r="AE567" i="1"/>
  <c r="U568" i="1"/>
  <c r="V568" i="1"/>
  <c r="W568" i="1" s="1"/>
  <c r="X568" i="1"/>
  <c r="Y568" i="1"/>
  <c r="AB568" i="1" s="1"/>
  <c r="Z568" i="1"/>
  <c r="AC568" i="1" s="1"/>
  <c r="AA568" i="1"/>
  <c r="AD568" i="1"/>
  <c r="AE568" i="1"/>
  <c r="U569" i="1"/>
  <c r="V569" i="1"/>
  <c r="W569" i="1"/>
  <c r="AA569" i="1" s="1"/>
  <c r="X569" i="1"/>
  <c r="Y569" i="1" s="1"/>
  <c r="AB569" i="1" s="1"/>
  <c r="Z569" i="1"/>
  <c r="AC569" i="1"/>
  <c r="AD569" i="1"/>
  <c r="AE569" i="1"/>
  <c r="U570" i="1"/>
  <c r="V570" i="1"/>
  <c r="W570" i="1" s="1"/>
  <c r="AA570" i="1" s="1"/>
  <c r="X570" i="1"/>
  <c r="Y570" i="1"/>
  <c r="AB570" i="1" s="1"/>
  <c r="Z570" i="1"/>
  <c r="AC570" i="1" s="1"/>
  <c r="AD570" i="1"/>
  <c r="AE570" i="1"/>
  <c r="U571" i="1"/>
  <c r="V571" i="1"/>
  <c r="W571" i="1" s="1"/>
  <c r="AA571" i="1" s="1"/>
  <c r="AF571" i="1" s="1"/>
  <c r="X571" i="1"/>
  <c r="Y571" i="1"/>
  <c r="AB571" i="1" s="1"/>
  <c r="Z571" i="1"/>
  <c r="AC571" i="1"/>
  <c r="AD571" i="1"/>
  <c r="AE571" i="1"/>
  <c r="U572" i="1"/>
  <c r="V572" i="1"/>
  <c r="W572" i="1" s="1"/>
  <c r="AA572" i="1" s="1"/>
  <c r="X572" i="1"/>
  <c r="Y572" i="1"/>
  <c r="AB572" i="1" s="1"/>
  <c r="Z572" i="1"/>
  <c r="AC572" i="1"/>
  <c r="AD572" i="1"/>
  <c r="AE572" i="1"/>
  <c r="U573" i="1"/>
  <c r="V573" i="1"/>
  <c r="W573" i="1" s="1"/>
  <c r="AA573" i="1" s="1"/>
  <c r="AF573" i="1" s="1"/>
  <c r="X573" i="1"/>
  <c r="Y573" i="1"/>
  <c r="AB573" i="1" s="1"/>
  <c r="Z573" i="1"/>
  <c r="AC573" i="1"/>
  <c r="AD573" i="1"/>
  <c r="AE573" i="1"/>
  <c r="U574" i="1"/>
  <c r="V574" i="1"/>
  <c r="W574" i="1" s="1"/>
  <c r="AA574" i="1" s="1"/>
  <c r="X574" i="1"/>
  <c r="Y574" i="1"/>
  <c r="Z574" i="1"/>
  <c r="AB574" i="1"/>
  <c r="AC574" i="1"/>
  <c r="AD574" i="1"/>
  <c r="AE574" i="1"/>
  <c r="U575" i="1"/>
  <c r="V575" i="1"/>
  <c r="W575" i="1"/>
  <c r="AA575" i="1" s="1"/>
  <c r="X575" i="1"/>
  <c r="Y575" i="1"/>
  <c r="AB575" i="1" s="1"/>
  <c r="Z575" i="1"/>
  <c r="AC575" i="1"/>
  <c r="AD575" i="1"/>
  <c r="AE575" i="1"/>
  <c r="U576" i="1"/>
  <c r="V576" i="1"/>
  <c r="W576" i="1" s="1"/>
  <c r="X576" i="1"/>
  <c r="Y576" i="1"/>
  <c r="AB576" i="1" s="1"/>
  <c r="Z576" i="1"/>
  <c r="AC576" i="1" s="1"/>
  <c r="AA576" i="1"/>
  <c r="AD576" i="1"/>
  <c r="AE576" i="1"/>
  <c r="U577" i="1"/>
  <c r="V577" i="1"/>
  <c r="W577" i="1" s="1"/>
  <c r="AA577" i="1" s="1"/>
  <c r="X577" i="1"/>
  <c r="Y577" i="1" s="1"/>
  <c r="AB577" i="1" s="1"/>
  <c r="Z577" i="1"/>
  <c r="AC577" i="1"/>
  <c r="AD577" i="1"/>
  <c r="AE577" i="1"/>
  <c r="U578" i="1"/>
  <c r="V578" i="1"/>
  <c r="W578" i="1" s="1"/>
  <c r="AA578" i="1" s="1"/>
  <c r="X578" i="1"/>
  <c r="Y578" i="1"/>
  <c r="Z578" i="1"/>
  <c r="AC578" i="1" s="1"/>
  <c r="AB578" i="1"/>
  <c r="AD578" i="1"/>
  <c r="AE578" i="1"/>
  <c r="U579" i="1"/>
  <c r="V579" i="1"/>
  <c r="W579" i="1"/>
  <c r="AA579" i="1" s="1"/>
  <c r="X579" i="1"/>
  <c r="Y579" i="1"/>
  <c r="AB579" i="1" s="1"/>
  <c r="Z579" i="1"/>
  <c r="AC579" i="1"/>
  <c r="AD579" i="1"/>
  <c r="AE579" i="1"/>
  <c r="U580" i="1"/>
  <c r="V580" i="1"/>
  <c r="W580" i="1" s="1"/>
  <c r="X580" i="1"/>
  <c r="Y580" i="1"/>
  <c r="AB580" i="1" s="1"/>
  <c r="Z580" i="1"/>
  <c r="AC580" i="1" s="1"/>
  <c r="AA580" i="1"/>
  <c r="AD580" i="1"/>
  <c r="AE580" i="1"/>
  <c r="U581" i="1"/>
  <c r="V581" i="1"/>
  <c r="W581" i="1"/>
  <c r="AA581" i="1" s="1"/>
  <c r="X581" i="1"/>
  <c r="Y581" i="1" s="1"/>
  <c r="AB581" i="1" s="1"/>
  <c r="Z581" i="1"/>
  <c r="AC581" i="1"/>
  <c r="AD581" i="1"/>
  <c r="AE581" i="1"/>
  <c r="U582" i="1"/>
  <c r="V582" i="1"/>
  <c r="W582" i="1" s="1"/>
  <c r="AA582" i="1" s="1"/>
  <c r="X582" i="1"/>
  <c r="Y582" i="1"/>
  <c r="AB582" i="1" s="1"/>
  <c r="Z582" i="1"/>
  <c r="AC582" i="1"/>
  <c r="AD582" i="1"/>
  <c r="AE582" i="1"/>
  <c r="U583" i="1"/>
  <c r="V583" i="1"/>
  <c r="W583" i="1" s="1"/>
  <c r="AA583" i="1" s="1"/>
  <c r="X583" i="1"/>
  <c r="Y583" i="1"/>
  <c r="AB583" i="1" s="1"/>
  <c r="Z583" i="1"/>
  <c r="AC583" i="1"/>
  <c r="AD583" i="1"/>
  <c r="AE583" i="1"/>
  <c r="U584" i="1"/>
  <c r="V584" i="1"/>
  <c r="W584" i="1" s="1"/>
  <c r="X584" i="1"/>
  <c r="Y584" i="1"/>
  <c r="AB584" i="1" s="1"/>
  <c r="Z584" i="1"/>
  <c r="AC584" i="1" s="1"/>
  <c r="AA584" i="1"/>
  <c r="AD584" i="1"/>
  <c r="AE584" i="1"/>
  <c r="U585" i="1"/>
  <c r="V585" i="1"/>
  <c r="W585" i="1" s="1"/>
  <c r="AA585" i="1" s="1"/>
  <c r="AF585" i="1" s="1"/>
  <c r="X585" i="1"/>
  <c r="Y585" i="1" s="1"/>
  <c r="AB585" i="1" s="1"/>
  <c r="Z585" i="1"/>
  <c r="AC585" i="1"/>
  <c r="AD585" i="1"/>
  <c r="AE585" i="1"/>
  <c r="U586" i="1"/>
  <c r="V586" i="1"/>
  <c r="W586" i="1" s="1"/>
  <c r="AA586" i="1" s="1"/>
  <c r="X586" i="1"/>
  <c r="Y586" i="1"/>
  <c r="Z586" i="1"/>
  <c r="AB586" i="1"/>
  <c r="AC586" i="1"/>
  <c r="AD586" i="1"/>
  <c r="AE586" i="1"/>
  <c r="U587" i="1"/>
  <c r="V587" i="1"/>
  <c r="W587" i="1" s="1"/>
  <c r="AA587" i="1" s="1"/>
  <c r="X587" i="1"/>
  <c r="Y587" i="1"/>
  <c r="AB587" i="1" s="1"/>
  <c r="Z587" i="1"/>
  <c r="AC587" i="1"/>
  <c r="AD587" i="1"/>
  <c r="AE587" i="1"/>
  <c r="U588" i="1"/>
  <c r="V588" i="1"/>
  <c r="W588" i="1" s="1"/>
  <c r="X588" i="1"/>
  <c r="Y588" i="1"/>
  <c r="AB588" i="1" s="1"/>
  <c r="Z588" i="1"/>
  <c r="AC588" i="1" s="1"/>
  <c r="AA588" i="1"/>
  <c r="AD588" i="1"/>
  <c r="AE588" i="1"/>
  <c r="U589" i="1"/>
  <c r="V589" i="1"/>
  <c r="W589" i="1"/>
  <c r="AA589" i="1" s="1"/>
  <c r="X589" i="1"/>
  <c r="Y589" i="1"/>
  <c r="AB589" i="1" s="1"/>
  <c r="Z589" i="1"/>
  <c r="AC589" i="1"/>
  <c r="AD589" i="1"/>
  <c r="AE589" i="1"/>
  <c r="U590" i="1"/>
  <c r="V590" i="1"/>
  <c r="W590" i="1" s="1"/>
  <c r="AA590" i="1" s="1"/>
  <c r="X590" i="1"/>
  <c r="Y590" i="1"/>
  <c r="AB590" i="1" s="1"/>
  <c r="Z590" i="1"/>
  <c r="AC590" i="1"/>
  <c r="AD590" i="1"/>
  <c r="AE590" i="1"/>
  <c r="U591" i="1"/>
  <c r="V591" i="1"/>
  <c r="W591" i="1" s="1"/>
  <c r="AA591" i="1" s="1"/>
  <c r="X591" i="1"/>
  <c r="Y591" i="1"/>
  <c r="AB591" i="1" s="1"/>
  <c r="Z591" i="1"/>
  <c r="AC591" i="1"/>
  <c r="AD591" i="1"/>
  <c r="AE591" i="1"/>
  <c r="U592" i="1"/>
  <c r="V592" i="1"/>
  <c r="W592" i="1" s="1"/>
  <c r="X592" i="1"/>
  <c r="Y592" i="1"/>
  <c r="AB592" i="1" s="1"/>
  <c r="Z592" i="1"/>
  <c r="AC592" i="1" s="1"/>
  <c r="AA592" i="1"/>
  <c r="AD592" i="1"/>
  <c r="AE592" i="1"/>
  <c r="U593" i="1"/>
  <c r="V593" i="1"/>
  <c r="W593" i="1"/>
  <c r="AA593" i="1" s="1"/>
  <c r="X593" i="1"/>
  <c r="Y593" i="1" s="1"/>
  <c r="AB593" i="1" s="1"/>
  <c r="Z593" i="1"/>
  <c r="AC593" i="1"/>
  <c r="AD593" i="1"/>
  <c r="AE593" i="1"/>
  <c r="U594" i="1"/>
  <c r="V594" i="1"/>
  <c r="W594" i="1" s="1"/>
  <c r="AA594" i="1" s="1"/>
  <c r="AF594" i="1" s="1"/>
  <c r="X594" i="1"/>
  <c r="Y594" i="1"/>
  <c r="AB594" i="1" s="1"/>
  <c r="Z594" i="1"/>
  <c r="AC594" i="1" s="1"/>
  <c r="AD594" i="1"/>
  <c r="AE594" i="1"/>
  <c r="U595" i="1"/>
  <c r="V595" i="1"/>
  <c r="W595" i="1"/>
  <c r="AA595" i="1" s="1"/>
  <c r="AF595" i="1" s="1"/>
  <c r="X595" i="1"/>
  <c r="Y595" i="1"/>
  <c r="AB595" i="1" s="1"/>
  <c r="Z595" i="1"/>
  <c r="AC595" i="1"/>
  <c r="AD595" i="1"/>
  <c r="AE595" i="1"/>
  <c r="U596" i="1"/>
  <c r="V596" i="1"/>
  <c r="W596" i="1" s="1"/>
  <c r="X596" i="1"/>
  <c r="Y596" i="1"/>
  <c r="Z596" i="1"/>
  <c r="AA596" i="1"/>
  <c r="AB596" i="1"/>
  <c r="AC596" i="1"/>
  <c r="AD596" i="1"/>
  <c r="AE596" i="1"/>
  <c r="U597" i="1"/>
  <c r="V597" i="1"/>
  <c r="W597" i="1"/>
  <c r="AA597" i="1" s="1"/>
  <c r="X597" i="1"/>
  <c r="Y597" i="1"/>
  <c r="AB597" i="1" s="1"/>
  <c r="Z597" i="1"/>
  <c r="AC597" i="1"/>
  <c r="AD597" i="1"/>
  <c r="AE597" i="1"/>
  <c r="U598" i="1"/>
  <c r="V598" i="1"/>
  <c r="W598" i="1" s="1"/>
  <c r="AA598" i="1" s="1"/>
  <c r="X598" i="1"/>
  <c r="Y598" i="1"/>
  <c r="AB598" i="1" s="1"/>
  <c r="Z598" i="1"/>
  <c r="AC598" i="1" s="1"/>
  <c r="AD598" i="1"/>
  <c r="AE598" i="1"/>
  <c r="U599" i="1"/>
  <c r="V599" i="1"/>
  <c r="W599" i="1"/>
  <c r="AA599" i="1" s="1"/>
  <c r="X599" i="1"/>
  <c r="Y599" i="1"/>
  <c r="AB599" i="1" s="1"/>
  <c r="Z599" i="1"/>
  <c r="AC599" i="1"/>
  <c r="AD599" i="1"/>
  <c r="AE599" i="1"/>
  <c r="U600" i="1"/>
  <c r="V600" i="1"/>
  <c r="W600" i="1" s="1"/>
  <c r="AA600" i="1" s="1"/>
  <c r="X600" i="1"/>
  <c r="Y600" i="1"/>
  <c r="Z600" i="1"/>
  <c r="AB600" i="1"/>
  <c r="AC600" i="1"/>
  <c r="AD600" i="1"/>
  <c r="AE600" i="1"/>
  <c r="U601" i="1"/>
  <c r="V601" i="1"/>
  <c r="W601" i="1" s="1"/>
  <c r="AA601" i="1" s="1"/>
  <c r="X601" i="1"/>
  <c r="Y601" i="1"/>
  <c r="AB601" i="1" s="1"/>
  <c r="Z601" i="1"/>
  <c r="AC601" i="1"/>
  <c r="AD601" i="1"/>
  <c r="AE601" i="1"/>
  <c r="U602" i="1"/>
  <c r="V602" i="1"/>
  <c r="W602" i="1" s="1"/>
  <c r="AA602" i="1" s="1"/>
  <c r="X602" i="1"/>
  <c r="Y602" i="1"/>
  <c r="AB602" i="1" s="1"/>
  <c r="Z602" i="1"/>
  <c r="AC602" i="1" s="1"/>
  <c r="AD602" i="1"/>
  <c r="AE602" i="1"/>
  <c r="U603" i="1"/>
  <c r="V603" i="1"/>
  <c r="W603" i="1"/>
  <c r="AA603" i="1" s="1"/>
  <c r="X603" i="1"/>
  <c r="Y603" i="1"/>
  <c r="AB603" i="1" s="1"/>
  <c r="Z603" i="1"/>
  <c r="AC603" i="1"/>
  <c r="AD603" i="1"/>
  <c r="AE603" i="1"/>
  <c r="U604" i="1"/>
  <c r="V604" i="1"/>
  <c r="W604" i="1" s="1"/>
  <c r="X604" i="1"/>
  <c r="Y604" i="1"/>
  <c r="AB604" i="1" s="1"/>
  <c r="Z604" i="1"/>
  <c r="AA604" i="1"/>
  <c r="AC604" i="1"/>
  <c r="AD604" i="1"/>
  <c r="AE604" i="1"/>
  <c r="U605" i="1"/>
  <c r="V605" i="1"/>
  <c r="W605" i="1" s="1"/>
  <c r="AA605" i="1" s="1"/>
  <c r="X605" i="1"/>
  <c r="Y605" i="1"/>
  <c r="AB605" i="1" s="1"/>
  <c r="Z605" i="1"/>
  <c r="AC605" i="1"/>
  <c r="AD605" i="1"/>
  <c r="AE605" i="1"/>
  <c r="U606" i="1"/>
  <c r="V606" i="1"/>
  <c r="W606" i="1" s="1"/>
  <c r="X606" i="1"/>
  <c r="Y606" i="1"/>
  <c r="AB606" i="1" s="1"/>
  <c r="Z606" i="1"/>
  <c r="AC606" i="1" s="1"/>
  <c r="AA606" i="1"/>
  <c r="AD606" i="1"/>
  <c r="AE606" i="1"/>
  <c r="U607" i="1"/>
  <c r="V607" i="1"/>
  <c r="W607" i="1"/>
  <c r="AA607" i="1" s="1"/>
  <c r="AF607" i="1" s="1"/>
  <c r="X607" i="1"/>
  <c r="Y607" i="1"/>
  <c r="AB607" i="1" s="1"/>
  <c r="Z607" i="1"/>
  <c r="AC607" i="1"/>
  <c r="AD607" i="1"/>
  <c r="AE607" i="1"/>
  <c r="U608" i="1"/>
  <c r="V608" i="1"/>
  <c r="W608" i="1" s="1"/>
  <c r="AA608" i="1" s="1"/>
  <c r="X608" i="1"/>
  <c r="Y608" i="1"/>
  <c r="AB608" i="1" s="1"/>
  <c r="Z608" i="1"/>
  <c r="AC608" i="1"/>
  <c r="AD608" i="1"/>
  <c r="AE608" i="1"/>
  <c r="U609" i="1"/>
  <c r="V609" i="1"/>
  <c r="W609" i="1" s="1"/>
  <c r="AA609" i="1" s="1"/>
  <c r="X609" i="1"/>
  <c r="Y609" i="1"/>
  <c r="AB609" i="1" s="1"/>
  <c r="Z609" i="1"/>
  <c r="AC609" i="1"/>
  <c r="AD609" i="1"/>
  <c r="AE609" i="1"/>
  <c r="U610" i="1"/>
  <c r="V610" i="1"/>
  <c r="W610" i="1" s="1"/>
  <c r="X610" i="1"/>
  <c r="Y610" i="1"/>
  <c r="AB610" i="1" s="1"/>
  <c r="Z610" i="1"/>
  <c r="AC610" i="1" s="1"/>
  <c r="AA610" i="1"/>
  <c r="AD610" i="1"/>
  <c r="AE610" i="1"/>
  <c r="U611" i="1"/>
  <c r="V611" i="1"/>
  <c r="W611" i="1" s="1"/>
  <c r="AA611" i="1" s="1"/>
  <c r="X611" i="1"/>
  <c r="Y611" i="1"/>
  <c r="AB611" i="1" s="1"/>
  <c r="Z611" i="1"/>
  <c r="AC611" i="1"/>
  <c r="AD611" i="1"/>
  <c r="AE611" i="1"/>
  <c r="U612" i="1"/>
  <c r="V612" i="1"/>
  <c r="W612" i="1" s="1"/>
  <c r="AA612" i="1" s="1"/>
  <c r="AF612" i="1" s="1"/>
  <c r="X612" i="1"/>
  <c r="Y612" i="1"/>
  <c r="AB612" i="1" s="1"/>
  <c r="Z612" i="1"/>
  <c r="AC612" i="1"/>
  <c r="AD612" i="1"/>
  <c r="AE612" i="1"/>
  <c r="U613" i="1"/>
  <c r="V613" i="1"/>
  <c r="W613" i="1" s="1"/>
  <c r="AA613" i="1" s="1"/>
  <c r="AF613" i="1" s="1"/>
  <c r="X613" i="1"/>
  <c r="Y613" i="1"/>
  <c r="AB613" i="1" s="1"/>
  <c r="Z613" i="1"/>
  <c r="AC613" i="1"/>
  <c r="AD613" i="1"/>
  <c r="AE613" i="1"/>
  <c r="U614" i="1"/>
  <c r="V614" i="1"/>
  <c r="W614" i="1" s="1"/>
  <c r="X614" i="1"/>
  <c r="Y614" i="1"/>
  <c r="Z614" i="1"/>
  <c r="AC614" i="1" s="1"/>
  <c r="AA614" i="1"/>
  <c r="AB614" i="1"/>
  <c r="AD614" i="1"/>
  <c r="AE614" i="1"/>
  <c r="U615" i="1"/>
  <c r="V615" i="1"/>
  <c r="W615" i="1" s="1"/>
  <c r="AA615" i="1" s="1"/>
  <c r="AF615" i="1" s="1"/>
  <c r="X615" i="1"/>
  <c r="Y615" i="1"/>
  <c r="AB615" i="1" s="1"/>
  <c r="Z615" i="1"/>
  <c r="AC615" i="1"/>
  <c r="AD615" i="1"/>
  <c r="AE615" i="1"/>
  <c r="U616" i="1"/>
  <c r="V616" i="1"/>
  <c r="W616" i="1" s="1"/>
  <c r="AA616" i="1" s="1"/>
  <c r="X616" i="1"/>
  <c r="Y616" i="1"/>
  <c r="AB616" i="1" s="1"/>
  <c r="Z616" i="1"/>
  <c r="AC616" i="1"/>
  <c r="AD616" i="1"/>
  <c r="AE616" i="1"/>
  <c r="U617" i="1"/>
  <c r="V617" i="1"/>
  <c r="W617" i="1" s="1"/>
  <c r="AA617" i="1" s="1"/>
  <c r="X617" i="1"/>
  <c r="Y617" i="1"/>
  <c r="AB617" i="1" s="1"/>
  <c r="Z617" i="1"/>
  <c r="AC617" i="1"/>
  <c r="AD617" i="1"/>
  <c r="AE617" i="1"/>
  <c r="U618" i="1"/>
  <c r="V618" i="1"/>
  <c r="W618" i="1" s="1"/>
  <c r="X618" i="1"/>
  <c r="Y618" i="1"/>
  <c r="Z618" i="1"/>
  <c r="AC618" i="1" s="1"/>
  <c r="AA618" i="1"/>
  <c r="AB618" i="1"/>
  <c r="AD618" i="1"/>
  <c r="AE618" i="1"/>
  <c r="U619" i="1"/>
  <c r="V619" i="1"/>
  <c r="W619" i="1"/>
  <c r="AA619" i="1" s="1"/>
  <c r="X619" i="1"/>
  <c r="Y619" i="1" s="1"/>
  <c r="AB619" i="1" s="1"/>
  <c r="Z619" i="1"/>
  <c r="AC619" i="1"/>
  <c r="AD619" i="1"/>
  <c r="AE619" i="1"/>
  <c r="U620" i="1"/>
  <c r="V620" i="1"/>
  <c r="W620" i="1" s="1"/>
  <c r="AA620" i="1" s="1"/>
  <c r="X620" i="1"/>
  <c r="Y620" i="1"/>
  <c r="AB620" i="1" s="1"/>
  <c r="Z620" i="1"/>
  <c r="AC620" i="1"/>
  <c r="AD620" i="1"/>
  <c r="AE620" i="1"/>
  <c r="U621" i="1"/>
  <c r="V621" i="1"/>
  <c r="W621" i="1" s="1"/>
  <c r="AA621" i="1" s="1"/>
  <c r="X621" i="1"/>
  <c r="Y621" i="1"/>
  <c r="AB621" i="1" s="1"/>
  <c r="Z621" i="1"/>
  <c r="AC621" i="1"/>
  <c r="AD621" i="1"/>
  <c r="AE621" i="1"/>
  <c r="U622" i="1"/>
  <c r="V622" i="1"/>
  <c r="W622" i="1" s="1"/>
  <c r="AA622" i="1" s="1"/>
  <c r="X622" i="1"/>
  <c r="Y622" i="1"/>
  <c r="AB622" i="1" s="1"/>
  <c r="Z622" i="1"/>
  <c r="AC622" i="1" s="1"/>
  <c r="AD622" i="1"/>
  <c r="AE622" i="1"/>
  <c r="U623" i="1"/>
  <c r="V623" i="1"/>
  <c r="W623" i="1"/>
  <c r="AA623" i="1" s="1"/>
  <c r="X623" i="1"/>
  <c r="Y623" i="1" s="1"/>
  <c r="AB623" i="1" s="1"/>
  <c r="Z623" i="1"/>
  <c r="AC623" i="1"/>
  <c r="AD623" i="1"/>
  <c r="AE623" i="1"/>
  <c r="U624" i="1"/>
  <c r="V624" i="1"/>
  <c r="W624" i="1" s="1"/>
  <c r="AA624" i="1" s="1"/>
  <c r="X624" i="1"/>
  <c r="Y624" i="1"/>
  <c r="AB624" i="1" s="1"/>
  <c r="Z624" i="1"/>
  <c r="AC624" i="1"/>
  <c r="AD624" i="1"/>
  <c r="AE624" i="1"/>
  <c r="U625" i="1"/>
  <c r="V625" i="1"/>
  <c r="W625" i="1" s="1"/>
  <c r="AA625" i="1" s="1"/>
  <c r="X625" i="1"/>
  <c r="Y625" i="1"/>
  <c r="AB625" i="1" s="1"/>
  <c r="Z625" i="1"/>
  <c r="AC625" i="1"/>
  <c r="AD625" i="1"/>
  <c r="AE625" i="1"/>
  <c r="U626" i="1"/>
  <c r="V626" i="1"/>
  <c r="W626" i="1" s="1"/>
  <c r="AA626" i="1" s="1"/>
  <c r="X626" i="1"/>
  <c r="Y626" i="1"/>
  <c r="Z626" i="1"/>
  <c r="AC626" i="1" s="1"/>
  <c r="AB626" i="1"/>
  <c r="AD626" i="1"/>
  <c r="AE626" i="1"/>
  <c r="U627" i="1"/>
  <c r="V627" i="1"/>
  <c r="W627" i="1"/>
  <c r="AA627" i="1" s="1"/>
  <c r="AF627" i="1" s="1"/>
  <c r="X627" i="1"/>
  <c r="Y627" i="1"/>
  <c r="AB627" i="1" s="1"/>
  <c r="Z627" i="1"/>
  <c r="AC627" i="1"/>
  <c r="AD627" i="1"/>
  <c r="AE627" i="1"/>
  <c r="U628" i="1"/>
  <c r="V628" i="1"/>
  <c r="W628" i="1" s="1"/>
  <c r="AA628" i="1" s="1"/>
  <c r="X628" i="1"/>
  <c r="Y628" i="1"/>
  <c r="AB628" i="1" s="1"/>
  <c r="Z628" i="1"/>
  <c r="AC628" i="1"/>
  <c r="AD628" i="1"/>
  <c r="AE628" i="1"/>
  <c r="U629" i="1"/>
  <c r="V629" i="1"/>
  <c r="W629" i="1" s="1"/>
  <c r="AA629" i="1" s="1"/>
  <c r="X629" i="1"/>
  <c r="Y629" i="1"/>
  <c r="AB629" i="1" s="1"/>
  <c r="Z629" i="1"/>
  <c r="AC629" i="1"/>
  <c r="AD629" i="1"/>
  <c r="AE629" i="1"/>
  <c r="U630" i="1"/>
  <c r="V630" i="1"/>
  <c r="W630" i="1" s="1"/>
  <c r="AA630" i="1" s="1"/>
  <c r="X630" i="1"/>
  <c r="Y630" i="1"/>
  <c r="Z630" i="1"/>
  <c r="AC630" i="1" s="1"/>
  <c r="AB630" i="1"/>
  <c r="AD630" i="1"/>
  <c r="AE630" i="1"/>
  <c r="U631" i="1"/>
  <c r="V631" i="1"/>
  <c r="W631" i="1"/>
  <c r="AA631" i="1" s="1"/>
  <c r="X631" i="1"/>
  <c r="Y631" i="1"/>
  <c r="AB631" i="1" s="1"/>
  <c r="Z631" i="1"/>
  <c r="AC631" i="1"/>
  <c r="AD631" i="1"/>
  <c r="AE631" i="1"/>
  <c r="U632" i="1"/>
  <c r="V632" i="1"/>
  <c r="W632" i="1" s="1"/>
  <c r="AA632" i="1" s="1"/>
  <c r="X632" i="1"/>
  <c r="Y632" i="1"/>
  <c r="AB632" i="1" s="1"/>
  <c r="Z632" i="1"/>
  <c r="AC632" i="1"/>
  <c r="AD632" i="1"/>
  <c r="AE632" i="1"/>
  <c r="U633" i="1"/>
  <c r="V633" i="1"/>
  <c r="W633" i="1" s="1"/>
  <c r="AA633" i="1" s="1"/>
  <c r="X633" i="1"/>
  <c r="Y633" i="1"/>
  <c r="AB633" i="1" s="1"/>
  <c r="Z633" i="1"/>
  <c r="AC633" i="1"/>
  <c r="AD633" i="1"/>
  <c r="AE633" i="1"/>
  <c r="U634" i="1"/>
  <c r="V634" i="1"/>
  <c r="W634" i="1" s="1"/>
  <c r="X634" i="1"/>
  <c r="Y634" i="1"/>
  <c r="AB634" i="1" s="1"/>
  <c r="Z634" i="1"/>
  <c r="AC634" i="1" s="1"/>
  <c r="AA634" i="1"/>
  <c r="AD634" i="1"/>
  <c r="AE634" i="1"/>
  <c r="U635" i="1"/>
  <c r="V635" i="1"/>
  <c r="W635" i="1" s="1"/>
  <c r="AA635" i="1" s="1"/>
  <c r="X635" i="1"/>
  <c r="Y635" i="1"/>
  <c r="AB635" i="1" s="1"/>
  <c r="Z635" i="1"/>
  <c r="AC635" i="1"/>
  <c r="AD635" i="1"/>
  <c r="AE635" i="1"/>
  <c r="U636" i="1"/>
  <c r="V636" i="1"/>
  <c r="W636" i="1" s="1"/>
  <c r="AA636" i="1" s="1"/>
  <c r="X636" i="1"/>
  <c r="Y636" i="1"/>
  <c r="AB636" i="1" s="1"/>
  <c r="Z636" i="1"/>
  <c r="AC636" i="1"/>
  <c r="AD636" i="1"/>
  <c r="AE636" i="1"/>
  <c r="U637" i="1"/>
  <c r="V637" i="1"/>
  <c r="W637" i="1" s="1"/>
  <c r="AA637" i="1" s="1"/>
  <c r="X637" i="1"/>
  <c r="Y637" i="1"/>
  <c r="AB637" i="1" s="1"/>
  <c r="Z637" i="1"/>
  <c r="AC637" i="1"/>
  <c r="AD637" i="1"/>
  <c r="AE637" i="1"/>
  <c r="U638" i="1"/>
  <c r="V638" i="1"/>
  <c r="W638" i="1" s="1"/>
  <c r="X638" i="1"/>
  <c r="Y638" i="1"/>
  <c r="AB638" i="1" s="1"/>
  <c r="Z638" i="1"/>
  <c r="AC638" i="1" s="1"/>
  <c r="AA638" i="1"/>
  <c r="AD638" i="1"/>
  <c r="AE638" i="1"/>
  <c r="U639" i="1"/>
  <c r="V639" i="1"/>
  <c r="W639" i="1"/>
  <c r="AA639" i="1" s="1"/>
  <c r="X639" i="1"/>
  <c r="Y639" i="1"/>
  <c r="AB639" i="1" s="1"/>
  <c r="Z639" i="1"/>
  <c r="AC639" i="1"/>
  <c r="AD639" i="1"/>
  <c r="AE639" i="1"/>
  <c r="U640" i="1"/>
  <c r="V640" i="1"/>
  <c r="W640" i="1" s="1"/>
  <c r="AA640" i="1" s="1"/>
  <c r="X640" i="1"/>
  <c r="Y640" i="1"/>
  <c r="AB640" i="1" s="1"/>
  <c r="Z640" i="1"/>
  <c r="AC640" i="1"/>
  <c r="AD640" i="1"/>
  <c r="AE640" i="1"/>
  <c r="U641" i="1"/>
  <c r="V641" i="1"/>
  <c r="W641" i="1" s="1"/>
  <c r="AA641" i="1" s="1"/>
  <c r="X641" i="1"/>
  <c r="Y641" i="1"/>
  <c r="AB641" i="1" s="1"/>
  <c r="Z641" i="1"/>
  <c r="AC641" i="1"/>
  <c r="AD641" i="1"/>
  <c r="AE641" i="1"/>
  <c r="U642" i="1"/>
  <c r="V642" i="1"/>
  <c r="W642" i="1" s="1"/>
  <c r="X642" i="1"/>
  <c r="Y642" i="1"/>
  <c r="AB642" i="1" s="1"/>
  <c r="Z642" i="1"/>
  <c r="AC642" i="1" s="1"/>
  <c r="AA642" i="1"/>
  <c r="AF642" i="1" s="1"/>
  <c r="AD642" i="1"/>
  <c r="AE642" i="1"/>
  <c r="U643" i="1"/>
  <c r="V643" i="1"/>
  <c r="W643" i="1" s="1"/>
  <c r="AA643" i="1" s="1"/>
  <c r="AF643" i="1" s="1"/>
  <c r="X643" i="1"/>
  <c r="Y643" i="1"/>
  <c r="AB643" i="1" s="1"/>
  <c r="Z643" i="1"/>
  <c r="AC643" i="1"/>
  <c r="AD643" i="1"/>
  <c r="AE643" i="1"/>
  <c r="U644" i="1"/>
  <c r="V644" i="1"/>
  <c r="W644" i="1" s="1"/>
  <c r="AA644" i="1" s="1"/>
  <c r="AF644" i="1" s="1"/>
  <c r="X644" i="1"/>
  <c r="Y644" i="1"/>
  <c r="AB644" i="1" s="1"/>
  <c r="Z644" i="1"/>
  <c r="AC644" i="1"/>
  <c r="AD644" i="1"/>
  <c r="AE644" i="1"/>
  <c r="U645" i="1"/>
  <c r="V645" i="1"/>
  <c r="W645" i="1" s="1"/>
  <c r="AA645" i="1" s="1"/>
  <c r="AF645" i="1" s="1"/>
  <c r="X645" i="1"/>
  <c r="Y645" i="1"/>
  <c r="AB645" i="1" s="1"/>
  <c r="Z645" i="1"/>
  <c r="AC645" i="1"/>
  <c r="AD645" i="1"/>
  <c r="AE645" i="1"/>
  <c r="U646" i="1"/>
  <c r="V646" i="1"/>
  <c r="W646" i="1" s="1"/>
  <c r="X646" i="1"/>
  <c r="Y646" i="1"/>
  <c r="Z646" i="1"/>
  <c r="AC646" i="1" s="1"/>
  <c r="AA646" i="1"/>
  <c r="AB646" i="1"/>
  <c r="AD646" i="1"/>
  <c r="AE646" i="1"/>
  <c r="U647" i="1"/>
  <c r="V647" i="1"/>
  <c r="W647" i="1" s="1"/>
  <c r="AA647" i="1" s="1"/>
  <c r="AF647" i="1" s="1"/>
  <c r="X647" i="1"/>
  <c r="Y647" i="1"/>
  <c r="AB647" i="1" s="1"/>
  <c r="Z647" i="1"/>
  <c r="AC647" i="1"/>
  <c r="AD647" i="1"/>
  <c r="AE647" i="1"/>
  <c r="U648" i="1"/>
  <c r="V648" i="1"/>
  <c r="W648" i="1" s="1"/>
  <c r="AA648" i="1" s="1"/>
  <c r="X648" i="1"/>
  <c r="Y648" i="1"/>
  <c r="AB648" i="1" s="1"/>
  <c r="Z648" i="1"/>
  <c r="AC648" i="1"/>
  <c r="AD648" i="1"/>
  <c r="AE648" i="1"/>
  <c r="U649" i="1"/>
  <c r="V649" i="1"/>
  <c r="W649" i="1" s="1"/>
  <c r="AA649" i="1" s="1"/>
  <c r="X649" i="1"/>
  <c r="Y649" i="1"/>
  <c r="AB649" i="1" s="1"/>
  <c r="Z649" i="1"/>
  <c r="AC649" i="1"/>
  <c r="AD649" i="1"/>
  <c r="AE649" i="1"/>
  <c r="U650" i="1"/>
  <c r="V650" i="1"/>
  <c r="W650" i="1" s="1"/>
  <c r="X650" i="1"/>
  <c r="Y650" i="1"/>
  <c r="Z650" i="1"/>
  <c r="AC650" i="1" s="1"/>
  <c r="AA650" i="1"/>
  <c r="AB650" i="1"/>
  <c r="AD650" i="1"/>
  <c r="AE650" i="1"/>
  <c r="U651" i="1"/>
  <c r="V651" i="1"/>
  <c r="W651" i="1"/>
  <c r="AA651" i="1" s="1"/>
  <c r="X651" i="1"/>
  <c r="Y651" i="1" s="1"/>
  <c r="AB651" i="1" s="1"/>
  <c r="Z651" i="1"/>
  <c r="AC651" i="1"/>
  <c r="AD651" i="1"/>
  <c r="AE651" i="1"/>
  <c r="U652" i="1"/>
  <c r="V652" i="1"/>
  <c r="W652" i="1" s="1"/>
  <c r="AA652" i="1" s="1"/>
  <c r="X652" i="1"/>
  <c r="Y652" i="1"/>
  <c r="AB652" i="1" s="1"/>
  <c r="Z652" i="1"/>
  <c r="AC652" i="1"/>
  <c r="AD652" i="1"/>
  <c r="AE652" i="1"/>
  <c r="U653" i="1"/>
  <c r="V653" i="1"/>
  <c r="W653" i="1" s="1"/>
  <c r="AA653" i="1" s="1"/>
  <c r="X653" i="1"/>
  <c r="Y653" i="1"/>
  <c r="AB653" i="1" s="1"/>
  <c r="Z653" i="1"/>
  <c r="AC653" i="1"/>
  <c r="AD653" i="1"/>
  <c r="AE653" i="1"/>
  <c r="U654" i="1"/>
  <c r="V654" i="1"/>
  <c r="W654" i="1" s="1"/>
  <c r="X654" i="1"/>
  <c r="Y654" i="1"/>
  <c r="AB654" i="1" s="1"/>
  <c r="Z654" i="1"/>
  <c r="AC654" i="1" s="1"/>
  <c r="AA654" i="1"/>
  <c r="AD654" i="1"/>
  <c r="AE654" i="1"/>
  <c r="U655" i="1"/>
  <c r="V655" i="1"/>
  <c r="W655" i="1" s="1"/>
  <c r="AA655" i="1" s="1"/>
  <c r="AF655" i="1" s="1"/>
  <c r="X655" i="1"/>
  <c r="Y655" i="1" s="1"/>
  <c r="AB655" i="1" s="1"/>
  <c r="Z655" i="1"/>
  <c r="AC655" i="1"/>
  <c r="AD655" i="1"/>
  <c r="AE655" i="1"/>
  <c r="U656" i="1"/>
  <c r="V656" i="1"/>
  <c r="W656" i="1" s="1"/>
  <c r="AA656" i="1" s="1"/>
  <c r="AF656" i="1" s="1"/>
  <c r="X656" i="1"/>
  <c r="Y656" i="1"/>
  <c r="AB656" i="1" s="1"/>
  <c r="Z656" i="1"/>
  <c r="AC656" i="1"/>
  <c r="AD656" i="1"/>
  <c r="AE656" i="1"/>
  <c r="U657" i="1"/>
  <c r="V657" i="1"/>
  <c r="W657" i="1" s="1"/>
  <c r="AA657" i="1" s="1"/>
  <c r="AF657" i="1" s="1"/>
  <c r="X657" i="1"/>
  <c r="Y657" i="1"/>
  <c r="AB657" i="1" s="1"/>
  <c r="Z657" i="1"/>
  <c r="AC657" i="1"/>
  <c r="AD657" i="1"/>
  <c r="AE657" i="1"/>
  <c r="U658" i="1"/>
  <c r="V658" i="1"/>
  <c r="W658" i="1" s="1"/>
  <c r="X658" i="1"/>
  <c r="Y658" i="1"/>
  <c r="Z658" i="1"/>
  <c r="AC658" i="1" s="1"/>
  <c r="AA658" i="1"/>
  <c r="AB658" i="1"/>
  <c r="AD658" i="1"/>
  <c r="AE658" i="1"/>
  <c r="U659" i="1"/>
  <c r="V659" i="1"/>
  <c r="W659" i="1"/>
  <c r="AA659" i="1" s="1"/>
  <c r="X659" i="1"/>
  <c r="Y659" i="1"/>
  <c r="AB659" i="1" s="1"/>
  <c r="Z659" i="1"/>
  <c r="AC659" i="1"/>
  <c r="AD659" i="1"/>
  <c r="AE659" i="1"/>
  <c r="U660" i="1"/>
  <c r="V660" i="1"/>
  <c r="W660" i="1" s="1"/>
  <c r="AA660" i="1" s="1"/>
  <c r="X660" i="1"/>
  <c r="Y660" i="1"/>
  <c r="AB660" i="1" s="1"/>
  <c r="Z660" i="1"/>
  <c r="AC660" i="1"/>
  <c r="AD660" i="1"/>
  <c r="AE660" i="1"/>
  <c r="U661" i="1"/>
  <c r="V661" i="1"/>
  <c r="W661" i="1" s="1"/>
  <c r="AA661" i="1" s="1"/>
  <c r="X661" i="1"/>
  <c r="Y661" i="1"/>
  <c r="AB661" i="1" s="1"/>
  <c r="Z661" i="1"/>
  <c r="AC661" i="1"/>
  <c r="AD661" i="1"/>
  <c r="AE661" i="1"/>
  <c r="U662" i="1"/>
  <c r="V662" i="1"/>
  <c r="W662" i="1" s="1"/>
  <c r="AA662" i="1" s="1"/>
  <c r="X662" i="1"/>
  <c r="Y662" i="1"/>
  <c r="Z662" i="1"/>
  <c r="AC662" i="1" s="1"/>
  <c r="AB662" i="1"/>
  <c r="AD662" i="1"/>
  <c r="AE662" i="1"/>
  <c r="U663" i="1"/>
  <c r="V663" i="1"/>
  <c r="W663" i="1"/>
  <c r="AA663" i="1" s="1"/>
  <c r="X663" i="1"/>
  <c r="Y663" i="1" s="1"/>
  <c r="AB663" i="1" s="1"/>
  <c r="Z663" i="1"/>
  <c r="AC663" i="1"/>
  <c r="AD663" i="1"/>
  <c r="AE663" i="1"/>
  <c r="U664" i="1"/>
  <c r="V664" i="1"/>
  <c r="W664" i="1" s="1"/>
  <c r="AA664" i="1" s="1"/>
  <c r="AF664" i="1" s="1"/>
  <c r="X664" i="1"/>
  <c r="Y664" i="1"/>
  <c r="AB664" i="1" s="1"/>
  <c r="Z664" i="1"/>
  <c r="AC664" i="1"/>
  <c r="AD664" i="1"/>
  <c r="AE664" i="1"/>
  <c r="U665" i="1"/>
  <c r="V665" i="1"/>
  <c r="W665" i="1" s="1"/>
  <c r="AA665" i="1" s="1"/>
  <c r="AF665" i="1" s="1"/>
  <c r="X665" i="1"/>
  <c r="Y665" i="1"/>
  <c r="AB665" i="1" s="1"/>
  <c r="Z665" i="1"/>
  <c r="AC665" i="1"/>
  <c r="AD665" i="1"/>
  <c r="AE665" i="1"/>
  <c r="U666" i="1"/>
  <c r="V666" i="1"/>
  <c r="W666" i="1" s="1"/>
  <c r="AA666" i="1" s="1"/>
  <c r="X666" i="1"/>
  <c r="Y666" i="1"/>
  <c r="AB666" i="1" s="1"/>
  <c r="Z666" i="1"/>
  <c r="AC666" i="1" s="1"/>
  <c r="AD666" i="1"/>
  <c r="AE666" i="1"/>
  <c r="U667" i="1"/>
  <c r="V667" i="1"/>
  <c r="W667" i="1"/>
  <c r="AA667" i="1" s="1"/>
  <c r="AF667" i="1" s="1"/>
  <c r="X667" i="1"/>
  <c r="Y667" i="1"/>
  <c r="AB667" i="1" s="1"/>
  <c r="Z667" i="1"/>
  <c r="AC667" i="1"/>
  <c r="AD667" i="1"/>
  <c r="AE667" i="1"/>
  <c r="U668" i="1"/>
  <c r="V668" i="1"/>
  <c r="W668" i="1" s="1"/>
  <c r="AA668" i="1" s="1"/>
  <c r="X668" i="1"/>
  <c r="Y668" i="1"/>
  <c r="AB668" i="1" s="1"/>
  <c r="Z668" i="1"/>
  <c r="AC668" i="1"/>
  <c r="AD668" i="1"/>
  <c r="AE668" i="1"/>
  <c r="U669" i="1"/>
  <c r="V669" i="1"/>
  <c r="W669" i="1" s="1"/>
  <c r="AA669" i="1" s="1"/>
  <c r="X669" i="1"/>
  <c r="Y669" i="1"/>
  <c r="AB669" i="1" s="1"/>
  <c r="Z669" i="1"/>
  <c r="AC669" i="1"/>
  <c r="AD669" i="1"/>
  <c r="AE669" i="1"/>
  <c r="U670" i="1"/>
  <c r="V670" i="1"/>
  <c r="W670" i="1" s="1"/>
  <c r="X670" i="1"/>
  <c r="Y670" i="1"/>
  <c r="AB670" i="1" s="1"/>
  <c r="Z670" i="1"/>
  <c r="AC670" i="1" s="1"/>
  <c r="AA670" i="1"/>
  <c r="AD670" i="1"/>
  <c r="AE670" i="1"/>
  <c r="U671" i="1"/>
  <c r="V671" i="1"/>
  <c r="W671" i="1" s="1"/>
  <c r="AA671" i="1" s="1"/>
  <c r="AF671" i="1" s="1"/>
  <c r="X671" i="1"/>
  <c r="Y671" i="1"/>
  <c r="AB671" i="1" s="1"/>
  <c r="Z671" i="1"/>
  <c r="AC671" i="1" s="1"/>
  <c r="AD671" i="1"/>
  <c r="AE671" i="1"/>
  <c r="U672" i="1"/>
  <c r="V672" i="1"/>
  <c r="W672" i="1" s="1"/>
  <c r="AA672" i="1" s="1"/>
  <c r="X672" i="1"/>
  <c r="Y672" i="1"/>
  <c r="AB672" i="1" s="1"/>
  <c r="Z672" i="1"/>
  <c r="AC672" i="1"/>
  <c r="AD672" i="1"/>
  <c r="AE672" i="1"/>
  <c r="U673" i="1"/>
  <c r="V673" i="1"/>
  <c r="W673" i="1" s="1"/>
  <c r="AA673" i="1" s="1"/>
  <c r="X673" i="1"/>
  <c r="Y673" i="1"/>
  <c r="AB673" i="1" s="1"/>
  <c r="Z673" i="1"/>
  <c r="AC673" i="1" s="1"/>
  <c r="AD673" i="1"/>
  <c r="AE673" i="1"/>
  <c r="U674" i="1"/>
  <c r="V674" i="1"/>
  <c r="W674" i="1" s="1"/>
  <c r="AA674" i="1" s="1"/>
  <c r="X674" i="1"/>
  <c r="Y674" i="1"/>
  <c r="AB674" i="1" s="1"/>
  <c r="Z674" i="1"/>
  <c r="AC674" i="1" s="1"/>
  <c r="AD674" i="1"/>
  <c r="AE674" i="1"/>
  <c r="U675" i="1"/>
  <c r="V675" i="1"/>
  <c r="W675" i="1"/>
  <c r="AA675" i="1" s="1"/>
  <c r="X675" i="1"/>
  <c r="Y675" i="1" s="1"/>
  <c r="AB675" i="1" s="1"/>
  <c r="Z675" i="1"/>
  <c r="AC675" i="1" s="1"/>
  <c r="AD675" i="1"/>
  <c r="AE675" i="1"/>
  <c r="U676" i="1"/>
  <c r="V676" i="1"/>
  <c r="W676" i="1" s="1"/>
  <c r="AA676" i="1" s="1"/>
  <c r="X676" i="1"/>
  <c r="Y676" i="1"/>
  <c r="AB676" i="1" s="1"/>
  <c r="Z676" i="1"/>
  <c r="AC676" i="1"/>
  <c r="AD676" i="1"/>
  <c r="AE676" i="1"/>
  <c r="U677" i="1"/>
  <c r="V677" i="1"/>
  <c r="W677" i="1" s="1"/>
  <c r="AA677" i="1" s="1"/>
  <c r="X677" i="1"/>
  <c r="Y677" i="1"/>
  <c r="AB677" i="1" s="1"/>
  <c r="Z677" i="1"/>
  <c r="AC677" i="1" s="1"/>
  <c r="AD677" i="1"/>
  <c r="AE677" i="1"/>
  <c r="U678" i="1"/>
  <c r="V678" i="1"/>
  <c r="W678" i="1" s="1"/>
  <c r="AA678" i="1" s="1"/>
  <c r="X678" i="1"/>
  <c r="Y678" i="1"/>
  <c r="AB678" i="1" s="1"/>
  <c r="Z678" i="1"/>
  <c r="AC678" i="1" s="1"/>
  <c r="AD678" i="1"/>
  <c r="AE678" i="1"/>
  <c r="U679" i="1"/>
  <c r="V679" i="1"/>
  <c r="W679" i="1"/>
  <c r="AA679" i="1" s="1"/>
  <c r="X679" i="1"/>
  <c r="Y679" i="1" s="1"/>
  <c r="AB679" i="1" s="1"/>
  <c r="Z679" i="1"/>
  <c r="AC679" i="1" s="1"/>
  <c r="AD679" i="1"/>
  <c r="AE679" i="1"/>
  <c r="U680" i="1"/>
  <c r="V680" i="1"/>
  <c r="W680" i="1" s="1"/>
  <c r="AA680" i="1" s="1"/>
  <c r="X680" i="1"/>
  <c r="Y680" i="1"/>
  <c r="AB680" i="1" s="1"/>
  <c r="Z680" i="1"/>
  <c r="AC680" i="1"/>
  <c r="AD680" i="1"/>
  <c r="AE680" i="1"/>
  <c r="AF680" i="1"/>
  <c r="U681" i="1"/>
  <c r="V681" i="1"/>
  <c r="W681" i="1"/>
  <c r="AA681" i="1" s="1"/>
  <c r="X681" i="1"/>
  <c r="Y681" i="1"/>
  <c r="AB681" i="1" s="1"/>
  <c r="Z681" i="1"/>
  <c r="AC681" i="1"/>
  <c r="AD681" i="1"/>
  <c r="AE681" i="1"/>
  <c r="U682" i="1"/>
  <c r="V682" i="1"/>
  <c r="W682" i="1" s="1"/>
  <c r="AA682" i="1" s="1"/>
  <c r="X682" i="1"/>
  <c r="Y682" i="1"/>
  <c r="AB682" i="1" s="1"/>
  <c r="AF682" i="1" s="1"/>
  <c r="Z682" i="1"/>
  <c r="AC682" i="1" s="1"/>
  <c r="AD682" i="1"/>
  <c r="AE682" i="1"/>
  <c r="U683" i="1"/>
  <c r="V683" i="1"/>
  <c r="W683" i="1" s="1"/>
  <c r="AA683" i="1" s="1"/>
  <c r="X683" i="1"/>
  <c r="Y683" i="1"/>
  <c r="AB683" i="1" s="1"/>
  <c r="Z683" i="1"/>
  <c r="AC683" i="1"/>
  <c r="AD683" i="1"/>
  <c r="AE683" i="1"/>
  <c r="U684" i="1"/>
  <c r="V684" i="1"/>
  <c r="W684" i="1" s="1"/>
  <c r="AA684" i="1" s="1"/>
  <c r="X684" i="1"/>
  <c r="Y684" i="1"/>
  <c r="AB684" i="1" s="1"/>
  <c r="Z684" i="1"/>
  <c r="AC684" i="1" s="1"/>
  <c r="AD684" i="1"/>
  <c r="AE684" i="1"/>
  <c r="U685" i="1"/>
  <c r="V685" i="1"/>
  <c r="W685" i="1"/>
  <c r="AA685" i="1" s="1"/>
  <c r="X685" i="1"/>
  <c r="Y685" i="1" s="1"/>
  <c r="AB685" i="1" s="1"/>
  <c r="Z685" i="1"/>
  <c r="AC685" i="1"/>
  <c r="AD685" i="1"/>
  <c r="AE685" i="1"/>
  <c r="U686" i="1"/>
  <c r="V686" i="1"/>
  <c r="W686" i="1" s="1"/>
  <c r="AA686" i="1" s="1"/>
  <c r="X686" i="1"/>
  <c r="Y686" i="1"/>
  <c r="AB686" i="1" s="1"/>
  <c r="Z686" i="1"/>
  <c r="AC686" i="1"/>
  <c r="AD686" i="1"/>
  <c r="AE686" i="1"/>
  <c r="U687" i="1"/>
  <c r="V687" i="1"/>
  <c r="W687" i="1"/>
  <c r="AA687" i="1" s="1"/>
  <c r="X687" i="1"/>
  <c r="Y687" i="1"/>
  <c r="AB687" i="1" s="1"/>
  <c r="Z687" i="1"/>
  <c r="AC687" i="1" s="1"/>
  <c r="AD687" i="1"/>
  <c r="AE687" i="1"/>
  <c r="AF687" i="1"/>
  <c r="U688" i="1"/>
  <c r="V688" i="1"/>
  <c r="W688" i="1" s="1"/>
  <c r="AA688" i="1" s="1"/>
  <c r="X688" i="1"/>
  <c r="Y688" i="1" s="1"/>
  <c r="AB688" i="1" s="1"/>
  <c r="Z688" i="1"/>
  <c r="AC688" i="1"/>
  <c r="AD688" i="1"/>
  <c r="AE688" i="1"/>
  <c r="AF688" i="1"/>
  <c r="U689" i="1"/>
  <c r="V689" i="1"/>
  <c r="W689" i="1"/>
  <c r="AA689" i="1" s="1"/>
  <c r="X689" i="1"/>
  <c r="Y689" i="1"/>
  <c r="Z689" i="1"/>
  <c r="AB689" i="1"/>
  <c r="AC689" i="1"/>
  <c r="AD689" i="1"/>
  <c r="AE689" i="1"/>
  <c r="U690" i="1"/>
  <c r="V690" i="1"/>
  <c r="W690" i="1" s="1"/>
  <c r="AA690" i="1" s="1"/>
  <c r="AF690" i="1" s="1"/>
  <c r="X690" i="1"/>
  <c r="Y690" i="1"/>
  <c r="AB690" i="1" s="1"/>
  <c r="Z690" i="1"/>
  <c r="AC690" i="1" s="1"/>
  <c r="AD690" i="1"/>
  <c r="AE690" i="1"/>
  <c r="U691" i="1"/>
  <c r="V691" i="1"/>
  <c r="W691" i="1" s="1"/>
  <c r="AA691" i="1" s="1"/>
  <c r="X691" i="1"/>
  <c r="Y691" i="1"/>
  <c r="Z691" i="1"/>
  <c r="AB691" i="1"/>
  <c r="AC691" i="1"/>
  <c r="AD691" i="1"/>
  <c r="AE691" i="1"/>
  <c r="U692" i="1"/>
  <c r="V692" i="1"/>
  <c r="W692" i="1" s="1"/>
  <c r="AA692" i="1" s="1"/>
  <c r="X692" i="1"/>
  <c r="Y692" i="1"/>
  <c r="AB692" i="1" s="1"/>
  <c r="Z692" i="1"/>
  <c r="AC692" i="1" s="1"/>
  <c r="AD692" i="1"/>
  <c r="AE692" i="1"/>
  <c r="U693" i="1"/>
  <c r="V693" i="1"/>
  <c r="W693" i="1"/>
  <c r="AA693" i="1" s="1"/>
  <c r="X693" i="1"/>
  <c r="Y693" i="1" s="1"/>
  <c r="AB693" i="1" s="1"/>
  <c r="Z693" i="1"/>
  <c r="AC693" i="1"/>
  <c r="AD693" i="1"/>
  <c r="AE693" i="1"/>
  <c r="U694" i="1"/>
  <c r="V694" i="1"/>
  <c r="W694" i="1" s="1"/>
  <c r="AA694" i="1" s="1"/>
  <c r="X694" i="1"/>
  <c r="Y694" i="1"/>
  <c r="AB694" i="1" s="1"/>
  <c r="Z694" i="1"/>
  <c r="AC694" i="1"/>
  <c r="AD694" i="1"/>
  <c r="AE694" i="1"/>
  <c r="U695" i="1"/>
  <c r="V695" i="1"/>
  <c r="W695" i="1"/>
  <c r="AA695" i="1" s="1"/>
  <c r="AF695" i="1" s="1"/>
  <c r="X695" i="1"/>
  <c r="Y695" i="1"/>
  <c r="AB695" i="1" s="1"/>
  <c r="Z695" i="1"/>
  <c r="AC695" i="1" s="1"/>
  <c r="AD695" i="1"/>
  <c r="AE695" i="1"/>
  <c r="U696" i="1"/>
  <c r="V696" i="1"/>
  <c r="W696" i="1" s="1"/>
  <c r="AA696" i="1" s="1"/>
  <c r="X696" i="1"/>
  <c r="Y696" i="1" s="1"/>
  <c r="AB696" i="1" s="1"/>
  <c r="Z696" i="1"/>
  <c r="AC696" i="1"/>
  <c r="AD696" i="1"/>
  <c r="AE696" i="1"/>
  <c r="U697" i="1"/>
  <c r="V697" i="1"/>
  <c r="W697" i="1"/>
  <c r="AA697" i="1" s="1"/>
  <c r="X697" i="1"/>
  <c r="Y697" i="1"/>
  <c r="AB697" i="1" s="1"/>
  <c r="Z697" i="1"/>
  <c r="AC697" i="1"/>
  <c r="AD697" i="1"/>
  <c r="AE697" i="1"/>
  <c r="U698" i="1"/>
  <c r="V698" i="1"/>
  <c r="W698" i="1" s="1"/>
  <c r="AA698" i="1" s="1"/>
  <c r="X698" i="1"/>
  <c r="Y698" i="1"/>
  <c r="AB698" i="1" s="1"/>
  <c r="Z698" i="1"/>
  <c r="AC698" i="1" s="1"/>
  <c r="AD698" i="1"/>
  <c r="AE698" i="1"/>
  <c r="AF698" i="1"/>
  <c r="U699" i="1"/>
  <c r="V699" i="1"/>
  <c r="W699" i="1" s="1"/>
  <c r="AA699" i="1" s="1"/>
  <c r="X699" i="1"/>
  <c r="Y699" i="1"/>
  <c r="Z699" i="1"/>
  <c r="AB699" i="1"/>
  <c r="AC699" i="1"/>
  <c r="AD699" i="1"/>
  <c r="AE699" i="1"/>
  <c r="U700" i="1"/>
  <c r="V700" i="1"/>
  <c r="W700" i="1" s="1"/>
  <c r="X700" i="1"/>
  <c r="Y700" i="1"/>
  <c r="Z700" i="1"/>
  <c r="AC700" i="1" s="1"/>
  <c r="AA700" i="1"/>
  <c r="AB700" i="1"/>
  <c r="AD700" i="1"/>
  <c r="AE700" i="1"/>
  <c r="U701" i="1"/>
  <c r="V701" i="1"/>
  <c r="W701" i="1"/>
  <c r="AA701" i="1" s="1"/>
  <c r="X701" i="1"/>
  <c r="Y701" i="1" s="1"/>
  <c r="AB701" i="1" s="1"/>
  <c r="Z701" i="1"/>
  <c r="AC701" i="1"/>
  <c r="AD701" i="1"/>
  <c r="AE701" i="1"/>
  <c r="U702" i="1"/>
  <c r="V702" i="1"/>
  <c r="W702" i="1" s="1"/>
  <c r="X702" i="1"/>
  <c r="Y702" i="1"/>
  <c r="Z702" i="1"/>
  <c r="AA702" i="1"/>
  <c r="AB702" i="1"/>
  <c r="AC702" i="1"/>
  <c r="AD702" i="1"/>
  <c r="AE702" i="1"/>
  <c r="U703" i="1"/>
  <c r="V703" i="1"/>
  <c r="W703" i="1"/>
  <c r="AA703" i="1" s="1"/>
  <c r="X703" i="1"/>
  <c r="Y703" i="1"/>
  <c r="AB703" i="1" s="1"/>
  <c r="Z703" i="1"/>
  <c r="AC703" i="1" s="1"/>
  <c r="AD703" i="1"/>
  <c r="AE703" i="1"/>
  <c r="U704" i="1"/>
  <c r="V704" i="1"/>
  <c r="W704" i="1" s="1"/>
  <c r="AA704" i="1" s="1"/>
  <c r="AF704" i="1" s="1"/>
  <c r="X704" i="1"/>
  <c r="Y704" i="1" s="1"/>
  <c r="AB704" i="1" s="1"/>
  <c r="Z704" i="1"/>
  <c r="AC704" i="1"/>
  <c r="AD704" i="1"/>
  <c r="AE704" i="1"/>
  <c r="U705" i="1"/>
  <c r="V705" i="1"/>
  <c r="W705" i="1"/>
  <c r="AA705" i="1" s="1"/>
  <c r="X705" i="1"/>
  <c r="Y705" i="1"/>
  <c r="Z705" i="1"/>
  <c r="AB705" i="1"/>
  <c r="AC705" i="1"/>
  <c r="AD705" i="1"/>
  <c r="AE705" i="1"/>
  <c r="U706" i="1"/>
  <c r="V706" i="1"/>
  <c r="W706" i="1" s="1"/>
  <c r="AA706" i="1" s="1"/>
  <c r="X706" i="1"/>
  <c r="Y706" i="1"/>
  <c r="AB706" i="1" s="1"/>
  <c r="AF706" i="1" s="1"/>
  <c r="Z706" i="1"/>
  <c r="AC706" i="1" s="1"/>
  <c r="AD706" i="1"/>
  <c r="AE706" i="1"/>
  <c r="U707" i="1"/>
  <c r="V707" i="1"/>
  <c r="W707" i="1" s="1"/>
  <c r="AA707" i="1" s="1"/>
  <c r="X707" i="1"/>
  <c r="Y707" i="1"/>
  <c r="Z707" i="1"/>
  <c r="AB707" i="1"/>
  <c r="AC707" i="1"/>
  <c r="AD707" i="1"/>
  <c r="AE707" i="1"/>
  <c r="U708" i="1"/>
  <c r="V708" i="1"/>
  <c r="W708" i="1" s="1"/>
  <c r="AA708" i="1" s="1"/>
  <c r="X708" i="1"/>
  <c r="Y708" i="1"/>
  <c r="AB708" i="1" s="1"/>
  <c r="Z708" i="1"/>
  <c r="AC708" i="1" s="1"/>
  <c r="AD708" i="1"/>
  <c r="AE708" i="1"/>
  <c r="U709" i="1"/>
  <c r="V709" i="1"/>
  <c r="W709" i="1"/>
  <c r="AA709" i="1" s="1"/>
  <c r="AF709" i="1" s="1"/>
  <c r="X709" i="1"/>
  <c r="Y709" i="1" s="1"/>
  <c r="AB709" i="1" s="1"/>
  <c r="Z709" i="1"/>
  <c r="AC709" i="1"/>
  <c r="AD709" i="1"/>
  <c r="AE709" i="1"/>
  <c r="U710" i="1"/>
  <c r="V710" i="1"/>
  <c r="W710" i="1" s="1"/>
  <c r="AA710" i="1" s="1"/>
  <c r="X710" i="1"/>
  <c r="Y710" i="1"/>
  <c r="Z710" i="1"/>
  <c r="AB710" i="1"/>
  <c r="AC710" i="1"/>
  <c r="AD710" i="1"/>
  <c r="AE710" i="1"/>
  <c r="U711" i="1"/>
  <c r="V711" i="1"/>
  <c r="W711" i="1"/>
  <c r="AA711" i="1" s="1"/>
  <c r="X711" i="1"/>
  <c r="Y711" i="1"/>
  <c r="AB711" i="1" s="1"/>
  <c r="Z711" i="1"/>
  <c r="AC711" i="1" s="1"/>
  <c r="AD711" i="1"/>
  <c r="AE711" i="1"/>
  <c r="U712" i="1"/>
  <c r="V712" i="1"/>
  <c r="W712" i="1" s="1"/>
  <c r="AA712" i="1" s="1"/>
  <c r="AF712" i="1" s="1"/>
  <c r="X712" i="1"/>
  <c r="Y712" i="1" s="1"/>
  <c r="AB712" i="1" s="1"/>
  <c r="Z712" i="1"/>
  <c r="AC712" i="1"/>
  <c r="AD712" i="1"/>
  <c r="AE712" i="1"/>
  <c r="U713" i="1"/>
  <c r="V713" i="1"/>
  <c r="W713" i="1"/>
  <c r="AA713" i="1" s="1"/>
  <c r="X713" i="1"/>
  <c r="Y713" i="1"/>
  <c r="Z713" i="1"/>
  <c r="AB713" i="1"/>
  <c r="AC713" i="1"/>
  <c r="AD713" i="1"/>
  <c r="AE713" i="1"/>
  <c r="U714" i="1"/>
  <c r="V714" i="1"/>
  <c r="W714" i="1" s="1"/>
  <c r="AA714" i="1" s="1"/>
  <c r="X714" i="1"/>
  <c r="Y714" i="1" s="1"/>
  <c r="AB714" i="1" s="1"/>
  <c r="Z714" i="1"/>
  <c r="AC714" i="1" s="1"/>
  <c r="AD714" i="1"/>
  <c r="AE714" i="1"/>
  <c r="U715" i="1"/>
  <c r="V715" i="1"/>
  <c r="W715" i="1" s="1"/>
  <c r="AA715" i="1" s="1"/>
  <c r="X715" i="1"/>
  <c r="Y715" i="1"/>
  <c r="Z715" i="1"/>
  <c r="AB715" i="1"/>
  <c r="AC715" i="1"/>
  <c r="AD715" i="1"/>
  <c r="AE715" i="1"/>
  <c r="U716" i="1"/>
  <c r="V716" i="1"/>
  <c r="W716" i="1" s="1"/>
  <c r="AA716" i="1" s="1"/>
  <c r="X716" i="1"/>
  <c r="Y716" i="1"/>
  <c r="AB716" i="1" s="1"/>
  <c r="Z716" i="1"/>
  <c r="AC716" i="1" s="1"/>
  <c r="AD716" i="1"/>
  <c r="AE716" i="1"/>
  <c r="U717" i="1"/>
  <c r="V717" i="1"/>
  <c r="W717" i="1"/>
  <c r="AA717" i="1" s="1"/>
  <c r="X717" i="1"/>
  <c r="Y717" i="1" s="1"/>
  <c r="AB717" i="1" s="1"/>
  <c r="Z717" i="1"/>
  <c r="AC717" i="1"/>
  <c r="AD717" i="1"/>
  <c r="AE717" i="1"/>
  <c r="U718" i="1"/>
  <c r="V718" i="1"/>
  <c r="W718" i="1" s="1"/>
  <c r="AA718" i="1" s="1"/>
  <c r="X718" i="1"/>
  <c r="Y718" i="1"/>
  <c r="Z718" i="1"/>
  <c r="AB718" i="1"/>
  <c r="AC718" i="1"/>
  <c r="AD718" i="1"/>
  <c r="AE718" i="1"/>
  <c r="U719" i="1"/>
  <c r="V719" i="1"/>
  <c r="W719" i="1"/>
  <c r="AA719" i="1" s="1"/>
  <c r="X719" i="1"/>
  <c r="Y719" i="1"/>
  <c r="AB719" i="1" s="1"/>
  <c r="Z719" i="1"/>
  <c r="AC719" i="1" s="1"/>
  <c r="AD719" i="1"/>
  <c r="AE719" i="1"/>
  <c r="U720" i="1"/>
  <c r="V720" i="1"/>
  <c r="W720" i="1" s="1"/>
  <c r="AA720" i="1" s="1"/>
  <c r="X720" i="1"/>
  <c r="Y720" i="1" s="1"/>
  <c r="AB720" i="1" s="1"/>
  <c r="AF720" i="1" s="1"/>
  <c r="Z720" i="1"/>
  <c r="AC720" i="1"/>
  <c r="AD720" i="1"/>
  <c r="AE720" i="1"/>
  <c r="U721" i="1"/>
  <c r="V721" i="1"/>
  <c r="W721" i="1"/>
  <c r="AA721" i="1" s="1"/>
  <c r="X721" i="1"/>
  <c r="Y721" i="1"/>
  <c r="AB721" i="1" s="1"/>
  <c r="Z721" i="1"/>
  <c r="AC721" i="1"/>
  <c r="AD721" i="1"/>
  <c r="AE721" i="1"/>
  <c r="U722" i="1"/>
  <c r="V722" i="1"/>
  <c r="W722" i="1" s="1"/>
  <c r="AA722" i="1" s="1"/>
  <c r="X722" i="1"/>
  <c r="Y722" i="1" s="1"/>
  <c r="AB722" i="1" s="1"/>
  <c r="AF722" i="1" s="1"/>
  <c r="Z722" i="1"/>
  <c r="AC722" i="1" s="1"/>
  <c r="AD722" i="1"/>
  <c r="AE722" i="1"/>
  <c r="U723" i="1"/>
  <c r="V723" i="1"/>
  <c r="W723" i="1" s="1"/>
  <c r="AA723" i="1" s="1"/>
  <c r="X723" i="1"/>
  <c r="Y723" i="1"/>
  <c r="AB723" i="1" s="1"/>
  <c r="Z723" i="1"/>
  <c r="AC723" i="1"/>
  <c r="AD723" i="1"/>
  <c r="AE723" i="1"/>
  <c r="U724" i="1"/>
  <c r="V724" i="1"/>
  <c r="W724" i="1" s="1"/>
  <c r="AA724" i="1" s="1"/>
  <c r="X724" i="1"/>
  <c r="Y724" i="1"/>
  <c r="AB724" i="1" s="1"/>
  <c r="Z724" i="1"/>
  <c r="AC724" i="1" s="1"/>
  <c r="AD724" i="1"/>
  <c r="AE724" i="1"/>
  <c r="U725" i="1"/>
  <c r="V725" i="1"/>
  <c r="W725" i="1"/>
  <c r="AA725" i="1" s="1"/>
  <c r="AF725" i="1" s="1"/>
  <c r="X725" i="1"/>
  <c r="Y725" i="1" s="1"/>
  <c r="AB725" i="1" s="1"/>
  <c r="Z725" i="1"/>
  <c r="AC725" i="1"/>
  <c r="AD725" i="1"/>
  <c r="AE725" i="1"/>
  <c r="U726" i="1"/>
  <c r="V726" i="1"/>
  <c r="W726" i="1" s="1"/>
  <c r="AA726" i="1" s="1"/>
  <c r="X726" i="1"/>
  <c r="Y726" i="1"/>
  <c r="AB726" i="1" s="1"/>
  <c r="Z726" i="1"/>
  <c r="AC726" i="1"/>
  <c r="AD726" i="1"/>
  <c r="AE726" i="1"/>
  <c r="U727" i="1"/>
  <c r="V727" i="1"/>
  <c r="W727" i="1"/>
  <c r="AA727" i="1" s="1"/>
  <c r="AF727" i="1" s="1"/>
  <c r="X727" i="1"/>
  <c r="Y727" i="1"/>
  <c r="AB727" i="1" s="1"/>
  <c r="Z727" i="1"/>
  <c r="AC727" i="1" s="1"/>
  <c r="AD727" i="1"/>
  <c r="AE727" i="1"/>
  <c r="U728" i="1"/>
  <c r="V728" i="1"/>
  <c r="W728" i="1" s="1"/>
  <c r="AA728" i="1" s="1"/>
  <c r="AF728" i="1" s="1"/>
  <c r="X728" i="1"/>
  <c r="Y728" i="1" s="1"/>
  <c r="AB728" i="1" s="1"/>
  <c r="Z728" i="1"/>
  <c r="AC728" i="1"/>
  <c r="AD728" i="1"/>
  <c r="AE728" i="1"/>
  <c r="U729" i="1"/>
  <c r="V729" i="1"/>
  <c r="W729" i="1"/>
  <c r="AA729" i="1" s="1"/>
  <c r="X729" i="1"/>
  <c r="Y729" i="1"/>
  <c r="AB729" i="1" s="1"/>
  <c r="Z729" i="1"/>
  <c r="AC729" i="1"/>
  <c r="AD729" i="1"/>
  <c r="AE729" i="1"/>
  <c r="U730" i="1"/>
  <c r="V730" i="1"/>
  <c r="W730" i="1" s="1"/>
  <c r="AA730" i="1" s="1"/>
  <c r="X730" i="1"/>
  <c r="Y730" i="1" s="1"/>
  <c r="AB730" i="1" s="1"/>
  <c r="Z730" i="1"/>
  <c r="AC730" i="1" s="1"/>
  <c r="AD730" i="1"/>
  <c r="AE730" i="1"/>
  <c r="U731" i="1"/>
  <c r="V731" i="1"/>
  <c r="W731" i="1" s="1"/>
  <c r="AA731" i="1" s="1"/>
  <c r="X731" i="1"/>
  <c r="Y731" i="1"/>
  <c r="AB731" i="1" s="1"/>
  <c r="Z731" i="1"/>
  <c r="AC731" i="1"/>
  <c r="AD731" i="1"/>
  <c r="AE731" i="1"/>
  <c r="U732" i="1"/>
  <c r="V732" i="1"/>
  <c r="W732" i="1" s="1"/>
  <c r="X732" i="1"/>
  <c r="Y732" i="1"/>
  <c r="Z732" i="1"/>
  <c r="AC732" i="1" s="1"/>
  <c r="AA732" i="1"/>
  <c r="AB732" i="1"/>
  <c r="AD732" i="1"/>
  <c r="AE732" i="1"/>
  <c r="U733" i="1"/>
  <c r="V733" i="1"/>
  <c r="W733" i="1"/>
  <c r="AA733" i="1" s="1"/>
  <c r="X733" i="1"/>
  <c r="Y733" i="1" s="1"/>
  <c r="AB733" i="1" s="1"/>
  <c r="Z733" i="1"/>
  <c r="AC733" i="1"/>
  <c r="AD733" i="1"/>
  <c r="AE733" i="1"/>
  <c r="U734" i="1"/>
  <c r="V734" i="1"/>
  <c r="W734" i="1" s="1"/>
  <c r="AA734" i="1" s="1"/>
  <c r="X734" i="1"/>
  <c r="Y734" i="1"/>
  <c r="Z734" i="1"/>
  <c r="AB734" i="1"/>
  <c r="AC734" i="1"/>
  <c r="AD734" i="1"/>
  <c r="AE734" i="1"/>
  <c r="U735" i="1"/>
  <c r="V735" i="1"/>
  <c r="W735" i="1"/>
  <c r="AA735" i="1" s="1"/>
  <c r="X735" i="1"/>
  <c r="Y735" i="1"/>
  <c r="AB735" i="1" s="1"/>
  <c r="Z735" i="1"/>
  <c r="AC735" i="1" s="1"/>
  <c r="AD735" i="1"/>
  <c r="AE735" i="1"/>
  <c r="U736" i="1"/>
  <c r="V736" i="1"/>
  <c r="W736" i="1" s="1"/>
  <c r="AA736" i="1" s="1"/>
  <c r="X736" i="1"/>
  <c r="Y736" i="1" s="1"/>
  <c r="AB736" i="1" s="1"/>
  <c r="Z736" i="1"/>
  <c r="AC736" i="1"/>
  <c r="AD736" i="1"/>
  <c r="AE736" i="1"/>
  <c r="U737" i="1"/>
  <c r="V737" i="1"/>
  <c r="W737" i="1"/>
  <c r="AA737" i="1" s="1"/>
  <c r="X737" i="1"/>
  <c r="Y737" i="1"/>
  <c r="Z737" i="1"/>
  <c r="AB737" i="1"/>
  <c r="AC737" i="1"/>
  <c r="AD737" i="1"/>
  <c r="AE737" i="1"/>
  <c r="U738" i="1"/>
  <c r="V738" i="1"/>
  <c r="W738" i="1" s="1"/>
  <c r="AA738" i="1" s="1"/>
  <c r="X738" i="1"/>
  <c r="Y738" i="1" s="1"/>
  <c r="AB738" i="1" s="1"/>
  <c r="Z738" i="1"/>
  <c r="AC738" i="1" s="1"/>
  <c r="AD738" i="1"/>
  <c r="AE738" i="1"/>
  <c r="AF738" i="1"/>
  <c r="U739" i="1"/>
  <c r="V739" i="1"/>
  <c r="W739" i="1" s="1"/>
  <c r="AA739" i="1" s="1"/>
  <c r="X739" i="1"/>
  <c r="Y739" i="1"/>
  <c r="Z739" i="1"/>
  <c r="AB739" i="1"/>
  <c r="AC739" i="1"/>
  <c r="AD739" i="1"/>
  <c r="AE739" i="1"/>
  <c r="U740" i="1"/>
  <c r="V740" i="1"/>
  <c r="W740" i="1" s="1"/>
  <c r="X740" i="1"/>
  <c r="Y740" i="1"/>
  <c r="Z740" i="1"/>
  <c r="AC740" i="1" s="1"/>
  <c r="AA740" i="1"/>
  <c r="AB740" i="1"/>
  <c r="AD740" i="1"/>
  <c r="AE740" i="1"/>
  <c r="U741" i="1"/>
  <c r="V741" i="1"/>
  <c r="W741" i="1"/>
  <c r="AA741" i="1" s="1"/>
  <c r="X741" i="1"/>
  <c r="Y741" i="1" s="1"/>
  <c r="AB741" i="1" s="1"/>
  <c r="Z741" i="1"/>
  <c r="AC741" i="1"/>
  <c r="AD741" i="1"/>
  <c r="AE741" i="1"/>
  <c r="U742" i="1"/>
  <c r="V742" i="1"/>
  <c r="W742" i="1" s="1"/>
  <c r="X742" i="1"/>
  <c r="Y742" i="1"/>
  <c r="AB742" i="1" s="1"/>
  <c r="Z742" i="1"/>
  <c r="AA742" i="1"/>
  <c r="AC742" i="1"/>
  <c r="AD742" i="1"/>
  <c r="AE742" i="1"/>
  <c r="U743" i="1"/>
  <c r="V743" i="1"/>
  <c r="W743" i="1"/>
  <c r="AA743" i="1" s="1"/>
  <c r="AF743" i="1" s="1"/>
  <c r="X743" i="1"/>
  <c r="Y743" i="1"/>
  <c r="AB743" i="1" s="1"/>
  <c r="Z743" i="1"/>
  <c r="AC743" i="1" s="1"/>
  <c r="AD743" i="1"/>
  <c r="AE743" i="1"/>
  <c r="U744" i="1"/>
  <c r="V744" i="1"/>
  <c r="W744" i="1" s="1"/>
  <c r="AA744" i="1" s="1"/>
  <c r="X744" i="1"/>
  <c r="Y744" i="1" s="1"/>
  <c r="AB744" i="1" s="1"/>
  <c r="Z744" i="1"/>
  <c r="AC744" i="1"/>
  <c r="AD744" i="1"/>
  <c r="AE744" i="1"/>
  <c r="U745" i="1"/>
  <c r="V745" i="1"/>
  <c r="W745" i="1"/>
  <c r="AA745" i="1" s="1"/>
  <c r="X745" i="1"/>
  <c r="Y745" i="1"/>
  <c r="AB745" i="1" s="1"/>
  <c r="AF745" i="1" s="1"/>
  <c r="Z745" i="1"/>
  <c r="AC745" i="1"/>
  <c r="AD745" i="1"/>
  <c r="AE745" i="1"/>
  <c r="U746" i="1"/>
  <c r="V746" i="1"/>
  <c r="W746" i="1" s="1"/>
  <c r="AA746" i="1" s="1"/>
  <c r="X746" i="1"/>
  <c r="Y746" i="1" s="1"/>
  <c r="AB746" i="1" s="1"/>
  <c r="AF746" i="1" s="1"/>
  <c r="Z746" i="1"/>
  <c r="AC746" i="1" s="1"/>
  <c r="AD746" i="1"/>
  <c r="AE746" i="1"/>
  <c r="U747" i="1"/>
  <c r="V747" i="1"/>
  <c r="W747" i="1" s="1"/>
  <c r="AA747" i="1" s="1"/>
  <c r="X747" i="1"/>
  <c r="Y747" i="1"/>
  <c r="AB747" i="1" s="1"/>
  <c r="Z747" i="1"/>
  <c r="AC747" i="1"/>
  <c r="AD747" i="1"/>
  <c r="AE747" i="1"/>
  <c r="U748" i="1"/>
  <c r="V748" i="1"/>
  <c r="W748" i="1" s="1"/>
  <c r="X748" i="1"/>
  <c r="Y748" i="1"/>
  <c r="AB748" i="1" s="1"/>
  <c r="Z748" i="1"/>
  <c r="AC748" i="1" s="1"/>
  <c r="AA748" i="1"/>
  <c r="AD748" i="1"/>
  <c r="AE748" i="1"/>
  <c r="U749" i="1"/>
  <c r="V749" i="1"/>
  <c r="W749" i="1"/>
  <c r="AA749" i="1" s="1"/>
  <c r="AF749" i="1" s="1"/>
  <c r="X749" i="1"/>
  <c r="Y749" i="1" s="1"/>
  <c r="AB749" i="1" s="1"/>
  <c r="Z749" i="1"/>
  <c r="AC749" i="1"/>
  <c r="AD749" i="1"/>
  <c r="AE749" i="1"/>
  <c r="U750" i="1"/>
  <c r="V750" i="1"/>
  <c r="W750" i="1" s="1"/>
  <c r="X750" i="1"/>
  <c r="Y750" i="1"/>
  <c r="Z750" i="1"/>
  <c r="AA750" i="1"/>
  <c r="AB750" i="1"/>
  <c r="AC750" i="1"/>
  <c r="AD750" i="1"/>
  <c r="AE750" i="1"/>
  <c r="U751" i="1"/>
  <c r="V751" i="1"/>
  <c r="W751" i="1"/>
  <c r="AA751" i="1" s="1"/>
  <c r="X751" i="1"/>
  <c r="Y751" i="1"/>
  <c r="AB751" i="1" s="1"/>
  <c r="AF751" i="1" s="1"/>
  <c r="Z751" i="1"/>
  <c r="AC751" i="1" s="1"/>
  <c r="AD751" i="1"/>
  <c r="AE751" i="1"/>
  <c r="U752" i="1"/>
  <c r="V752" i="1"/>
  <c r="W752" i="1" s="1"/>
  <c r="AA752" i="1" s="1"/>
  <c r="X752" i="1"/>
  <c r="Y752" i="1" s="1"/>
  <c r="AB752" i="1" s="1"/>
  <c r="Z752" i="1"/>
  <c r="AC752" i="1"/>
  <c r="AD752" i="1"/>
  <c r="AE752" i="1"/>
  <c r="AF752" i="1"/>
  <c r="U753" i="1"/>
  <c r="V753" i="1"/>
  <c r="W753" i="1"/>
  <c r="AA753" i="1" s="1"/>
  <c r="X753" i="1"/>
  <c r="Y753" i="1"/>
  <c r="AB753" i="1" s="1"/>
  <c r="Z753" i="1"/>
  <c r="AC753" i="1"/>
  <c r="AD753" i="1"/>
  <c r="AE753" i="1"/>
  <c r="U754" i="1"/>
  <c r="V754" i="1"/>
  <c r="W754" i="1" s="1"/>
  <c r="AA754" i="1" s="1"/>
  <c r="X754" i="1"/>
  <c r="Y754" i="1"/>
  <c r="AB754" i="1" s="1"/>
  <c r="Z754" i="1"/>
  <c r="AC754" i="1" s="1"/>
  <c r="AD754" i="1"/>
  <c r="AE754" i="1"/>
  <c r="U755" i="1"/>
  <c r="V755" i="1"/>
  <c r="W755" i="1" s="1"/>
  <c r="AA755" i="1" s="1"/>
  <c r="X755" i="1"/>
  <c r="Y755" i="1"/>
  <c r="Z755" i="1"/>
  <c r="AC755" i="1" s="1"/>
  <c r="AB755" i="1"/>
  <c r="AD755" i="1"/>
  <c r="AE755" i="1"/>
  <c r="U756" i="1"/>
  <c r="V756" i="1"/>
  <c r="W756" i="1"/>
  <c r="AA756" i="1" s="1"/>
  <c r="X756" i="1"/>
  <c r="Y756" i="1" s="1"/>
  <c r="AB756" i="1" s="1"/>
  <c r="Z756" i="1"/>
  <c r="AC756" i="1" s="1"/>
  <c r="AD756" i="1"/>
  <c r="AE756" i="1"/>
  <c r="U757" i="1"/>
  <c r="V757" i="1"/>
  <c r="W757" i="1" s="1"/>
  <c r="AA757" i="1" s="1"/>
  <c r="X757" i="1"/>
  <c r="Y757" i="1"/>
  <c r="AB757" i="1" s="1"/>
  <c r="Z757" i="1"/>
  <c r="AC757" i="1"/>
  <c r="AD757" i="1"/>
  <c r="AE757" i="1"/>
  <c r="U758" i="1"/>
  <c r="V758" i="1"/>
  <c r="W758" i="1" s="1"/>
  <c r="AA758" i="1" s="1"/>
  <c r="AF758" i="1" s="1"/>
  <c r="X758" i="1"/>
  <c r="Y758" i="1" s="1"/>
  <c r="AB758" i="1" s="1"/>
  <c r="Z758" i="1"/>
  <c r="AC758" i="1" s="1"/>
  <c r="AD758" i="1"/>
  <c r="AE758" i="1"/>
  <c r="U759" i="1"/>
  <c r="V759" i="1"/>
  <c r="W759" i="1" s="1"/>
  <c r="X759" i="1"/>
  <c r="Y759" i="1"/>
  <c r="AB759" i="1" s="1"/>
  <c r="Z759" i="1"/>
  <c r="AA759" i="1"/>
  <c r="AC759" i="1"/>
  <c r="AD759" i="1"/>
  <c r="AE759" i="1"/>
  <c r="U760" i="1"/>
  <c r="V760" i="1"/>
  <c r="W760" i="1" s="1"/>
  <c r="AA760" i="1" s="1"/>
  <c r="X760" i="1"/>
  <c r="Y760" i="1"/>
  <c r="AB760" i="1" s="1"/>
  <c r="Z760" i="1"/>
  <c r="AC760" i="1" s="1"/>
  <c r="AD760" i="1"/>
  <c r="AE760" i="1"/>
  <c r="U761" i="1"/>
  <c r="V761" i="1"/>
  <c r="W761" i="1" s="1"/>
  <c r="X761" i="1"/>
  <c r="Y761" i="1"/>
  <c r="Z761" i="1"/>
  <c r="AC761" i="1" s="1"/>
  <c r="AA761" i="1"/>
  <c r="AB761" i="1"/>
  <c r="AD761" i="1"/>
  <c r="AE761" i="1"/>
  <c r="U762" i="1"/>
  <c r="V762" i="1"/>
  <c r="W762" i="1" s="1"/>
  <c r="AA762" i="1" s="1"/>
  <c r="AF762" i="1" s="1"/>
  <c r="X762" i="1"/>
  <c r="Y762" i="1" s="1"/>
  <c r="AB762" i="1" s="1"/>
  <c r="Z762" i="1"/>
  <c r="AC762" i="1" s="1"/>
  <c r="AD762" i="1"/>
  <c r="AE762" i="1"/>
  <c r="U763" i="1"/>
  <c r="V763" i="1"/>
  <c r="W763" i="1" s="1"/>
  <c r="AA763" i="1" s="1"/>
  <c r="X763" i="1"/>
  <c r="Y763" i="1"/>
  <c r="AB763" i="1" s="1"/>
  <c r="Z763" i="1"/>
  <c r="AC763" i="1"/>
  <c r="AD763" i="1"/>
  <c r="AE763" i="1"/>
  <c r="U764" i="1"/>
  <c r="V764" i="1"/>
  <c r="W764" i="1"/>
  <c r="AA764" i="1" s="1"/>
  <c r="X764" i="1"/>
  <c r="Y764" i="1" s="1"/>
  <c r="AB764" i="1" s="1"/>
  <c r="Z764" i="1"/>
  <c r="AC764" i="1" s="1"/>
  <c r="AD764" i="1"/>
  <c r="AE764" i="1"/>
  <c r="U765" i="1"/>
  <c r="V765" i="1"/>
  <c r="W765" i="1" s="1"/>
  <c r="X765" i="1"/>
  <c r="Y765" i="1"/>
  <c r="Z765" i="1"/>
  <c r="AA765" i="1"/>
  <c r="AB765" i="1"/>
  <c r="AC765" i="1"/>
  <c r="AD765" i="1"/>
  <c r="AE765" i="1"/>
  <c r="U766" i="1"/>
  <c r="V766" i="1"/>
  <c r="W766" i="1"/>
  <c r="AA766" i="1" s="1"/>
  <c r="X766" i="1"/>
  <c r="Y766" i="1"/>
  <c r="AB766" i="1" s="1"/>
  <c r="Z766" i="1"/>
  <c r="AC766" i="1"/>
  <c r="AD766" i="1"/>
  <c r="AE766" i="1"/>
  <c r="U767" i="1"/>
  <c r="V767" i="1"/>
  <c r="W767" i="1" s="1"/>
  <c r="AA767" i="1" s="1"/>
  <c r="X767" i="1"/>
  <c r="Y767" i="1"/>
  <c r="AB767" i="1" s="1"/>
  <c r="Z767" i="1"/>
  <c r="AC767" i="1"/>
  <c r="AD767" i="1"/>
  <c r="AE767" i="1"/>
  <c r="U768" i="1"/>
  <c r="V768" i="1"/>
  <c r="W768" i="1" s="1"/>
  <c r="AA768" i="1" s="1"/>
  <c r="X768" i="1"/>
  <c r="Y768" i="1" s="1"/>
  <c r="AB768" i="1" s="1"/>
  <c r="Z768" i="1"/>
  <c r="AC768" i="1"/>
  <c r="AD768" i="1"/>
  <c r="AE768" i="1"/>
  <c r="U769" i="1"/>
  <c r="V769" i="1"/>
  <c r="W769" i="1" s="1"/>
  <c r="AA769" i="1" s="1"/>
  <c r="X769" i="1"/>
  <c r="Y769" i="1"/>
  <c r="AB769" i="1" s="1"/>
  <c r="Z769" i="1"/>
  <c r="AC769" i="1" s="1"/>
  <c r="AD769" i="1"/>
  <c r="AE769" i="1"/>
  <c r="U770" i="1"/>
  <c r="V770" i="1"/>
  <c r="W770" i="1"/>
  <c r="AA770" i="1" s="1"/>
  <c r="AF770" i="1" s="1"/>
  <c r="X770" i="1"/>
  <c r="Y770" i="1"/>
  <c r="AB770" i="1" s="1"/>
  <c r="Z770" i="1"/>
  <c r="AC770" i="1"/>
  <c r="AD770" i="1"/>
  <c r="AE770" i="1"/>
  <c r="U771" i="1"/>
  <c r="V771" i="1"/>
  <c r="W771" i="1" s="1"/>
  <c r="AA771" i="1" s="1"/>
  <c r="X771" i="1"/>
  <c r="Y771" i="1"/>
  <c r="Z771" i="1"/>
  <c r="AB771" i="1"/>
  <c r="AC771" i="1"/>
  <c r="AD771" i="1"/>
  <c r="AE771" i="1"/>
  <c r="U772" i="1"/>
  <c r="V772" i="1"/>
  <c r="W772" i="1" s="1"/>
  <c r="AA772" i="1" s="1"/>
  <c r="X772" i="1"/>
  <c r="Y772" i="1" s="1"/>
  <c r="AB772" i="1" s="1"/>
  <c r="AF772" i="1" s="1"/>
  <c r="Z772" i="1"/>
  <c r="AC772" i="1"/>
  <c r="AD772" i="1"/>
  <c r="AE772" i="1"/>
  <c r="U773" i="1"/>
  <c r="V773" i="1"/>
  <c r="W773" i="1" s="1"/>
  <c r="X773" i="1"/>
  <c r="Y773" i="1"/>
  <c r="Z773" i="1"/>
  <c r="AA773" i="1"/>
  <c r="AB773" i="1"/>
  <c r="AC773" i="1"/>
  <c r="AD773" i="1"/>
  <c r="AE773" i="1"/>
  <c r="U774" i="1"/>
  <c r="V774" i="1"/>
  <c r="W774" i="1"/>
  <c r="AA774" i="1" s="1"/>
  <c r="X774" i="1"/>
  <c r="Y774" i="1"/>
  <c r="AB774" i="1" s="1"/>
  <c r="Z774" i="1"/>
  <c r="AC774" i="1"/>
  <c r="AD774" i="1"/>
  <c r="AE774" i="1"/>
  <c r="U775" i="1"/>
  <c r="V775" i="1"/>
  <c r="W775" i="1" s="1"/>
  <c r="AA775" i="1" s="1"/>
  <c r="X775" i="1"/>
  <c r="Y775" i="1"/>
  <c r="AB775" i="1" s="1"/>
  <c r="Z775" i="1"/>
  <c r="AC775" i="1"/>
  <c r="AD775" i="1"/>
  <c r="AE775" i="1"/>
  <c r="U776" i="1"/>
  <c r="V776" i="1"/>
  <c r="W776" i="1" s="1"/>
  <c r="AA776" i="1" s="1"/>
  <c r="X776" i="1"/>
  <c r="Y776" i="1" s="1"/>
  <c r="AB776" i="1" s="1"/>
  <c r="Z776" i="1"/>
  <c r="AC776" i="1"/>
  <c r="AD776" i="1"/>
  <c r="AE776" i="1"/>
  <c r="U777" i="1"/>
  <c r="V777" i="1"/>
  <c r="W777" i="1" s="1"/>
  <c r="AA777" i="1" s="1"/>
  <c r="X777" i="1"/>
  <c r="Y777" i="1"/>
  <c r="AB777" i="1" s="1"/>
  <c r="Z777" i="1"/>
  <c r="AC777" i="1" s="1"/>
  <c r="AD777" i="1"/>
  <c r="AE777" i="1"/>
  <c r="U778" i="1"/>
  <c r="V778" i="1"/>
  <c r="W778" i="1"/>
  <c r="AA778" i="1" s="1"/>
  <c r="AF778" i="1" s="1"/>
  <c r="X778" i="1"/>
  <c r="Y778" i="1"/>
  <c r="AB778" i="1" s="1"/>
  <c r="Z778" i="1"/>
  <c r="AC778" i="1"/>
  <c r="AD778" i="1"/>
  <c r="AE778" i="1"/>
  <c r="U779" i="1"/>
  <c r="V779" i="1"/>
  <c r="W779" i="1" s="1"/>
  <c r="AA779" i="1" s="1"/>
  <c r="X779" i="1"/>
  <c r="Y779" i="1"/>
  <c r="AB779" i="1" s="1"/>
  <c r="Z779" i="1"/>
  <c r="AC779" i="1"/>
  <c r="AD779" i="1"/>
  <c r="AE779" i="1"/>
  <c r="U780" i="1"/>
  <c r="V780" i="1"/>
  <c r="W780" i="1" s="1"/>
  <c r="AA780" i="1" s="1"/>
  <c r="X780" i="1"/>
  <c r="Y780" i="1" s="1"/>
  <c r="AB780" i="1" s="1"/>
  <c r="AF780" i="1" s="1"/>
  <c r="Z780" i="1"/>
  <c r="AC780" i="1"/>
  <c r="AD780" i="1"/>
  <c r="AE780" i="1"/>
  <c r="U781" i="1"/>
  <c r="V781" i="1"/>
  <c r="W781" i="1" s="1"/>
  <c r="AA781" i="1" s="1"/>
  <c r="X781" i="1"/>
  <c r="Y781" i="1"/>
  <c r="AB781" i="1" s="1"/>
  <c r="Z781" i="1"/>
  <c r="AC781" i="1"/>
  <c r="AD781" i="1"/>
  <c r="AE781" i="1"/>
  <c r="U782" i="1"/>
  <c r="V782" i="1"/>
  <c r="W782" i="1"/>
  <c r="AA782" i="1" s="1"/>
  <c r="X782" i="1"/>
  <c r="Y782" i="1"/>
  <c r="AB782" i="1" s="1"/>
  <c r="Z782" i="1"/>
  <c r="AC782" i="1"/>
  <c r="AD782" i="1"/>
  <c r="AE782" i="1"/>
  <c r="U783" i="1"/>
  <c r="V783" i="1"/>
  <c r="W783" i="1" s="1"/>
  <c r="AA783" i="1" s="1"/>
  <c r="AF783" i="1" s="1"/>
  <c r="X783" i="1"/>
  <c r="Y783" i="1"/>
  <c r="Z783" i="1"/>
  <c r="AB783" i="1"/>
  <c r="AC783" i="1"/>
  <c r="AD783" i="1"/>
  <c r="AE783" i="1"/>
  <c r="U784" i="1"/>
  <c r="V784" i="1"/>
  <c r="W784" i="1" s="1"/>
  <c r="AA784" i="1" s="1"/>
  <c r="X784" i="1"/>
  <c r="Y784" i="1" s="1"/>
  <c r="AB784" i="1" s="1"/>
  <c r="Z784" i="1"/>
  <c r="AC784" i="1"/>
  <c r="AD784" i="1"/>
  <c r="AE784" i="1"/>
  <c r="AF784" i="1" s="1"/>
  <c r="U785" i="1"/>
  <c r="V785" i="1"/>
  <c r="W785" i="1" s="1"/>
  <c r="AA785" i="1" s="1"/>
  <c r="X785" i="1"/>
  <c r="Y785" i="1"/>
  <c r="Z785" i="1"/>
  <c r="AC785" i="1" s="1"/>
  <c r="AB785" i="1"/>
  <c r="AD785" i="1"/>
  <c r="AE785" i="1"/>
  <c r="U786" i="1"/>
  <c r="V786" i="1"/>
  <c r="W786" i="1"/>
  <c r="AA786" i="1" s="1"/>
  <c r="X786" i="1"/>
  <c r="Y786" i="1"/>
  <c r="AB786" i="1" s="1"/>
  <c r="Z786" i="1"/>
  <c r="AC786" i="1"/>
  <c r="AD786" i="1"/>
  <c r="AE786" i="1"/>
  <c r="U787" i="1"/>
  <c r="V787" i="1"/>
  <c r="W787" i="1" s="1"/>
  <c r="AA787" i="1" s="1"/>
  <c r="X787" i="1"/>
  <c r="Y787" i="1"/>
  <c r="Z787" i="1"/>
  <c r="AB787" i="1"/>
  <c r="AC787" i="1"/>
  <c r="AD787" i="1"/>
  <c r="AE787" i="1"/>
  <c r="U788" i="1"/>
  <c r="V788" i="1"/>
  <c r="W788" i="1" s="1"/>
  <c r="AA788" i="1" s="1"/>
  <c r="X788" i="1"/>
  <c r="Y788" i="1" s="1"/>
  <c r="AB788" i="1" s="1"/>
  <c r="Z788" i="1"/>
  <c r="AC788" i="1"/>
  <c r="AD788" i="1"/>
  <c r="AE788" i="1"/>
  <c r="U789" i="1"/>
  <c r="V789" i="1"/>
  <c r="W789" i="1" s="1"/>
  <c r="X789" i="1"/>
  <c r="Y789" i="1"/>
  <c r="Z789" i="1"/>
  <c r="AA789" i="1"/>
  <c r="AB789" i="1"/>
  <c r="AC789" i="1"/>
  <c r="AD789" i="1"/>
  <c r="AE789" i="1"/>
  <c r="U790" i="1"/>
  <c r="V790" i="1"/>
  <c r="W790" i="1"/>
  <c r="AA790" i="1" s="1"/>
  <c r="X790" i="1"/>
  <c r="Y790" i="1"/>
  <c r="AB790" i="1" s="1"/>
  <c r="Z790" i="1"/>
  <c r="AC790" i="1"/>
  <c r="AD790" i="1"/>
  <c r="AE790" i="1"/>
  <c r="U791" i="1"/>
  <c r="V791" i="1"/>
  <c r="W791" i="1" s="1"/>
  <c r="AA791" i="1" s="1"/>
  <c r="X791" i="1"/>
  <c r="Y791" i="1"/>
  <c r="AB791" i="1" s="1"/>
  <c r="Z791" i="1"/>
  <c r="AC791" i="1"/>
  <c r="AD791" i="1"/>
  <c r="AE791" i="1"/>
  <c r="U792" i="1"/>
  <c r="V792" i="1"/>
  <c r="W792" i="1" s="1"/>
  <c r="AA792" i="1" s="1"/>
  <c r="X792" i="1"/>
  <c r="Y792" i="1" s="1"/>
  <c r="AB792" i="1" s="1"/>
  <c r="Z792" i="1"/>
  <c r="AC792" i="1"/>
  <c r="AD792" i="1"/>
  <c r="AE792" i="1"/>
  <c r="U793" i="1"/>
  <c r="V793" i="1"/>
  <c r="W793" i="1" s="1"/>
  <c r="X793" i="1"/>
  <c r="Y793" i="1"/>
  <c r="AB793" i="1" s="1"/>
  <c r="Z793" i="1"/>
  <c r="AC793" i="1" s="1"/>
  <c r="AA793" i="1"/>
  <c r="AD793" i="1"/>
  <c r="AE793" i="1"/>
  <c r="U794" i="1"/>
  <c r="V794" i="1"/>
  <c r="W794" i="1"/>
  <c r="AA794" i="1" s="1"/>
  <c r="X794" i="1"/>
  <c r="Y794" i="1"/>
  <c r="AB794" i="1" s="1"/>
  <c r="Z794" i="1"/>
  <c r="AC794" i="1"/>
  <c r="AD794" i="1"/>
  <c r="AE794" i="1"/>
  <c r="U795" i="1"/>
  <c r="V795" i="1"/>
  <c r="W795" i="1" s="1"/>
  <c r="AA795" i="1" s="1"/>
  <c r="AF795" i="1" s="1"/>
  <c r="X795" i="1"/>
  <c r="Y795" i="1"/>
  <c r="AB795" i="1" s="1"/>
  <c r="Z795" i="1"/>
  <c r="AC795" i="1"/>
  <c r="AD795" i="1"/>
  <c r="AE795" i="1"/>
  <c r="U796" i="1"/>
  <c r="V796" i="1"/>
  <c r="W796" i="1" s="1"/>
  <c r="AA796" i="1" s="1"/>
  <c r="X796" i="1"/>
  <c r="Y796" i="1" s="1"/>
  <c r="AB796" i="1" s="1"/>
  <c r="AF796" i="1" s="1"/>
  <c r="Z796" i="1"/>
  <c r="AC796" i="1"/>
  <c r="AD796" i="1"/>
  <c r="AE796" i="1"/>
  <c r="U797" i="1"/>
  <c r="V797" i="1"/>
  <c r="W797" i="1" s="1"/>
  <c r="X797" i="1"/>
  <c r="Y797" i="1"/>
  <c r="AB797" i="1" s="1"/>
  <c r="Z797" i="1"/>
  <c r="AA797" i="1"/>
  <c r="AC797" i="1"/>
  <c r="AD797" i="1"/>
  <c r="AE797" i="1"/>
  <c r="U798" i="1"/>
  <c r="V798" i="1"/>
  <c r="W798" i="1"/>
  <c r="AA798" i="1" s="1"/>
  <c r="X798" i="1"/>
  <c r="Y798" i="1"/>
  <c r="AB798" i="1" s="1"/>
  <c r="Z798" i="1"/>
  <c r="AC798" i="1"/>
  <c r="AD798" i="1"/>
  <c r="AE798" i="1"/>
  <c r="U799" i="1"/>
  <c r="V799" i="1"/>
  <c r="W799" i="1" s="1"/>
  <c r="AA799" i="1" s="1"/>
  <c r="X799" i="1"/>
  <c r="Y799" i="1"/>
  <c r="Z799" i="1"/>
  <c r="AB799" i="1"/>
  <c r="AC799" i="1"/>
  <c r="AD799" i="1"/>
  <c r="AE799" i="1"/>
  <c r="U800" i="1"/>
  <c r="V800" i="1"/>
  <c r="W800" i="1" s="1"/>
  <c r="AA800" i="1" s="1"/>
  <c r="X800" i="1"/>
  <c r="Y800" i="1" s="1"/>
  <c r="AB800" i="1" s="1"/>
  <c r="Z800" i="1"/>
  <c r="AC800" i="1"/>
  <c r="AD800" i="1"/>
  <c r="AE800" i="1"/>
  <c r="U801" i="1"/>
  <c r="V801" i="1"/>
  <c r="W801" i="1" s="1"/>
  <c r="AA801" i="1" s="1"/>
  <c r="X801" i="1"/>
  <c r="Y801" i="1"/>
  <c r="Z801" i="1"/>
  <c r="AC801" i="1" s="1"/>
  <c r="AB801" i="1"/>
  <c r="AD801" i="1"/>
  <c r="AE801" i="1"/>
  <c r="U802" i="1"/>
  <c r="V802" i="1"/>
  <c r="W802" i="1"/>
  <c r="AA802" i="1" s="1"/>
  <c r="X802" i="1"/>
  <c r="Y802" i="1"/>
  <c r="AB802" i="1" s="1"/>
  <c r="Z802" i="1"/>
  <c r="AC802" i="1"/>
  <c r="AD802" i="1"/>
  <c r="AE802" i="1"/>
  <c r="U803" i="1"/>
  <c r="V803" i="1"/>
  <c r="W803" i="1" s="1"/>
  <c r="AA803" i="1" s="1"/>
  <c r="X803" i="1"/>
  <c r="Y803" i="1"/>
  <c r="Z803" i="1"/>
  <c r="AB803" i="1"/>
  <c r="AC803" i="1"/>
  <c r="AD803" i="1"/>
  <c r="AE803" i="1"/>
  <c r="U804" i="1"/>
  <c r="V804" i="1"/>
  <c r="W804" i="1" s="1"/>
  <c r="AA804" i="1" s="1"/>
  <c r="X804" i="1"/>
  <c r="Y804" i="1" s="1"/>
  <c r="AB804" i="1" s="1"/>
  <c r="AF804" i="1" s="1"/>
  <c r="Z804" i="1"/>
  <c r="AC804" i="1"/>
  <c r="AD804" i="1"/>
  <c r="AE804" i="1"/>
  <c r="U805" i="1"/>
  <c r="V805" i="1"/>
  <c r="W805" i="1" s="1"/>
  <c r="AA805" i="1" s="1"/>
  <c r="X805" i="1"/>
  <c r="Y805" i="1"/>
  <c r="Z805" i="1"/>
  <c r="AB805" i="1"/>
  <c r="AC805" i="1"/>
  <c r="AD805" i="1"/>
  <c r="AE805" i="1"/>
  <c r="U806" i="1"/>
  <c r="V806" i="1"/>
  <c r="W806" i="1"/>
  <c r="AA806" i="1" s="1"/>
  <c r="X806" i="1"/>
  <c r="Y806" i="1"/>
  <c r="AB806" i="1" s="1"/>
  <c r="Z806" i="1"/>
  <c r="AC806" i="1"/>
  <c r="AD806" i="1"/>
  <c r="AE806" i="1"/>
  <c r="U807" i="1"/>
  <c r="V807" i="1"/>
  <c r="W807" i="1" s="1"/>
  <c r="AA807" i="1" s="1"/>
  <c r="X807" i="1"/>
  <c r="Y807" i="1"/>
  <c r="AB807" i="1" s="1"/>
  <c r="Z807" i="1"/>
  <c r="AC807" i="1"/>
  <c r="AD807" i="1"/>
  <c r="AE807" i="1"/>
  <c r="U808" i="1"/>
  <c r="V808" i="1"/>
  <c r="W808" i="1" s="1"/>
  <c r="AA808" i="1" s="1"/>
  <c r="X808" i="1"/>
  <c r="Y808" i="1" s="1"/>
  <c r="AB808" i="1" s="1"/>
  <c r="Z808" i="1"/>
  <c r="AC808" i="1"/>
  <c r="AD808" i="1"/>
  <c r="AE808" i="1"/>
  <c r="U809" i="1"/>
  <c r="V809" i="1"/>
  <c r="W809" i="1" s="1"/>
  <c r="X809" i="1"/>
  <c r="Y809" i="1"/>
  <c r="AB809" i="1" s="1"/>
  <c r="Z809" i="1"/>
  <c r="AA809" i="1"/>
  <c r="AC809" i="1"/>
  <c r="AD809" i="1"/>
  <c r="AE809" i="1"/>
  <c r="U810" i="1"/>
  <c r="V810" i="1"/>
  <c r="W810" i="1"/>
  <c r="AA810" i="1" s="1"/>
  <c r="X810" i="1"/>
  <c r="Y810" i="1" s="1"/>
  <c r="AB810" i="1" s="1"/>
  <c r="Z810" i="1"/>
  <c r="AC810" i="1"/>
  <c r="AD810" i="1"/>
  <c r="AE810" i="1"/>
  <c r="U811" i="1"/>
  <c r="V811" i="1"/>
  <c r="W811" i="1" s="1"/>
  <c r="AA811" i="1" s="1"/>
  <c r="AF811" i="1" s="1"/>
  <c r="X811" i="1"/>
  <c r="Y811" i="1"/>
  <c r="AB811" i="1" s="1"/>
  <c r="Z811" i="1"/>
  <c r="AC811" i="1"/>
  <c r="AD811" i="1"/>
  <c r="AE811" i="1"/>
  <c r="U812" i="1"/>
  <c r="V812" i="1"/>
  <c r="W812" i="1" s="1"/>
  <c r="AA812" i="1" s="1"/>
  <c r="X812" i="1"/>
  <c r="Y812" i="1" s="1"/>
  <c r="AB812" i="1" s="1"/>
  <c r="Z812" i="1"/>
  <c r="AC812" i="1"/>
  <c r="AD812" i="1"/>
  <c r="AE812" i="1"/>
  <c r="U813" i="1"/>
  <c r="V813" i="1"/>
  <c r="W813" i="1" s="1"/>
  <c r="X813" i="1"/>
  <c r="Y813" i="1"/>
  <c r="Z813" i="1"/>
  <c r="AC813" i="1" s="1"/>
  <c r="AA813" i="1"/>
  <c r="AB813" i="1"/>
  <c r="AD813" i="1"/>
  <c r="AE813" i="1"/>
  <c r="U814" i="1"/>
  <c r="V814" i="1"/>
  <c r="W814" i="1"/>
  <c r="AA814" i="1" s="1"/>
  <c r="AF814" i="1" s="1"/>
  <c r="X814" i="1"/>
  <c r="Y814" i="1" s="1"/>
  <c r="AB814" i="1" s="1"/>
  <c r="Z814" i="1"/>
  <c r="AC814" i="1"/>
  <c r="AD814" i="1"/>
  <c r="AE814" i="1"/>
  <c r="U815" i="1"/>
  <c r="V815" i="1"/>
  <c r="W815" i="1" s="1"/>
  <c r="AA815" i="1" s="1"/>
  <c r="AF815" i="1" s="1"/>
  <c r="X815" i="1"/>
  <c r="Y815" i="1"/>
  <c r="AB815" i="1" s="1"/>
  <c r="Z815" i="1"/>
  <c r="AC815" i="1"/>
  <c r="AD815" i="1"/>
  <c r="AE815" i="1"/>
  <c r="U816" i="1"/>
  <c r="V816" i="1"/>
  <c r="W816" i="1" s="1"/>
  <c r="AA816" i="1" s="1"/>
  <c r="AF816" i="1" s="1"/>
  <c r="X816" i="1"/>
  <c r="Y816" i="1" s="1"/>
  <c r="AB816" i="1" s="1"/>
  <c r="Z816" i="1"/>
  <c r="AC816" i="1"/>
  <c r="AD816" i="1"/>
  <c r="AE816" i="1"/>
  <c r="U817" i="1"/>
  <c r="V817" i="1"/>
  <c r="W817" i="1" s="1"/>
  <c r="X817" i="1"/>
  <c r="Y817" i="1"/>
  <c r="Z817" i="1"/>
  <c r="AA817" i="1"/>
  <c r="AB817" i="1"/>
  <c r="AC817" i="1"/>
  <c r="AD817" i="1"/>
  <c r="AE817" i="1"/>
  <c r="U818" i="1"/>
  <c r="V818" i="1"/>
  <c r="W818" i="1"/>
  <c r="AA818" i="1" s="1"/>
  <c r="X818" i="1"/>
  <c r="Y818" i="1"/>
  <c r="AB818" i="1" s="1"/>
  <c r="Z818" i="1"/>
  <c r="AC818" i="1"/>
  <c r="AD818" i="1"/>
  <c r="AE818" i="1"/>
  <c r="U819" i="1"/>
  <c r="V819" i="1"/>
  <c r="W819" i="1" s="1"/>
  <c r="AA819" i="1" s="1"/>
  <c r="X819" i="1"/>
  <c r="Y819" i="1"/>
  <c r="AB819" i="1" s="1"/>
  <c r="Z819" i="1"/>
  <c r="AC819" i="1"/>
  <c r="AD819" i="1"/>
  <c r="AE819" i="1"/>
  <c r="U820" i="1"/>
  <c r="V820" i="1"/>
  <c r="W820" i="1" s="1"/>
  <c r="AA820" i="1" s="1"/>
  <c r="X820" i="1"/>
  <c r="Y820" i="1" s="1"/>
  <c r="AB820" i="1" s="1"/>
  <c r="Z820" i="1"/>
  <c r="AC820" i="1"/>
  <c r="AD820" i="1"/>
  <c r="AE820" i="1"/>
  <c r="U821" i="1"/>
  <c r="V821" i="1"/>
  <c r="W821" i="1" s="1"/>
  <c r="X821" i="1"/>
  <c r="Y821" i="1"/>
  <c r="Z821" i="1"/>
  <c r="AC821" i="1" s="1"/>
  <c r="AA821" i="1"/>
  <c r="AB821" i="1"/>
  <c r="AD821" i="1"/>
  <c r="AE821" i="1"/>
  <c r="U822" i="1"/>
  <c r="V822" i="1"/>
  <c r="W822" i="1"/>
  <c r="AA822" i="1" s="1"/>
  <c r="X822" i="1"/>
  <c r="Y822" i="1"/>
  <c r="AB822" i="1" s="1"/>
  <c r="Z822" i="1"/>
  <c r="AC822" i="1" s="1"/>
  <c r="AD822" i="1"/>
  <c r="AE822" i="1"/>
  <c r="U823" i="1"/>
  <c r="V823" i="1"/>
  <c r="W823" i="1" s="1"/>
  <c r="AA823" i="1" s="1"/>
  <c r="X823" i="1"/>
  <c r="Y823" i="1"/>
  <c r="AB823" i="1" s="1"/>
  <c r="Z823" i="1"/>
  <c r="AC823" i="1"/>
  <c r="AD823" i="1"/>
  <c r="AE823" i="1"/>
  <c r="U824" i="1"/>
  <c r="V824" i="1"/>
  <c r="W824" i="1" s="1"/>
  <c r="AA824" i="1" s="1"/>
  <c r="X824" i="1"/>
  <c r="Y824" i="1" s="1"/>
  <c r="AB824" i="1" s="1"/>
  <c r="Z824" i="1"/>
  <c r="AC824" i="1"/>
  <c r="AD824" i="1"/>
  <c r="AE824" i="1"/>
  <c r="U825" i="1"/>
  <c r="V825" i="1"/>
  <c r="W825" i="1" s="1"/>
  <c r="X825" i="1"/>
  <c r="Y825" i="1"/>
  <c r="Z825" i="1"/>
  <c r="AC825" i="1" s="1"/>
  <c r="AA825" i="1"/>
  <c r="AB825" i="1"/>
  <c r="AD825" i="1"/>
  <c r="AE825" i="1"/>
  <c r="U826" i="1"/>
  <c r="V826" i="1"/>
  <c r="W826" i="1"/>
  <c r="AA826" i="1" s="1"/>
  <c r="X826" i="1"/>
  <c r="Y826" i="1" s="1"/>
  <c r="AB826" i="1" s="1"/>
  <c r="Z826" i="1"/>
  <c r="AC826" i="1" s="1"/>
  <c r="AD826" i="1"/>
  <c r="AE826" i="1"/>
  <c r="U827" i="1"/>
  <c r="V827" i="1"/>
  <c r="W827" i="1" s="1"/>
  <c r="AA827" i="1" s="1"/>
  <c r="X827" i="1"/>
  <c r="Y827" i="1"/>
  <c r="AB827" i="1" s="1"/>
  <c r="Z827" i="1"/>
  <c r="AC827" i="1"/>
  <c r="AD827" i="1"/>
  <c r="AE827" i="1"/>
  <c r="U828" i="1"/>
  <c r="V828" i="1"/>
  <c r="W828" i="1" s="1"/>
  <c r="AA828" i="1" s="1"/>
  <c r="AF828" i="1" s="1"/>
  <c r="X828" i="1"/>
  <c r="Y828" i="1" s="1"/>
  <c r="AB828" i="1" s="1"/>
  <c r="Z828" i="1"/>
  <c r="AC828" i="1"/>
  <c r="AD828" i="1"/>
  <c r="AE828" i="1"/>
  <c r="U829" i="1"/>
  <c r="V829" i="1"/>
  <c r="W829" i="1" s="1"/>
  <c r="AA829" i="1" s="1"/>
  <c r="X829" i="1"/>
  <c r="Y829" i="1"/>
  <c r="Z829" i="1"/>
  <c r="AB829" i="1"/>
  <c r="AC829" i="1"/>
  <c r="AD829" i="1"/>
  <c r="AE829" i="1"/>
  <c r="U830" i="1"/>
  <c r="V830" i="1"/>
  <c r="W830" i="1"/>
  <c r="AA830" i="1" s="1"/>
  <c r="X830" i="1"/>
  <c r="Y830" i="1"/>
  <c r="AB830" i="1" s="1"/>
  <c r="Z830" i="1"/>
  <c r="AC830" i="1" s="1"/>
  <c r="AD830" i="1"/>
  <c r="AE830" i="1"/>
  <c r="U831" i="1"/>
  <c r="V831" i="1"/>
  <c r="W831" i="1" s="1"/>
  <c r="AA831" i="1" s="1"/>
  <c r="X831" i="1"/>
  <c r="Y831" i="1"/>
  <c r="AB831" i="1" s="1"/>
  <c r="Z831" i="1"/>
  <c r="AC831" i="1"/>
  <c r="AD831" i="1"/>
  <c r="AE831" i="1"/>
  <c r="U832" i="1"/>
  <c r="V832" i="1"/>
  <c r="W832" i="1" s="1"/>
  <c r="AA832" i="1" s="1"/>
  <c r="X832" i="1"/>
  <c r="Y832" i="1" s="1"/>
  <c r="AB832" i="1" s="1"/>
  <c r="Z832" i="1"/>
  <c r="AC832" i="1"/>
  <c r="AD832" i="1"/>
  <c r="AE832" i="1"/>
  <c r="U833" i="1"/>
  <c r="V833" i="1"/>
  <c r="W833" i="1" s="1"/>
  <c r="AA833" i="1" s="1"/>
  <c r="X833" i="1"/>
  <c r="Y833" i="1"/>
  <c r="Z833" i="1"/>
  <c r="AB833" i="1"/>
  <c r="AC833" i="1"/>
  <c r="AD833" i="1"/>
  <c r="AE833" i="1"/>
  <c r="U834" i="1"/>
  <c r="V834" i="1"/>
  <c r="W834" i="1"/>
  <c r="AA834" i="1" s="1"/>
  <c r="X834" i="1"/>
  <c r="Y834" i="1"/>
  <c r="AB834" i="1" s="1"/>
  <c r="Z834" i="1"/>
  <c r="AC834" i="1" s="1"/>
  <c r="AD834" i="1"/>
  <c r="AE834" i="1"/>
  <c r="U835" i="1"/>
  <c r="V835" i="1"/>
  <c r="W835" i="1" s="1"/>
  <c r="AA835" i="1" s="1"/>
  <c r="X835" i="1"/>
  <c r="Y835" i="1"/>
  <c r="AB835" i="1" s="1"/>
  <c r="Z835" i="1"/>
  <c r="AC835" i="1"/>
  <c r="AD835" i="1"/>
  <c r="AE835" i="1"/>
  <c r="U836" i="1"/>
  <c r="V836" i="1"/>
  <c r="W836" i="1" s="1"/>
  <c r="AA836" i="1" s="1"/>
  <c r="X836" i="1"/>
  <c r="Y836" i="1" s="1"/>
  <c r="AB836" i="1" s="1"/>
  <c r="Z836" i="1"/>
  <c r="AC836" i="1"/>
  <c r="AD836" i="1"/>
  <c r="AE836" i="1"/>
  <c r="U837" i="1"/>
  <c r="V837" i="1"/>
  <c r="W837" i="1" s="1"/>
  <c r="AA837" i="1" s="1"/>
  <c r="X837" i="1"/>
  <c r="Y837" i="1"/>
  <c r="Z837" i="1"/>
  <c r="AC837" i="1" s="1"/>
  <c r="AB837" i="1"/>
  <c r="AD837" i="1"/>
  <c r="AE837" i="1"/>
  <c r="U838" i="1"/>
  <c r="V838" i="1"/>
  <c r="W838" i="1"/>
  <c r="AA838" i="1" s="1"/>
  <c r="X838" i="1"/>
  <c r="Y838" i="1"/>
  <c r="AB838" i="1" s="1"/>
  <c r="Z838" i="1"/>
  <c r="AC838" i="1" s="1"/>
  <c r="AD838" i="1"/>
  <c r="AE838" i="1"/>
  <c r="U839" i="1"/>
  <c r="V839" i="1"/>
  <c r="W839" i="1" s="1"/>
  <c r="AA839" i="1" s="1"/>
  <c r="X839" i="1"/>
  <c r="Y839" i="1"/>
  <c r="AB839" i="1" s="1"/>
  <c r="Z839" i="1"/>
  <c r="AC839" i="1"/>
  <c r="AD839" i="1"/>
  <c r="AE839" i="1"/>
  <c r="U840" i="1"/>
  <c r="V840" i="1"/>
  <c r="W840" i="1" s="1"/>
  <c r="AA840" i="1" s="1"/>
  <c r="X840" i="1"/>
  <c r="Y840" i="1" s="1"/>
  <c r="AB840" i="1" s="1"/>
  <c r="Z840" i="1"/>
  <c r="AC840" i="1"/>
  <c r="AD840" i="1"/>
  <c r="AE840" i="1"/>
  <c r="U841" i="1"/>
  <c r="V841" i="1"/>
  <c r="W841" i="1" s="1"/>
  <c r="AA841" i="1" s="1"/>
  <c r="X841" i="1"/>
  <c r="Y841" i="1"/>
  <c r="Z841" i="1"/>
  <c r="AC841" i="1" s="1"/>
  <c r="AB841" i="1"/>
  <c r="AD841" i="1"/>
  <c r="AE841" i="1"/>
  <c r="U842" i="1"/>
  <c r="V842" i="1"/>
  <c r="W842" i="1"/>
  <c r="AA842" i="1" s="1"/>
  <c r="X842" i="1"/>
  <c r="Y842" i="1" s="1"/>
  <c r="AB842" i="1" s="1"/>
  <c r="Z842" i="1"/>
  <c r="AC842" i="1" s="1"/>
  <c r="AD842" i="1"/>
  <c r="AE842" i="1"/>
  <c r="U843" i="1"/>
  <c r="V843" i="1"/>
  <c r="W843" i="1" s="1"/>
  <c r="AA843" i="1" s="1"/>
  <c r="X843" i="1"/>
  <c r="Y843" i="1"/>
  <c r="AB843" i="1" s="1"/>
  <c r="Z843" i="1"/>
  <c r="AC843" i="1"/>
  <c r="AD843" i="1"/>
  <c r="AE843" i="1"/>
  <c r="U844" i="1"/>
  <c r="V844" i="1"/>
  <c r="W844" i="1" s="1"/>
  <c r="AA844" i="1" s="1"/>
  <c r="X844" i="1"/>
  <c r="Y844" i="1" s="1"/>
  <c r="AB844" i="1" s="1"/>
  <c r="Z844" i="1"/>
  <c r="AC844" i="1"/>
  <c r="AD844" i="1"/>
  <c r="AE844" i="1"/>
  <c r="U845" i="1"/>
  <c r="V845" i="1"/>
  <c r="W845" i="1" s="1"/>
  <c r="AA845" i="1" s="1"/>
  <c r="X845" i="1"/>
  <c r="Y845" i="1"/>
  <c r="Z845" i="1"/>
  <c r="AB845" i="1"/>
  <c r="AC845" i="1"/>
  <c r="AD845" i="1"/>
  <c r="AE845" i="1"/>
  <c r="U846" i="1"/>
  <c r="V846" i="1"/>
  <c r="W846" i="1"/>
  <c r="AA846" i="1" s="1"/>
  <c r="X846" i="1"/>
  <c r="Y846" i="1"/>
  <c r="AB846" i="1" s="1"/>
  <c r="Z846" i="1"/>
  <c r="AC846" i="1" s="1"/>
  <c r="AD846" i="1"/>
  <c r="AE846" i="1"/>
  <c r="U847" i="1"/>
  <c r="V847" i="1"/>
  <c r="W847" i="1" s="1"/>
  <c r="AA847" i="1" s="1"/>
  <c r="X847" i="1"/>
  <c r="Y847" i="1"/>
  <c r="AB847" i="1" s="1"/>
  <c r="Z847" i="1"/>
  <c r="AC847" i="1"/>
  <c r="AD847" i="1"/>
  <c r="AE847" i="1"/>
  <c r="U848" i="1"/>
  <c r="V848" i="1"/>
  <c r="W848" i="1" s="1"/>
  <c r="AA848" i="1" s="1"/>
  <c r="AF848" i="1" s="1"/>
  <c r="X848" i="1"/>
  <c r="Y848" i="1" s="1"/>
  <c r="AB848" i="1" s="1"/>
  <c r="Z848" i="1"/>
  <c r="AC848" i="1"/>
  <c r="AD848" i="1"/>
  <c r="AE848" i="1"/>
  <c r="U849" i="1"/>
  <c r="V849" i="1"/>
  <c r="W849" i="1" s="1"/>
  <c r="AA849" i="1" s="1"/>
  <c r="X849" i="1"/>
  <c r="Y849" i="1"/>
  <c r="Z849" i="1"/>
  <c r="AB849" i="1"/>
  <c r="AC849" i="1"/>
  <c r="AD849" i="1"/>
  <c r="AE849" i="1"/>
  <c r="U850" i="1"/>
  <c r="V850" i="1"/>
  <c r="W850" i="1"/>
  <c r="AA850" i="1" s="1"/>
  <c r="X850" i="1"/>
  <c r="Y850" i="1"/>
  <c r="AB850" i="1" s="1"/>
  <c r="Z850" i="1"/>
  <c r="AC850" i="1" s="1"/>
  <c r="AD850" i="1"/>
  <c r="AE850" i="1"/>
  <c r="U851" i="1"/>
  <c r="V851" i="1"/>
  <c r="W851" i="1" s="1"/>
  <c r="AA851" i="1" s="1"/>
  <c r="X851" i="1"/>
  <c r="Y851" i="1"/>
  <c r="AB851" i="1" s="1"/>
  <c r="Z851" i="1"/>
  <c r="AC851" i="1"/>
  <c r="AD851" i="1"/>
  <c r="AE851" i="1"/>
  <c r="U852" i="1"/>
  <c r="V852" i="1"/>
  <c r="W852" i="1" s="1"/>
  <c r="AA852" i="1" s="1"/>
  <c r="X852" i="1"/>
  <c r="Y852" i="1" s="1"/>
  <c r="AB852" i="1" s="1"/>
  <c r="Z852" i="1"/>
  <c r="AC852" i="1"/>
  <c r="AD852" i="1"/>
  <c r="AE852" i="1"/>
  <c r="U853" i="1"/>
  <c r="V853" i="1"/>
  <c r="W853" i="1" s="1"/>
  <c r="AA853" i="1" s="1"/>
  <c r="X853" i="1"/>
  <c r="Y853" i="1"/>
  <c r="AB853" i="1" s="1"/>
  <c r="Z853" i="1"/>
  <c r="AC853" i="1"/>
  <c r="AD853" i="1"/>
  <c r="AE853" i="1"/>
  <c r="U854" i="1"/>
  <c r="V854" i="1"/>
  <c r="W854" i="1"/>
  <c r="AA854" i="1" s="1"/>
  <c r="X854" i="1"/>
  <c r="Y854" i="1"/>
  <c r="AB854" i="1" s="1"/>
  <c r="Z854" i="1"/>
  <c r="AC854" i="1" s="1"/>
  <c r="AD854" i="1"/>
  <c r="AE854" i="1"/>
  <c r="U855" i="1"/>
  <c r="V855" i="1"/>
  <c r="W855" i="1" s="1"/>
  <c r="AA855" i="1" s="1"/>
  <c r="X855" i="1"/>
  <c r="Y855" i="1"/>
  <c r="AB855" i="1" s="1"/>
  <c r="Z855" i="1"/>
  <c r="AC855" i="1"/>
  <c r="AD855" i="1"/>
  <c r="AE855" i="1"/>
  <c r="U856" i="1"/>
  <c r="V856" i="1"/>
  <c r="W856" i="1" s="1"/>
  <c r="AA856" i="1" s="1"/>
  <c r="X856" i="1"/>
  <c r="Y856" i="1" s="1"/>
  <c r="AB856" i="1" s="1"/>
  <c r="Z856" i="1"/>
  <c r="AC856" i="1"/>
  <c r="AD856" i="1"/>
  <c r="AE856" i="1"/>
  <c r="U857" i="1"/>
  <c r="V857" i="1"/>
  <c r="W857" i="1" s="1"/>
  <c r="AA857" i="1" s="1"/>
  <c r="X857" i="1"/>
  <c r="Y857" i="1"/>
  <c r="AB857" i="1" s="1"/>
  <c r="Z857" i="1"/>
  <c r="AC857" i="1" s="1"/>
  <c r="AD857" i="1"/>
  <c r="AE857" i="1"/>
  <c r="U858" i="1"/>
  <c r="V858" i="1"/>
  <c r="W858" i="1"/>
  <c r="AA858" i="1" s="1"/>
  <c r="X858" i="1"/>
  <c r="Y858" i="1" s="1"/>
  <c r="AB858" i="1" s="1"/>
  <c r="Z858" i="1"/>
  <c r="AC858" i="1" s="1"/>
  <c r="AD858" i="1"/>
  <c r="AE858" i="1"/>
  <c r="U859" i="1"/>
  <c r="V859" i="1"/>
  <c r="W859" i="1" s="1"/>
  <c r="AA859" i="1" s="1"/>
  <c r="X859" i="1"/>
  <c r="Y859" i="1"/>
  <c r="AB859" i="1" s="1"/>
  <c r="Z859" i="1"/>
  <c r="AC859" i="1"/>
  <c r="AD859" i="1"/>
  <c r="AE859" i="1"/>
  <c r="U860" i="1"/>
  <c r="V860" i="1"/>
  <c r="W860" i="1" s="1"/>
  <c r="AA860" i="1" s="1"/>
  <c r="X860" i="1"/>
  <c r="Y860" i="1" s="1"/>
  <c r="AB860" i="1" s="1"/>
  <c r="AF860" i="1" s="1"/>
  <c r="Z860" i="1"/>
  <c r="AC860" i="1"/>
  <c r="AD860" i="1"/>
  <c r="AE860" i="1"/>
  <c r="U861" i="1"/>
  <c r="V861" i="1"/>
  <c r="W861" i="1" s="1"/>
  <c r="AA861" i="1" s="1"/>
  <c r="X861" i="1"/>
  <c r="Y861" i="1"/>
  <c r="AB861" i="1" s="1"/>
  <c r="Z861" i="1"/>
  <c r="AC861" i="1"/>
  <c r="AD861" i="1"/>
  <c r="AE861" i="1"/>
  <c r="U862" i="1"/>
  <c r="V862" i="1"/>
  <c r="W862" i="1"/>
  <c r="AA862" i="1" s="1"/>
  <c r="X862" i="1"/>
  <c r="Y862" i="1"/>
  <c r="AB862" i="1" s="1"/>
  <c r="Z862" i="1"/>
  <c r="AC862" i="1" s="1"/>
  <c r="AD862" i="1"/>
  <c r="AE862" i="1"/>
  <c r="U863" i="1"/>
  <c r="V863" i="1"/>
  <c r="W863" i="1" s="1"/>
  <c r="AA863" i="1" s="1"/>
  <c r="X863" i="1"/>
  <c r="Y863" i="1"/>
  <c r="AB863" i="1" s="1"/>
  <c r="Z863" i="1"/>
  <c r="AC863" i="1"/>
  <c r="AD863" i="1"/>
  <c r="AE863" i="1"/>
  <c r="U864" i="1"/>
  <c r="V864" i="1"/>
  <c r="W864" i="1" s="1"/>
  <c r="AA864" i="1" s="1"/>
  <c r="X864" i="1"/>
  <c r="Y864" i="1" s="1"/>
  <c r="AB864" i="1" s="1"/>
  <c r="Z864" i="1"/>
  <c r="AC864" i="1"/>
  <c r="AD864" i="1"/>
  <c r="AE864" i="1"/>
  <c r="U865" i="1"/>
  <c r="V865" i="1"/>
  <c r="W865" i="1" s="1"/>
  <c r="AA865" i="1" s="1"/>
  <c r="X865" i="1"/>
  <c r="Y865" i="1"/>
  <c r="Z865" i="1"/>
  <c r="AB865" i="1"/>
  <c r="AC865" i="1"/>
  <c r="AD865" i="1"/>
  <c r="AE865" i="1"/>
  <c r="U866" i="1"/>
  <c r="V866" i="1"/>
  <c r="W866" i="1"/>
  <c r="AA866" i="1" s="1"/>
  <c r="X866" i="1"/>
  <c r="Y866" i="1"/>
  <c r="AB866" i="1" s="1"/>
  <c r="Z866" i="1"/>
  <c r="AC866" i="1" s="1"/>
  <c r="AD866" i="1"/>
  <c r="AE866" i="1"/>
  <c r="U867" i="1"/>
  <c r="V867" i="1"/>
  <c r="W867" i="1" s="1"/>
  <c r="AA867" i="1" s="1"/>
  <c r="X867" i="1"/>
  <c r="Y867" i="1"/>
  <c r="AB867" i="1" s="1"/>
  <c r="Z867" i="1"/>
  <c r="AC867" i="1"/>
  <c r="AD867" i="1"/>
  <c r="AE867" i="1"/>
  <c r="U868" i="1"/>
  <c r="V868" i="1"/>
  <c r="W868" i="1" s="1"/>
  <c r="AA868" i="1" s="1"/>
  <c r="X868" i="1"/>
  <c r="Y868" i="1" s="1"/>
  <c r="AB868" i="1" s="1"/>
  <c r="Z868" i="1"/>
  <c r="AC868" i="1"/>
  <c r="AD868" i="1"/>
  <c r="AE868" i="1"/>
  <c r="U869" i="1"/>
  <c r="V869" i="1"/>
  <c r="W869" i="1" s="1"/>
  <c r="AA869" i="1" s="1"/>
  <c r="X869" i="1"/>
  <c r="Y869" i="1"/>
  <c r="Z869" i="1"/>
  <c r="AC869" i="1" s="1"/>
  <c r="AB869" i="1"/>
  <c r="AD869" i="1"/>
  <c r="AE869" i="1"/>
  <c r="U870" i="1"/>
  <c r="V870" i="1"/>
  <c r="W870" i="1"/>
  <c r="AA870" i="1" s="1"/>
  <c r="X870" i="1"/>
  <c r="Y870" i="1"/>
  <c r="AB870" i="1" s="1"/>
  <c r="Z870" i="1"/>
  <c r="AC870" i="1" s="1"/>
  <c r="AD870" i="1"/>
  <c r="AE870" i="1"/>
  <c r="U871" i="1"/>
  <c r="V871" i="1"/>
  <c r="W871" i="1" s="1"/>
  <c r="AA871" i="1" s="1"/>
  <c r="AF871" i="1" s="1"/>
  <c r="X871" i="1"/>
  <c r="Y871" i="1"/>
  <c r="AB871" i="1" s="1"/>
  <c r="Z871" i="1"/>
  <c r="AC871" i="1"/>
  <c r="AD871" i="1"/>
  <c r="AE871" i="1"/>
  <c r="U872" i="1"/>
  <c r="V872" i="1"/>
  <c r="W872" i="1" s="1"/>
  <c r="AA872" i="1" s="1"/>
  <c r="X872" i="1"/>
  <c r="Y872" i="1" s="1"/>
  <c r="AB872" i="1" s="1"/>
  <c r="Z872" i="1"/>
  <c r="AC872" i="1"/>
  <c r="AD872" i="1"/>
  <c r="AE872" i="1"/>
  <c r="U873" i="1"/>
  <c r="V873" i="1"/>
  <c r="W873" i="1" s="1"/>
  <c r="AA873" i="1" s="1"/>
  <c r="X873" i="1"/>
  <c r="Y873" i="1"/>
  <c r="Z873" i="1"/>
  <c r="AC873" i="1" s="1"/>
  <c r="AB873" i="1"/>
  <c r="AD873" i="1"/>
  <c r="AE873" i="1"/>
  <c r="U874" i="1"/>
  <c r="V874" i="1"/>
  <c r="W874" i="1"/>
  <c r="AA874" i="1" s="1"/>
  <c r="AF874" i="1" s="1"/>
  <c r="X874" i="1"/>
  <c r="Y874" i="1" s="1"/>
  <c r="AB874" i="1" s="1"/>
  <c r="Z874" i="1"/>
  <c r="AC874" i="1" s="1"/>
  <c r="AD874" i="1"/>
  <c r="AE874" i="1"/>
  <c r="U875" i="1"/>
  <c r="V875" i="1"/>
  <c r="W875" i="1" s="1"/>
  <c r="AA875" i="1" s="1"/>
  <c r="X875" i="1"/>
  <c r="Y875" i="1"/>
  <c r="AB875" i="1" s="1"/>
  <c r="Z875" i="1"/>
  <c r="AC875" i="1"/>
  <c r="AD875" i="1"/>
  <c r="AE875" i="1"/>
  <c r="U876" i="1"/>
  <c r="V876" i="1"/>
  <c r="W876" i="1" s="1"/>
  <c r="AA876" i="1" s="1"/>
  <c r="AF876" i="1" s="1"/>
  <c r="X876" i="1"/>
  <c r="Y876" i="1" s="1"/>
  <c r="AB876" i="1" s="1"/>
  <c r="Z876" i="1"/>
  <c r="AC876" i="1"/>
  <c r="AD876" i="1"/>
  <c r="AE876" i="1"/>
  <c r="U877" i="1"/>
  <c r="V877" i="1"/>
  <c r="W877" i="1" s="1"/>
  <c r="AA877" i="1" s="1"/>
  <c r="X877" i="1"/>
  <c r="Y877" i="1"/>
  <c r="AB877" i="1" s="1"/>
  <c r="Z877" i="1"/>
  <c r="AC877" i="1"/>
  <c r="AD877" i="1"/>
  <c r="AE877" i="1"/>
  <c r="U878" i="1"/>
  <c r="V878" i="1"/>
  <c r="W878" i="1"/>
  <c r="AA878" i="1" s="1"/>
  <c r="X878" i="1"/>
  <c r="Y878" i="1"/>
  <c r="AB878" i="1" s="1"/>
  <c r="Z878" i="1"/>
  <c r="AC878" i="1" s="1"/>
  <c r="AD878" i="1"/>
  <c r="AE878" i="1"/>
  <c r="U879" i="1"/>
  <c r="V879" i="1"/>
  <c r="W879" i="1" s="1"/>
  <c r="AA879" i="1" s="1"/>
  <c r="X879" i="1"/>
  <c r="Y879" i="1"/>
  <c r="AB879" i="1" s="1"/>
  <c r="Z879" i="1"/>
  <c r="AC879" i="1"/>
  <c r="AD879" i="1"/>
  <c r="AE879" i="1"/>
  <c r="U880" i="1"/>
  <c r="V880" i="1"/>
  <c r="W880" i="1" s="1"/>
  <c r="AA880" i="1" s="1"/>
  <c r="X880" i="1"/>
  <c r="Y880" i="1" s="1"/>
  <c r="AB880" i="1" s="1"/>
  <c r="Z880" i="1"/>
  <c r="AC880" i="1"/>
  <c r="AD880" i="1"/>
  <c r="AE880" i="1"/>
  <c r="U881" i="1"/>
  <c r="V881" i="1"/>
  <c r="W881" i="1" s="1"/>
  <c r="AA881" i="1" s="1"/>
  <c r="X881" i="1"/>
  <c r="Y881" i="1"/>
  <c r="Z881" i="1"/>
  <c r="AB881" i="1"/>
  <c r="AC881" i="1"/>
  <c r="AD881" i="1"/>
  <c r="AE881" i="1"/>
  <c r="U882" i="1"/>
  <c r="V882" i="1"/>
  <c r="W882" i="1"/>
  <c r="AA882" i="1" s="1"/>
  <c r="X882" i="1"/>
  <c r="Y882" i="1"/>
  <c r="AB882" i="1" s="1"/>
  <c r="Z882" i="1"/>
  <c r="AC882" i="1" s="1"/>
  <c r="AD882" i="1"/>
  <c r="AE882" i="1"/>
  <c r="U883" i="1"/>
  <c r="V883" i="1"/>
  <c r="W883" i="1" s="1"/>
  <c r="AA883" i="1" s="1"/>
  <c r="X883" i="1"/>
  <c r="Y883" i="1"/>
  <c r="AB883" i="1" s="1"/>
  <c r="Z883" i="1"/>
  <c r="AC883" i="1"/>
  <c r="AD883" i="1"/>
  <c r="AE883" i="1"/>
  <c r="U884" i="1"/>
  <c r="V884" i="1"/>
  <c r="W884" i="1" s="1"/>
  <c r="AA884" i="1" s="1"/>
  <c r="X884" i="1"/>
  <c r="Y884" i="1" s="1"/>
  <c r="AB884" i="1" s="1"/>
  <c r="Z884" i="1"/>
  <c r="AC884" i="1"/>
  <c r="AD884" i="1"/>
  <c r="AE884" i="1"/>
  <c r="U885" i="1"/>
  <c r="V885" i="1"/>
  <c r="W885" i="1" s="1"/>
  <c r="AA885" i="1" s="1"/>
  <c r="X885" i="1"/>
  <c r="Y885" i="1"/>
  <c r="AB885" i="1" s="1"/>
  <c r="Z885" i="1"/>
  <c r="AC885" i="1" s="1"/>
  <c r="AD885" i="1"/>
  <c r="AE885" i="1"/>
  <c r="U886" i="1"/>
  <c r="V886" i="1"/>
  <c r="W886" i="1"/>
  <c r="AA886" i="1" s="1"/>
  <c r="X886" i="1"/>
  <c r="Y886" i="1" s="1"/>
  <c r="AB886" i="1" s="1"/>
  <c r="Z886" i="1"/>
  <c r="AC886" i="1" s="1"/>
  <c r="AD886" i="1"/>
  <c r="AE886" i="1"/>
  <c r="U887" i="1"/>
  <c r="V887" i="1"/>
  <c r="W887" i="1" s="1"/>
  <c r="AA887" i="1" s="1"/>
  <c r="X887" i="1"/>
  <c r="Y887" i="1"/>
  <c r="AB887" i="1" s="1"/>
  <c r="Z887" i="1"/>
  <c r="AC887" i="1"/>
  <c r="AD887" i="1"/>
  <c r="AE887" i="1"/>
  <c r="U888" i="1"/>
  <c r="V888" i="1"/>
  <c r="W888" i="1" s="1"/>
  <c r="AA888" i="1" s="1"/>
  <c r="X888" i="1"/>
  <c r="Y888" i="1" s="1"/>
  <c r="AB888" i="1" s="1"/>
  <c r="Z888" i="1"/>
  <c r="AC888" i="1"/>
  <c r="AD888" i="1"/>
  <c r="AE888" i="1"/>
  <c r="U889" i="1"/>
  <c r="V889" i="1"/>
  <c r="W889" i="1" s="1"/>
  <c r="AA889" i="1" s="1"/>
  <c r="X889" i="1"/>
  <c r="Y889" i="1"/>
  <c r="Z889" i="1"/>
  <c r="AB889" i="1"/>
  <c r="AC889" i="1"/>
  <c r="AD889" i="1"/>
  <c r="AE889" i="1"/>
  <c r="U890" i="1"/>
  <c r="V890" i="1"/>
  <c r="W890" i="1"/>
  <c r="AA890" i="1" s="1"/>
  <c r="X890" i="1"/>
  <c r="Y890" i="1"/>
  <c r="AB890" i="1" s="1"/>
  <c r="Z890" i="1"/>
  <c r="AC890" i="1" s="1"/>
  <c r="AD890" i="1"/>
  <c r="AE890" i="1"/>
  <c r="U891" i="1"/>
  <c r="V891" i="1"/>
  <c r="W891" i="1" s="1"/>
  <c r="AA891" i="1" s="1"/>
  <c r="X891" i="1"/>
  <c r="Y891" i="1"/>
  <c r="AB891" i="1" s="1"/>
  <c r="Z891" i="1"/>
  <c r="AC891" i="1"/>
  <c r="AD891" i="1"/>
  <c r="AE891" i="1"/>
  <c r="U892" i="1"/>
  <c r="V892" i="1"/>
  <c r="W892" i="1" s="1"/>
  <c r="AA892" i="1" s="1"/>
  <c r="X892" i="1"/>
  <c r="Y892" i="1" s="1"/>
  <c r="AB892" i="1" s="1"/>
  <c r="Z892" i="1"/>
  <c r="AC892" i="1"/>
  <c r="AD892" i="1"/>
  <c r="AE892" i="1"/>
  <c r="U893" i="1"/>
  <c r="V893" i="1"/>
  <c r="W893" i="1" s="1"/>
  <c r="AA893" i="1" s="1"/>
  <c r="AF893" i="1" s="1"/>
  <c r="X893" i="1"/>
  <c r="Y893" i="1"/>
  <c r="Z893" i="1"/>
  <c r="AC893" i="1" s="1"/>
  <c r="AB893" i="1"/>
  <c r="AD893" i="1"/>
  <c r="AE893" i="1"/>
  <c r="U894" i="1"/>
  <c r="V894" i="1"/>
  <c r="W894" i="1"/>
  <c r="AA894" i="1" s="1"/>
  <c r="X894" i="1"/>
  <c r="Y894" i="1"/>
  <c r="AB894" i="1" s="1"/>
  <c r="Z894" i="1"/>
  <c r="AC894" i="1" s="1"/>
  <c r="AD894" i="1"/>
  <c r="AE894" i="1"/>
  <c r="U895" i="1"/>
  <c r="V895" i="1"/>
  <c r="W895" i="1" s="1"/>
  <c r="AA895" i="1" s="1"/>
  <c r="X895" i="1"/>
  <c r="Y895" i="1"/>
  <c r="AB895" i="1" s="1"/>
  <c r="Z895" i="1"/>
  <c r="AC895" i="1"/>
  <c r="AD895" i="1"/>
  <c r="AE895" i="1"/>
  <c r="U896" i="1"/>
  <c r="V896" i="1"/>
  <c r="W896" i="1" s="1"/>
  <c r="AA896" i="1" s="1"/>
  <c r="X896" i="1"/>
  <c r="Y896" i="1" s="1"/>
  <c r="AB896" i="1" s="1"/>
  <c r="Z896" i="1"/>
  <c r="AC896" i="1"/>
  <c r="AD896" i="1"/>
  <c r="AE896" i="1"/>
  <c r="AF896" i="1"/>
  <c r="U897" i="1"/>
  <c r="V897" i="1"/>
  <c r="W897" i="1" s="1"/>
  <c r="AA897" i="1" s="1"/>
  <c r="X897" i="1"/>
  <c r="Y897" i="1"/>
  <c r="AB897" i="1" s="1"/>
  <c r="Z897" i="1"/>
  <c r="AC897" i="1"/>
  <c r="AD897" i="1"/>
  <c r="AE897" i="1"/>
  <c r="U898" i="1"/>
  <c r="V898" i="1"/>
  <c r="W898" i="1"/>
  <c r="AA898" i="1" s="1"/>
  <c r="X898" i="1"/>
  <c r="Y898" i="1"/>
  <c r="AB898" i="1" s="1"/>
  <c r="Z898" i="1"/>
  <c r="AC898" i="1" s="1"/>
  <c r="AD898" i="1"/>
  <c r="AE898" i="1"/>
  <c r="U899" i="1"/>
  <c r="V899" i="1"/>
  <c r="W899" i="1" s="1"/>
  <c r="AA899" i="1" s="1"/>
  <c r="X899" i="1"/>
  <c r="Y899" i="1"/>
  <c r="AB899" i="1" s="1"/>
  <c r="Z899" i="1"/>
  <c r="AC899" i="1"/>
  <c r="AD899" i="1"/>
  <c r="AE899" i="1"/>
  <c r="U900" i="1"/>
  <c r="V900" i="1"/>
  <c r="W900" i="1" s="1"/>
  <c r="AA900" i="1" s="1"/>
  <c r="X900" i="1"/>
  <c r="Y900" i="1" s="1"/>
  <c r="AB900" i="1" s="1"/>
  <c r="Z900" i="1"/>
  <c r="AC900" i="1"/>
  <c r="AD900" i="1"/>
  <c r="AE900" i="1"/>
  <c r="U901" i="1"/>
  <c r="V901" i="1"/>
  <c r="W901" i="1" s="1"/>
  <c r="AA901" i="1" s="1"/>
  <c r="X901" i="1"/>
  <c r="Y901" i="1"/>
  <c r="AB901" i="1" s="1"/>
  <c r="Z901" i="1"/>
  <c r="AC901" i="1" s="1"/>
  <c r="AD901" i="1"/>
  <c r="AE901" i="1"/>
  <c r="U902" i="1"/>
  <c r="V902" i="1"/>
  <c r="W902" i="1"/>
  <c r="AA902" i="1" s="1"/>
  <c r="AF902" i="1" s="1"/>
  <c r="X902" i="1"/>
  <c r="Y902" i="1" s="1"/>
  <c r="AB902" i="1" s="1"/>
  <c r="Z902" i="1"/>
  <c r="AC902" i="1" s="1"/>
  <c r="AD902" i="1"/>
  <c r="AE902" i="1"/>
  <c r="U903" i="1"/>
  <c r="V903" i="1"/>
  <c r="W903" i="1" s="1"/>
  <c r="AA903" i="1" s="1"/>
  <c r="X903" i="1"/>
  <c r="Y903" i="1"/>
  <c r="AB903" i="1" s="1"/>
  <c r="Z903" i="1"/>
  <c r="AC903" i="1"/>
  <c r="AD903" i="1"/>
  <c r="AE903" i="1"/>
  <c r="U904" i="1"/>
  <c r="V904" i="1"/>
  <c r="W904" i="1" s="1"/>
  <c r="AA904" i="1" s="1"/>
  <c r="X904" i="1"/>
  <c r="Y904" i="1" s="1"/>
  <c r="AB904" i="1" s="1"/>
  <c r="Z904" i="1"/>
  <c r="AC904" i="1"/>
  <c r="AD904" i="1"/>
  <c r="AE904" i="1"/>
  <c r="U905" i="1"/>
  <c r="V905" i="1"/>
  <c r="W905" i="1" s="1"/>
  <c r="AA905" i="1" s="1"/>
  <c r="X905" i="1"/>
  <c r="Y905" i="1"/>
  <c r="AB905" i="1" s="1"/>
  <c r="Z905" i="1"/>
  <c r="AC905" i="1" s="1"/>
  <c r="AD905" i="1"/>
  <c r="AE905" i="1"/>
  <c r="U906" i="1"/>
  <c r="V906" i="1"/>
  <c r="W906" i="1"/>
  <c r="AA906" i="1" s="1"/>
  <c r="AF906" i="1" s="1"/>
  <c r="X906" i="1"/>
  <c r="Y906" i="1" s="1"/>
  <c r="AB906" i="1" s="1"/>
  <c r="Z906" i="1"/>
  <c r="AC906" i="1" s="1"/>
  <c r="AD906" i="1"/>
  <c r="AE906" i="1"/>
  <c r="U907" i="1"/>
  <c r="V907" i="1"/>
  <c r="W907" i="1" s="1"/>
  <c r="AA907" i="1" s="1"/>
  <c r="X907" i="1"/>
  <c r="Y907" i="1"/>
  <c r="AB907" i="1" s="1"/>
  <c r="Z907" i="1"/>
  <c r="AC907" i="1"/>
  <c r="AD907" i="1"/>
  <c r="AE907" i="1"/>
  <c r="U908" i="1"/>
  <c r="V908" i="1"/>
  <c r="W908" i="1" s="1"/>
  <c r="AA908" i="1" s="1"/>
  <c r="AF908" i="1" s="1"/>
  <c r="X908" i="1"/>
  <c r="Y908" i="1" s="1"/>
  <c r="AB908" i="1" s="1"/>
  <c r="Z908" i="1"/>
  <c r="AC908" i="1"/>
  <c r="AD908" i="1"/>
  <c r="AE908" i="1"/>
  <c r="U909" i="1"/>
  <c r="V909" i="1"/>
  <c r="W909" i="1" s="1"/>
  <c r="AA909" i="1" s="1"/>
  <c r="X909" i="1"/>
  <c r="Y909" i="1"/>
  <c r="Z909" i="1"/>
  <c r="AB909" i="1"/>
  <c r="AC909" i="1"/>
  <c r="AD909" i="1"/>
  <c r="AE909" i="1"/>
  <c r="U910" i="1"/>
  <c r="V910" i="1"/>
  <c r="W910" i="1"/>
  <c r="AA910" i="1" s="1"/>
  <c r="X910" i="1"/>
  <c r="Y910" i="1"/>
  <c r="AB910" i="1" s="1"/>
  <c r="Z910" i="1"/>
  <c r="AC910" i="1" s="1"/>
  <c r="AD910" i="1"/>
  <c r="AE910" i="1"/>
  <c r="U911" i="1"/>
  <c r="V911" i="1"/>
  <c r="W911" i="1" s="1"/>
  <c r="X911" i="1"/>
  <c r="Y911" i="1"/>
  <c r="AB911" i="1" s="1"/>
  <c r="Z911" i="1"/>
  <c r="AA911" i="1"/>
  <c r="AC911" i="1"/>
  <c r="AD911" i="1"/>
  <c r="AE911" i="1"/>
  <c r="U912" i="1"/>
  <c r="V912" i="1"/>
  <c r="W912" i="1" s="1"/>
  <c r="AA912" i="1" s="1"/>
  <c r="X912" i="1"/>
  <c r="Y912" i="1" s="1"/>
  <c r="AB912" i="1" s="1"/>
  <c r="Z912" i="1"/>
  <c r="AC912" i="1"/>
  <c r="AD912" i="1"/>
  <c r="AE912" i="1"/>
  <c r="U913" i="1"/>
  <c r="V913" i="1"/>
  <c r="W913" i="1" s="1"/>
  <c r="X913" i="1"/>
  <c r="Y913" i="1"/>
  <c r="AB913" i="1" s="1"/>
  <c r="Z913" i="1"/>
  <c r="AA913" i="1"/>
  <c r="AC913" i="1"/>
  <c r="AD913" i="1"/>
  <c r="AE913" i="1"/>
  <c r="U914" i="1"/>
  <c r="V914" i="1"/>
  <c r="W914" i="1"/>
  <c r="AA914" i="1" s="1"/>
  <c r="X914" i="1"/>
  <c r="Y914" i="1"/>
  <c r="AB914" i="1" s="1"/>
  <c r="Z914" i="1"/>
  <c r="AC914" i="1" s="1"/>
  <c r="AD914" i="1"/>
  <c r="AE914" i="1"/>
  <c r="U915" i="1"/>
  <c r="V915" i="1"/>
  <c r="W915" i="1" s="1"/>
  <c r="AA915" i="1" s="1"/>
  <c r="AF915" i="1" s="1"/>
  <c r="X915" i="1"/>
  <c r="Y915" i="1"/>
  <c r="AB915" i="1" s="1"/>
  <c r="Z915" i="1"/>
  <c r="AC915" i="1"/>
  <c r="AD915" i="1"/>
  <c r="AE915" i="1"/>
  <c r="U916" i="1"/>
  <c r="V916" i="1"/>
  <c r="W916" i="1" s="1"/>
  <c r="AA916" i="1" s="1"/>
  <c r="X916" i="1"/>
  <c r="Y916" i="1" s="1"/>
  <c r="AB916" i="1" s="1"/>
  <c r="Z916" i="1"/>
  <c r="AC916" i="1"/>
  <c r="AD916" i="1"/>
  <c r="AE916" i="1"/>
  <c r="U917" i="1"/>
  <c r="V917" i="1"/>
  <c r="W917" i="1" s="1"/>
  <c r="AA917" i="1" s="1"/>
  <c r="X917" i="1"/>
  <c r="Y917" i="1"/>
  <c r="Z917" i="1"/>
  <c r="AC917" i="1" s="1"/>
  <c r="AB917" i="1"/>
  <c r="AD917" i="1"/>
  <c r="AE917" i="1"/>
  <c r="U918" i="1"/>
  <c r="V918" i="1"/>
  <c r="W918" i="1"/>
  <c r="AA918" i="1" s="1"/>
  <c r="X918" i="1"/>
  <c r="Y918" i="1" s="1"/>
  <c r="AB918" i="1" s="1"/>
  <c r="Z918" i="1"/>
  <c r="AC918" i="1" s="1"/>
  <c r="AD918" i="1"/>
  <c r="AE918" i="1"/>
  <c r="U919" i="1"/>
  <c r="V919" i="1"/>
  <c r="W919" i="1" s="1"/>
  <c r="AA919" i="1" s="1"/>
  <c r="X919" i="1"/>
  <c r="Y919" i="1"/>
  <c r="AB919" i="1" s="1"/>
  <c r="Z919" i="1"/>
  <c r="AC919" i="1"/>
  <c r="AD919" i="1"/>
  <c r="AE919" i="1"/>
  <c r="U920" i="1"/>
  <c r="V920" i="1"/>
  <c r="W920" i="1" s="1"/>
  <c r="AA920" i="1" s="1"/>
  <c r="X920" i="1"/>
  <c r="Y920" i="1" s="1"/>
  <c r="AB920" i="1" s="1"/>
  <c r="Z920" i="1"/>
  <c r="AC920" i="1"/>
  <c r="AD920" i="1"/>
  <c r="AE920" i="1"/>
  <c r="U921" i="1"/>
  <c r="V921" i="1"/>
  <c r="W921" i="1" s="1"/>
  <c r="AA921" i="1" s="1"/>
  <c r="X921" i="1"/>
  <c r="Y921" i="1"/>
  <c r="AB921" i="1" s="1"/>
  <c r="Z921" i="1"/>
  <c r="AC921" i="1"/>
  <c r="AD921" i="1"/>
  <c r="AE921" i="1"/>
  <c r="U922" i="1"/>
  <c r="V922" i="1"/>
  <c r="W922" i="1"/>
  <c r="AA922" i="1" s="1"/>
  <c r="X922" i="1"/>
  <c r="Y922" i="1"/>
  <c r="AB922" i="1" s="1"/>
  <c r="Z922" i="1"/>
  <c r="AC922" i="1" s="1"/>
  <c r="AD922" i="1"/>
  <c r="AE922" i="1"/>
  <c r="U923" i="1"/>
  <c r="V923" i="1"/>
  <c r="W923" i="1" s="1"/>
  <c r="X923" i="1"/>
  <c r="Y923" i="1"/>
  <c r="AB923" i="1" s="1"/>
  <c r="Z923" i="1"/>
  <c r="AA923" i="1"/>
  <c r="AC923" i="1"/>
  <c r="AD923" i="1"/>
  <c r="AE923" i="1"/>
  <c r="U924" i="1"/>
  <c r="V924" i="1"/>
  <c r="W924" i="1" s="1"/>
  <c r="AA924" i="1" s="1"/>
  <c r="X924" i="1"/>
  <c r="Y924" i="1" s="1"/>
  <c r="AB924" i="1" s="1"/>
  <c r="Z924" i="1"/>
  <c r="AC924" i="1"/>
  <c r="AD924" i="1"/>
  <c r="AE924" i="1"/>
  <c r="U925" i="1"/>
  <c r="V925" i="1"/>
  <c r="W925" i="1" s="1"/>
  <c r="X925" i="1"/>
  <c r="Y925" i="1"/>
  <c r="Z925" i="1"/>
  <c r="AC925" i="1" s="1"/>
  <c r="AA925" i="1"/>
  <c r="AB925" i="1"/>
  <c r="AD925" i="1"/>
  <c r="AE925" i="1"/>
  <c r="U926" i="1"/>
  <c r="V926" i="1"/>
  <c r="W926" i="1"/>
  <c r="AA926" i="1" s="1"/>
  <c r="X926" i="1"/>
  <c r="Y926" i="1"/>
  <c r="AB926" i="1" s="1"/>
  <c r="Z926" i="1"/>
  <c r="AC926" i="1" s="1"/>
  <c r="AD926" i="1"/>
  <c r="AE926" i="1"/>
  <c r="U927" i="1"/>
  <c r="V927" i="1"/>
  <c r="W927" i="1" s="1"/>
  <c r="AA927" i="1" s="1"/>
  <c r="X927" i="1"/>
  <c r="Y927" i="1"/>
  <c r="AB927" i="1" s="1"/>
  <c r="Z927" i="1"/>
  <c r="AC927" i="1"/>
  <c r="AD927" i="1"/>
  <c r="AE927" i="1"/>
  <c r="U928" i="1"/>
  <c r="V928" i="1"/>
  <c r="W928" i="1" s="1"/>
  <c r="AA928" i="1" s="1"/>
  <c r="X928" i="1"/>
  <c r="Y928" i="1" s="1"/>
  <c r="AB928" i="1" s="1"/>
  <c r="Z928" i="1"/>
  <c r="AC928" i="1"/>
  <c r="AD928" i="1"/>
  <c r="AE928" i="1"/>
  <c r="U929" i="1"/>
  <c r="V929" i="1"/>
  <c r="W929" i="1" s="1"/>
  <c r="AA929" i="1" s="1"/>
  <c r="X929" i="1"/>
  <c r="Y929" i="1"/>
  <c r="AB929" i="1" s="1"/>
  <c r="Z929" i="1"/>
  <c r="AC929" i="1"/>
  <c r="AD929" i="1"/>
  <c r="AE929" i="1"/>
  <c r="U930" i="1"/>
  <c r="V930" i="1"/>
  <c r="W930" i="1"/>
  <c r="AA930" i="1" s="1"/>
  <c r="X930" i="1"/>
  <c r="Y930" i="1"/>
  <c r="AB930" i="1" s="1"/>
  <c r="Z930" i="1"/>
  <c r="AC930" i="1" s="1"/>
  <c r="AD930" i="1"/>
  <c r="AE930" i="1"/>
  <c r="U931" i="1"/>
  <c r="V931" i="1"/>
  <c r="W931" i="1" s="1"/>
  <c r="X931" i="1"/>
  <c r="Y931" i="1"/>
  <c r="AB931" i="1" s="1"/>
  <c r="Z931" i="1"/>
  <c r="AA931" i="1"/>
  <c r="AC931" i="1"/>
  <c r="AD931" i="1"/>
  <c r="AE931" i="1"/>
  <c r="U932" i="1"/>
  <c r="V932" i="1"/>
  <c r="W932" i="1" s="1"/>
  <c r="AA932" i="1" s="1"/>
  <c r="X932" i="1"/>
  <c r="Y932" i="1" s="1"/>
  <c r="AB932" i="1" s="1"/>
  <c r="Z932" i="1"/>
  <c r="AC932" i="1"/>
  <c r="AD932" i="1"/>
  <c r="AE932" i="1"/>
  <c r="U933" i="1"/>
  <c r="V933" i="1"/>
  <c r="W933" i="1" s="1"/>
  <c r="X933" i="1"/>
  <c r="Y933" i="1"/>
  <c r="AB933" i="1" s="1"/>
  <c r="Z933" i="1"/>
  <c r="AC933" i="1" s="1"/>
  <c r="AA933" i="1"/>
  <c r="AD933" i="1"/>
  <c r="AE933" i="1"/>
  <c r="U934" i="1"/>
  <c r="V934" i="1"/>
  <c r="W934" i="1"/>
  <c r="AA934" i="1" s="1"/>
  <c r="AF934" i="1" s="1"/>
  <c r="X934" i="1"/>
  <c r="Y934" i="1" s="1"/>
  <c r="AB934" i="1" s="1"/>
  <c r="Z934" i="1"/>
  <c r="AC934" i="1" s="1"/>
  <c r="AD934" i="1"/>
  <c r="AE934" i="1"/>
  <c r="U935" i="1"/>
  <c r="V935" i="1"/>
  <c r="W935" i="1" s="1"/>
  <c r="AA935" i="1" s="1"/>
  <c r="AF935" i="1" s="1"/>
  <c r="X935" i="1"/>
  <c r="Y935" i="1"/>
  <c r="AB935" i="1" s="1"/>
  <c r="Z935" i="1"/>
  <c r="AC935" i="1"/>
  <c r="AD935" i="1"/>
  <c r="AE935" i="1"/>
  <c r="U936" i="1"/>
  <c r="V936" i="1"/>
  <c r="W936" i="1" s="1"/>
  <c r="AA936" i="1" s="1"/>
  <c r="X936" i="1"/>
  <c r="Y936" i="1" s="1"/>
  <c r="AB936" i="1" s="1"/>
  <c r="Z936" i="1"/>
  <c r="AC936" i="1" s="1"/>
  <c r="AD936" i="1"/>
  <c r="AE936" i="1"/>
  <c r="U937" i="1"/>
  <c r="V937" i="1"/>
  <c r="W937" i="1" s="1"/>
  <c r="AA937" i="1" s="1"/>
  <c r="X937" i="1"/>
  <c r="Y937" i="1"/>
  <c r="AB937" i="1" s="1"/>
  <c r="Z937" i="1"/>
  <c r="AC937" i="1" s="1"/>
  <c r="AD937" i="1"/>
  <c r="AE937" i="1"/>
  <c r="U938" i="1"/>
  <c r="V938" i="1"/>
  <c r="W938" i="1"/>
  <c r="AA938" i="1" s="1"/>
  <c r="X938" i="1"/>
  <c r="Y938" i="1" s="1"/>
  <c r="AB938" i="1" s="1"/>
  <c r="Z938" i="1"/>
  <c r="AC938" i="1" s="1"/>
  <c r="AD938" i="1"/>
  <c r="AE938" i="1"/>
  <c r="U939" i="1"/>
  <c r="V939" i="1"/>
  <c r="W939" i="1" s="1"/>
  <c r="AA939" i="1" s="1"/>
  <c r="X939" i="1"/>
  <c r="Y939" i="1"/>
  <c r="AB939" i="1" s="1"/>
  <c r="Z939" i="1"/>
  <c r="AC939" i="1"/>
  <c r="AD939" i="1"/>
  <c r="AE939" i="1"/>
  <c r="U940" i="1"/>
  <c r="V940" i="1"/>
  <c r="W940" i="1" s="1"/>
  <c r="AA940" i="1" s="1"/>
  <c r="X940" i="1"/>
  <c r="Y940" i="1" s="1"/>
  <c r="AB940" i="1" s="1"/>
  <c r="Z940" i="1"/>
  <c r="AC940" i="1"/>
  <c r="AD940" i="1"/>
  <c r="AE940" i="1"/>
  <c r="U941" i="1"/>
  <c r="V941" i="1"/>
  <c r="W941" i="1" s="1"/>
  <c r="AA941" i="1" s="1"/>
  <c r="X941" i="1"/>
  <c r="Y941" i="1"/>
  <c r="Z941" i="1"/>
  <c r="AC941" i="1" s="1"/>
  <c r="AB941" i="1"/>
  <c r="AD941" i="1"/>
  <c r="AE941" i="1"/>
  <c r="U942" i="1"/>
  <c r="V942" i="1"/>
  <c r="W942" i="1"/>
  <c r="AA942" i="1" s="1"/>
  <c r="X942" i="1"/>
  <c r="Y942" i="1" s="1"/>
  <c r="AB942" i="1" s="1"/>
  <c r="Z942" i="1"/>
  <c r="AC942" i="1" s="1"/>
  <c r="AD942" i="1"/>
  <c r="AE942" i="1"/>
  <c r="U943" i="1"/>
  <c r="V943" i="1"/>
  <c r="W943" i="1" s="1"/>
  <c r="AA943" i="1" s="1"/>
  <c r="X943" i="1"/>
  <c r="Y943" i="1"/>
  <c r="AB943" i="1" s="1"/>
  <c r="Z943" i="1"/>
  <c r="AC943" i="1"/>
  <c r="AD943" i="1"/>
  <c r="AE943" i="1"/>
  <c r="U944" i="1"/>
  <c r="V944" i="1"/>
  <c r="W944" i="1" s="1"/>
  <c r="AA944" i="1" s="1"/>
  <c r="X944" i="1"/>
  <c r="Y944" i="1" s="1"/>
  <c r="AB944" i="1" s="1"/>
  <c r="Z944" i="1"/>
  <c r="AC944" i="1" s="1"/>
  <c r="AD944" i="1"/>
  <c r="AE944" i="1"/>
  <c r="U945" i="1"/>
  <c r="V945" i="1"/>
  <c r="W945" i="1" s="1"/>
  <c r="AA945" i="1" s="1"/>
  <c r="X945" i="1"/>
  <c r="Y945" i="1"/>
  <c r="AB945" i="1" s="1"/>
  <c r="Z945" i="1"/>
  <c r="AC945" i="1" s="1"/>
  <c r="AD945" i="1"/>
  <c r="AE945" i="1"/>
  <c r="U946" i="1"/>
  <c r="V946" i="1"/>
  <c r="W946" i="1"/>
  <c r="AA946" i="1" s="1"/>
  <c r="X946" i="1"/>
  <c r="Y946" i="1" s="1"/>
  <c r="AB946" i="1" s="1"/>
  <c r="Z946" i="1"/>
  <c r="AC946" i="1" s="1"/>
  <c r="AD946" i="1"/>
  <c r="AE946" i="1"/>
  <c r="U947" i="1"/>
  <c r="V947" i="1"/>
  <c r="W947" i="1" s="1"/>
  <c r="X947" i="1"/>
  <c r="Y947" i="1"/>
  <c r="AB947" i="1" s="1"/>
  <c r="Z947" i="1"/>
  <c r="AA947" i="1"/>
  <c r="AC947" i="1"/>
  <c r="AD947" i="1"/>
  <c r="AE947" i="1"/>
  <c r="U948" i="1"/>
  <c r="V948" i="1"/>
  <c r="W948" i="1" s="1"/>
  <c r="AA948" i="1" s="1"/>
  <c r="X948" i="1"/>
  <c r="Y948" i="1" s="1"/>
  <c r="AB948" i="1" s="1"/>
  <c r="Z948" i="1"/>
  <c r="AC948" i="1"/>
  <c r="AD948" i="1"/>
  <c r="AE948" i="1"/>
  <c r="U949" i="1"/>
  <c r="V949" i="1"/>
  <c r="W949" i="1" s="1"/>
  <c r="X949" i="1"/>
  <c r="Y949" i="1"/>
  <c r="AB949" i="1" s="1"/>
  <c r="Z949" i="1"/>
  <c r="AC949" i="1" s="1"/>
  <c r="AA949" i="1"/>
  <c r="AD949" i="1"/>
  <c r="AE949" i="1"/>
  <c r="U950" i="1"/>
  <c r="V950" i="1"/>
  <c r="W950" i="1"/>
  <c r="AA950" i="1" s="1"/>
  <c r="X950" i="1"/>
  <c r="Y950" i="1" s="1"/>
  <c r="AB950" i="1" s="1"/>
  <c r="Z950" i="1"/>
  <c r="AC950" i="1" s="1"/>
  <c r="AD950" i="1"/>
  <c r="AE950" i="1"/>
  <c r="U951" i="1"/>
  <c r="V951" i="1"/>
  <c r="W951" i="1" s="1"/>
  <c r="AA951" i="1" s="1"/>
  <c r="X951" i="1"/>
  <c r="Y951" i="1"/>
  <c r="AB951" i="1" s="1"/>
  <c r="Z951" i="1"/>
  <c r="AC951" i="1"/>
  <c r="AD951" i="1"/>
  <c r="AE951" i="1"/>
  <c r="U952" i="1"/>
  <c r="V952" i="1"/>
  <c r="W952" i="1" s="1"/>
  <c r="AA952" i="1" s="1"/>
  <c r="X952" i="1"/>
  <c r="Y952" i="1" s="1"/>
  <c r="AB952" i="1" s="1"/>
  <c r="Z952" i="1"/>
  <c r="AC952" i="1" s="1"/>
  <c r="AD952" i="1"/>
  <c r="AE952" i="1"/>
  <c r="U953" i="1"/>
  <c r="V953" i="1"/>
  <c r="W953" i="1" s="1"/>
  <c r="AA953" i="1" s="1"/>
  <c r="X953" i="1"/>
  <c r="Y953" i="1"/>
  <c r="AB953" i="1" s="1"/>
  <c r="Z953" i="1"/>
  <c r="AC953" i="1" s="1"/>
  <c r="AD953" i="1"/>
  <c r="AE953" i="1"/>
  <c r="U954" i="1"/>
  <c r="V954" i="1"/>
  <c r="W954" i="1"/>
  <c r="AA954" i="1" s="1"/>
  <c r="X954" i="1"/>
  <c r="Y954" i="1" s="1"/>
  <c r="AB954" i="1" s="1"/>
  <c r="Z954" i="1"/>
  <c r="AC954" i="1" s="1"/>
  <c r="AD954" i="1"/>
  <c r="AE954" i="1"/>
  <c r="U955" i="1"/>
  <c r="V955" i="1"/>
  <c r="W955" i="1" s="1"/>
  <c r="AA955" i="1" s="1"/>
  <c r="X955" i="1"/>
  <c r="Y955" i="1"/>
  <c r="AB955" i="1" s="1"/>
  <c r="Z955" i="1"/>
  <c r="AC955" i="1"/>
  <c r="AD955" i="1"/>
  <c r="AE955" i="1"/>
  <c r="U956" i="1"/>
  <c r="V956" i="1"/>
  <c r="W956" i="1" s="1"/>
  <c r="AA956" i="1" s="1"/>
  <c r="X956" i="1"/>
  <c r="Y956" i="1" s="1"/>
  <c r="AB956" i="1" s="1"/>
  <c r="Z956" i="1"/>
  <c r="AC956" i="1"/>
  <c r="AF956" i="1" s="1"/>
  <c r="AD956" i="1"/>
  <c r="AE956" i="1"/>
  <c r="U957" i="1"/>
  <c r="V957" i="1"/>
  <c r="W957" i="1" s="1"/>
  <c r="AA957" i="1" s="1"/>
  <c r="X957" i="1"/>
  <c r="Y957" i="1"/>
  <c r="Z957" i="1"/>
  <c r="AC957" i="1" s="1"/>
  <c r="AB957" i="1"/>
  <c r="AD957" i="1"/>
  <c r="AE957" i="1"/>
  <c r="U958" i="1"/>
  <c r="V958" i="1"/>
  <c r="W958" i="1"/>
  <c r="AA958" i="1" s="1"/>
  <c r="X958" i="1"/>
  <c r="Y958" i="1" s="1"/>
  <c r="AB958" i="1" s="1"/>
  <c r="Z958" i="1"/>
  <c r="AC958" i="1" s="1"/>
  <c r="AD958" i="1"/>
  <c r="AE958" i="1"/>
  <c r="U959" i="1"/>
  <c r="V959" i="1"/>
  <c r="W959" i="1" s="1"/>
  <c r="AA959" i="1" s="1"/>
  <c r="X959" i="1"/>
  <c r="Y959" i="1"/>
  <c r="AB959" i="1" s="1"/>
  <c r="Z959" i="1"/>
  <c r="AC959" i="1"/>
  <c r="AD959" i="1"/>
  <c r="AE959" i="1"/>
  <c r="U960" i="1"/>
  <c r="V960" i="1"/>
  <c r="W960" i="1" s="1"/>
  <c r="AA960" i="1" s="1"/>
  <c r="X960" i="1"/>
  <c r="Y960" i="1" s="1"/>
  <c r="AB960" i="1" s="1"/>
  <c r="Z960" i="1"/>
  <c r="AC960" i="1" s="1"/>
  <c r="AD960" i="1"/>
  <c r="AE960" i="1"/>
  <c r="U961" i="1"/>
  <c r="V961" i="1"/>
  <c r="W961" i="1" s="1"/>
  <c r="AA961" i="1" s="1"/>
  <c r="X961" i="1"/>
  <c r="Y961" i="1"/>
  <c r="AB961" i="1" s="1"/>
  <c r="Z961" i="1"/>
  <c r="AC961" i="1" s="1"/>
  <c r="AD961" i="1"/>
  <c r="AE961" i="1"/>
  <c r="U962" i="1"/>
  <c r="V962" i="1"/>
  <c r="W962" i="1"/>
  <c r="AA962" i="1" s="1"/>
  <c r="X962" i="1"/>
  <c r="Y962" i="1" s="1"/>
  <c r="AB962" i="1" s="1"/>
  <c r="Z962" i="1"/>
  <c r="AC962" i="1" s="1"/>
  <c r="AD962" i="1"/>
  <c r="AE962" i="1"/>
  <c r="U963" i="1"/>
  <c r="V963" i="1"/>
  <c r="W963" i="1" s="1"/>
  <c r="X963" i="1"/>
  <c r="Y963" i="1"/>
  <c r="AB963" i="1" s="1"/>
  <c r="Z963" i="1"/>
  <c r="AA963" i="1"/>
  <c r="AC963" i="1"/>
  <c r="AD963" i="1"/>
  <c r="AE963" i="1"/>
  <c r="U964" i="1"/>
  <c r="V964" i="1"/>
  <c r="W964" i="1" s="1"/>
  <c r="AA964" i="1" s="1"/>
  <c r="X964" i="1"/>
  <c r="Y964" i="1" s="1"/>
  <c r="AB964" i="1" s="1"/>
  <c r="Z964" i="1"/>
  <c r="AC964" i="1"/>
  <c r="AD964" i="1"/>
  <c r="AE964" i="1"/>
  <c r="U965" i="1"/>
  <c r="V965" i="1"/>
  <c r="W965" i="1" s="1"/>
  <c r="X965" i="1"/>
  <c r="Y965" i="1"/>
  <c r="AB965" i="1" s="1"/>
  <c r="Z965" i="1"/>
  <c r="AC965" i="1" s="1"/>
  <c r="AA965" i="1"/>
  <c r="AD965" i="1"/>
  <c r="AE965" i="1"/>
  <c r="U966" i="1"/>
  <c r="V966" i="1"/>
  <c r="W966" i="1"/>
  <c r="AA966" i="1" s="1"/>
  <c r="X966" i="1"/>
  <c r="Y966" i="1" s="1"/>
  <c r="AB966" i="1" s="1"/>
  <c r="Z966" i="1"/>
  <c r="AC966" i="1" s="1"/>
  <c r="AD966" i="1"/>
  <c r="AE966" i="1"/>
  <c r="U967" i="1"/>
  <c r="V967" i="1"/>
  <c r="W967" i="1" s="1"/>
  <c r="AA967" i="1" s="1"/>
  <c r="X967" i="1"/>
  <c r="Y967" i="1"/>
  <c r="AB967" i="1" s="1"/>
  <c r="Z967" i="1"/>
  <c r="AC967" i="1"/>
  <c r="AD967" i="1"/>
  <c r="AE967" i="1"/>
  <c r="U968" i="1"/>
  <c r="V968" i="1"/>
  <c r="W968" i="1" s="1"/>
  <c r="AA968" i="1" s="1"/>
  <c r="X968" i="1"/>
  <c r="Y968" i="1" s="1"/>
  <c r="AB968" i="1" s="1"/>
  <c r="Z968" i="1"/>
  <c r="AC968" i="1" s="1"/>
  <c r="AD968" i="1"/>
  <c r="AE968" i="1"/>
  <c r="U969" i="1"/>
  <c r="V969" i="1"/>
  <c r="W969" i="1" s="1"/>
  <c r="AA969" i="1" s="1"/>
  <c r="X969" i="1"/>
  <c r="Y969" i="1"/>
  <c r="AB969" i="1" s="1"/>
  <c r="Z969" i="1"/>
  <c r="AC969" i="1" s="1"/>
  <c r="AD969" i="1"/>
  <c r="AE969" i="1"/>
  <c r="U970" i="1"/>
  <c r="V970" i="1"/>
  <c r="W970" i="1"/>
  <c r="AA970" i="1" s="1"/>
  <c r="X970" i="1"/>
  <c r="Y970" i="1" s="1"/>
  <c r="AB970" i="1" s="1"/>
  <c r="Z970" i="1"/>
  <c r="AC970" i="1" s="1"/>
  <c r="AD970" i="1"/>
  <c r="AE970" i="1"/>
  <c r="U971" i="1"/>
  <c r="V971" i="1"/>
  <c r="W971" i="1" s="1"/>
  <c r="AA971" i="1" s="1"/>
  <c r="X971" i="1"/>
  <c r="Y971" i="1"/>
  <c r="AB971" i="1" s="1"/>
  <c r="Z971" i="1"/>
  <c r="AC971" i="1"/>
  <c r="AD971" i="1"/>
  <c r="AE971" i="1"/>
  <c r="U972" i="1"/>
  <c r="V972" i="1"/>
  <c r="W972" i="1" s="1"/>
  <c r="AA972" i="1" s="1"/>
  <c r="X972" i="1"/>
  <c r="Y972" i="1" s="1"/>
  <c r="AB972" i="1" s="1"/>
  <c r="Z972" i="1"/>
  <c r="AC972" i="1"/>
  <c r="AD972" i="1"/>
  <c r="AE972" i="1"/>
  <c r="U973" i="1"/>
  <c r="V973" i="1"/>
  <c r="W973" i="1" s="1"/>
  <c r="AA973" i="1" s="1"/>
  <c r="X973" i="1"/>
  <c r="Y973" i="1"/>
  <c r="Z973" i="1"/>
  <c r="AC973" i="1" s="1"/>
  <c r="AB973" i="1"/>
  <c r="AD973" i="1"/>
  <c r="AE973" i="1"/>
  <c r="U974" i="1"/>
  <c r="V974" i="1"/>
  <c r="W974" i="1"/>
  <c r="AA974" i="1" s="1"/>
  <c r="X974" i="1"/>
  <c r="Y974" i="1" s="1"/>
  <c r="AB974" i="1" s="1"/>
  <c r="Z974" i="1"/>
  <c r="AC974" i="1" s="1"/>
  <c r="AD974" i="1"/>
  <c r="AE974" i="1"/>
  <c r="U975" i="1"/>
  <c r="V975" i="1"/>
  <c r="W975" i="1" s="1"/>
  <c r="AA975" i="1" s="1"/>
  <c r="X975" i="1"/>
  <c r="Y975" i="1"/>
  <c r="AB975" i="1" s="1"/>
  <c r="Z975" i="1"/>
  <c r="AC975" i="1"/>
  <c r="AD975" i="1"/>
  <c r="AE975" i="1"/>
  <c r="U976" i="1"/>
  <c r="V976" i="1"/>
  <c r="W976" i="1"/>
  <c r="AA976" i="1" s="1"/>
  <c r="X976" i="1"/>
  <c r="Y976" i="1"/>
  <c r="Z976" i="1"/>
  <c r="AB976" i="1"/>
  <c r="AC976" i="1"/>
  <c r="AD976" i="1"/>
  <c r="AE976" i="1"/>
  <c r="U977" i="1"/>
  <c r="V977" i="1"/>
  <c r="W977" i="1" s="1"/>
  <c r="AA977" i="1" s="1"/>
  <c r="X977" i="1"/>
  <c r="Y977" i="1"/>
  <c r="AB977" i="1" s="1"/>
  <c r="Z977" i="1"/>
  <c r="AC977" i="1" s="1"/>
  <c r="AD977" i="1"/>
  <c r="AE977" i="1"/>
  <c r="U978" i="1"/>
  <c r="V978" i="1"/>
  <c r="W978" i="1"/>
  <c r="AA978" i="1" s="1"/>
  <c r="X978" i="1"/>
  <c r="Y978" i="1"/>
  <c r="AB978" i="1" s="1"/>
  <c r="Z978" i="1"/>
  <c r="AC978" i="1"/>
  <c r="AD978" i="1"/>
  <c r="AE978" i="1"/>
  <c r="U979" i="1"/>
  <c r="V979" i="1"/>
  <c r="W979" i="1" s="1"/>
  <c r="AA979" i="1" s="1"/>
  <c r="X979" i="1"/>
  <c r="Y979" i="1"/>
  <c r="AB979" i="1" s="1"/>
  <c r="Z979" i="1"/>
  <c r="AC979" i="1"/>
  <c r="AD979" i="1"/>
  <c r="AE979" i="1"/>
  <c r="U980" i="1"/>
  <c r="V980" i="1"/>
  <c r="W980" i="1" s="1"/>
  <c r="AA980" i="1" s="1"/>
  <c r="X980" i="1"/>
  <c r="Y980" i="1"/>
  <c r="AB980" i="1" s="1"/>
  <c r="Z980" i="1"/>
  <c r="AC980" i="1"/>
  <c r="AD980" i="1"/>
  <c r="AE980" i="1"/>
  <c r="U981" i="1"/>
  <c r="V981" i="1"/>
  <c r="W981" i="1" s="1"/>
  <c r="AA981" i="1" s="1"/>
  <c r="X981" i="1"/>
  <c r="Y981" i="1"/>
  <c r="AB981" i="1" s="1"/>
  <c r="Z981" i="1"/>
  <c r="AC981" i="1"/>
  <c r="AD981" i="1"/>
  <c r="AE981" i="1"/>
  <c r="U982" i="1"/>
  <c r="V982" i="1"/>
  <c r="W982" i="1"/>
  <c r="AA982" i="1" s="1"/>
  <c r="X982" i="1"/>
  <c r="Y982" i="1" s="1"/>
  <c r="AB982" i="1" s="1"/>
  <c r="Z982" i="1"/>
  <c r="AC982" i="1" s="1"/>
  <c r="AD982" i="1"/>
  <c r="AE982" i="1"/>
  <c r="U983" i="1"/>
  <c r="V983" i="1"/>
  <c r="W983" i="1" s="1"/>
  <c r="AA983" i="1" s="1"/>
  <c r="X983" i="1"/>
  <c r="Y983" i="1" s="1"/>
  <c r="AB983" i="1" s="1"/>
  <c r="Z983" i="1"/>
  <c r="AC983" i="1"/>
  <c r="AD983" i="1"/>
  <c r="AE983" i="1"/>
  <c r="U984" i="1"/>
  <c r="V984" i="1"/>
  <c r="W984" i="1"/>
  <c r="AA984" i="1" s="1"/>
  <c r="X984" i="1"/>
  <c r="Y984" i="1"/>
  <c r="AB984" i="1" s="1"/>
  <c r="Z984" i="1"/>
  <c r="AC984" i="1" s="1"/>
  <c r="AD984" i="1"/>
  <c r="AE984" i="1"/>
  <c r="U985" i="1"/>
  <c r="V985" i="1"/>
  <c r="W985" i="1" s="1"/>
  <c r="X985" i="1"/>
  <c r="Y985" i="1" s="1"/>
  <c r="AB985" i="1" s="1"/>
  <c r="Z985" i="1"/>
  <c r="AC985" i="1" s="1"/>
  <c r="AA985" i="1"/>
  <c r="AD985" i="1"/>
  <c r="AE985" i="1"/>
  <c r="U986" i="1"/>
  <c r="V986" i="1"/>
  <c r="W986" i="1"/>
  <c r="AA986" i="1" s="1"/>
  <c r="X986" i="1"/>
  <c r="Y986" i="1"/>
  <c r="Z986" i="1"/>
  <c r="AB986" i="1"/>
  <c r="AC986" i="1"/>
  <c r="AD986" i="1"/>
  <c r="AE986" i="1"/>
  <c r="U987" i="1"/>
  <c r="V987" i="1"/>
  <c r="W987" i="1" s="1"/>
  <c r="AA987" i="1" s="1"/>
  <c r="X987" i="1"/>
  <c r="Y987" i="1"/>
  <c r="Z987" i="1"/>
  <c r="AC987" i="1" s="1"/>
  <c r="AB987" i="1"/>
  <c r="AD987" i="1"/>
  <c r="AE987" i="1"/>
  <c r="U988" i="1"/>
  <c r="V988" i="1"/>
  <c r="W988" i="1"/>
  <c r="AA988" i="1" s="1"/>
  <c r="X988" i="1"/>
  <c r="Y988" i="1" s="1"/>
  <c r="AB988" i="1" s="1"/>
  <c r="Z988" i="1"/>
  <c r="AC988" i="1"/>
  <c r="AD988" i="1"/>
  <c r="AE988" i="1"/>
  <c r="U989" i="1"/>
  <c r="V989" i="1"/>
  <c r="W989" i="1" s="1"/>
  <c r="AA989" i="1" s="1"/>
  <c r="X989" i="1"/>
  <c r="Y989" i="1"/>
  <c r="AB989" i="1" s="1"/>
  <c r="Z989" i="1"/>
  <c r="AC989" i="1"/>
  <c r="AD989" i="1"/>
  <c r="AE989" i="1"/>
  <c r="U990" i="1"/>
  <c r="V990" i="1"/>
  <c r="W990" i="1"/>
  <c r="AA990" i="1" s="1"/>
  <c r="X990" i="1"/>
  <c r="Y990" i="1"/>
  <c r="Z990" i="1"/>
  <c r="AC990" i="1" s="1"/>
  <c r="AB990" i="1"/>
  <c r="AD990" i="1"/>
  <c r="AE990" i="1"/>
  <c r="U991" i="1"/>
  <c r="V991" i="1"/>
  <c r="W991" i="1" s="1"/>
  <c r="AA991" i="1" s="1"/>
  <c r="X991" i="1"/>
  <c r="Y991" i="1"/>
  <c r="AB991" i="1" s="1"/>
  <c r="Z991" i="1"/>
  <c r="AC991" i="1"/>
  <c r="AD991" i="1"/>
  <c r="AE991" i="1"/>
  <c r="U992" i="1"/>
  <c r="V992" i="1"/>
  <c r="W992" i="1"/>
  <c r="AA992" i="1" s="1"/>
  <c r="X992" i="1"/>
  <c r="Y992" i="1"/>
  <c r="AB992" i="1" s="1"/>
  <c r="Z992" i="1"/>
  <c r="AC992" i="1" s="1"/>
  <c r="AD992" i="1"/>
  <c r="AE992" i="1"/>
  <c r="U993" i="1"/>
  <c r="V993" i="1"/>
  <c r="W993" i="1" s="1"/>
  <c r="AA993" i="1" s="1"/>
  <c r="AF993" i="1" s="1"/>
  <c r="X993" i="1"/>
  <c r="Y993" i="1" s="1"/>
  <c r="AB993" i="1" s="1"/>
  <c r="Z993" i="1"/>
  <c r="AC993" i="1"/>
  <c r="AD993" i="1"/>
  <c r="AE993" i="1"/>
  <c r="U994" i="1"/>
  <c r="V994" i="1"/>
  <c r="W994" i="1" s="1"/>
  <c r="AA994" i="1" s="1"/>
  <c r="AF994" i="1" s="1"/>
  <c r="X994" i="1"/>
  <c r="Y994" i="1"/>
  <c r="AB994" i="1" s="1"/>
  <c r="Z994" i="1"/>
  <c r="AC994" i="1"/>
  <c r="AD994" i="1"/>
  <c r="AE994" i="1"/>
  <c r="U995" i="1"/>
  <c r="V995" i="1"/>
  <c r="W995" i="1" s="1"/>
  <c r="AA995" i="1" s="1"/>
  <c r="AF995" i="1" s="1"/>
  <c r="X995" i="1"/>
  <c r="Y995" i="1"/>
  <c r="AB995" i="1" s="1"/>
  <c r="Z995" i="1"/>
  <c r="AC995" i="1" s="1"/>
  <c r="AD995" i="1"/>
  <c r="AE995" i="1"/>
  <c r="U996" i="1"/>
  <c r="V996" i="1"/>
  <c r="W996" i="1"/>
  <c r="AA996" i="1" s="1"/>
  <c r="X996" i="1"/>
  <c r="Y996" i="1" s="1"/>
  <c r="AB996" i="1" s="1"/>
  <c r="Z996" i="1"/>
  <c r="AC996" i="1"/>
  <c r="AD996" i="1"/>
  <c r="AE996" i="1"/>
  <c r="U997" i="1"/>
  <c r="V997" i="1"/>
  <c r="W997" i="1" s="1"/>
  <c r="AA997" i="1" s="1"/>
  <c r="X997" i="1"/>
  <c r="Y997" i="1"/>
  <c r="Z997" i="1"/>
  <c r="AB997" i="1"/>
  <c r="AC997" i="1"/>
  <c r="AD997" i="1"/>
  <c r="AE997" i="1"/>
  <c r="U998" i="1"/>
  <c r="V998" i="1"/>
  <c r="W998" i="1"/>
  <c r="AA998" i="1" s="1"/>
  <c r="X998" i="1"/>
  <c r="Y998" i="1" s="1"/>
  <c r="Z998" i="1"/>
  <c r="AC998" i="1" s="1"/>
  <c r="AB998" i="1"/>
  <c r="AD998" i="1"/>
  <c r="AE998" i="1"/>
  <c r="U999" i="1"/>
  <c r="V999" i="1"/>
  <c r="W999" i="1" s="1"/>
  <c r="AA999" i="1" s="1"/>
  <c r="AF999" i="1" s="1"/>
  <c r="X999" i="1"/>
  <c r="Y999" i="1"/>
  <c r="AB999" i="1" s="1"/>
  <c r="Z999" i="1"/>
  <c r="AC999" i="1"/>
  <c r="AD999" i="1"/>
  <c r="AE999" i="1"/>
  <c r="U1000" i="1"/>
  <c r="V1000" i="1"/>
  <c r="W1000" i="1"/>
  <c r="AA1000" i="1" s="1"/>
  <c r="X1000" i="1"/>
  <c r="Y1000" i="1"/>
  <c r="AB1000" i="1" s="1"/>
  <c r="Z1000" i="1"/>
  <c r="AC1000" i="1"/>
  <c r="AD1000" i="1"/>
  <c r="AE1000" i="1"/>
  <c r="U1001" i="1"/>
  <c r="V1001" i="1"/>
  <c r="W1001" i="1" s="1"/>
  <c r="X1001" i="1"/>
  <c r="Y1001" i="1"/>
  <c r="AB1001" i="1" s="1"/>
  <c r="Z1001" i="1"/>
  <c r="AC1001" i="1" s="1"/>
  <c r="AA1001" i="1"/>
  <c r="AD1001" i="1"/>
  <c r="AE1001" i="1"/>
  <c r="U1002" i="1"/>
  <c r="V1002" i="1"/>
  <c r="W1002" i="1" s="1"/>
  <c r="AA1002" i="1" s="1"/>
  <c r="X1002" i="1"/>
  <c r="Y1002" i="1"/>
  <c r="AB1002" i="1" s="1"/>
  <c r="Z1002" i="1"/>
  <c r="AC1002" i="1"/>
  <c r="AD1002" i="1"/>
  <c r="AE1002" i="1"/>
  <c r="U1003" i="1"/>
  <c r="V1003" i="1"/>
  <c r="W1003" i="1"/>
  <c r="AA1003" i="1" s="1"/>
  <c r="X1003" i="1"/>
  <c r="Y1003" i="1" s="1"/>
  <c r="AB1003" i="1" s="1"/>
  <c r="Z1003" i="1"/>
  <c r="AC1003" i="1"/>
  <c r="AD1003" i="1"/>
  <c r="AE1003" i="1"/>
  <c r="U1004" i="1"/>
  <c r="V1004" i="1"/>
  <c r="W1004" i="1"/>
  <c r="X1004" i="1"/>
  <c r="Y1004" i="1"/>
  <c r="Z1004" i="1"/>
  <c r="AC1004" i="1" s="1"/>
  <c r="AA1004" i="1"/>
  <c r="AF1004" i="1" s="1"/>
  <c r="AB1004" i="1"/>
  <c r="AD1004" i="1"/>
  <c r="AE1004" i="1"/>
  <c r="U1005" i="1"/>
  <c r="V1005" i="1"/>
  <c r="W1005" i="1" s="1"/>
  <c r="AA1005" i="1" s="1"/>
  <c r="X1005" i="1"/>
  <c r="Y1005" i="1"/>
  <c r="AB1005" i="1" s="1"/>
  <c r="Z1005" i="1"/>
  <c r="AC1005" i="1"/>
  <c r="AD1005" i="1"/>
  <c r="AE1005" i="1"/>
  <c r="U1006" i="1"/>
  <c r="V1006" i="1"/>
  <c r="W1006" i="1" s="1"/>
  <c r="AA1006" i="1" s="1"/>
  <c r="X1006" i="1"/>
  <c r="Y1006" i="1"/>
  <c r="Z1006" i="1"/>
  <c r="AB1006" i="1"/>
  <c r="AC1006" i="1"/>
  <c r="AD1006" i="1"/>
  <c r="AE1006" i="1"/>
  <c r="U1007" i="1"/>
  <c r="V1007" i="1"/>
  <c r="W1007" i="1"/>
  <c r="AA1007" i="1" s="1"/>
  <c r="X1007" i="1"/>
  <c r="Y1007" i="1" s="1"/>
  <c r="AB1007" i="1" s="1"/>
  <c r="Z1007" i="1"/>
  <c r="AC1007" i="1" s="1"/>
  <c r="AD1007" i="1"/>
  <c r="AE1007" i="1"/>
  <c r="U1008" i="1"/>
  <c r="V1008" i="1"/>
  <c r="W1008" i="1"/>
  <c r="AA1008" i="1" s="1"/>
  <c r="X1008" i="1"/>
  <c r="Y1008" i="1"/>
  <c r="AB1008" i="1" s="1"/>
  <c r="Z1008" i="1"/>
  <c r="AC1008" i="1"/>
  <c r="AD1008" i="1"/>
  <c r="AE1008" i="1"/>
  <c r="U1009" i="1"/>
  <c r="V1009" i="1"/>
  <c r="W1009" i="1" s="1"/>
  <c r="AA1009" i="1" s="1"/>
  <c r="X1009" i="1"/>
  <c r="Y1009" i="1"/>
  <c r="AB1009" i="1" s="1"/>
  <c r="Z1009" i="1"/>
  <c r="AC1009" i="1" s="1"/>
  <c r="AD1009" i="1"/>
  <c r="AE1009" i="1"/>
  <c r="U1010" i="1"/>
  <c r="V1010" i="1"/>
  <c r="W1010" i="1"/>
  <c r="AA1010" i="1" s="1"/>
  <c r="AF1010" i="1" s="1"/>
  <c r="X1010" i="1"/>
  <c r="Y1010" i="1"/>
  <c r="AB1010" i="1" s="1"/>
  <c r="Z1010" i="1"/>
  <c r="AC1010" i="1" s="1"/>
  <c r="AD1010" i="1"/>
  <c r="AE1010" i="1"/>
  <c r="U1011" i="1"/>
  <c r="V1011" i="1"/>
  <c r="W1011" i="1"/>
  <c r="AA1011" i="1" s="1"/>
  <c r="AF1011" i="1" s="1"/>
  <c r="X1011" i="1"/>
  <c r="Y1011" i="1" s="1"/>
  <c r="AB1011" i="1" s="1"/>
  <c r="Z1011" i="1"/>
  <c r="AC1011" i="1"/>
  <c r="AD1011" i="1"/>
  <c r="AE1011" i="1"/>
  <c r="U1012" i="1"/>
  <c r="V1012" i="1"/>
  <c r="W1012" i="1"/>
  <c r="AA1012" i="1" s="1"/>
  <c r="X1012" i="1"/>
  <c r="Y1012" i="1"/>
  <c r="Z1012" i="1"/>
  <c r="AC1012" i="1" s="1"/>
  <c r="AB1012" i="1"/>
  <c r="AD1012" i="1"/>
  <c r="AE1012" i="1"/>
  <c r="U1013" i="1"/>
  <c r="V1013" i="1"/>
  <c r="W1013" i="1" s="1"/>
  <c r="AA1013" i="1" s="1"/>
  <c r="X1013" i="1"/>
  <c r="Y1013" i="1"/>
  <c r="AB1013" i="1" s="1"/>
  <c r="Z1013" i="1"/>
  <c r="AC1013" i="1"/>
  <c r="AD1013" i="1"/>
  <c r="AE1013" i="1"/>
  <c r="U1014" i="1"/>
  <c r="V1014" i="1"/>
  <c r="W1014" i="1" s="1"/>
  <c r="X1014" i="1"/>
  <c r="Y1014" i="1"/>
  <c r="AB1014" i="1" s="1"/>
  <c r="Z1014" i="1"/>
  <c r="AC1014" i="1" s="1"/>
  <c r="AA1014" i="1"/>
  <c r="AD1014" i="1"/>
  <c r="AE1014" i="1"/>
  <c r="U1015" i="1"/>
  <c r="V1015" i="1"/>
  <c r="W1015" i="1"/>
  <c r="AA1015" i="1" s="1"/>
  <c r="AF1015" i="1" s="1"/>
  <c r="X1015" i="1"/>
  <c r="Y1015" i="1" s="1"/>
  <c r="AB1015" i="1" s="1"/>
  <c r="Z1015" i="1"/>
  <c r="AC1015" i="1" s="1"/>
  <c r="AD1015" i="1"/>
  <c r="AE1015" i="1"/>
  <c r="U1016" i="1"/>
  <c r="V1016" i="1"/>
  <c r="W1016" i="1"/>
  <c r="AA1016" i="1" s="1"/>
  <c r="AF1016" i="1" s="1"/>
  <c r="X1016" i="1"/>
  <c r="Y1016" i="1"/>
  <c r="AB1016" i="1" s="1"/>
  <c r="Z1016" i="1"/>
  <c r="AC1016" i="1"/>
  <c r="AD1016" i="1"/>
  <c r="AE1016" i="1"/>
  <c r="U1017" i="1"/>
  <c r="V1017" i="1"/>
  <c r="W1017" i="1" s="1"/>
  <c r="AA1017" i="1" s="1"/>
  <c r="AF1017" i="1" s="1"/>
  <c r="X1017" i="1"/>
  <c r="Y1017" i="1"/>
  <c r="AB1017" i="1" s="1"/>
  <c r="Z1017" i="1"/>
  <c r="AC1017" i="1"/>
  <c r="AD1017" i="1"/>
  <c r="AE1017" i="1"/>
  <c r="U1018" i="1"/>
  <c r="V1018" i="1"/>
  <c r="W1018" i="1" s="1"/>
  <c r="AA1018" i="1" s="1"/>
  <c r="AF1018" i="1" s="1"/>
  <c r="X1018" i="1"/>
  <c r="Y1018" i="1"/>
  <c r="AB1018" i="1" s="1"/>
  <c r="Z1018" i="1"/>
  <c r="AC1018" i="1" s="1"/>
  <c r="AD1018" i="1"/>
  <c r="AE1018" i="1"/>
  <c r="U1019" i="1"/>
  <c r="V1019" i="1"/>
  <c r="W1019" i="1" s="1"/>
  <c r="AA1019" i="1" s="1"/>
  <c r="AF1019" i="1" s="1"/>
  <c r="X1019" i="1"/>
  <c r="Y1019" i="1" s="1"/>
  <c r="AB1019" i="1" s="1"/>
  <c r="Z1019" i="1"/>
  <c r="AC1019" i="1"/>
  <c r="AD1019" i="1"/>
  <c r="AE1019" i="1"/>
  <c r="U1020" i="1"/>
  <c r="V1020" i="1"/>
  <c r="W1020" i="1"/>
  <c r="AA1020" i="1" s="1"/>
  <c r="X1020" i="1"/>
  <c r="Y1020" i="1"/>
  <c r="AB1020" i="1" s="1"/>
  <c r="Z1020" i="1"/>
  <c r="AC1020" i="1" s="1"/>
  <c r="AD1020" i="1"/>
  <c r="AE1020" i="1"/>
  <c r="U1021" i="1"/>
  <c r="V1021" i="1"/>
  <c r="W1021" i="1" s="1"/>
  <c r="AA1021" i="1" s="1"/>
  <c r="X1021" i="1"/>
  <c r="Y1021" i="1" s="1"/>
  <c r="AB1021" i="1" s="1"/>
  <c r="Z1021" i="1"/>
  <c r="AC1021" i="1"/>
  <c r="AD1021" i="1"/>
  <c r="AE1021" i="1"/>
  <c r="U1022" i="1"/>
  <c r="V1022" i="1"/>
  <c r="W1022" i="1" s="1"/>
  <c r="AA1022" i="1" s="1"/>
  <c r="X1022" i="1"/>
  <c r="Y1022" i="1"/>
  <c r="AB1022" i="1" s="1"/>
  <c r="Z1022" i="1"/>
  <c r="AC1022" i="1" s="1"/>
  <c r="AD1022" i="1"/>
  <c r="AE1022" i="1"/>
  <c r="U1023" i="1"/>
  <c r="V1023" i="1"/>
  <c r="W1023" i="1"/>
  <c r="AA1023" i="1" s="1"/>
  <c r="AF1023" i="1" s="1"/>
  <c r="X1023" i="1"/>
  <c r="Y1023" i="1" s="1"/>
  <c r="AB1023" i="1" s="1"/>
  <c r="Z1023" i="1"/>
  <c r="AC1023" i="1" s="1"/>
  <c r="AD1023" i="1"/>
  <c r="AE1023" i="1"/>
  <c r="U1024" i="1"/>
  <c r="V1024" i="1"/>
  <c r="W1024" i="1"/>
  <c r="AA1024" i="1" s="1"/>
  <c r="X1024" i="1"/>
  <c r="Y1024" i="1"/>
  <c r="AB1024" i="1" s="1"/>
  <c r="Z1024" i="1"/>
  <c r="AC1024" i="1"/>
  <c r="AD1024" i="1"/>
  <c r="AE1024" i="1"/>
  <c r="U1025" i="1"/>
  <c r="V1025" i="1"/>
  <c r="W1025" i="1" s="1"/>
  <c r="AA1025" i="1" s="1"/>
  <c r="X1025" i="1"/>
  <c r="Y1025" i="1"/>
  <c r="AB1025" i="1" s="1"/>
  <c r="Z1025" i="1"/>
  <c r="AC1025" i="1"/>
  <c r="AD1025" i="1"/>
  <c r="AE1025" i="1"/>
  <c r="U1026" i="1"/>
  <c r="V1026" i="1"/>
  <c r="W1026" i="1"/>
  <c r="AA1026" i="1" s="1"/>
  <c r="X1026" i="1"/>
  <c r="Y1026" i="1"/>
  <c r="AB1026" i="1" s="1"/>
  <c r="Z1026" i="1"/>
  <c r="AC1026" i="1" s="1"/>
  <c r="AD1026" i="1"/>
  <c r="AE1026" i="1"/>
  <c r="U1027" i="1"/>
  <c r="V1027" i="1"/>
  <c r="W1027" i="1"/>
  <c r="AA1027" i="1" s="1"/>
  <c r="AF1027" i="1" s="1"/>
  <c r="X1027" i="1"/>
  <c r="Y1027" i="1" s="1"/>
  <c r="AB1027" i="1" s="1"/>
  <c r="Z1027" i="1"/>
  <c r="AC1027" i="1"/>
  <c r="AD1027" i="1"/>
  <c r="AE1027" i="1"/>
  <c r="U1028" i="1"/>
  <c r="V1028" i="1"/>
  <c r="W1028" i="1"/>
  <c r="X1028" i="1"/>
  <c r="Y1028" i="1"/>
  <c r="AB1028" i="1" s="1"/>
  <c r="Z1028" i="1"/>
  <c r="AC1028" i="1" s="1"/>
  <c r="AA1028" i="1"/>
  <c r="AD1028" i="1"/>
  <c r="AE1028" i="1"/>
  <c r="U1029" i="1"/>
  <c r="V1029" i="1"/>
  <c r="W1029" i="1" s="1"/>
  <c r="AA1029" i="1" s="1"/>
  <c r="X1029" i="1"/>
  <c r="Y1029" i="1"/>
  <c r="AB1029" i="1" s="1"/>
  <c r="Z1029" i="1"/>
  <c r="AC1029" i="1"/>
  <c r="AD1029" i="1"/>
  <c r="AE1029" i="1"/>
  <c r="U1030" i="1"/>
  <c r="V1030" i="1"/>
  <c r="W1030" i="1" s="1"/>
  <c r="AA1030" i="1" s="1"/>
  <c r="X1030" i="1"/>
  <c r="Y1030" i="1"/>
  <c r="Z1030" i="1"/>
  <c r="AC1030" i="1" s="1"/>
  <c r="AB1030" i="1"/>
  <c r="AD1030" i="1"/>
  <c r="AE1030" i="1"/>
  <c r="U1031" i="1"/>
  <c r="V1031" i="1"/>
  <c r="W1031" i="1"/>
  <c r="AA1031" i="1" s="1"/>
  <c r="X1031" i="1"/>
  <c r="Y1031" i="1"/>
  <c r="AB1031" i="1" s="1"/>
  <c r="Z1031" i="1"/>
  <c r="AC1031" i="1" s="1"/>
  <c r="AD1031" i="1"/>
  <c r="AE1031" i="1"/>
  <c r="U1032" i="1"/>
  <c r="V1032" i="1"/>
  <c r="W1032" i="1" s="1"/>
  <c r="AA1032" i="1" s="1"/>
  <c r="X1032" i="1"/>
  <c r="Y1032" i="1"/>
  <c r="Z1032" i="1"/>
  <c r="AB1032" i="1"/>
  <c r="AC1032" i="1"/>
  <c r="AD1032" i="1"/>
  <c r="AE1032" i="1"/>
  <c r="U1033" i="1"/>
  <c r="V1033" i="1"/>
  <c r="W1033" i="1"/>
  <c r="AA1033" i="1" s="1"/>
  <c r="X1033" i="1"/>
  <c r="Y1033" i="1"/>
  <c r="AB1033" i="1" s="1"/>
  <c r="Z1033" i="1"/>
  <c r="AC1033" i="1" s="1"/>
  <c r="AD1033" i="1"/>
  <c r="AE1033" i="1"/>
  <c r="U1034" i="1"/>
  <c r="V1034" i="1"/>
  <c r="W1034" i="1" s="1"/>
  <c r="X1034" i="1"/>
  <c r="Y1034" i="1"/>
  <c r="Z1034" i="1"/>
  <c r="AA1034" i="1"/>
  <c r="AB1034" i="1"/>
  <c r="AC1034" i="1"/>
  <c r="AD1034" i="1"/>
  <c r="AE1034" i="1"/>
  <c r="U1035" i="1"/>
  <c r="V1035" i="1"/>
  <c r="W1035" i="1"/>
  <c r="AA1035" i="1" s="1"/>
  <c r="X1035" i="1"/>
  <c r="Y1035" i="1"/>
  <c r="AB1035" i="1" s="1"/>
  <c r="Z1035" i="1"/>
  <c r="AC1035" i="1" s="1"/>
  <c r="AD1035" i="1"/>
  <c r="AE1035" i="1"/>
  <c r="U1036" i="1"/>
  <c r="V1036" i="1"/>
  <c r="W1036" i="1" s="1"/>
  <c r="X1036" i="1"/>
  <c r="Y1036" i="1"/>
  <c r="Z1036" i="1"/>
  <c r="AC1036" i="1" s="1"/>
  <c r="AA1036" i="1"/>
  <c r="AB1036" i="1"/>
  <c r="AD1036" i="1"/>
  <c r="AE1036" i="1"/>
  <c r="U1037" i="1"/>
  <c r="V1037" i="1"/>
  <c r="W1037" i="1" s="1"/>
  <c r="AA1037" i="1" s="1"/>
  <c r="X1037" i="1"/>
  <c r="Y1037" i="1"/>
  <c r="AB1037" i="1" s="1"/>
  <c r="Z1037" i="1"/>
  <c r="AC1037" i="1" s="1"/>
  <c r="AD1037" i="1"/>
  <c r="AE1037" i="1"/>
  <c r="U1038" i="1"/>
  <c r="V1038" i="1"/>
  <c r="W1038" i="1" s="1"/>
  <c r="AA1038" i="1" s="1"/>
  <c r="X1038" i="1"/>
  <c r="Y1038" i="1"/>
  <c r="Z1038" i="1"/>
  <c r="AC1038" i="1" s="1"/>
  <c r="AB1038" i="1"/>
  <c r="AD1038" i="1"/>
  <c r="AE1038" i="1"/>
  <c r="U1039" i="1"/>
  <c r="V1039" i="1"/>
  <c r="W1039" i="1"/>
  <c r="AA1039" i="1" s="1"/>
  <c r="X1039" i="1"/>
  <c r="Y1039" i="1"/>
  <c r="AB1039" i="1" s="1"/>
  <c r="Z1039" i="1"/>
  <c r="AC1039" i="1" s="1"/>
  <c r="AD1039" i="1"/>
  <c r="AE1039" i="1"/>
  <c r="U1040" i="1"/>
  <c r="V1040" i="1"/>
  <c r="W1040" i="1" s="1"/>
  <c r="AA1040" i="1" s="1"/>
  <c r="X1040" i="1"/>
  <c r="Y1040" i="1"/>
  <c r="Z1040" i="1"/>
  <c r="AB1040" i="1"/>
  <c r="AC1040" i="1"/>
  <c r="AD1040" i="1"/>
  <c r="AE1040" i="1"/>
  <c r="U1041" i="1"/>
  <c r="V1041" i="1"/>
  <c r="W1041" i="1"/>
  <c r="AA1041" i="1" s="1"/>
  <c r="X1041" i="1"/>
  <c r="Y1041" i="1"/>
  <c r="AB1041" i="1" s="1"/>
  <c r="Z1041" i="1"/>
  <c r="AC1041" i="1" s="1"/>
  <c r="AD1041" i="1"/>
  <c r="AE1041" i="1"/>
  <c r="U1042" i="1"/>
  <c r="V1042" i="1"/>
  <c r="W1042" i="1" s="1"/>
  <c r="AA1042" i="1" s="1"/>
  <c r="X1042" i="1"/>
  <c r="Y1042" i="1"/>
  <c r="AB1042" i="1" s="1"/>
  <c r="Z1042" i="1"/>
  <c r="AC1042" i="1"/>
  <c r="AD1042" i="1"/>
  <c r="AE1042" i="1"/>
  <c r="U1043" i="1"/>
  <c r="V1043" i="1"/>
  <c r="W1043" i="1"/>
  <c r="AA1043" i="1" s="1"/>
  <c r="X1043" i="1"/>
  <c r="Y1043" i="1"/>
  <c r="AB1043" i="1" s="1"/>
  <c r="Z1043" i="1"/>
  <c r="AC1043" i="1" s="1"/>
  <c r="AD1043" i="1"/>
  <c r="AE1043" i="1"/>
  <c r="U1044" i="1"/>
  <c r="V1044" i="1"/>
  <c r="W1044" i="1" s="1"/>
  <c r="AA1044" i="1" s="1"/>
  <c r="X1044" i="1"/>
  <c r="Y1044" i="1"/>
  <c r="AB1044" i="1" s="1"/>
  <c r="Z1044" i="1"/>
  <c r="AC1044" i="1" s="1"/>
  <c r="AD1044" i="1"/>
  <c r="AE1044" i="1"/>
  <c r="U1045" i="1"/>
  <c r="V1045" i="1"/>
  <c r="W1045" i="1" s="1"/>
  <c r="AA1045" i="1" s="1"/>
  <c r="AF1045" i="1" s="1"/>
  <c r="X1045" i="1"/>
  <c r="Y1045" i="1"/>
  <c r="AB1045" i="1" s="1"/>
  <c r="Z1045" i="1"/>
  <c r="AC1045" i="1" s="1"/>
  <c r="AD1045" i="1"/>
  <c r="AE1045" i="1"/>
  <c r="U1046" i="1"/>
  <c r="V1046" i="1"/>
  <c r="W1046" i="1" s="1"/>
  <c r="AA1046" i="1" s="1"/>
  <c r="X1046" i="1"/>
  <c r="Y1046" i="1"/>
  <c r="AB1046" i="1" s="1"/>
  <c r="Z1046" i="1"/>
  <c r="AC1046" i="1" s="1"/>
  <c r="AD1046" i="1"/>
  <c r="AE1046" i="1"/>
  <c r="U1047" i="1"/>
  <c r="V1047" i="1"/>
  <c r="W1047" i="1"/>
  <c r="AA1047" i="1" s="1"/>
  <c r="AF1047" i="1" s="1"/>
  <c r="X1047" i="1"/>
  <c r="Y1047" i="1"/>
  <c r="AB1047" i="1" s="1"/>
  <c r="Z1047" i="1"/>
  <c r="AC1047" i="1" s="1"/>
  <c r="AD1047" i="1"/>
  <c r="AE1047" i="1"/>
  <c r="U1048" i="1"/>
  <c r="V1048" i="1"/>
  <c r="W1048" i="1" s="1"/>
  <c r="AA1048" i="1" s="1"/>
  <c r="X1048" i="1"/>
  <c r="Y1048" i="1"/>
  <c r="AB1048" i="1" s="1"/>
  <c r="Z1048" i="1"/>
  <c r="AC1048" i="1"/>
  <c r="AD1048" i="1"/>
  <c r="AE1048" i="1"/>
  <c r="U1049" i="1"/>
  <c r="V1049" i="1"/>
  <c r="W1049" i="1"/>
  <c r="AA1049" i="1" s="1"/>
  <c r="X1049" i="1"/>
  <c r="Y1049" i="1"/>
  <c r="AB1049" i="1" s="1"/>
  <c r="Z1049" i="1"/>
  <c r="AC1049" i="1" s="1"/>
  <c r="AD1049" i="1"/>
  <c r="AE1049" i="1"/>
  <c r="U1050" i="1"/>
  <c r="V1050" i="1"/>
  <c r="W1050" i="1" s="1"/>
  <c r="X1050" i="1"/>
  <c r="Y1050" i="1"/>
  <c r="Z1050" i="1"/>
  <c r="AA1050" i="1"/>
  <c r="AB1050" i="1"/>
  <c r="AC1050" i="1"/>
  <c r="AD1050" i="1"/>
  <c r="AE1050" i="1"/>
  <c r="U1051" i="1"/>
  <c r="V1051" i="1"/>
  <c r="W1051" i="1"/>
  <c r="AA1051" i="1" s="1"/>
  <c r="X1051" i="1"/>
  <c r="Y1051" i="1"/>
  <c r="AB1051" i="1" s="1"/>
  <c r="Z1051" i="1"/>
  <c r="AC1051" i="1" s="1"/>
  <c r="AD1051" i="1"/>
  <c r="AE1051" i="1"/>
  <c r="U1052" i="1"/>
  <c r="V1052" i="1"/>
  <c r="W1052" i="1" s="1"/>
  <c r="AA1052" i="1" s="1"/>
  <c r="X1052" i="1"/>
  <c r="Y1052" i="1"/>
  <c r="Z1052" i="1"/>
  <c r="AC1052" i="1" s="1"/>
  <c r="AB1052" i="1"/>
  <c r="AD1052" i="1"/>
  <c r="AE1052" i="1"/>
  <c r="U1053" i="1"/>
  <c r="V1053" i="1"/>
  <c r="W1053" i="1" s="1"/>
  <c r="AA1053" i="1" s="1"/>
  <c r="X1053" i="1"/>
  <c r="Y1053" i="1"/>
  <c r="AB1053" i="1" s="1"/>
  <c r="Z1053" i="1"/>
  <c r="AC1053" i="1" s="1"/>
  <c r="AD1053" i="1"/>
  <c r="AE1053" i="1"/>
  <c r="U1054" i="1"/>
  <c r="V1054" i="1"/>
  <c r="W1054" i="1" s="1"/>
  <c r="AA1054" i="1" s="1"/>
  <c r="X1054" i="1"/>
  <c r="Y1054" i="1"/>
  <c r="Z1054" i="1"/>
  <c r="AC1054" i="1" s="1"/>
  <c r="AB1054" i="1"/>
  <c r="AD1054" i="1"/>
  <c r="AE1054" i="1"/>
  <c r="U1055" i="1"/>
  <c r="V1055" i="1"/>
  <c r="W1055" i="1"/>
  <c r="AA1055" i="1" s="1"/>
  <c r="X1055" i="1"/>
  <c r="Y1055" i="1"/>
  <c r="AB1055" i="1" s="1"/>
  <c r="Z1055" i="1"/>
  <c r="AC1055" i="1" s="1"/>
  <c r="AD1055" i="1"/>
  <c r="AE1055" i="1"/>
  <c r="U1056" i="1"/>
  <c r="V1056" i="1"/>
  <c r="W1056" i="1" s="1"/>
  <c r="AA1056" i="1" s="1"/>
  <c r="AF1056" i="1" s="1"/>
  <c r="X1056" i="1"/>
  <c r="Y1056" i="1"/>
  <c r="Z1056" i="1"/>
  <c r="AB1056" i="1"/>
  <c r="AC1056" i="1"/>
  <c r="AD1056" i="1"/>
  <c r="AE1056" i="1"/>
  <c r="U1057" i="1"/>
  <c r="V1057" i="1"/>
  <c r="W1057" i="1"/>
  <c r="AA1057" i="1" s="1"/>
  <c r="X1057" i="1"/>
  <c r="Y1057" i="1"/>
  <c r="AB1057" i="1" s="1"/>
  <c r="Z1057" i="1"/>
  <c r="AC1057" i="1" s="1"/>
  <c r="AD1057" i="1"/>
  <c r="AE1057" i="1"/>
  <c r="U1058" i="1"/>
  <c r="V1058" i="1"/>
  <c r="W1058" i="1" s="1"/>
  <c r="AA1058" i="1" s="1"/>
  <c r="X1058" i="1"/>
  <c r="Y1058" i="1"/>
  <c r="Z1058" i="1"/>
  <c r="AB1058" i="1"/>
  <c r="AC1058" i="1"/>
  <c r="AD1058" i="1"/>
  <c r="AE1058" i="1"/>
  <c r="U1059" i="1"/>
  <c r="V1059" i="1"/>
  <c r="W1059" i="1"/>
  <c r="AA1059" i="1" s="1"/>
  <c r="X1059" i="1"/>
  <c r="Y1059" i="1"/>
  <c r="AB1059" i="1" s="1"/>
  <c r="Z1059" i="1"/>
  <c r="AC1059" i="1" s="1"/>
  <c r="AD1059" i="1"/>
  <c r="AE1059" i="1"/>
  <c r="U1060" i="1"/>
  <c r="V1060" i="1"/>
  <c r="W1060" i="1" s="1"/>
  <c r="AA1060" i="1" s="1"/>
  <c r="X1060" i="1"/>
  <c r="Y1060" i="1"/>
  <c r="AB1060" i="1" s="1"/>
  <c r="Z1060" i="1"/>
  <c r="AC1060" i="1"/>
  <c r="AD1060" i="1"/>
  <c r="AE1060" i="1"/>
  <c r="U1061" i="1"/>
  <c r="V1061" i="1"/>
  <c r="W1061" i="1"/>
  <c r="AA1061" i="1" s="1"/>
  <c r="X1061" i="1"/>
  <c r="Y1061" i="1"/>
  <c r="AB1061" i="1" s="1"/>
  <c r="Z1061" i="1"/>
  <c r="AC1061" i="1" s="1"/>
  <c r="AD1061" i="1"/>
  <c r="AE1061" i="1"/>
  <c r="U1062" i="1"/>
  <c r="V1062" i="1"/>
  <c r="W1062" i="1" s="1"/>
  <c r="X1062" i="1"/>
  <c r="Y1062" i="1"/>
  <c r="AB1062" i="1" s="1"/>
  <c r="Z1062" i="1"/>
  <c r="AC1062" i="1" s="1"/>
  <c r="AA1062" i="1"/>
  <c r="AD1062" i="1"/>
  <c r="AE1062" i="1"/>
  <c r="U1063" i="1"/>
  <c r="V1063" i="1"/>
  <c r="W1063" i="1" s="1"/>
  <c r="AA1063" i="1" s="1"/>
  <c r="X1063" i="1"/>
  <c r="Y1063" i="1"/>
  <c r="AB1063" i="1" s="1"/>
  <c r="Z1063" i="1"/>
  <c r="AC1063" i="1" s="1"/>
  <c r="AD1063" i="1"/>
  <c r="AE1063" i="1"/>
  <c r="U1064" i="1"/>
  <c r="V1064" i="1"/>
  <c r="W1064" i="1" s="1"/>
  <c r="AA1064" i="1" s="1"/>
  <c r="X1064" i="1"/>
  <c r="Y1064" i="1"/>
  <c r="AB1064" i="1" s="1"/>
  <c r="Z1064" i="1"/>
  <c r="AC1064" i="1" s="1"/>
  <c r="AD1064" i="1"/>
  <c r="AE1064" i="1"/>
  <c r="U1065" i="1"/>
  <c r="V1065" i="1"/>
  <c r="W1065" i="1"/>
  <c r="AA1065" i="1" s="1"/>
  <c r="X1065" i="1"/>
  <c r="Y1065" i="1"/>
  <c r="AB1065" i="1" s="1"/>
  <c r="Z1065" i="1"/>
  <c r="AC1065" i="1" s="1"/>
  <c r="AD1065" i="1"/>
  <c r="AE1065" i="1"/>
  <c r="U1066" i="1"/>
  <c r="V1066" i="1"/>
  <c r="W1066" i="1" s="1"/>
  <c r="AA1066" i="1" s="1"/>
  <c r="X1066" i="1"/>
  <c r="Y1066" i="1"/>
  <c r="AB1066" i="1" s="1"/>
  <c r="Z1066" i="1"/>
  <c r="AC1066" i="1"/>
  <c r="AD1066" i="1"/>
  <c r="AE1066" i="1"/>
  <c r="U1067" i="1"/>
  <c r="V1067" i="1"/>
  <c r="W1067" i="1"/>
  <c r="AA1067" i="1" s="1"/>
  <c r="X1067" i="1"/>
  <c r="Y1067" i="1"/>
  <c r="AB1067" i="1" s="1"/>
  <c r="Z1067" i="1"/>
  <c r="AC1067" i="1" s="1"/>
  <c r="AD1067" i="1"/>
  <c r="AE1067" i="1"/>
  <c r="U1068" i="1"/>
  <c r="V1068" i="1"/>
  <c r="W1068" i="1" s="1"/>
  <c r="AA1068" i="1" s="1"/>
  <c r="X1068" i="1"/>
  <c r="Y1068" i="1"/>
  <c r="AB1068" i="1" s="1"/>
  <c r="Z1068" i="1"/>
  <c r="AC1068" i="1"/>
  <c r="AD1068" i="1"/>
  <c r="AE1068" i="1"/>
  <c r="U1069" i="1"/>
  <c r="V1069" i="1"/>
  <c r="W1069" i="1" s="1"/>
  <c r="AA1069" i="1" s="1"/>
  <c r="X1069" i="1"/>
  <c r="Y1069" i="1"/>
  <c r="AB1069" i="1" s="1"/>
  <c r="Z1069" i="1"/>
  <c r="AC1069" i="1" s="1"/>
  <c r="AD1069" i="1"/>
  <c r="AE1069" i="1"/>
  <c r="U1070" i="1"/>
  <c r="V1070" i="1"/>
  <c r="W1070" i="1" s="1"/>
  <c r="AA1070" i="1" s="1"/>
  <c r="X1070" i="1"/>
  <c r="Y1070" i="1"/>
  <c r="AB1070" i="1" s="1"/>
  <c r="Z1070" i="1"/>
  <c r="AC1070" i="1"/>
  <c r="AD1070" i="1"/>
  <c r="AE1070" i="1"/>
  <c r="U1071" i="1"/>
  <c r="V1071" i="1"/>
  <c r="W1071" i="1"/>
  <c r="AA1071" i="1" s="1"/>
  <c r="X1071" i="1"/>
  <c r="Y1071" i="1"/>
  <c r="AB1071" i="1" s="1"/>
  <c r="Z1071" i="1"/>
  <c r="AC1071" i="1" s="1"/>
  <c r="AD1071" i="1"/>
  <c r="AE1071" i="1"/>
  <c r="U1072" i="1"/>
  <c r="V1072" i="1"/>
  <c r="W1072" i="1" s="1"/>
  <c r="AA1072" i="1" s="1"/>
  <c r="X1072" i="1"/>
  <c r="Y1072" i="1"/>
  <c r="AB1072" i="1" s="1"/>
  <c r="Z1072" i="1"/>
  <c r="AC1072" i="1" s="1"/>
  <c r="AD1072" i="1"/>
  <c r="AE1072" i="1"/>
  <c r="U1073" i="1"/>
  <c r="V1073" i="1"/>
  <c r="W1073" i="1" s="1"/>
  <c r="AA1073" i="1" s="1"/>
  <c r="X1073" i="1"/>
  <c r="Y1073" i="1"/>
  <c r="AB1073" i="1" s="1"/>
  <c r="Z1073" i="1"/>
  <c r="AC1073" i="1" s="1"/>
  <c r="AD1073" i="1"/>
  <c r="AE1073" i="1"/>
  <c r="U1074" i="1"/>
  <c r="V1074" i="1"/>
  <c r="W1074" i="1" s="1"/>
  <c r="AA1074" i="1" s="1"/>
  <c r="X1074" i="1"/>
  <c r="Y1074" i="1"/>
  <c r="AB1074" i="1" s="1"/>
  <c r="Z1074" i="1"/>
  <c r="AC1074" i="1" s="1"/>
  <c r="AD1074" i="1"/>
  <c r="AE1074" i="1"/>
  <c r="U1075" i="1"/>
  <c r="V1075" i="1"/>
  <c r="W1075" i="1"/>
  <c r="AA1075" i="1" s="1"/>
  <c r="X1075" i="1"/>
  <c r="Y1075" i="1"/>
  <c r="AB1075" i="1" s="1"/>
  <c r="Z1075" i="1"/>
  <c r="AC1075" i="1" s="1"/>
  <c r="AD1075" i="1"/>
  <c r="AE1075" i="1"/>
  <c r="U1076" i="1"/>
  <c r="V1076" i="1"/>
  <c r="W1076" i="1" s="1"/>
  <c r="X1076" i="1"/>
  <c r="Y1076" i="1"/>
  <c r="AB1076" i="1" s="1"/>
  <c r="Z1076" i="1"/>
  <c r="AA1076" i="1"/>
  <c r="AC1076" i="1"/>
  <c r="AD1076" i="1"/>
  <c r="AE1076" i="1"/>
  <c r="U1077" i="1"/>
  <c r="V1077" i="1"/>
  <c r="W1077" i="1"/>
  <c r="AA1077" i="1" s="1"/>
  <c r="X1077" i="1"/>
  <c r="Y1077" i="1"/>
  <c r="AB1077" i="1" s="1"/>
  <c r="Z1077" i="1"/>
  <c r="AC1077" i="1" s="1"/>
  <c r="AD1077" i="1"/>
  <c r="AE1077" i="1"/>
  <c r="U1078" i="1"/>
  <c r="V1078" i="1"/>
  <c r="W1078" i="1" s="1"/>
  <c r="AA1078" i="1" s="1"/>
  <c r="X1078" i="1"/>
  <c r="Y1078" i="1"/>
  <c r="AB1078" i="1" s="1"/>
  <c r="Z1078" i="1"/>
  <c r="AC1078" i="1" s="1"/>
  <c r="AD1078" i="1"/>
  <c r="AE1078" i="1"/>
  <c r="U1079" i="1"/>
  <c r="V1079" i="1"/>
  <c r="W1079" i="1" s="1"/>
  <c r="AA1079" i="1" s="1"/>
  <c r="X1079" i="1"/>
  <c r="Y1079" i="1"/>
  <c r="AB1079" i="1" s="1"/>
  <c r="Z1079" i="1"/>
  <c r="AC1079" i="1" s="1"/>
  <c r="AD1079" i="1"/>
  <c r="AE1079" i="1"/>
  <c r="U1080" i="1"/>
  <c r="V1080" i="1"/>
  <c r="W1080" i="1" s="1"/>
  <c r="AA1080" i="1" s="1"/>
  <c r="X1080" i="1"/>
  <c r="Y1080" i="1"/>
  <c r="AB1080" i="1" s="1"/>
  <c r="Z1080" i="1"/>
  <c r="AC1080" i="1" s="1"/>
  <c r="AD1080" i="1"/>
  <c r="AE1080" i="1"/>
  <c r="U1081" i="1"/>
  <c r="V1081" i="1"/>
  <c r="W1081" i="1"/>
  <c r="AA1081" i="1" s="1"/>
  <c r="AF1081" i="1" s="1"/>
  <c r="X1081" i="1"/>
  <c r="Y1081" i="1"/>
  <c r="AB1081" i="1" s="1"/>
  <c r="Z1081" i="1"/>
  <c r="AC1081" i="1" s="1"/>
  <c r="AD1081" i="1"/>
  <c r="AE1081" i="1"/>
  <c r="U1082" i="1"/>
  <c r="V1082" i="1"/>
  <c r="W1082" i="1" s="1"/>
  <c r="X1082" i="1"/>
  <c r="Y1082" i="1"/>
  <c r="AB1082" i="1" s="1"/>
  <c r="Z1082" i="1"/>
  <c r="AA1082" i="1"/>
  <c r="AC1082" i="1"/>
  <c r="AD1082" i="1"/>
  <c r="AE1082" i="1"/>
  <c r="U1083" i="1"/>
  <c r="V1083" i="1"/>
  <c r="W1083" i="1"/>
  <c r="AA1083" i="1" s="1"/>
  <c r="X1083" i="1"/>
  <c r="Y1083" i="1"/>
  <c r="AB1083" i="1" s="1"/>
  <c r="Z1083" i="1"/>
  <c r="AC1083" i="1" s="1"/>
  <c r="AD1083" i="1"/>
  <c r="AE1083" i="1"/>
  <c r="U1084" i="1"/>
  <c r="V1084" i="1"/>
  <c r="W1084" i="1" s="1"/>
  <c r="AA1084" i="1" s="1"/>
  <c r="AF1084" i="1" s="1"/>
  <c r="X1084" i="1"/>
  <c r="Y1084" i="1"/>
  <c r="AB1084" i="1" s="1"/>
  <c r="Z1084" i="1"/>
  <c r="AC1084" i="1"/>
  <c r="AD1084" i="1"/>
  <c r="AE1084" i="1"/>
  <c r="U1085" i="1"/>
  <c r="V1085" i="1"/>
  <c r="W1085" i="1" s="1"/>
  <c r="AA1085" i="1" s="1"/>
  <c r="AF1085" i="1" s="1"/>
  <c r="X1085" i="1"/>
  <c r="Y1085" i="1"/>
  <c r="AB1085" i="1" s="1"/>
  <c r="Z1085" i="1"/>
  <c r="AC1085" i="1" s="1"/>
  <c r="AD1085" i="1"/>
  <c r="AE1085" i="1"/>
  <c r="U1086" i="1"/>
  <c r="V1086" i="1"/>
  <c r="W1086" i="1" s="1"/>
  <c r="AA1086" i="1" s="1"/>
  <c r="AF1086" i="1" s="1"/>
  <c r="X1086" i="1"/>
  <c r="Y1086" i="1"/>
  <c r="AB1086" i="1" s="1"/>
  <c r="Z1086" i="1"/>
  <c r="AC1086" i="1"/>
  <c r="AD1086" i="1"/>
  <c r="AE1086" i="1"/>
  <c r="U1087" i="1"/>
  <c r="V1087" i="1"/>
  <c r="W1087" i="1"/>
  <c r="AA1087" i="1" s="1"/>
  <c r="X1087" i="1"/>
  <c r="Y1087" i="1"/>
  <c r="AB1087" i="1" s="1"/>
  <c r="Z1087" i="1"/>
  <c r="AC1087" i="1" s="1"/>
  <c r="AD1087" i="1"/>
  <c r="AE1087" i="1"/>
  <c r="U1088" i="1"/>
  <c r="V1088" i="1"/>
  <c r="W1088" i="1" s="1"/>
  <c r="X1088" i="1"/>
  <c r="Y1088" i="1"/>
  <c r="AB1088" i="1" s="1"/>
  <c r="Z1088" i="1"/>
  <c r="AC1088" i="1" s="1"/>
  <c r="AA1088" i="1"/>
  <c r="AD1088" i="1"/>
  <c r="AE1088" i="1"/>
  <c r="U1089" i="1"/>
  <c r="V1089" i="1"/>
  <c r="W1089" i="1" s="1"/>
  <c r="AA1089" i="1" s="1"/>
  <c r="AF1089" i="1" s="1"/>
  <c r="X1089" i="1"/>
  <c r="Y1089" i="1"/>
  <c r="AB1089" i="1" s="1"/>
  <c r="Z1089" i="1"/>
  <c r="AC1089" i="1" s="1"/>
  <c r="AD1089" i="1"/>
  <c r="AE1089" i="1"/>
  <c r="U1090" i="1"/>
  <c r="V1090" i="1"/>
  <c r="W1090" i="1" s="1"/>
  <c r="AA1090" i="1" s="1"/>
  <c r="AF1090" i="1" s="1"/>
  <c r="X1090" i="1"/>
  <c r="Y1090" i="1"/>
  <c r="AB1090" i="1" s="1"/>
  <c r="Z1090" i="1"/>
  <c r="AC1090" i="1" s="1"/>
  <c r="AD1090" i="1"/>
  <c r="AE1090" i="1"/>
  <c r="U1091" i="1"/>
  <c r="V1091" i="1"/>
  <c r="W1091" i="1"/>
  <c r="AA1091" i="1" s="1"/>
  <c r="X1091" i="1"/>
  <c r="Y1091" i="1"/>
  <c r="AB1091" i="1" s="1"/>
  <c r="Z1091" i="1"/>
  <c r="AC1091" i="1" s="1"/>
  <c r="AD1091" i="1"/>
  <c r="AE1091" i="1"/>
  <c r="U1092" i="1"/>
  <c r="V1092" i="1"/>
  <c r="W1092" i="1" s="1"/>
  <c r="X1092" i="1"/>
  <c r="Y1092" i="1"/>
  <c r="AB1092" i="1" s="1"/>
  <c r="Z1092" i="1"/>
  <c r="AA1092" i="1"/>
  <c r="AC1092" i="1"/>
  <c r="AD1092" i="1"/>
  <c r="AE1092" i="1"/>
  <c r="U1093" i="1"/>
  <c r="V1093" i="1"/>
  <c r="W1093" i="1"/>
  <c r="AA1093" i="1" s="1"/>
  <c r="X1093" i="1"/>
  <c r="Y1093" i="1"/>
  <c r="AB1093" i="1" s="1"/>
  <c r="Z1093" i="1"/>
  <c r="AC1093" i="1" s="1"/>
  <c r="AD1093" i="1"/>
  <c r="AE1093" i="1"/>
  <c r="U1094" i="1"/>
  <c r="V1094" i="1"/>
  <c r="W1094" i="1" s="1"/>
  <c r="X1094" i="1"/>
  <c r="Y1094" i="1"/>
  <c r="AB1094" i="1" s="1"/>
  <c r="Z1094" i="1"/>
  <c r="AC1094" i="1" s="1"/>
  <c r="AA1094" i="1"/>
  <c r="AD1094" i="1"/>
  <c r="AE1094" i="1"/>
  <c r="U1095" i="1"/>
  <c r="V1095" i="1"/>
  <c r="W1095" i="1" s="1"/>
  <c r="AA1095" i="1" s="1"/>
  <c r="AF1095" i="1" s="1"/>
  <c r="X1095" i="1"/>
  <c r="Y1095" i="1"/>
  <c r="AB1095" i="1" s="1"/>
  <c r="Z1095" i="1"/>
  <c r="AC1095" i="1" s="1"/>
  <c r="AD1095" i="1"/>
  <c r="AE1095" i="1"/>
  <c r="U1096" i="1"/>
  <c r="V1096" i="1"/>
  <c r="W1096" i="1" s="1"/>
  <c r="AA1096" i="1" s="1"/>
  <c r="X1096" i="1"/>
  <c r="Y1096" i="1"/>
  <c r="AB1096" i="1" s="1"/>
  <c r="Z1096" i="1"/>
  <c r="AC1096" i="1" s="1"/>
  <c r="AD1096" i="1"/>
  <c r="AE1096" i="1"/>
  <c r="U1097" i="1"/>
  <c r="V1097" i="1"/>
  <c r="W1097" i="1"/>
  <c r="AA1097" i="1" s="1"/>
  <c r="X1097" i="1"/>
  <c r="Y1097" i="1"/>
  <c r="AB1097" i="1" s="1"/>
  <c r="Z1097" i="1"/>
  <c r="AC1097" i="1" s="1"/>
  <c r="AD1097" i="1"/>
  <c r="AE1097" i="1"/>
  <c r="U1098" i="1"/>
  <c r="V1098" i="1"/>
  <c r="W1098" i="1" s="1"/>
  <c r="AA1098" i="1" s="1"/>
  <c r="X1098" i="1"/>
  <c r="Y1098" i="1"/>
  <c r="AB1098" i="1" s="1"/>
  <c r="Z1098" i="1"/>
  <c r="AC1098" i="1"/>
  <c r="AD1098" i="1"/>
  <c r="AE1098" i="1"/>
  <c r="U1099" i="1"/>
  <c r="V1099" i="1"/>
  <c r="W1099" i="1"/>
  <c r="AA1099" i="1" s="1"/>
  <c r="AF1099" i="1" s="1"/>
  <c r="X1099" i="1"/>
  <c r="Y1099" i="1"/>
  <c r="AB1099" i="1" s="1"/>
  <c r="Z1099" i="1"/>
  <c r="AC1099" i="1" s="1"/>
  <c r="AD1099" i="1"/>
  <c r="AE1099" i="1"/>
  <c r="U1100" i="1"/>
  <c r="V1100" i="1"/>
  <c r="W1100" i="1" s="1"/>
  <c r="AA1100" i="1" s="1"/>
  <c r="X1100" i="1"/>
  <c r="Y1100" i="1"/>
  <c r="AB1100" i="1" s="1"/>
  <c r="Z1100" i="1"/>
  <c r="AC1100" i="1"/>
  <c r="AD1100" i="1"/>
  <c r="AE1100" i="1"/>
  <c r="U1101" i="1"/>
  <c r="V1101" i="1"/>
  <c r="W1101" i="1" s="1"/>
  <c r="AA1101" i="1" s="1"/>
  <c r="X1101" i="1"/>
  <c r="Y1101" i="1"/>
  <c r="AB1101" i="1" s="1"/>
  <c r="Z1101" i="1"/>
  <c r="AC1101" i="1" s="1"/>
  <c r="AD1101" i="1"/>
  <c r="AE1101" i="1"/>
  <c r="U1102" i="1"/>
  <c r="V1102" i="1"/>
  <c r="W1102" i="1" s="1"/>
  <c r="AA1102" i="1" s="1"/>
  <c r="X1102" i="1"/>
  <c r="Y1102" i="1"/>
  <c r="AB1102" i="1" s="1"/>
  <c r="Z1102" i="1"/>
  <c r="AC1102" i="1"/>
  <c r="AD1102" i="1"/>
  <c r="AE1102" i="1"/>
  <c r="U1103" i="1"/>
  <c r="V1103" i="1"/>
  <c r="W1103" i="1"/>
  <c r="AA1103" i="1" s="1"/>
  <c r="X1103" i="1"/>
  <c r="Y1103" i="1"/>
  <c r="AB1103" i="1" s="1"/>
  <c r="Z1103" i="1"/>
  <c r="AC1103" i="1" s="1"/>
  <c r="AD1103" i="1"/>
  <c r="AE1103" i="1"/>
  <c r="U1104" i="1"/>
  <c r="V1104" i="1"/>
  <c r="W1104" i="1" s="1"/>
  <c r="AA1104" i="1" s="1"/>
  <c r="X1104" i="1"/>
  <c r="Y1104" i="1"/>
  <c r="AB1104" i="1" s="1"/>
  <c r="Z1104" i="1"/>
  <c r="AC1104" i="1" s="1"/>
  <c r="AD1104" i="1"/>
  <c r="AE1104" i="1"/>
  <c r="U1105" i="1"/>
  <c r="V1105" i="1"/>
  <c r="W1105" i="1" s="1"/>
  <c r="AA1105" i="1" s="1"/>
  <c r="X1105" i="1"/>
  <c r="Y1105" i="1"/>
  <c r="AB1105" i="1" s="1"/>
  <c r="Z1105" i="1"/>
  <c r="AC1105" i="1" s="1"/>
  <c r="AD1105" i="1"/>
  <c r="AE1105" i="1"/>
  <c r="U1106" i="1"/>
  <c r="V1106" i="1"/>
  <c r="W1106" i="1" s="1"/>
  <c r="AA1106" i="1" s="1"/>
  <c r="X1106" i="1"/>
  <c r="Y1106" i="1"/>
  <c r="AB1106" i="1" s="1"/>
  <c r="Z1106" i="1"/>
  <c r="AC1106" i="1" s="1"/>
  <c r="AD1106" i="1"/>
  <c r="AE1106" i="1"/>
  <c r="U1107" i="1"/>
  <c r="V1107" i="1"/>
  <c r="W1107" i="1"/>
  <c r="AA1107" i="1" s="1"/>
  <c r="X1107" i="1"/>
  <c r="Y1107" i="1"/>
  <c r="AB1107" i="1" s="1"/>
  <c r="Z1107" i="1"/>
  <c r="AC1107" i="1"/>
  <c r="AD1107" i="1"/>
  <c r="AE1107" i="1"/>
  <c r="U1108" i="1"/>
  <c r="V1108" i="1"/>
  <c r="W1108" i="1" s="1"/>
  <c r="AA1108" i="1" s="1"/>
  <c r="X1108" i="1"/>
  <c r="Y1108" i="1"/>
  <c r="AB1108" i="1" s="1"/>
  <c r="Z1108" i="1"/>
  <c r="AC1108" i="1" s="1"/>
  <c r="AD1108" i="1"/>
  <c r="AE1108" i="1"/>
  <c r="U1109" i="1"/>
  <c r="V1109" i="1"/>
  <c r="W1109" i="1" s="1"/>
  <c r="AA1109" i="1" s="1"/>
  <c r="X1109" i="1"/>
  <c r="Y1109" i="1"/>
  <c r="AB1109" i="1" s="1"/>
  <c r="Z1109" i="1"/>
  <c r="AC1109" i="1"/>
  <c r="AD1109" i="1"/>
  <c r="AE1109" i="1"/>
  <c r="U1110" i="1"/>
  <c r="V1110" i="1"/>
  <c r="W1110" i="1" s="1"/>
  <c r="AA1110" i="1" s="1"/>
  <c r="X1110" i="1"/>
  <c r="Y1110" i="1"/>
  <c r="AB1110" i="1" s="1"/>
  <c r="Z1110" i="1"/>
  <c r="AC1110" i="1"/>
  <c r="AD1110" i="1"/>
  <c r="AE1110" i="1"/>
  <c r="U1111" i="1"/>
  <c r="V1111" i="1"/>
  <c r="W1111" i="1"/>
  <c r="AA1111" i="1" s="1"/>
  <c r="X1111" i="1"/>
  <c r="Y1111" i="1"/>
  <c r="AB1111" i="1" s="1"/>
  <c r="Z1111" i="1"/>
  <c r="AC1111" i="1"/>
  <c r="AD1111" i="1"/>
  <c r="AE1111" i="1"/>
  <c r="U1112" i="1"/>
  <c r="V1112" i="1"/>
  <c r="W1112" i="1" s="1"/>
  <c r="AA1112" i="1" s="1"/>
  <c r="X1112" i="1"/>
  <c r="Y1112" i="1"/>
  <c r="AB1112" i="1" s="1"/>
  <c r="Z1112" i="1"/>
  <c r="AC1112" i="1"/>
  <c r="AD1112" i="1"/>
  <c r="AE1112" i="1"/>
  <c r="U1113" i="1"/>
  <c r="V1113" i="1"/>
  <c r="W1113" i="1"/>
  <c r="AA1113" i="1" s="1"/>
  <c r="X1113" i="1"/>
  <c r="Y1113" i="1"/>
  <c r="AB1113" i="1" s="1"/>
  <c r="Z1113" i="1"/>
  <c r="AC1113" i="1" s="1"/>
  <c r="AD1113" i="1"/>
  <c r="AE1113" i="1"/>
  <c r="U1114" i="1"/>
  <c r="V1114" i="1"/>
  <c r="W1114" i="1" s="1"/>
  <c r="AA1114" i="1" s="1"/>
  <c r="X1114" i="1"/>
  <c r="Y1114" i="1"/>
  <c r="AB1114" i="1" s="1"/>
  <c r="Z1114" i="1"/>
  <c r="AC1114" i="1" s="1"/>
  <c r="AD1114" i="1"/>
  <c r="AE1114" i="1"/>
  <c r="U1115" i="1"/>
  <c r="V1115" i="1"/>
  <c r="W1115" i="1"/>
  <c r="AA1115" i="1" s="1"/>
  <c r="X1115" i="1"/>
  <c r="Y1115" i="1"/>
  <c r="AB1115" i="1" s="1"/>
  <c r="Z1115" i="1"/>
  <c r="AC1115" i="1"/>
  <c r="AD1115" i="1"/>
  <c r="AE1115" i="1"/>
  <c r="U1116" i="1"/>
  <c r="V1116" i="1"/>
  <c r="W1116" i="1" s="1"/>
  <c r="X1116" i="1"/>
  <c r="Y1116" i="1"/>
  <c r="AB1116" i="1" s="1"/>
  <c r="Z1116" i="1"/>
  <c r="AC1116" i="1" s="1"/>
  <c r="AA1116" i="1"/>
  <c r="AD1116" i="1"/>
  <c r="AE1116" i="1"/>
  <c r="U1117" i="1"/>
  <c r="V1117" i="1"/>
  <c r="W1117" i="1" s="1"/>
  <c r="AA1117" i="1" s="1"/>
  <c r="X1117" i="1"/>
  <c r="Y1117" i="1"/>
  <c r="AB1117" i="1" s="1"/>
  <c r="Z1117" i="1"/>
  <c r="AC1117" i="1"/>
  <c r="AD1117" i="1"/>
  <c r="AE1117" i="1"/>
  <c r="U1118" i="1"/>
  <c r="V1118" i="1"/>
  <c r="W1118" i="1" s="1"/>
  <c r="X1118" i="1"/>
  <c r="Y1118" i="1"/>
  <c r="AB1118" i="1" s="1"/>
  <c r="Z1118" i="1"/>
  <c r="AA1118" i="1"/>
  <c r="AC1118" i="1"/>
  <c r="AD1118" i="1"/>
  <c r="AE1118" i="1"/>
  <c r="U1119" i="1"/>
  <c r="V1119" i="1"/>
  <c r="W1119" i="1"/>
  <c r="AA1119" i="1" s="1"/>
  <c r="AF1119" i="1" s="1"/>
  <c r="X1119" i="1"/>
  <c r="Y1119" i="1"/>
  <c r="AB1119" i="1" s="1"/>
  <c r="Z1119" i="1"/>
  <c r="AC1119" i="1"/>
  <c r="AD1119" i="1"/>
  <c r="AE1119" i="1"/>
  <c r="U1120" i="1"/>
  <c r="V1120" i="1"/>
  <c r="W1120" i="1" s="1"/>
  <c r="AA1120" i="1" s="1"/>
  <c r="AF1120" i="1" s="1"/>
  <c r="X1120" i="1"/>
  <c r="Y1120" i="1"/>
  <c r="AB1120" i="1" s="1"/>
  <c r="Z1120" i="1"/>
  <c r="AC1120" i="1"/>
  <c r="AD1120" i="1"/>
  <c r="AE1120" i="1"/>
  <c r="U1121" i="1"/>
  <c r="V1121" i="1"/>
  <c r="W1121" i="1"/>
  <c r="AA1121" i="1" s="1"/>
  <c r="X1121" i="1"/>
  <c r="Y1121" i="1"/>
  <c r="AB1121" i="1" s="1"/>
  <c r="Z1121" i="1"/>
  <c r="AC1121" i="1" s="1"/>
  <c r="AD1121" i="1"/>
  <c r="AE1121" i="1"/>
  <c r="U1122" i="1"/>
  <c r="V1122" i="1"/>
  <c r="W1122" i="1" s="1"/>
  <c r="AA1122" i="1" s="1"/>
  <c r="AF1122" i="1" s="1"/>
  <c r="X1122" i="1"/>
  <c r="Y1122" i="1"/>
  <c r="AB1122" i="1" s="1"/>
  <c r="Z1122" i="1"/>
  <c r="AC1122" i="1" s="1"/>
  <c r="AD1122" i="1"/>
  <c r="AE1122" i="1"/>
  <c r="U1123" i="1"/>
  <c r="V1123" i="1"/>
  <c r="W1123" i="1"/>
  <c r="AA1123" i="1" s="1"/>
  <c r="X1123" i="1"/>
  <c r="Y1123" i="1"/>
  <c r="AB1123" i="1" s="1"/>
  <c r="Z1123" i="1"/>
  <c r="AC1123" i="1"/>
  <c r="AD1123" i="1"/>
  <c r="AE1123" i="1"/>
  <c r="U1124" i="1"/>
  <c r="V1124" i="1"/>
  <c r="W1124" i="1" s="1"/>
  <c r="X1124" i="1"/>
  <c r="Y1124" i="1"/>
  <c r="AB1124" i="1" s="1"/>
  <c r="Z1124" i="1"/>
  <c r="AC1124" i="1" s="1"/>
  <c r="AA1124" i="1"/>
  <c r="AD1124" i="1"/>
  <c r="AE1124" i="1"/>
  <c r="U1125" i="1"/>
  <c r="V1125" i="1"/>
  <c r="W1125" i="1" s="1"/>
  <c r="AA1125" i="1" s="1"/>
  <c r="AF1125" i="1" s="1"/>
  <c r="X1125" i="1"/>
  <c r="Y1125" i="1"/>
  <c r="AB1125" i="1" s="1"/>
  <c r="Z1125" i="1"/>
  <c r="AC1125" i="1"/>
  <c r="AD1125" i="1"/>
  <c r="AE1125" i="1"/>
  <c r="U1126" i="1"/>
  <c r="V1126" i="1"/>
  <c r="W1126" i="1" s="1"/>
  <c r="X1126" i="1"/>
  <c r="Y1126" i="1"/>
  <c r="AB1126" i="1" s="1"/>
  <c r="Z1126" i="1"/>
  <c r="AA1126" i="1"/>
  <c r="AC1126" i="1"/>
  <c r="AD1126" i="1"/>
  <c r="AE1126" i="1"/>
  <c r="U1127" i="1"/>
  <c r="V1127" i="1"/>
  <c r="W1127" i="1"/>
  <c r="AA1127" i="1" s="1"/>
  <c r="X1127" i="1"/>
  <c r="Y1127" i="1"/>
  <c r="AB1127" i="1" s="1"/>
  <c r="Z1127" i="1"/>
  <c r="AC1127" i="1"/>
  <c r="AD1127" i="1"/>
  <c r="AE1127" i="1"/>
  <c r="U1128" i="1"/>
  <c r="V1128" i="1"/>
  <c r="W1128" i="1" s="1"/>
  <c r="AA1128" i="1" s="1"/>
  <c r="X1128" i="1"/>
  <c r="Y1128" i="1"/>
  <c r="AB1128" i="1" s="1"/>
  <c r="Z1128" i="1"/>
  <c r="AC1128" i="1"/>
  <c r="AD1128" i="1"/>
  <c r="AE1128" i="1"/>
  <c r="U1129" i="1"/>
  <c r="V1129" i="1"/>
  <c r="W1129" i="1"/>
  <c r="AA1129" i="1" s="1"/>
  <c r="X1129" i="1"/>
  <c r="Y1129" i="1"/>
  <c r="AB1129" i="1" s="1"/>
  <c r="Z1129" i="1"/>
  <c r="AC1129" i="1" s="1"/>
  <c r="AD1129" i="1"/>
  <c r="AE1129" i="1"/>
  <c r="U1130" i="1"/>
  <c r="V1130" i="1"/>
  <c r="W1130" i="1" s="1"/>
  <c r="AA1130" i="1" s="1"/>
  <c r="X1130" i="1"/>
  <c r="Y1130" i="1"/>
  <c r="AB1130" i="1" s="1"/>
  <c r="Z1130" i="1"/>
  <c r="AC1130" i="1" s="1"/>
  <c r="AD1130" i="1"/>
  <c r="AE1130" i="1"/>
  <c r="U1131" i="1"/>
  <c r="V1131" i="1"/>
  <c r="W1131" i="1"/>
  <c r="AA1131" i="1" s="1"/>
  <c r="X1131" i="1"/>
  <c r="Y1131" i="1"/>
  <c r="AB1131" i="1" s="1"/>
  <c r="Z1131" i="1"/>
  <c r="AC1131" i="1"/>
  <c r="AD1131" i="1"/>
  <c r="AE1131" i="1"/>
  <c r="U1132" i="1"/>
  <c r="V1132" i="1"/>
  <c r="W1132" i="1" s="1"/>
  <c r="AA1132" i="1" s="1"/>
  <c r="X1132" i="1"/>
  <c r="Y1132" i="1"/>
  <c r="AB1132" i="1" s="1"/>
  <c r="Z1132" i="1"/>
  <c r="AC1132" i="1" s="1"/>
  <c r="AD1132" i="1"/>
  <c r="AE1132" i="1"/>
  <c r="U1133" i="1"/>
  <c r="V1133" i="1"/>
  <c r="W1133" i="1" s="1"/>
  <c r="AA1133" i="1" s="1"/>
  <c r="X1133" i="1"/>
  <c r="Y1133" i="1"/>
  <c r="AB1133" i="1" s="1"/>
  <c r="Z1133" i="1"/>
  <c r="AC1133" i="1"/>
  <c r="AD1133" i="1"/>
  <c r="AE1133" i="1"/>
  <c r="U1134" i="1"/>
  <c r="V1134" i="1"/>
  <c r="W1134" i="1" s="1"/>
  <c r="AA1134" i="1" s="1"/>
  <c r="X1134" i="1"/>
  <c r="Y1134" i="1"/>
  <c r="AB1134" i="1" s="1"/>
  <c r="Z1134" i="1"/>
  <c r="AC1134" i="1"/>
  <c r="AD1134" i="1"/>
  <c r="AE1134" i="1"/>
  <c r="U1135" i="1"/>
  <c r="V1135" i="1"/>
  <c r="W1135" i="1"/>
  <c r="AA1135" i="1" s="1"/>
  <c r="X1135" i="1"/>
  <c r="Y1135" i="1"/>
  <c r="AB1135" i="1" s="1"/>
  <c r="Z1135" i="1"/>
  <c r="AC1135" i="1"/>
  <c r="AD1135" i="1"/>
  <c r="AE1135" i="1"/>
  <c r="U1136" i="1"/>
  <c r="V1136" i="1"/>
  <c r="W1136" i="1" s="1"/>
  <c r="AA1136" i="1" s="1"/>
  <c r="X1136" i="1"/>
  <c r="Y1136" i="1"/>
  <c r="AB1136" i="1" s="1"/>
  <c r="Z1136" i="1"/>
  <c r="AC1136" i="1"/>
  <c r="AD1136" i="1"/>
  <c r="AE1136" i="1"/>
  <c r="U1137" i="1"/>
  <c r="V1137" i="1"/>
  <c r="W1137" i="1"/>
  <c r="AA1137" i="1" s="1"/>
  <c r="X1137" i="1"/>
  <c r="Y1137" i="1"/>
  <c r="AB1137" i="1" s="1"/>
  <c r="Z1137" i="1"/>
  <c r="AC1137" i="1" s="1"/>
  <c r="AD1137" i="1"/>
  <c r="AE1137" i="1"/>
  <c r="U1138" i="1"/>
  <c r="V1138" i="1"/>
  <c r="W1138" i="1" s="1"/>
  <c r="AA1138" i="1" s="1"/>
  <c r="X1138" i="1"/>
  <c r="Y1138" i="1"/>
  <c r="AB1138" i="1" s="1"/>
  <c r="Z1138" i="1"/>
  <c r="AC1138" i="1" s="1"/>
  <c r="AD1138" i="1"/>
  <c r="AE1138" i="1"/>
  <c r="U1139" i="1"/>
  <c r="V1139" i="1"/>
  <c r="W1139" i="1"/>
  <c r="AA1139" i="1" s="1"/>
  <c r="X1139" i="1"/>
  <c r="Y1139" i="1"/>
  <c r="AB1139" i="1" s="1"/>
  <c r="Z1139" i="1"/>
  <c r="AC1139" i="1"/>
  <c r="AD1139" i="1"/>
  <c r="AE1139" i="1"/>
  <c r="U1140" i="1"/>
  <c r="V1140" i="1"/>
  <c r="W1140" i="1" s="1"/>
  <c r="X1140" i="1"/>
  <c r="Y1140" i="1"/>
  <c r="AB1140" i="1" s="1"/>
  <c r="Z1140" i="1"/>
  <c r="AC1140" i="1" s="1"/>
  <c r="AA1140" i="1"/>
  <c r="AD1140" i="1"/>
  <c r="AE1140" i="1"/>
  <c r="U1141" i="1"/>
  <c r="V1141" i="1"/>
  <c r="W1141" i="1" s="1"/>
  <c r="AA1141" i="1" s="1"/>
  <c r="X1141" i="1"/>
  <c r="Y1141" i="1"/>
  <c r="AB1141" i="1" s="1"/>
  <c r="Z1141" i="1"/>
  <c r="AC1141" i="1"/>
  <c r="AD1141" i="1"/>
  <c r="AE1141" i="1"/>
  <c r="U1142" i="1"/>
  <c r="V1142" i="1"/>
  <c r="W1142" i="1" s="1"/>
  <c r="X1142" i="1"/>
  <c r="Y1142" i="1"/>
  <c r="AB1142" i="1" s="1"/>
  <c r="Z1142" i="1"/>
  <c r="AA1142" i="1"/>
  <c r="AC1142" i="1"/>
  <c r="AD1142" i="1"/>
  <c r="AE1142" i="1"/>
  <c r="U1143" i="1"/>
  <c r="V1143" i="1"/>
  <c r="W1143" i="1"/>
  <c r="AA1143" i="1" s="1"/>
  <c r="X1143" i="1"/>
  <c r="Y1143" i="1"/>
  <c r="AB1143" i="1" s="1"/>
  <c r="Z1143" i="1"/>
  <c r="AC1143" i="1"/>
  <c r="AD1143" i="1"/>
  <c r="AE1143" i="1"/>
  <c r="U1144" i="1"/>
  <c r="V1144" i="1"/>
  <c r="W1144" i="1" s="1"/>
  <c r="AA1144" i="1" s="1"/>
  <c r="X1144" i="1"/>
  <c r="Y1144" i="1"/>
  <c r="AB1144" i="1" s="1"/>
  <c r="Z1144" i="1"/>
  <c r="AC1144" i="1"/>
  <c r="AD1144" i="1"/>
  <c r="AE1144" i="1"/>
  <c r="U1145" i="1"/>
  <c r="V1145" i="1"/>
  <c r="W1145" i="1"/>
  <c r="AA1145" i="1" s="1"/>
  <c r="X1145" i="1"/>
  <c r="Y1145" i="1"/>
  <c r="AB1145" i="1" s="1"/>
  <c r="Z1145" i="1"/>
  <c r="AC1145" i="1" s="1"/>
  <c r="AD1145" i="1"/>
  <c r="AE1145" i="1"/>
  <c r="U1146" i="1"/>
  <c r="V1146" i="1"/>
  <c r="W1146" i="1" s="1"/>
  <c r="AA1146" i="1" s="1"/>
  <c r="X1146" i="1"/>
  <c r="Y1146" i="1"/>
  <c r="AB1146" i="1" s="1"/>
  <c r="Z1146" i="1"/>
  <c r="AC1146" i="1" s="1"/>
  <c r="AD1146" i="1"/>
  <c r="AE1146" i="1"/>
  <c r="U1147" i="1"/>
  <c r="V1147" i="1"/>
  <c r="W1147" i="1"/>
  <c r="AA1147" i="1" s="1"/>
  <c r="X1147" i="1"/>
  <c r="Y1147" i="1" s="1"/>
  <c r="AB1147" i="1" s="1"/>
  <c r="Z1147" i="1"/>
  <c r="AC1147" i="1"/>
  <c r="AD1147" i="1"/>
  <c r="AE1147" i="1"/>
  <c r="U1148" i="1"/>
  <c r="V1148" i="1"/>
  <c r="W1148" i="1" s="1"/>
  <c r="AA1148" i="1" s="1"/>
  <c r="X1148" i="1"/>
  <c r="Y1148" i="1"/>
  <c r="AB1148" i="1" s="1"/>
  <c r="Z1148" i="1"/>
  <c r="AC1148" i="1" s="1"/>
  <c r="AD1148" i="1"/>
  <c r="AE1148" i="1"/>
  <c r="U1149" i="1"/>
  <c r="V1149" i="1"/>
  <c r="W1149" i="1"/>
  <c r="AA1149" i="1" s="1"/>
  <c r="X1149" i="1"/>
  <c r="Y1149" i="1"/>
  <c r="AB1149" i="1" s="1"/>
  <c r="Z1149" i="1"/>
  <c r="AC1149" i="1"/>
  <c r="AD1149" i="1"/>
  <c r="AE1149" i="1"/>
  <c r="U1150" i="1"/>
  <c r="V1150" i="1"/>
  <c r="W1150" i="1" s="1"/>
  <c r="X1150" i="1"/>
  <c r="Y1150" i="1"/>
  <c r="AB1150" i="1" s="1"/>
  <c r="Z1150" i="1"/>
  <c r="AA1150" i="1"/>
  <c r="AC1150" i="1"/>
  <c r="AD1150" i="1"/>
  <c r="AE1150" i="1"/>
  <c r="U1151" i="1"/>
  <c r="V1151" i="1"/>
  <c r="W1151" i="1"/>
  <c r="AA1151" i="1" s="1"/>
  <c r="AF1151" i="1" s="1"/>
  <c r="X1151" i="1"/>
  <c r="Y1151" i="1" s="1"/>
  <c r="AB1151" i="1" s="1"/>
  <c r="Z1151" i="1"/>
  <c r="AC1151" i="1"/>
  <c r="AD1151" i="1"/>
  <c r="AE1151" i="1"/>
  <c r="U1152" i="1"/>
  <c r="V1152" i="1"/>
  <c r="W1152" i="1" s="1"/>
  <c r="AA1152" i="1" s="1"/>
  <c r="AF1152" i="1" s="1"/>
  <c r="X1152" i="1"/>
  <c r="Y1152" i="1"/>
  <c r="AB1152" i="1" s="1"/>
  <c r="Z1152" i="1"/>
  <c r="AC1152" i="1" s="1"/>
  <c r="AD1152" i="1"/>
  <c r="AE1152" i="1"/>
  <c r="U1153" i="1"/>
  <c r="V1153" i="1"/>
  <c r="W1153" i="1"/>
  <c r="AA1153" i="1" s="1"/>
  <c r="AF1153" i="1" s="1"/>
  <c r="X1153" i="1"/>
  <c r="Y1153" i="1"/>
  <c r="AB1153" i="1" s="1"/>
  <c r="Z1153" i="1"/>
  <c r="AC1153" i="1"/>
  <c r="AD1153" i="1"/>
  <c r="AE1153" i="1"/>
  <c r="U1154" i="1"/>
  <c r="V1154" i="1"/>
  <c r="W1154" i="1" s="1"/>
  <c r="X1154" i="1"/>
  <c r="Y1154" i="1"/>
  <c r="Z1154" i="1"/>
  <c r="AA1154" i="1"/>
  <c r="AB1154" i="1"/>
  <c r="AC1154" i="1"/>
  <c r="AD1154" i="1"/>
  <c r="AE1154" i="1"/>
  <c r="U1155" i="1"/>
  <c r="V1155" i="1"/>
  <c r="W1155" i="1"/>
  <c r="AA1155" i="1" s="1"/>
  <c r="X1155" i="1"/>
  <c r="Y1155" i="1" s="1"/>
  <c r="AB1155" i="1" s="1"/>
  <c r="Z1155" i="1"/>
  <c r="AC1155" i="1"/>
  <c r="AD1155" i="1"/>
  <c r="AE1155" i="1"/>
  <c r="U1156" i="1"/>
  <c r="V1156" i="1"/>
  <c r="W1156" i="1" s="1"/>
  <c r="AA1156" i="1" s="1"/>
  <c r="X1156" i="1"/>
  <c r="Y1156" i="1"/>
  <c r="AB1156" i="1" s="1"/>
  <c r="Z1156" i="1"/>
  <c r="AC1156" i="1" s="1"/>
  <c r="AD1156" i="1"/>
  <c r="AE1156" i="1"/>
  <c r="U1157" i="1"/>
  <c r="V1157" i="1"/>
  <c r="W1157" i="1"/>
  <c r="AA1157" i="1" s="1"/>
  <c r="AF1157" i="1" s="1"/>
  <c r="X1157" i="1"/>
  <c r="Y1157" i="1"/>
  <c r="AB1157" i="1" s="1"/>
  <c r="Z1157" i="1"/>
  <c r="AC1157" i="1"/>
  <c r="AD1157" i="1"/>
  <c r="AE1157" i="1"/>
  <c r="U1158" i="1"/>
  <c r="V1158" i="1"/>
  <c r="W1158" i="1" s="1"/>
  <c r="AA1158" i="1" s="1"/>
  <c r="X1158" i="1"/>
  <c r="Y1158" i="1"/>
  <c r="Z1158" i="1"/>
  <c r="AB1158" i="1"/>
  <c r="AC1158" i="1"/>
  <c r="AD1158" i="1"/>
  <c r="AE1158" i="1"/>
  <c r="U1159" i="1"/>
  <c r="V1159" i="1"/>
  <c r="W1159" i="1"/>
  <c r="AA1159" i="1" s="1"/>
  <c r="X1159" i="1"/>
  <c r="Y1159" i="1" s="1"/>
  <c r="AB1159" i="1" s="1"/>
  <c r="Z1159" i="1"/>
  <c r="AC1159" i="1"/>
  <c r="AD1159" i="1"/>
  <c r="AE1159" i="1"/>
  <c r="U1160" i="1"/>
  <c r="V1160" i="1"/>
  <c r="W1160" i="1" s="1"/>
  <c r="AA1160" i="1" s="1"/>
  <c r="X1160" i="1"/>
  <c r="Y1160" i="1"/>
  <c r="AB1160" i="1" s="1"/>
  <c r="Z1160" i="1"/>
  <c r="AC1160" i="1" s="1"/>
  <c r="AD1160" i="1"/>
  <c r="AE1160" i="1"/>
  <c r="U1161" i="1"/>
  <c r="V1161" i="1"/>
  <c r="W1161" i="1"/>
  <c r="AA1161" i="1" s="1"/>
  <c r="X1161" i="1"/>
  <c r="Y1161" i="1"/>
  <c r="AB1161" i="1" s="1"/>
  <c r="Z1161" i="1"/>
  <c r="AC1161" i="1"/>
  <c r="AD1161" i="1"/>
  <c r="AE1161" i="1"/>
  <c r="U1162" i="1"/>
  <c r="V1162" i="1"/>
  <c r="W1162" i="1" s="1"/>
  <c r="AA1162" i="1" s="1"/>
  <c r="X1162" i="1"/>
  <c r="Y1162" i="1"/>
  <c r="Z1162" i="1"/>
  <c r="AB1162" i="1"/>
  <c r="AC1162" i="1"/>
  <c r="AD1162" i="1"/>
  <c r="AE1162" i="1"/>
  <c r="U1163" i="1"/>
  <c r="V1163" i="1"/>
  <c r="W1163" i="1"/>
  <c r="AA1163" i="1" s="1"/>
  <c r="X1163" i="1"/>
  <c r="Y1163" i="1" s="1"/>
  <c r="AB1163" i="1" s="1"/>
  <c r="Z1163" i="1"/>
  <c r="AC1163" i="1"/>
  <c r="AD1163" i="1"/>
  <c r="AE1163" i="1"/>
  <c r="U1164" i="1"/>
  <c r="V1164" i="1"/>
  <c r="W1164" i="1" s="1"/>
  <c r="AA1164" i="1" s="1"/>
  <c r="X1164" i="1"/>
  <c r="Y1164" i="1"/>
  <c r="AB1164" i="1" s="1"/>
  <c r="Z1164" i="1"/>
  <c r="AC1164" i="1" s="1"/>
  <c r="AD1164" i="1"/>
  <c r="AE1164" i="1"/>
  <c r="U1165" i="1"/>
  <c r="V1165" i="1"/>
  <c r="W1165" i="1"/>
  <c r="AA1165" i="1" s="1"/>
  <c r="X1165" i="1"/>
  <c r="Y1165" i="1"/>
  <c r="AB1165" i="1" s="1"/>
  <c r="Z1165" i="1"/>
  <c r="AC1165" i="1"/>
  <c r="AD1165" i="1"/>
  <c r="AE1165" i="1"/>
  <c r="U1166" i="1"/>
  <c r="V1166" i="1"/>
  <c r="W1166" i="1" s="1"/>
  <c r="AA1166" i="1" s="1"/>
  <c r="X1166" i="1"/>
  <c r="Y1166" i="1"/>
  <c r="AB1166" i="1" s="1"/>
  <c r="Z1166" i="1"/>
  <c r="AC1166" i="1" s="1"/>
  <c r="AD1166" i="1"/>
  <c r="AE1166" i="1"/>
  <c r="U1167" i="1"/>
  <c r="V1167" i="1"/>
  <c r="W1167" i="1" s="1"/>
  <c r="AA1167" i="1" s="1"/>
  <c r="X1167" i="1"/>
  <c r="Y1167" i="1"/>
  <c r="AB1167" i="1" s="1"/>
  <c r="Z1167" i="1"/>
  <c r="AC1167" i="1"/>
  <c r="AD1167" i="1"/>
  <c r="AE1167" i="1"/>
  <c r="U1168" i="1"/>
  <c r="V1168" i="1"/>
  <c r="W1168" i="1" s="1"/>
  <c r="AA1168" i="1" s="1"/>
  <c r="X1168" i="1"/>
  <c r="Y1168" i="1"/>
  <c r="AB1168" i="1" s="1"/>
  <c r="Z1168" i="1"/>
  <c r="AC1168" i="1"/>
  <c r="AD1168" i="1"/>
  <c r="AE1168" i="1"/>
  <c r="U1169" i="1"/>
  <c r="V1169" i="1"/>
  <c r="W1169" i="1"/>
  <c r="AA1169" i="1" s="1"/>
  <c r="X1169" i="1"/>
  <c r="Y1169" i="1" s="1"/>
  <c r="AB1169" i="1" s="1"/>
  <c r="Z1169" i="1"/>
  <c r="AC1169" i="1" s="1"/>
  <c r="AD1169" i="1"/>
  <c r="AE1169" i="1"/>
  <c r="U1170" i="1"/>
  <c r="V1170" i="1"/>
  <c r="W1170" i="1"/>
  <c r="AA1170" i="1" s="1"/>
  <c r="X1170" i="1"/>
  <c r="Y1170" i="1"/>
  <c r="AB1170" i="1" s="1"/>
  <c r="Z1170" i="1"/>
  <c r="AC1170" i="1"/>
  <c r="AD1170" i="1"/>
  <c r="AE1170" i="1"/>
  <c r="U1171" i="1"/>
  <c r="V1171" i="1"/>
  <c r="W1171" i="1"/>
  <c r="AA1171" i="1" s="1"/>
  <c r="X1171" i="1"/>
  <c r="Y1171" i="1"/>
  <c r="AB1171" i="1" s="1"/>
  <c r="Z1171" i="1"/>
  <c r="AC1171" i="1" s="1"/>
  <c r="AD1171" i="1"/>
  <c r="AE1171" i="1"/>
  <c r="U1172" i="1"/>
  <c r="V1172" i="1"/>
  <c r="W1172" i="1"/>
  <c r="AA1172" i="1" s="1"/>
  <c r="X1172" i="1"/>
  <c r="Y1172" i="1"/>
  <c r="AB1172" i="1" s="1"/>
  <c r="Z1172" i="1"/>
  <c r="AC1172" i="1" s="1"/>
  <c r="AD1172" i="1"/>
  <c r="AE1172" i="1"/>
  <c r="U1173" i="1"/>
  <c r="V1173" i="1"/>
  <c r="W1173" i="1"/>
  <c r="AA1173" i="1" s="1"/>
  <c r="AF1173" i="1" s="1"/>
  <c r="X1173" i="1"/>
  <c r="Y1173" i="1"/>
  <c r="AB1173" i="1" s="1"/>
  <c r="Z1173" i="1"/>
  <c r="AC1173" i="1"/>
  <c r="AD1173" i="1"/>
  <c r="AE1173" i="1"/>
  <c r="U1174" i="1"/>
  <c r="V1174" i="1"/>
  <c r="W1174" i="1" s="1"/>
  <c r="AA1174" i="1" s="1"/>
  <c r="X1174" i="1"/>
  <c r="Y1174" i="1"/>
  <c r="Z1174" i="1"/>
  <c r="AC1174" i="1" s="1"/>
  <c r="AB1174" i="1"/>
  <c r="AD1174" i="1"/>
  <c r="AE1174" i="1"/>
  <c r="U1175" i="1"/>
  <c r="V1175" i="1"/>
  <c r="W1175" i="1" s="1"/>
  <c r="AA1175" i="1" s="1"/>
  <c r="AF1175" i="1" s="1"/>
  <c r="X1175" i="1"/>
  <c r="Y1175" i="1"/>
  <c r="AB1175" i="1" s="1"/>
  <c r="Z1175" i="1"/>
  <c r="AC1175" i="1"/>
  <c r="AD1175" i="1"/>
  <c r="AE1175" i="1"/>
  <c r="U1176" i="1"/>
  <c r="V1176" i="1"/>
  <c r="W1176" i="1" s="1"/>
  <c r="AA1176" i="1" s="1"/>
  <c r="AF1176" i="1" s="1"/>
  <c r="X1176" i="1"/>
  <c r="Y1176" i="1"/>
  <c r="Z1176" i="1"/>
  <c r="AB1176" i="1"/>
  <c r="AC1176" i="1"/>
  <c r="AD1176" i="1"/>
  <c r="AE1176" i="1"/>
  <c r="U1177" i="1"/>
  <c r="V1177" i="1"/>
  <c r="W1177" i="1"/>
  <c r="X1177" i="1"/>
  <c r="Y1177" i="1" s="1"/>
  <c r="AB1177" i="1" s="1"/>
  <c r="Z1177" i="1"/>
  <c r="AC1177" i="1" s="1"/>
  <c r="AA1177" i="1"/>
  <c r="AD1177" i="1"/>
  <c r="AE1177" i="1"/>
  <c r="U1178" i="1"/>
  <c r="V1178" i="1"/>
  <c r="W1178" i="1"/>
  <c r="AA1178" i="1" s="1"/>
  <c r="X1178" i="1"/>
  <c r="Y1178" i="1"/>
  <c r="Z1178" i="1"/>
  <c r="AB1178" i="1"/>
  <c r="AC1178" i="1"/>
  <c r="AD1178" i="1"/>
  <c r="AE1178" i="1"/>
  <c r="U1179" i="1"/>
  <c r="V1179" i="1"/>
  <c r="W1179" i="1"/>
  <c r="AA1179" i="1" s="1"/>
  <c r="X1179" i="1"/>
  <c r="Y1179" i="1"/>
  <c r="AB1179" i="1" s="1"/>
  <c r="Z1179" i="1"/>
  <c r="AC1179" i="1" s="1"/>
  <c r="AD1179" i="1"/>
  <c r="AE1179" i="1"/>
  <c r="U1180" i="1"/>
  <c r="V1180" i="1"/>
  <c r="W1180" i="1"/>
  <c r="AA1180" i="1" s="1"/>
  <c r="X1180" i="1"/>
  <c r="Y1180" i="1"/>
  <c r="AB1180" i="1" s="1"/>
  <c r="Z1180" i="1"/>
  <c r="AC1180" i="1" s="1"/>
  <c r="AD1180" i="1"/>
  <c r="AE1180" i="1"/>
  <c r="U1181" i="1"/>
  <c r="V1181" i="1"/>
  <c r="W1181" i="1"/>
  <c r="AA1181" i="1" s="1"/>
  <c r="X1181" i="1"/>
  <c r="Y1181" i="1"/>
  <c r="AB1181" i="1" s="1"/>
  <c r="Z1181" i="1"/>
  <c r="AC1181" i="1"/>
  <c r="AD1181" i="1"/>
  <c r="AE1181" i="1"/>
  <c r="U1182" i="1"/>
  <c r="V1182" i="1"/>
  <c r="W1182" i="1" s="1"/>
  <c r="AA1182" i="1" s="1"/>
  <c r="X1182" i="1"/>
  <c r="Y1182" i="1"/>
  <c r="AB1182" i="1" s="1"/>
  <c r="Z1182" i="1"/>
  <c r="AC1182" i="1" s="1"/>
  <c r="AD1182" i="1"/>
  <c r="AE1182" i="1"/>
  <c r="U1183" i="1"/>
  <c r="V1183" i="1"/>
  <c r="W1183" i="1" s="1"/>
  <c r="AA1183" i="1" s="1"/>
  <c r="X1183" i="1"/>
  <c r="Y1183" i="1"/>
  <c r="AB1183" i="1" s="1"/>
  <c r="Z1183" i="1"/>
  <c r="AC1183" i="1"/>
  <c r="AD1183" i="1"/>
  <c r="AE1183" i="1"/>
  <c r="U1184" i="1"/>
  <c r="V1184" i="1"/>
  <c r="W1184" i="1" s="1"/>
  <c r="AA1184" i="1" s="1"/>
  <c r="X1184" i="1"/>
  <c r="Y1184" i="1"/>
  <c r="AB1184" i="1" s="1"/>
  <c r="Z1184" i="1"/>
  <c r="AC1184" i="1"/>
  <c r="AD1184" i="1"/>
  <c r="AE1184" i="1"/>
  <c r="U1185" i="1"/>
  <c r="V1185" i="1"/>
  <c r="W1185" i="1"/>
  <c r="AA1185" i="1" s="1"/>
  <c r="X1185" i="1"/>
  <c r="Y1185" i="1" s="1"/>
  <c r="AB1185" i="1" s="1"/>
  <c r="Z1185" i="1"/>
  <c r="AC1185" i="1" s="1"/>
  <c r="AD1185" i="1"/>
  <c r="AE1185" i="1"/>
  <c r="U1186" i="1"/>
  <c r="V1186" i="1"/>
  <c r="W1186" i="1"/>
  <c r="AA1186" i="1" s="1"/>
  <c r="X1186" i="1"/>
  <c r="Y1186" i="1"/>
  <c r="AB1186" i="1" s="1"/>
  <c r="Z1186" i="1"/>
  <c r="AC1186" i="1"/>
  <c r="AD1186" i="1"/>
  <c r="AE1186" i="1"/>
  <c r="U1187" i="1"/>
  <c r="V1187" i="1"/>
  <c r="W1187" i="1"/>
  <c r="AA1187" i="1" s="1"/>
  <c r="X1187" i="1"/>
  <c r="Y1187" i="1"/>
  <c r="AB1187" i="1" s="1"/>
  <c r="Z1187" i="1"/>
  <c r="AC1187" i="1" s="1"/>
  <c r="AD1187" i="1"/>
  <c r="AE1187" i="1"/>
  <c r="U1188" i="1"/>
  <c r="V1188" i="1"/>
  <c r="W1188" i="1"/>
  <c r="AA1188" i="1" s="1"/>
  <c r="X1188" i="1"/>
  <c r="Y1188" i="1"/>
  <c r="AB1188" i="1" s="1"/>
  <c r="Z1188" i="1"/>
  <c r="AC1188" i="1" s="1"/>
  <c r="AD1188" i="1"/>
  <c r="AE1188" i="1"/>
  <c r="U1189" i="1"/>
  <c r="V1189" i="1"/>
  <c r="W1189" i="1"/>
  <c r="AA1189" i="1" s="1"/>
  <c r="AF1189" i="1" s="1"/>
  <c r="X1189" i="1"/>
  <c r="Y1189" i="1"/>
  <c r="AB1189" i="1" s="1"/>
  <c r="Z1189" i="1"/>
  <c r="AC1189" i="1"/>
  <c r="AD1189" i="1"/>
  <c r="AE1189" i="1"/>
  <c r="U1190" i="1"/>
  <c r="V1190" i="1"/>
  <c r="W1190" i="1" s="1"/>
  <c r="AA1190" i="1" s="1"/>
  <c r="X1190" i="1"/>
  <c r="Y1190" i="1"/>
  <c r="Z1190" i="1"/>
  <c r="AC1190" i="1" s="1"/>
  <c r="AB1190" i="1"/>
  <c r="AD1190" i="1"/>
  <c r="AE1190" i="1"/>
  <c r="U1191" i="1"/>
  <c r="V1191" i="1"/>
  <c r="W1191" i="1" s="1"/>
  <c r="AA1191" i="1" s="1"/>
  <c r="AF1191" i="1" s="1"/>
  <c r="X1191" i="1"/>
  <c r="Y1191" i="1"/>
  <c r="AB1191" i="1" s="1"/>
  <c r="Z1191" i="1"/>
  <c r="AC1191" i="1"/>
  <c r="AD1191" i="1"/>
  <c r="AE1191" i="1"/>
  <c r="U1192" i="1"/>
  <c r="V1192" i="1"/>
  <c r="W1192" i="1" s="1"/>
  <c r="AA1192" i="1" s="1"/>
  <c r="AF1192" i="1" s="1"/>
  <c r="X1192" i="1"/>
  <c r="Y1192" i="1"/>
  <c r="Z1192" i="1"/>
  <c r="AB1192" i="1"/>
  <c r="AC1192" i="1"/>
  <c r="AD1192" i="1"/>
  <c r="AE1192" i="1"/>
  <c r="U1193" i="1"/>
  <c r="V1193" i="1"/>
  <c r="W1193" i="1"/>
  <c r="AA1193" i="1" s="1"/>
  <c r="X1193" i="1"/>
  <c r="Y1193" i="1" s="1"/>
  <c r="AB1193" i="1" s="1"/>
  <c r="Z1193" i="1"/>
  <c r="AC1193" i="1" s="1"/>
  <c r="AD1193" i="1"/>
  <c r="AE1193" i="1"/>
  <c r="U1194" i="1"/>
  <c r="V1194" i="1"/>
  <c r="W1194" i="1"/>
  <c r="AA1194" i="1" s="1"/>
  <c r="X1194" i="1"/>
  <c r="Y1194" i="1"/>
  <c r="Z1194" i="1"/>
  <c r="AB1194" i="1"/>
  <c r="AC1194" i="1"/>
  <c r="AD1194" i="1"/>
  <c r="AE1194" i="1"/>
  <c r="U1195" i="1"/>
  <c r="V1195" i="1"/>
  <c r="W1195" i="1"/>
  <c r="AA1195" i="1" s="1"/>
  <c r="X1195" i="1"/>
  <c r="Y1195" i="1"/>
  <c r="AB1195" i="1" s="1"/>
  <c r="Z1195" i="1"/>
  <c r="AC1195" i="1" s="1"/>
  <c r="AD1195" i="1"/>
  <c r="AE1195" i="1"/>
  <c r="U1196" i="1"/>
  <c r="V1196" i="1"/>
  <c r="W1196" i="1"/>
  <c r="AA1196" i="1" s="1"/>
  <c r="X1196" i="1"/>
  <c r="Y1196" i="1"/>
  <c r="AB1196" i="1" s="1"/>
  <c r="Z1196" i="1"/>
  <c r="AC1196" i="1" s="1"/>
  <c r="AD1196" i="1"/>
  <c r="AE1196" i="1"/>
  <c r="U1197" i="1"/>
  <c r="V1197" i="1"/>
  <c r="W1197" i="1"/>
  <c r="AA1197" i="1" s="1"/>
  <c r="X1197" i="1"/>
  <c r="Y1197" i="1"/>
  <c r="AB1197" i="1" s="1"/>
  <c r="Z1197" i="1"/>
  <c r="AC1197" i="1"/>
  <c r="AD1197" i="1"/>
  <c r="AE1197" i="1"/>
  <c r="U1198" i="1"/>
  <c r="V1198" i="1"/>
  <c r="W1198" i="1" s="1"/>
  <c r="AA1198" i="1" s="1"/>
  <c r="X1198" i="1"/>
  <c r="Y1198" i="1"/>
  <c r="AB1198" i="1" s="1"/>
  <c r="Z1198" i="1"/>
  <c r="AC1198" i="1" s="1"/>
  <c r="AD1198" i="1"/>
  <c r="AE1198" i="1"/>
  <c r="U1199" i="1"/>
  <c r="V1199" i="1"/>
  <c r="W1199" i="1" s="1"/>
  <c r="AA1199" i="1" s="1"/>
  <c r="X1199" i="1"/>
  <c r="Y1199" i="1"/>
  <c r="AB1199" i="1" s="1"/>
  <c r="Z1199" i="1"/>
  <c r="AC1199" i="1"/>
  <c r="AD1199" i="1"/>
  <c r="AE1199" i="1"/>
  <c r="U1200" i="1"/>
  <c r="V1200" i="1"/>
  <c r="W1200" i="1" s="1"/>
  <c r="AA1200" i="1" s="1"/>
  <c r="X1200" i="1"/>
  <c r="Y1200" i="1"/>
  <c r="AB1200" i="1" s="1"/>
  <c r="Z1200" i="1"/>
  <c r="AC1200" i="1"/>
  <c r="AD1200" i="1"/>
  <c r="AE1200" i="1"/>
  <c r="U1201" i="1"/>
  <c r="V1201" i="1"/>
  <c r="W1201" i="1"/>
  <c r="X1201" i="1"/>
  <c r="Y1201" i="1" s="1"/>
  <c r="AB1201" i="1" s="1"/>
  <c r="Z1201" i="1"/>
  <c r="AC1201" i="1" s="1"/>
  <c r="AA1201" i="1"/>
  <c r="AD1201" i="1"/>
  <c r="AE1201" i="1"/>
  <c r="U1202" i="1"/>
  <c r="V1202" i="1"/>
  <c r="W1202" i="1"/>
  <c r="AA1202" i="1" s="1"/>
  <c r="X1202" i="1"/>
  <c r="Y1202" i="1"/>
  <c r="AB1202" i="1" s="1"/>
  <c r="Z1202" i="1"/>
  <c r="AC1202" i="1"/>
  <c r="AD1202" i="1"/>
  <c r="AE1202" i="1"/>
  <c r="U1203" i="1"/>
  <c r="V1203" i="1"/>
  <c r="W1203" i="1"/>
  <c r="AA1203" i="1" s="1"/>
  <c r="X1203" i="1"/>
  <c r="Y1203" i="1"/>
  <c r="AB1203" i="1" s="1"/>
  <c r="Z1203" i="1"/>
  <c r="AC1203" i="1" s="1"/>
  <c r="AD1203" i="1"/>
  <c r="AE1203" i="1"/>
  <c r="U1204" i="1"/>
  <c r="V1204" i="1"/>
  <c r="W1204" i="1"/>
  <c r="AA1204" i="1" s="1"/>
  <c r="X1204" i="1"/>
  <c r="Y1204" i="1"/>
  <c r="AB1204" i="1" s="1"/>
  <c r="Z1204" i="1"/>
  <c r="AC1204" i="1" s="1"/>
  <c r="AD1204" i="1"/>
  <c r="AE1204" i="1"/>
  <c r="U1205" i="1"/>
  <c r="V1205" i="1"/>
  <c r="W1205" i="1"/>
  <c r="AA1205" i="1" s="1"/>
  <c r="AF1205" i="1" s="1"/>
  <c r="X1205" i="1"/>
  <c r="Y1205" i="1"/>
  <c r="AB1205" i="1" s="1"/>
  <c r="Z1205" i="1"/>
  <c r="AC1205" i="1"/>
  <c r="AD1205" i="1"/>
  <c r="AE1205" i="1"/>
  <c r="U1206" i="1"/>
  <c r="V1206" i="1"/>
  <c r="W1206" i="1" s="1"/>
  <c r="AA1206" i="1" s="1"/>
  <c r="X1206" i="1"/>
  <c r="Y1206" i="1"/>
  <c r="Z1206" i="1"/>
  <c r="AC1206" i="1" s="1"/>
  <c r="AB1206" i="1"/>
  <c r="AD1206" i="1"/>
  <c r="AE1206" i="1"/>
  <c r="U1207" i="1"/>
  <c r="V1207" i="1"/>
  <c r="W1207" i="1" s="1"/>
  <c r="AA1207" i="1" s="1"/>
  <c r="AF1207" i="1" s="1"/>
  <c r="X1207" i="1"/>
  <c r="Y1207" i="1"/>
  <c r="AB1207" i="1" s="1"/>
  <c r="Z1207" i="1"/>
  <c r="AC1207" i="1"/>
  <c r="AD1207" i="1"/>
  <c r="AE1207" i="1"/>
  <c r="U1208" i="1"/>
  <c r="V1208" i="1"/>
  <c r="W1208" i="1" s="1"/>
  <c r="AA1208" i="1" s="1"/>
  <c r="AF1208" i="1" s="1"/>
  <c r="X1208" i="1"/>
  <c r="Y1208" i="1"/>
  <c r="Z1208" i="1"/>
  <c r="AB1208" i="1"/>
  <c r="AC1208" i="1"/>
  <c r="AD1208" i="1"/>
  <c r="AE1208" i="1"/>
  <c r="U1209" i="1"/>
  <c r="V1209" i="1"/>
  <c r="W1209" i="1"/>
  <c r="X1209" i="1"/>
  <c r="Y1209" i="1" s="1"/>
  <c r="AB1209" i="1" s="1"/>
  <c r="Z1209" i="1"/>
  <c r="AC1209" i="1" s="1"/>
  <c r="AA1209" i="1"/>
  <c r="AD1209" i="1"/>
  <c r="AE1209" i="1"/>
  <c r="U1210" i="1"/>
  <c r="V1210" i="1"/>
  <c r="W1210" i="1"/>
  <c r="AA1210" i="1" s="1"/>
  <c r="X1210" i="1"/>
  <c r="Y1210" i="1"/>
  <c r="Z1210" i="1"/>
  <c r="AB1210" i="1"/>
  <c r="AC1210" i="1"/>
  <c r="AD1210" i="1"/>
  <c r="AE1210" i="1"/>
  <c r="U1211" i="1"/>
  <c r="V1211" i="1"/>
  <c r="W1211" i="1"/>
  <c r="AA1211" i="1" s="1"/>
  <c r="X1211" i="1"/>
  <c r="Y1211" i="1"/>
  <c r="AB1211" i="1" s="1"/>
  <c r="Z1211" i="1"/>
  <c r="AC1211" i="1" s="1"/>
  <c r="AD1211" i="1"/>
  <c r="AE1211" i="1"/>
  <c r="U1212" i="1"/>
  <c r="V1212" i="1"/>
  <c r="W1212" i="1"/>
  <c r="AA1212" i="1" s="1"/>
  <c r="X1212" i="1"/>
  <c r="Y1212" i="1"/>
  <c r="AB1212" i="1" s="1"/>
  <c r="Z1212" i="1"/>
  <c r="AC1212" i="1" s="1"/>
  <c r="AD1212" i="1"/>
  <c r="AE1212" i="1"/>
  <c r="U1213" i="1"/>
  <c r="V1213" i="1"/>
  <c r="W1213" i="1"/>
  <c r="AA1213" i="1" s="1"/>
  <c r="X1213" i="1"/>
  <c r="Y1213" i="1"/>
  <c r="AB1213" i="1" s="1"/>
  <c r="Z1213" i="1"/>
  <c r="AC1213" i="1"/>
  <c r="AD1213" i="1"/>
  <c r="AE1213" i="1"/>
  <c r="U1214" i="1"/>
  <c r="V1214" i="1"/>
  <c r="W1214" i="1" s="1"/>
  <c r="AA1214" i="1" s="1"/>
  <c r="X1214" i="1"/>
  <c r="Y1214" i="1"/>
  <c r="AB1214" i="1" s="1"/>
  <c r="Z1214" i="1"/>
  <c r="AC1214" i="1" s="1"/>
  <c r="AD1214" i="1"/>
  <c r="AE1214" i="1"/>
  <c r="U1215" i="1"/>
  <c r="V1215" i="1"/>
  <c r="W1215" i="1" s="1"/>
  <c r="AA1215" i="1" s="1"/>
  <c r="X1215" i="1"/>
  <c r="Y1215" i="1"/>
  <c r="AB1215" i="1" s="1"/>
  <c r="Z1215" i="1"/>
  <c r="AC1215" i="1"/>
  <c r="AD1215" i="1"/>
  <c r="AE1215" i="1"/>
  <c r="U1216" i="1"/>
  <c r="V1216" i="1"/>
  <c r="W1216" i="1" s="1"/>
  <c r="AA1216" i="1" s="1"/>
  <c r="X1216" i="1"/>
  <c r="Y1216" i="1"/>
  <c r="AB1216" i="1" s="1"/>
  <c r="Z1216" i="1"/>
  <c r="AC1216" i="1"/>
  <c r="AD1216" i="1"/>
  <c r="AE1216" i="1"/>
  <c r="U1217" i="1"/>
  <c r="V1217" i="1"/>
  <c r="W1217" i="1"/>
  <c r="AA1217" i="1" s="1"/>
  <c r="X1217" i="1"/>
  <c r="Y1217" i="1" s="1"/>
  <c r="AB1217" i="1" s="1"/>
  <c r="Z1217" i="1"/>
  <c r="AC1217" i="1" s="1"/>
  <c r="AD1217" i="1"/>
  <c r="AE1217" i="1"/>
  <c r="U1218" i="1"/>
  <c r="V1218" i="1"/>
  <c r="W1218" i="1"/>
  <c r="AA1218" i="1" s="1"/>
  <c r="X1218" i="1"/>
  <c r="Y1218" i="1"/>
  <c r="AB1218" i="1" s="1"/>
  <c r="Z1218" i="1"/>
  <c r="AC1218" i="1"/>
  <c r="AD1218" i="1"/>
  <c r="AE1218" i="1"/>
  <c r="U1219" i="1"/>
  <c r="V1219" i="1"/>
  <c r="W1219" i="1"/>
  <c r="AA1219" i="1" s="1"/>
  <c r="X1219" i="1"/>
  <c r="Y1219" i="1"/>
  <c r="AB1219" i="1" s="1"/>
  <c r="Z1219" i="1"/>
  <c r="AC1219" i="1" s="1"/>
  <c r="AD1219" i="1"/>
  <c r="AE1219" i="1"/>
  <c r="U1220" i="1"/>
  <c r="V1220" i="1"/>
  <c r="W1220" i="1"/>
  <c r="AA1220" i="1" s="1"/>
  <c r="X1220" i="1"/>
  <c r="Y1220" i="1"/>
  <c r="AB1220" i="1" s="1"/>
  <c r="Z1220" i="1"/>
  <c r="AC1220" i="1" s="1"/>
  <c r="AD1220" i="1"/>
  <c r="AE1220" i="1"/>
  <c r="U1221" i="1"/>
  <c r="V1221" i="1"/>
  <c r="W1221" i="1"/>
  <c r="AA1221" i="1" s="1"/>
  <c r="AF1221" i="1" s="1"/>
  <c r="X1221" i="1"/>
  <c r="Y1221" i="1"/>
  <c r="AB1221" i="1" s="1"/>
  <c r="Z1221" i="1"/>
  <c r="AC1221" i="1"/>
  <c r="AD1221" i="1"/>
  <c r="AE1221" i="1"/>
  <c r="U1222" i="1"/>
  <c r="V1222" i="1"/>
  <c r="W1222" i="1" s="1"/>
  <c r="AA1222" i="1" s="1"/>
  <c r="X1222" i="1"/>
  <c r="Y1222" i="1"/>
  <c r="Z1222" i="1"/>
  <c r="AC1222" i="1" s="1"/>
  <c r="AB1222" i="1"/>
  <c r="AD1222" i="1"/>
  <c r="AE1222" i="1"/>
  <c r="U1223" i="1"/>
  <c r="V1223" i="1"/>
  <c r="W1223" i="1" s="1"/>
  <c r="AA1223" i="1" s="1"/>
  <c r="AF1223" i="1" s="1"/>
  <c r="X1223" i="1"/>
  <c r="Y1223" i="1"/>
  <c r="AB1223" i="1" s="1"/>
  <c r="Z1223" i="1"/>
  <c r="AC1223" i="1"/>
  <c r="AD1223" i="1"/>
  <c r="AE1223" i="1"/>
  <c r="U1224" i="1"/>
  <c r="V1224" i="1"/>
  <c r="W1224" i="1" s="1"/>
  <c r="AA1224" i="1" s="1"/>
  <c r="AF1224" i="1" s="1"/>
  <c r="X1224" i="1"/>
  <c r="Y1224" i="1"/>
  <c r="Z1224" i="1"/>
  <c r="AB1224" i="1"/>
  <c r="AC1224" i="1"/>
  <c r="AD1224" i="1"/>
  <c r="AE1224" i="1"/>
  <c r="U1225" i="1"/>
  <c r="V1225" i="1"/>
  <c r="W1225" i="1"/>
  <c r="X1225" i="1"/>
  <c r="Y1225" i="1" s="1"/>
  <c r="AB1225" i="1" s="1"/>
  <c r="Z1225" i="1"/>
  <c r="AC1225" i="1" s="1"/>
  <c r="AA1225" i="1"/>
  <c r="AD1225" i="1"/>
  <c r="AE1225" i="1"/>
  <c r="U1226" i="1"/>
  <c r="V1226" i="1"/>
  <c r="W1226" i="1"/>
  <c r="AA1226" i="1" s="1"/>
  <c r="X1226" i="1"/>
  <c r="Y1226" i="1"/>
  <c r="Z1226" i="1"/>
  <c r="AB1226" i="1"/>
  <c r="AC1226" i="1"/>
  <c r="AD1226" i="1"/>
  <c r="AE1226" i="1"/>
  <c r="U1227" i="1"/>
  <c r="V1227" i="1"/>
  <c r="W1227" i="1"/>
  <c r="AA1227" i="1" s="1"/>
  <c r="X1227" i="1"/>
  <c r="Y1227" i="1"/>
  <c r="AB1227" i="1" s="1"/>
  <c r="Z1227" i="1"/>
  <c r="AC1227" i="1" s="1"/>
  <c r="AD1227" i="1"/>
  <c r="AE1227" i="1"/>
  <c r="U1228" i="1"/>
  <c r="V1228" i="1"/>
  <c r="W1228" i="1"/>
  <c r="AA1228" i="1" s="1"/>
  <c r="X1228" i="1"/>
  <c r="Y1228" i="1"/>
  <c r="AB1228" i="1" s="1"/>
  <c r="Z1228" i="1"/>
  <c r="AC1228" i="1" s="1"/>
  <c r="AD1228" i="1"/>
  <c r="AE1228" i="1"/>
  <c r="U1229" i="1"/>
  <c r="V1229" i="1"/>
  <c r="W1229" i="1"/>
  <c r="AA1229" i="1" s="1"/>
  <c r="X1229" i="1"/>
  <c r="Y1229" i="1"/>
  <c r="AB1229" i="1" s="1"/>
  <c r="Z1229" i="1"/>
  <c r="AC1229" i="1"/>
  <c r="AD1229" i="1"/>
  <c r="AE1229" i="1"/>
  <c r="U1230" i="1"/>
  <c r="V1230" i="1"/>
  <c r="W1230" i="1" s="1"/>
  <c r="AA1230" i="1" s="1"/>
  <c r="X1230" i="1"/>
  <c r="Y1230" i="1"/>
  <c r="AB1230" i="1" s="1"/>
  <c r="Z1230" i="1"/>
  <c r="AC1230" i="1" s="1"/>
  <c r="AD1230" i="1"/>
  <c r="AE1230" i="1"/>
  <c r="U1231" i="1"/>
  <c r="V1231" i="1"/>
  <c r="W1231" i="1" s="1"/>
  <c r="AA1231" i="1" s="1"/>
  <c r="X1231" i="1"/>
  <c r="Y1231" i="1"/>
  <c r="AB1231" i="1" s="1"/>
  <c r="Z1231" i="1"/>
  <c r="AC1231" i="1"/>
  <c r="AD1231" i="1"/>
  <c r="AE1231" i="1"/>
  <c r="U1232" i="1"/>
  <c r="V1232" i="1"/>
  <c r="W1232" i="1" s="1"/>
  <c r="AA1232" i="1" s="1"/>
  <c r="X1232" i="1"/>
  <c r="Y1232" i="1"/>
  <c r="AB1232" i="1" s="1"/>
  <c r="Z1232" i="1"/>
  <c r="AC1232" i="1"/>
  <c r="AD1232" i="1"/>
  <c r="AE1232" i="1"/>
  <c r="U1233" i="1"/>
  <c r="V1233" i="1"/>
  <c r="W1233" i="1"/>
  <c r="X1233" i="1"/>
  <c r="Y1233" i="1" s="1"/>
  <c r="AB1233" i="1" s="1"/>
  <c r="Z1233" i="1"/>
  <c r="AC1233" i="1" s="1"/>
  <c r="AA1233" i="1"/>
  <c r="AD1233" i="1"/>
  <c r="AE1233" i="1"/>
  <c r="U1234" i="1"/>
  <c r="V1234" i="1"/>
  <c r="W1234" i="1"/>
  <c r="AA1234" i="1" s="1"/>
  <c r="X1234" i="1"/>
  <c r="Y1234" i="1"/>
  <c r="AB1234" i="1" s="1"/>
  <c r="Z1234" i="1"/>
  <c r="AC1234" i="1"/>
  <c r="AD1234" i="1"/>
  <c r="AE1234" i="1"/>
  <c r="U1235" i="1"/>
  <c r="V1235" i="1"/>
  <c r="W1235" i="1"/>
  <c r="AA1235" i="1" s="1"/>
  <c r="X1235" i="1"/>
  <c r="Y1235" i="1"/>
  <c r="AB1235" i="1" s="1"/>
  <c r="Z1235" i="1"/>
  <c r="AC1235" i="1" s="1"/>
  <c r="AD1235" i="1"/>
  <c r="AE1235" i="1"/>
  <c r="U1236" i="1"/>
  <c r="V1236" i="1"/>
  <c r="W1236" i="1"/>
  <c r="AA1236" i="1" s="1"/>
  <c r="X1236" i="1"/>
  <c r="Y1236" i="1"/>
  <c r="AB1236" i="1" s="1"/>
  <c r="Z1236" i="1"/>
  <c r="AC1236" i="1" s="1"/>
  <c r="AD1236" i="1"/>
  <c r="AE1236" i="1"/>
  <c r="U1237" i="1"/>
  <c r="V1237" i="1"/>
  <c r="W1237" i="1"/>
  <c r="AA1237" i="1" s="1"/>
  <c r="AF1237" i="1" s="1"/>
  <c r="X1237" i="1"/>
  <c r="Y1237" i="1"/>
  <c r="AB1237" i="1" s="1"/>
  <c r="Z1237" i="1"/>
  <c r="AC1237" i="1"/>
  <c r="AD1237" i="1"/>
  <c r="AE1237" i="1"/>
  <c r="U1238" i="1"/>
  <c r="V1238" i="1"/>
  <c r="W1238" i="1" s="1"/>
  <c r="AA1238" i="1" s="1"/>
  <c r="X1238" i="1"/>
  <c r="Y1238" i="1"/>
  <c r="Z1238" i="1"/>
  <c r="AC1238" i="1" s="1"/>
  <c r="AB1238" i="1"/>
  <c r="AD1238" i="1"/>
  <c r="AE1238" i="1"/>
  <c r="U1239" i="1"/>
  <c r="V1239" i="1"/>
  <c r="W1239" i="1" s="1"/>
  <c r="AA1239" i="1" s="1"/>
  <c r="AF1239" i="1" s="1"/>
  <c r="X1239" i="1"/>
  <c r="Y1239" i="1"/>
  <c r="AB1239" i="1" s="1"/>
  <c r="Z1239" i="1"/>
  <c r="AC1239" i="1"/>
  <c r="AD1239" i="1"/>
  <c r="AE1239" i="1"/>
  <c r="U1240" i="1"/>
  <c r="V1240" i="1"/>
  <c r="W1240" i="1" s="1"/>
  <c r="AA1240" i="1" s="1"/>
  <c r="AF1240" i="1" s="1"/>
  <c r="X1240" i="1"/>
  <c r="Y1240" i="1"/>
  <c r="Z1240" i="1"/>
  <c r="AB1240" i="1"/>
  <c r="AC1240" i="1"/>
  <c r="AD1240" i="1"/>
  <c r="AE1240" i="1"/>
  <c r="U1241" i="1"/>
  <c r="V1241" i="1"/>
  <c r="W1241" i="1"/>
  <c r="AA1241" i="1" s="1"/>
  <c r="X1241" i="1"/>
  <c r="Y1241" i="1" s="1"/>
  <c r="AB1241" i="1" s="1"/>
  <c r="Z1241" i="1"/>
  <c r="AC1241" i="1" s="1"/>
  <c r="AD1241" i="1"/>
  <c r="AE1241" i="1"/>
  <c r="U1242" i="1"/>
  <c r="V1242" i="1"/>
  <c r="W1242" i="1"/>
  <c r="AA1242" i="1" s="1"/>
  <c r="X1242" i="1"/>
  <c r="Y1242" i="1"/>
  <c r="Z1242" i="1"/>
  <c r="AB1242" i="1"/>
  <c r="AC1242" i="1"/>
  <c r="AD1242" i="1"/>
  <c r="AE1242" i="1"/>
  <c r="U1243" i="1"/>
  <c r="V1243" i="1"/>
  <c r="W1243" i="1"/>
  <c r="AA1243" i="1" s="1"/>
  <c r="X1243" i="1"/>
  <c r="Y1243" i="1"/>
  <c r="AB1243" i="1" s="1"/>
  <c r="Z1243" i="1"/>
  <c r="AC1243" i="1" s="1"/>
  <c r="AD1243" i="1"/>
  <c r="AE1243" i="1"/>
  <c r="U1244" i="1"/>
  <c r="V1244" i="1"/>
  <c r="W1244" i="1"/>
  <c r="AA1244" i="1" s="1"/>
  <c r="X1244" i="1"/>
  <c r="Y1244" i="1"/>
  <c r="AB1244" i="1" s="1"/>
  <c r="Z1244" i="1"/>
  <c r="AC1244" i="1" s="1"/>
  <c r="AD1244" i="1"/>
  <c r="AE1244" i="1"/>
  <c r="U1245" i="1"/>
  <c r="V1245" i="1"/>
  <c r="W1245" i="1"/>
  <c r="AA1245" i="1" s="1"/>
  <c r="X1245" i="1"/>
  <c r="Y1245" i="1"/>
  <c r="AB1245" i="1" s="1"/>
  <c r="Z1245" i="1"/>
  <c r="AC1245" i="1"/>
  <c r="AD1245" i="1"/>
  <c r="AE1245" i="1"/>
  <c r="U1246" i="1"/>
  <c r="V1246" i="1"/>
  <c r="W1246" i="1" s="1"/>
  <c r="AA1246" i="1" s="1"/>
  <c r="X1246" i="1"/>
  <c r="Y1246" i="1"/>
  <c r="AB1246" i="1" s="1"/>
  <c r="Z1246" i="1"/>
  <c r="AC1246" i="1" s="1"/>
  <c r="AD1246" i="1"/>
  <c r="AE1246" i="1"/>
  <c r="U1247" i="1"/>
  <c r="V1247" i="1"/>
  <c r="W1247" i="1" s="1"/>
  <c r="AA1247" i="1" s="1"/>
  <c r="X1247" i="1"/>
  <c r="Y1247" i="1"/>
  <c r="AB1247" i="1" s="1"/>
  <c r="Z1247" i="1"/>
  <c r="AC1247" i="1"/>
  <c r="AD1247" i="1"/>
  <c r="AE1247" i="1"/>
  <c r="U1248" i="1"/>
  <c r="V1248" i="1"/>
  <c r="W1248" i="1" s="1"/>
  <c r="AA1248" i="1" s="1"/>
  <c r="X1248" i="1"/>
  <c r="Y1248" i="1" s="1"/>
  <c r="AB1248" i="1" s="1"/>
  <c r="Z1248" i="1"/>
  <c r="AC1248" i="1"/>
  <c r="AD1248" i="1"/>
  <c r="AE1248" i="1"/>
  <c r="U1249" i="1"/>
  <c r="V1249" i="1"/>
  <c r="W1249" i="1"/>
  <c r="AA1249" i="1" s="1"/>
  <c r="X1249" i="1"/>
  <c r="Y1249" i="1"/>
  <c r="AB1249" i="1" s="1"/>
  <c r="Z1249" i="1"/>
  <c r="AC1249" i="1" s="1"/>
  <c r="AD1249" i="1"/>
  <c r="AE1249" i="1"/>
  <c r="U1250" i="1"/>
  <c r="V1250" i="1"/>
  <c r="W1250" i="1" s="1"/>
  <c r="AA1250" i="1" s="1"/>
  <c r="X1250" i="1"/>
  <c r="Y1250" i="1" s="1"/>
  <c r="AB1250" i="1" s="1"/>
  <c r="Z1250" i="1"/>
  <c r="AC1250" i="1"/>
  <c r="AD1250" i="1"/>
  <c r="AE1250" i="1"/>
  <c r="U1251" i="1"/>
  <c r="V1251" i="1"/>
  <c r="W1251" i="1"/>
  <c r="AA1251" i="1" s="1"/>
  <c r="X1251" i="1"/>
  <c r="Y1251" i="1"/>
  <c r="AB1251" i="1" s="1"/>
  <c r="Z1251" i="1"/>
  <c r="AC1251" i="1" s="1"/>
  <c r="AD1251" i="1"/>
  <c r="AE1251" i="1"/>
  <c r="U1252" i="1"/>
  <c r="V1252" i="1"/>
  <c r="W1252" i="1" s="1"/>
  <c r="AA1252" i="1" s="1"/>
  <c r="X1252" i="1"/>
  <c r="Y1252" i="1" s="1"/>
  <c r="AB1252" i="1" s="1"/>
  <c r="Z1252" i="1"/>
  <c r="AC1252" i="1"/>
  <c r="AD1252" i="1"/>
  <c r="AE1252" i="1"/>
  <c r="U1253" i="1"/>
  <c r="V1253" i="1"/>
  <c r="W1253" i="1"/>
  <c r="AA1253" i="1" s="1"/>
  <c r="X1253" i="1"/>
  <c r="Y1253" i="1"/>
  <c r="AB1253" i="1" s="1"/>
  <c r="Z1253" i="1"/>
  <c r="AC1253" i="1" s="1"/>
  <c r="AD1253" i="1"/>
  <c r="AE1253" i="1"/>
  <c r="U1254" i="1"/>
  <c r="V1254" i="1"/>
  <c r="W1254" i="1" s="1"/>
  <c r="AA1254" i="1" s="1"/>
  <c r="X1254" i="1"/>
  <c r="Y1254" i="1" s="1"/>
  <c r="AB1254" i="1" s="1"/>
  <c r="Z1254" i="1"/>
  <c r="AC1254" i="1"/>
  <c r="AD1254" i="1"/>
  <c r="AE1254" i="1"/>
  <c r="U1255" i="1"/>
  <c r="V1255" i="1"/>
  <c r="W1255" i="1"/>
  <c r="AA1255" i="1" s="1"/>
  <c r="X1255" i="1"/>
  <c r="Y1255" i="1"/>
  <c r="AB1255" i="1" s="1"/>
  <c r="Z1255" i="1"/>
  <c r="AC1255" i="1" s="1"/>
  <c r="AD1255" i="1"/>
  <c r="AE1255" i="1"/>
  <c r="U1256" i="1"/>
  <c r="V1256" i="1"/>
  <c r="W1256" i="1" s="1"/>
  <c r="AA1256" i="1" s="1"/>
  <c r="AF1256" i="1" s="1"/>
  <c r="X1256" i="1"/>
  <c r="Y1256" i="1" s="1"/>
  <c r="AB1256" i="1" s="1"/>
  <c r="Z1256" i="1"/>
  <c r="AC1256" i="1"/>
  <c r="AD1256" i="1"/>
  <c r="AE1256" i="1"/>
  <c r="U1257" i="1"/>
  <c r="V1257" i="1"/>
  <c r="W1257" i="1"/>
  <c r="AA1257" i="1" s="1"/>
  <c r="X1257" i="1"/>
  <c r="Y1257" i="1"/>
  <c r="AB1257" i="1" s="1"/>
  <c r="Z1257" i="1"/>
  <c r="AC1257" i="1" s="1"/>
  <c r="AD1257" i="1"/>
  <c r="AE1257" i="1"/>
  <c r="U1258" i="1"/>
  <c r="V1258" i="1"/>
  <c r="W1258" i="1" s="1"/>
  <c r="AA1258" i="1" s="1"/>
  <c r="AF1258" i="1" s="1"/>
  <c r="X1258" i="1"/>
  <c r="Y1258" i="1" s="1"/>
  <c r="AB1258" i="1" s="1"/>
  <c r="Z1258" i="1"/>
  <c r="AC1258" i="1"/>
  <c r="AD1258" i="1"/>
  <c r="AE1258" i="1"/>
  <c r="U1259" i="1"/>
  <c r="V1259" i="1"/>
  <c r="W1259" i="1"/>
  <c r="AA1259" i="1" s="1"/>
  <c r="AF1259" i="1" s="1"/>
  <c r="X1259" i="1"/>
  <c r="Y1259" i="1"/>
  <c r="AB1259" i="1" s="1"/>
  <c r="Z1259" i="1"/>
  <c r="AC1259" i="1" s="1"/>
  <c r="AD1259" i="1"/>
  <c r="AE1259" i="1"/>
  <c r="U1260" i="1"/>
  <c r="V1260" i="1"/>
  <c r="W1260" i="1" s="1"/>
  <c r="AA1260" i="1" s="1"/>
  <c r="X1260" i="1"/>
  <c r="Y1260" i="1" s="1"/>
  <c r="AB1260" i="1" s="1"/>
  <c r="Z1260" i="1"/>
  <c r="AC1260" i="1"/>
  <c r="AD1260" i="1"/>
  <c r="AE1260" i="1"/>
  <c r="U1261" i="1"/>
  <c r="V1261" i="1"/>
  <c r="W1261" i="1"/>
  <c r="AA1261" i="1" s="1"/>
  <c r="AF1261" i="1" s="1"/>
  <c r="X1261" i="1"/>
  <c r="Y1261" i="1"/>
  <c r="AB1261" i="1" s="1"/>
  <c r="Z1261" i="1"/>
  <c r="AC1261" i="1" s="1"/>
  <c r="AD1261" i="1"/>
  <c r="AE1261" i="1"/>
  <c r="U1262" i="1"/>
  <c r="V1262" i="1"/>
  <c r="W1262" i="1" s="1"/>
  <c r="AA1262" i="1" s="1"/>
  <c r="X1262" i="1"/>
  <c r="Y1262" i="1" s="1"/>
  <c r="AB1262" i="1" s="1"/>
  <c r="Z1262" i="1"/>
  <c r="AC1262" i="1"/>
  <c r="AD1262" i="1"/>
  <c r="AE1262" i="1"/>
  <c r="U1263" i="1"/>
  <c r="V1263" i="1"/>
  <c r="W1263" i="1"/>
  <c r="AA1263" i="1" s="1"/>
  <c r="X1263" i="1"/>
  <c r="Y1263" i="1"/>
  <c r="AB1263" i="1" s="1"/>
  <c r="Z1263" i="1"/>
  <c r="AC1263" i="1" s="1"/>
  <c r="AD1263" i="1"/>
  <c r="AE1263" i="1"/>
  <c r="U1264" i="1"/>
  <c r="V1264" i="1"/>
  <c r="W1264" i="1" s="1"/>
  <c r="AA1264" i="1" s="1"/>
  <c r="X1264" i="1"/>
  <c r="Y1264" i="1" s="1"/>
  <c r="AB1264" i="1" s="1"/>
  <c r="Z1264" i="1"/>
  <c r="AC1264" i="1"/>
  <c r="AD1264" i="1"/>
  <c r="AE1264" i="1"/>
  <c r="U1265" i="1"/>
  <c r="V1265" i="1"/>
  <c r="W1265" i="1"/>
  <c r="AA1265" i="1" s="1"/>
  <c r="X1265" i="1"/>
  <c r="Y1265" i="1"/>
  <c r="AB1265" i="1" s="1"/>
  <c r="Z1265" i="1"/>
  <c r="AC1265" i="1" s="1"/>
  <c r="AD1265" i="1"/>
  <c r="AE1265" i="1"/>
  <c r="U1266" i="1"/>
  <c r="V1266" i="1"/>
  <c r="W1266" i="1" s="1"/>
  <c r="AA1266" i="1" s="1"/>
  <c r="X1266" i="1"/>
  <c r="Y1266" i="1" s="1"/>
  <c r="AB1266" i="1" s="1"/>
  <c r="Z1266" i="1"/>
  <c r="AC1266" i="1"/>
  <c r="AD1266" i="1"/>
  <c r="AE1266" i="1"/>
  <c r="U1267" i="1"/>
  <c r="V1267" i="1"/>
  <c r="W1267" i="1"/>
  <c r="AA1267" i="1" s="1"/>
  <c r="X1267" i="1"/>
  <c r="Y1267" i="1"/>
  <c r="AB1267" i="1" s="1"/>
  <c r="Z1267" i="1"/>
  <c r="AC1267" i="1" s="1"/>
  <c r="AD1267" i="1"/>
  <c r="AE1267" i="1"/>
  <c r="U1268" i="1"/>
  <c r="V1268" i="1"/>
  <c r="W1268" i="1" s="1"/>
  <c r="AA1268" i="1" s="1"/>
  <c r="X1268" i="1"/>
  <c r="Y1268" i="1" s="1"/>
  <c r="AB1268" i="1" s="1"/>
  <c r="Z1268" i="1"/>
  <c r="AC1268" i="1"/>
  <c r="AD1268" i="1"/>
  <c r="AE1268" i="1"/>
  <c r="U1269" i="1"/>
  <c r="V1269" i="1"/>
  <c r="W1269" i="1"/>
  <c r="AA1269" i="1" s="1"/>
  <c r="X1269" i="1"/>
  <c r="Y1269" i="1"/>
  <c r="AB1269" i="1" s="1"/>
  <c r="Z1269" i="1"/>
  <c r="AC1269" i="1" s="1"/>
  <c r="AD1269" i="1"/>
  <c r="AE1269" i="1"/>
  <c r="U1270" i="1"/>
  <c r="V1270" i="1"/>
  <c r="W1270" i="1" s="1"/>
  <c r="AA1270" i="1" s="1"/>
  <c r="X1270" i="1"/>
  <c r="Y1270" i="1" s="1"/>
  <c r="AB1270" i="1" s="1"/>
  <c r="Z1270" i="1"/>
  <c r="AC1270" i="1"/>
  <c r="AD1270" i="1"/>
  <c r="AE1270" i="1"/>
  <c r="U1271" i="1"/>
  <c r="V1271" i="1"/>
  <c r="W1271" i="1"/>
  <c r="AA1271" i="1" s="1"/>
  <c r="X1271" i="1"/>
  <c r="Y1271" i="1"/>
  <c r="AB1271" i="1" s="1"/>
  <c r="Z1271" i="1"/>
  <c r="AC1271" i="1" s="1"/>
  <c r="AD1271" i="1"/>
  <c r="AE1271" i="1"/>
  <c r="U1272" i="1"/>
  <c r="V1272" i="1"/>
  <c r="W1272" i="1" s="1"/>
  <c r="AA1272" i="1" s="1"/>
  <c r="AF1272" i="1" s="1"/>
  <c r="X1272" i="1"/>
  <c r="Y1272" i="1" s="1"/>
  <c r="AB1272" i="1" s="1"/>
  <c r="Z1272" i="1"/>
  <c r="AC1272" i="1"/>
  <c r="AD1272" i="1"/>
  <c r="AE1272" i="1"/>
  <c r="U1273" i="1"/>
  <c r="V1273" i="1"/>
  <c r="W1273" i="1"/>
  <c r="AA1273" i="1" s="1"/>
  <c r="X1273" i="1"/>
  <c r="Y1273" i="1"/>
  <c r="AB1273" i="1" s="1"/>
  <c r="Z1273" i="1"/>
  <c r="AC1273" i="1" s="1"/>
  <c r="AD1273" i="1"/>
  <c r="AE1273" i="1"/>
  <c r="U1274" i="1"/>
  <c r="V1274" i="1"/>
  <c r="W1274" i="1" s="1"/>
  <c r="AA1274" i="1" s="1"/>
  <c r="AF1274" i="1" s="1"/>
  <c r="X1274" i="1"/>
  <c r="Y1274" i="1" s="1"/>
  <c r="AB1274" i="1" s="1"/>
  <c r="Z1274" i="1"/>
  <c r="AC1274" i="1"/>
  <c r="AD1274" i="1"/>
  <c r="AE1274" i="1"/>
  <c r="U1275" i="1"/>
  <c r="V1275" i="1"/>
  <c r="W1275" i="1"/>
  <c r="AA1275" i="1" s="1"/>
  <c r="AF1275" i="1" s="1"/>
  <c r="X1275" i="1"/>
  <c r="Y1275" i="1"/>
  <c r="AB1275" i="1" s="1"/>
  <c r="Z1275" i="1"/>
  <c r="AC1275" i="1" s="1"/>
  <c r="AD1275" i="1"/>
  <c r="AE1275" i="1"/>
  <c r="U1276" i="1"/>
  <c r="V1276" i="1"/>
  <c r="W1276" i="1" s="1"/>
  <c r="AA1276" i="1" s="1"/>
  <c r="X1276" i="1"/>
  <c r="Y1276" i="1" s="1"/>
  <c r="AB1276" i="1" s="1"/>
  <c r="Z1276" i="1"/>
  <c r="AC1276" i="1"/>
  <c r="AD1276" i="1"/>
  <c r="AE1276" i="1"/>
  <c r="U1277" i="1"/>
  <c r="V1277" i="1"/>
  <c r="W1277" i="1"/>
  <c r="AA1277" i="1" s="1"/>
  <c r="AF1277" i="1" s="1"/>
  <c r="X1277" i="1"/>
  <c r="Y1277" i="1"/>
  <c r="AB1277" i="1" s="1"/>
  <c r="Z1277" i="1"/>
  <c r="AC1277" i="1" s="1"/>
  <c r="AD1277" i="1"/>
  <c r="AE1277" i="1"/>
  <c r="U1278" i="1"/>
  <c r="V1278" i="1"/>
  <c r="W1278" i="1" s="1"/>
  <c r="AA1278" i="1" s="1"/>
  <c r="X1278" i="1"/>
  <c r="Y1278" i="1" s="1"/>
  <c r="AB1278" i="1" s="1"/>
  <c r="Z1278" i="1"/>
  <c r="AC1278" i="1"/>
  <c r="AD1278" i="1"/>
  <c r="AE1278" i="1"/>
  <c r="U1279" i="1"/>
  <c r="V1279" i="1"/>
  <c r="W1279" i="1"/>
  <c r="AA1279" i="1" s="1"/>
  <c r="X1279" i="1"/>
  <c r="Y1279" i="1"/>
  <c r="AB1279" i="1" s="1"/>
  <c r="Z1279" i="1"/>
  <c r="AC1279" i="1" s="1"/>
  <c r="AD1279" i="1"/>
  <c r="AE1279" i="1"/>
  <c r="U1280" i="1"/>
  <c r="V1280" i="1"/>
  <c r="W1280" i="1" s="1"/>
  <c r="AA1280" i="1" s="1"/>
  <c r="X1280" i="1"/>
  <c r="Y1280" i="1" s="1"/>
  <c r="AB1280" i="1" s="1"/>
  <c r="Z1280" i="1"/>
  <c r="AC1280" i="1"/>
  <c r="AD1280" i="1"/>
  <c r="AE1280" i="1"/>
  <c r="U1281" i="1"/>
  <c r="V1281" i="1"/>
  <c r="W1281" i="1"/>
  <c r="AA1281" i="1" s="1"/>
  <c r="X1281" i="1"/>
  <c r="Y1281" i="1"/>
  <c r="AB1281" i="1" s="1"/>
  <c r="Z1281" i="1"/>
  <c r="AC1281" i="1" s="1"/>
  <c r="AD1281" i="1"/>
  <c r="AE1281" i="1"/>
  <c r="U1282" i="1"/>
  <c r="V1282" i="1"/>
  <c r="W1282" i="1" s="1"/>
  <c r="AA1282" i="1" s="1"/>
  <c r="X1282" i="1"/>
  <c r="Y1282" i="1" s="1"/>
  <c r="AB1282" i="1" s="1"/>
  <c r="Z1282" i="1"/>
  <c r="AC1282" i="1"/>
  <c r="AD1282" i="1"/>
  <c r="AE1282" i="1"/>
  <c r="U1283" i="1"/>
  <c r="V1283" i="1"/>
  <c r="W1283" i="1"/>
  <c r="AA1283" i="1" s="1"/>
  <c r="X1283" i="1"/>
  <c r="Y1283" i="1"/>
  <c r="AB1283" i="1" s="1"/>
  <c r="Z1283" i="1"/>
  <c r="AC1283" i="1" s="1"/>
  <c r="AD1283" i="1"/>
  <c r="AE1283" i="1"/>
  <c r="U1284" i="1"/>
  <c r="V1284" i="1"/>
  <c r="W1284" i="1" s="1"/>
  <c r="AA1284" i="1" s="1"/>
  <c r="X1284" i="1"/>
  <c r="Y1284" i="1" s="1"/>
  <c r="AB1284" i="1" s="1"/>
  <c r="Z1284" i="1"/>
  <c r="AC1284" i="1"/>
  <c r="AD1284" i="1"/>
  <c r="AE1284" i="1"/>
  <c r="U1285" i="1"/>
  <c r="V1285" i="1"/>
  <c r="W1285" i="1"/>
  <c r="AA1285" i="1" s="1"/>
  <c r="X1285" i="1"/>
  <c r="Y1285" i="1"/>
  <c r="AB1285" i="1" s="1"/>
  <c r="Z1285" i="1"/>
  <c r="AC1285" i="1" s="1"/>
  <c r="AD1285" i="1"/>
  <c r="AE1285" i="1"/>
  <c r="U1286" i="1"/>
  <c r="V1286" i="1"/>
  <c r="W1286" i="1" s="1"/>
  <c r="AA1286" i="1" s="1"/>
  <c r="X1286" i="1"/>
  <c r="Y1286" i="1" s="1"/>
  <c r="AB1286" i="1" s="1"/>
  <c r="Z1286" i="1"/>
  <c r="AC1286" i="1"/>
  <c r="AD1286" i="1"/>
  <c r="AE1286" i="1"/>
  <c r="U1287" i="1"/>
  <c r="V1287" i="1"/>
  <c r="W1287" i="1"/>
  <c r="AA1287" i="1" s="1"/>
  <c r="X1287" i="1"/>
  <c r="Y1287" i="1"/>
  <c r="AB1287" i="1" s="1"/>
  <c r="Z1287" i="1"/>
  <c r="AC1287" i="1" s="1"/>
  <c r="AD1287" i="1"/>
  <c r="AE1287" i="1"/>
  <c r="U1288" i="1"/>
  <c r="V1288" i="1"/>
  <c r="W1288" i="1" s="1"/>
  <c r="AA1288" i="1" s="1"/>
  <c r="AF1288" i="1" s="1"/>
  <c r="X1288" i="1"/>
  <c r="Y1288" i="1" s="1"/>
  <c r="AB1288" i="1" s="1"/>
  <c r="Z1288" i="1"/>
  <c r="AC1288" i="1"/>
  <c r="AD1288" i="1"/>
  <c r="AE1288" i="1"/>
  <c r="U1289" i="1"/>
  <c r="V1289" i="1"/>
  <c r="W1289" i="1"/>
  <c r="AA1289" i="1" s="1"/>
  <c r="X1289" i="1"/>
  <c r="Y1289" i="1"/>
  <c r="AB1289" i="1" s="1"/>
  <c r="Z1289" i="1"/>
  <c r="AC1289" i="1" s="1"/>
  <c r="AD1289" i="1"/>
  <c r="AE1289" i="1"/>
  <c r="U1290" i="1"/>
  <c r="V1290" i="1"/>
  <c r="W1290" i="1" s="1"/>
  <c r="AA1290" i="1" s="1"/>
  <c r="AF1290" i="1" s="1"/>
  <c r="X1290" i="1"/>
  <c r="Y1290" i="1" s="1"/>
  <c r="AB1290" i="1" s="1"/>
  <c r="Z1290" i="1"/>
  <c r="AC1290" i="1"/>
  <c r="AD1290" i="1"/>
  <c r="AE1290" i="1"/>
  <c r="U1291" i="1"/>
  <c r="V1291" i="1"/>
  <c r="W1291" i="1"/>
  <c r="AA1291" i="1" s="1"/>
  <c r="AF1291" i="1" s="1"/>
  <c r="X1291" i="1"/>
  <c r="Y1291" i="1"/>
  <c r="AB1291" i="1" s="1"/>
  <c r="Z1291" i="1"/>
  <c r="AC1291" i="1" s="1"/>
  <c r="AD1291" i="1"/>
  <c r="AE1291" i="1"/>
  <c r="U1292" i="1"/>
  <c r="V1292" i="1"/>
  <c r="W1292" i="1" s="1"/>
  <c r="AA1292" i="1" s="1"/>
  <c r="X1292" i="1"/>
  <c r="Y1292" i="1" s="1"/>
  <c r="AB1292" i="1" s="1"/>
  <c r="Z1292" i="1"/>
  <c r="AC1292" i="1"/>
  <c r="AD1292" i="1"/>
  <c r="AE1292" i="1"/>
  <c r="U1293" i="1"/>
  <c r="V1293" i="1"/>
  <c r="W1293" i="1"/>
  <c r="AA1293" i="1" s="1"/>
  <c r="AF1293" i="1" s="1"/>
  <c r="X1293" i="1"/>
  <c r="Y1293" i="1"/>
  <c r="AB1293" i="1" s="1"/>
  <c r="Z1293" i="1"/>
  <c r="AC1293" i="1" s="1"/>
  <c r="AD1293" i="1"/>
  <c r="AE1293" i="1"/>
  <c r="U1294" i="1"/>
  <c r="V1294" i="1"/>
  <c r="W1294" i="1" s="1"/>
  <c r="AA1294" i="1" s="1"/>
  <c r="X1294" i="1"/>
  <c r="Y1294" i="1" s="1"/>
  <c r="AB1294" i="1" s="1"/>
  <c r="Z1294" i="1"/>
  <c r="AC1294" i="1"/>
  <c r="AD1294" i="1"/>
  <c r="AE1294" i="1"/>
  <c r="U1295" i="1"/>
  <c r="V1295" i="1"/>
  <c r="W1295" i="1"/>
  <c r="AA1295" i="1" s="1"/>
  <c r="X1295" i="1"/>
  <c r="Y1295" i="1"/>
  <c r="AB1295" i="1" s="1"/>
  <c r="Z1295" i="1"/>
  <c r="AC1295" i="1" s="1"/>
  <c r="AD1295" i="1"/>
  <c r="AE1295" i="1"/>
  <c r="U1296" i="1"/>
  <c r="V1296" i="1"/>
  <c r="W1296" i="1" s="1"/>
  <c r="AA1296" i="1" s="1"/>
  <c r="X1296" i="1"/>
  <c r="Y1296" i="1" s="1"/>
  <c r="AB1296" i="1" s="1"/>
  <c r="Z1296" i="1"/>
  <c r="AC1296" i="1"/>
  <c r="AD1296" i="1"/>
  <c r="AE1296" i="1"/>
  <c r="U1297" i="1"/>
  <c r="V1297" i="1"/>
  <c r="W1297" i="1"/>
  <c r="AA1297" i="1" s="1"/>
  <c r="X1297" i="1"/>
  <c r="Y1297" i="1"/>
  <c r="AB1297" i="1" s="1"/>
  <c r="Z1297" i="1"/>
  <c r="AC1297" i="1" s="1"/>
  <c r="AD1297" i="1"/>
  <c r="AE1297" i="1"/>
  <c r="U1298" i="1"/>
  <c r="V1298" i="1"/>
  <c r="W1298" i="1" s="1"/>
  <c r="AA1298" i="1" s="1"/>
  <c r="X1298" i="1"/>
  <c r="Y1298" i="1" s="1"/>
  <c r="AB1298" i="1" s="1"/>
  <c r="Z1298" i="1"/>
  <c r="AC1298" i="1"/>
  <c r="AD1298" i="1"/>
  <c r="AE1298" i="1"/>
  <c r="U1299" i="1"/>
  <c r="V1299" i="1"/>
  <c r="W1299" i="1"/>
  <c r="AA1299" i="1" s="1"/>
  <c r="X1299" i="1"/>
  <c r="Y1299" i="1"/>
  <c r="AB1299" i="1" s="1"/>
  <c r="Z1299" i="1"/>
  <c r="AC1299" i="1" s="1"/>
  <c r="AD1299" i="1"/>
  <c r="AE1299" i="1"/>
  <c r="U1300" i="1"/>
  <c r="V1300" i="1"/>
  <c r="W1300" i="1" s="1"/>
  <c r="AA1300" i="1" s="1"/>
  <c r="X1300" i="1"/>
  <c r="Y1300" i="1" s="1"/>
  <c r="AB1300" i="1" s="1"/>
  <c r="Z1300" i="1"/>
  <c r="AC1300" i="1"/>
  <c r="AD1300" i="1"/>
  <c r="AE1300" i="1"/>
  <c r="U1301" i="1"/>
  <c r="V1301" i="1"/>
  <c r="W1301" i="1"/>
  <c r="AA1301" i="1" s="1"/>
  <c r="X1301" i="1"/>
  <c r="Y1301" i="1"/>
  <c r="AB1301" i="1" s="1"/>
  <c r="Z1301" i="1"/>
  <c r="AC1301" i="1" s="1"/>
  <c r="AD1301" i="1"/>
  <c r="AE1301" i="1"/>
  <c r="U1302" i="1"/>
  <c r="V1302" i="1"/>
  <c r="W1302" i="1" s="1"/>
  <c r="AA1302" i="1" s="1"/>
  <c r="X1302" i="1"/>
  <c r="Y1302" i="1" s="1"/>
  <c r="AB1302" i="1" s="1"/>
  <c r="Z1302" i="1"/>
  <c r="AC1302" i="1"/>
  <c r="AD1302" i="1"/>
  <c r="AE1302" i="1"/>
  <c r="U1303" i="1"/>
  <c r="V1303" i="1"/>
  <c r="W1303" i="1"/>
  <c r="AA1303" i="1" s="1"/>
  <c r="X1303" i="1"/>
  <c r="Y1303" i="1"/>
  <c r="AB1303" i="1" s="1"/>
  <c r="Z1303" i="1"/>
  <c r="AC1303" i="1" s="1"/>
  <c r="AD1303" i="1"/>
  <c r="AE1303" i="1"/>
  <c r="U1304" i="1"/>
  <c r="V1304" i="1"/>
  <c r="W1304" i="1" s="1"/>
  <c r="AA1304" i="1" s="1"/>
  <c r="AF1304" i="1" s="1"/>
  <c r="X1304" i="1"/>
  <c r="Y1304" i="1" s="1"/>
  <c r="AB1304" i="1" s="1"/>
  <c r="Z1304" i="1"/>
  <c r="AC1304" i="1"/>
  <c r="AD1304" i="1"/>
  <c r="AE1304" i="1"/>
  <c r="U1305" i="1"/>
  <c r="V1305" i="1"/>
  <c r="W1305" i="1"/>
  <c r="AA1305" i="1" s="1"/>
  <c r="X1305" i="1"/>
  <c r="Y1305" i="1"/>
  <c r="AB1305" i="1" s="1"/>
  <c r="Z1305" i="1"/>
  <c r="AC1305" i="1" s="1"/>
  <c r="AD1305" i="1"/>
  <c r="AE1305" i="1"/>
  <c r="U1306" i="1"/>
  <c r="V1306" i="1"/>
  <c r="W1306" i="1" s="1"/>
  <c r="AA1306" i="1" s="1"/>
  <c r="AF1306" i="1" s="1"/>
  <c r="X1306" i="1"/>
  <c r="Y1306" i="1" s="1"/>
  <c r="AB1306" i="1" s="1"/>
  <c r="Z1306" i="1"/>
  <c r="AC1306" i="1"/>
  <c r="AD1306" i="1"/>
  <c r="AE1306" i="1"/>
  <c r="U1307" i="1"/>
  <c r="V1307" i="1"/>
  <c r="W1307" i="1"/>
  <c r="AA1307" i="1" s="1"/>
  <c r="AF1307" i="1" s="1"/>
  <c r="X1307" i="1"/>
  <c r="Y1307" i="1"/>
  <c r="AB1307" i="1" s="1"/>
  <c r="Z1307" i="1"/>
  <c r="AC1307" i="1" s="1"/>
  <c r="AD1307" i="1"/>
  <c r="AE1307" i="1"/>
  <c r="U1308" i="1"/>
  <c r="V1308" i="1"/>
  <c r="W1308" i="1" s="1"/>
  <c r="AA1308" i="1" s="1"/>
  <c r="X1308" i="1"/>
  <c r="Y1308" i="1" s="1"/>
  <c r="AB1308" i="1" s="1"/>
  <c r="Z1308" i="1"/>
  <c r="AC1308" i="1"/>
  <c r="AD1308" i="1"/>
  <c r="AE1308" i="1"/>
  <c r="U1309" i="1"/>
  <c r="V1309" i="1"/>
  <c r="W1309" i="1"/>
  <c r="AA1309" i="1" s="1"/>
  <c r="AF1309" i="1" s="1"/>
  <c r="X1309" i="1"/>
  <c r="Y1309" i="1"/>
  <c r="AB1309" i="1" s="1"/>
  <c r="Z1309" i="1"/>
  <c r="AC1309" i="1" s="1"/>
  <c r="AD1309" i="1"/>
  <c r="AE1309" i="1"/>
  <c r="U1310" i="1"/>
  <c r="V1310" i="1"/>
  <c r="W1310" i="1" s="1"/>
  <c r="AA1310" i="1" s="1"/>
  <c r="X1310" i="1"/>
  <c r="Y1310" i="1" s="1"/>
  <c r="AB1310" i="1" s="1"/>
  <c r="Z1310" i="1"/>
  <c r="AC1310" i="1"/>
  <c r="AD1310" i="1"/>
  <c r="AE1310" i="1"/>
  <c r="U1311" i="1"/>
  <c r="V1311" i="1"/>
  <c r="W1311" i="1"/>
  <c r="AA1311" i="1" s="1"/>
  <c r="X1311" i="1"/>
  <c r="Y1311" i="1"/>
  <c r="AB1311" i="1" s="1"/>
  <c r="Z1311" i="1"/>
  <c r="AC1311" i="1" s="1"/>
  <c r="AD1311" i="1"/>
  <c r="AE1311" i="1"/>
  <c r="U1312" i="1"/>
  <c r="V1312" i="1"/>
  <c r="W1312" i="1" s="1"/>
  <c r="AA1312" i="1" s="1"/>
  <c r="X1312" i="1"/>
  <c r="Y1312" i="1" s="1"/>
  <c r="AB1312" i="1" s="1"/>
  <c r="Z1312" i="1"/>
  <c r="AC1312" i="1"/>
  <c r="AD1312" i="1"/>
  <c r="AE1312" i="1"/>
  <c r="U1313" i="1"/>
  <c r="V1313" i="1"/>
  <c r="W1313" i="1"/>
  <c r="AA1313" i="1" s="1"/>
  <c r="X1313" i="1"/>
  <c r="Y1313" i="1"/>
  <c r="AB1313" i="1" s="1"/>
  <c r="Z1313" i="1"/>
  <c r="AC1313" i="1" s="1"/>
  <c r="AD1313" i="1"/>
  <c r="AE1313" i="1"/>
  <c r="U1314" i="1"/>
  <c r="V1314" i="1"/>
  <c r="W1314" i="1" s="1"/>
  <c r="AA1314" i="1" s="1"/>
  <c r="X1314" i="1"/>
  <c r="Y1314" i="1" s="1"/>
  <c r="AB1314" i="1" s="1"/>
  <c r="Z1314" i="1"/>
  <c r="AC1314" i="1"/>
  <c r="AD1314" i="1"/>
  <c r="AE1314" i="1"/>
  <c r="U1315" i="1"/>
  <c r="V1315" i="1"/>
  <c r="W1315" i="1"/>
  <c r="AA1315" i="1" s="1"/>
  <c r="X1315" i="1"/>
  <c r="Y1315" i="1"/>
  <c r="AB1315" i="1" s="1"/>
  <c r="Z1315" i="1"/>
  <c r="AC1315" i="1" s="1"/>
  <c r="AD1315" i="1"/>
  <c r="AE1315" i="1"/>
  <c r="U1316" i="1"/>
  <c r="V1316" i="1"/>
  <c r="W1316" i="1" s="1"/>
  <c r="AA1316" i="1" s="1"/>
  <c r="X1316" i="1"/>
  <c r="Y1316" i="1" s="1"/>
  <c r="AB1316" i="1" s="1"/>
  <c r="Z1316" i="1"/>
  <c r="AC1316" i="1"/>
  <c r="AD1316" i="1"/>
  <c r="AE1316" i="1"/>
  <c r="U1317" i="1"/>
  <c r="V1317" i="1"/>
  <c r="W1317" i="1"/>
  <c r="AA1317" i="1" s="1"/>
  <c r="X1317" i="1"/>
  <c r="Y1317" i="1"/>
  <c r="AB1317" i="1" s="1"/>
  <c r="Z1317" i="1"/>
  <c r="AC1317" i="1" s="1"/>
  <c r="AD1317" i="1"/>
  <c r="AE1317" i="1"/>
  <c r="U1318" i="1"/>
  <c r="V1318" i="1"/>
  <c r="W1318" i="1" s="1"/>
  <c r="AA1318" i="1" s="1"/>
  <c r="X1318" i="1"/>
  <c r="Y1318" i="1" s="1"/>
  <c r="AB1318" i="1" s="1"/>
  <c r="Z1318" i="1"/>
  <c r="AC1318" i="1"/>
  <c r="AD1318" i="1"/>
  <c r="AE1318" i="1"/>
  <c r="U1319" i="1"/>
  <c r="V1319" i="1"/>
  <c r="W1319" i="1"/>
  <c r="AA1319" i="1" s="1"/>
  <c r="X1319" i="1"/>
  <c r="Y1319" i="1"/>
  <c r="AB1319" i="1" s="1"/>
  <c r="Z1319" i="1"/>
  <c r="AC1319" i="1" s="1"/>
  <c r="AD1319" i="1"/>
  <c r="AE1319" i="1"/>
  <c r="U1320" i="1"/>
  <c r="V1320" i="1"/>
  <c r="W1320" i="1" s="1"/>
  <c r="AA1320" i="1" s="1"/>
  <c r="AF1320" i="1" s="1"/>
  <c r="X1320" i="1"/>
  <c r="Y1320" i="1" s="1"/>
  <c r="AB1320" i="1" s="1"/>
  <c r="Z1320" i="1"/>
  <c r="AC1320" i="1"/>
  <c r="AD1320" i="1"/>
  <c r="AE1320" i="1"/>
  <c r="U1321" i="1"/>
  <c r="V1321" i="1"/>
  <c r="W1321" i="1"/>
  <c r="AA1321" i="1" s="1"/>
  <c r="X1321" i="1"/>
  <c r="Y1321" i="1"/>
  <c r="AB1321" i="1" s="1"/>
  <c r="Z1321" i="1"/>
  <c r="AC1321" i="1" s="1"/>
  <c r="AD1321" i="1"/>
  <c r="AE1321" i="1"/>
  <c r="U1322" i="1"/>
  <c r="V1322" i="1"/>
  <c r="W1322" i="1" s="1"/>
  <c r="AA1322" i="1" s="1"/>
  <c r="AF1322" i="1" s="1"/>
  <c r="X1322" i="1"/>
  <c r="Y1322" i="1" s="1"/>
  <c r="AB1322" i="1" s="1"/>
  <c r="Z1322" i="1"/>
  <c r="AC1322" i="1"/>
  <c r="AD1322" i="1"/>
  <c r="AE1322" i="1"/>
  <c r="U1323" i="1"/>
  <c r="V1323" i="1"/>
  <c r="W1323" i="1"/>
  <c r="AA1323" i="1" s="1"/>
  <c r="AF1323" i="1" s="1"/>
  <c r="X1323" i="1"/>
  <c r="Y1323" i="1"/>
  <c r="AB1323" i="1" s="1"/>
  <c r="Z1323" i="1"/>
  <c r="AC1323" i="1" s="1"/>
  <c r="AD1323" i="1"/>
  <c r="AE1323" i="1"/>
  <c r="U1324" i="1"/>
  <c r="V1324" i="1"/>
  <c r="W1324" i="1" s="1"/>
  <c r="AA1324" i="1" s="1"/>
  <c r="X1324" i="1"/>
  <c r="Y1324" i="1" s="1"/>
  <c r="AB1324" i="1" s="1"/>
  <c r="Z1324" i="1"/>
  <c r="AC1324" i="1"/>
  <c r="AD1324" i="1"/>
  <c r="AE1324" i="1"/>
  <c r="U1325" i="1"/>
  <c r="V1325" i="1"/>
  <c r="W1325" i="1"/>
  <c r="AA1325" i="1" s="1"/>
  <c r="AF1325" i="1" s="1"/>
  <c r="X1325" i="1"/>
  <c r="Y1325" i="1"/>
  <c r="AB1325" i="1" s="1"/>
  <c r="Z1325" i="1"/>
  <c r="AC1325" i="1" s="1"/>
  <c r="AD1325" i="1"/>
  <c r="AE1325" i="1"/>
  <c r="U1326" i="1"/>
  <c r="V1326" i="1"/>
  <c r="W1326" i="1" s="1"/>
  <c r="AA1326" i="1" s="1"/>
  <c r="X1326" i="1"/>
  <c r="Y1326" i="1" s="1"/>
  <c r="AB1326" i="1" s="1"/>
  <c r="Z1326" i="1"/>
  <c r="AC1326" i="1"/>
  <c r="AD1326" i="1"/>
  <c r="AE1326" i="1"/>
  <c r="U1327" i="1"/>
  <c r="V1327" i="1"/>
  <c r="W1327" i="1"/>
  <c r="AA1327" i="1" s="1"/>
  <c r="X1327" i="1"/>
  <c r="Y1327" i="1"/>
  <c r="AB1327" i="1" s="1"/>
  <c r="Z1327" i="1"/>
  <c r="AC1327" i="1" s="1"/>
  <c r="AD1327" i="1"/>
  <c r="AE1327" i="1"/>
  <c r="U1328" i="1"/>
  <c r="V1328" i="1"/>
  <c r="W1328" i="1" s="1"/>
  <c r="AA1328" i="1" s="1"/>
  <c r="X1328" i="1"/>
  <c r="Y1328" i="1" s="1"/>
  <c r="AB1328" i="1" s="1"/>
  <c r="Z1328" i="1"/>
  <c r="AC1328" i="1"/>
  <c r="AD1328" i="1"/>
  <c r="AE1328" i="1"/>
  <c r="U1329" i="1"/>
  <c r="V1329" i="1"/>
  <c r="W1329" i="1"/>
  <c r="AA1329" i="1" s="1"/>
  <c r="X1329" i="1"/>
  <c r="Y1329" i="1"/>
  <c r="AB1329" i="1" s="1"/>
  <c r="Z1329" i="1"/>
  <c r="AC1329" i="1" s="1"/>
  <c r="AD1329" i="1"/>
  <c r="AE1329" i="1"/>
  <c r="U1330" i="1"/>
  <c r="V1330" i="1"/>
  <c r="W1330" i="1" s="1"/>
  <c r="AA1330" i="1" s="1"/>
  <c r="X1330" i="1"/>
  <c r="Y1330" i="1" s="1"/>
  <c r="AB1330" i="1" s="1"/>
  <c r="Z1330" i="1"/>
  <c r="AC1330" i="1"/>
  <c r="AD1330" i="1"/>
  <c r="AE1330" i="1"/>
  <c r="AE3" i="1"/>
  <c r="AE2" i="1"/>
  <c r="AD3" i="1"/>
  <c r="AD2" i="1"/>
  <c r="Z3" i="1"/>
  <c r="AC3" i="1" s="1"/>
  <c r="Z2" i="1"/>
  <c r="AC2" i="1" s="1"/>
  <c r="Y3" i="1"/>
  <c r="AB3" i="1" s="1"/>
  <c r="Y2" i="1"/>
  <c r="AB2" i="1" s="1"/>
  <c r="X3" i="1"/>
  <c r="X2" i="1"/>
  <c r="V3" i="1"/>
  <c r="W3" i="1" s="1"/>
  <c r="AA3" i="1" s="1"/>
  <c r="V2" i="1"/>
  <c r="W2" i="1" s="1"/>
  <c r="AA2" i="1" s="1"/>
  <c r="U3" i="1"/>
  <c r="U2" i="1"/>
  <c r="AF985" i="1" l="1"/>
  <c r="AF880" i="1"/>
  <c r="AF764" i="1"/>
  <c r="AF990" i="1"/>
  <c r="AF976" i="1"/>
  <c r="AF800" i="1"/>
  <c r="AF788" i="1"/>
  <c r="AF497" i="1"/>
  <c r="AF978" i="1"/>
  <c r="AF972" i="1"/>
  <c r="AF808" i="1"/>
  <c r="AF928" i="1"/>
  <c r="AF844" i="1"/>
  <c r="AF300" i="1"/>
  <c r="AF223" i="1"/>
  <c r="AF129" i="1"/>
  <c r="AF78" i="1"/>
  <c r="AF70" i="1"/>
  <c r="AF13" i="1"/>
  <c r="AF912" i="1"/>
  <c r="AF719" i="1"/>
  <c r="AF412" i="1"/>
  <c r="AF51" i="1"/>
  <c r="AF11" i="1"/>
  <c r="AF713" i="1"/>
  <c r="AF577" i="1"/>
  <c r="AF257" i="1"/>
  <c r="AF193" i="1"/>
  <c r="AF37" i="1"/>
  <c r="AF730" i="1"/>
  <c r="AF714" i="1"/>
  <c r="AF298" i="1"/>
  <c r="AF263" i="1"/>
  <c r="AF125" i="1"/>
  <c r="AF45" i="1"/>
  <c r="AF983" i="1"/>
  <c r="AF868" i="1"/>
  <c r="AF836" i="1"/>
  <c r="AF996" i="1"/>
  <c r="AF982" i="1"/>
  <c r="AF940" i="1"/>
  <c r="AF768" i="1"/>
  <c r="AF705" i="1"/>
  <c r="AF508" i="1"/>
  <c r="AF358" i="1"/>
  <c r="AF299" i="1"/>
  <c r="AF295" i="1"/>
  <c r="AF692" i="1"/>
  <c r="AF1144" i="1"/>
  <c r="AF1117" i="1"/>
  <c r="AF1111" i="1"/>
  <c r="AF1100" i="1"/>
  <c r="AF1096" i="1"/>
  <c r="AF791" i="1"/>
  <c r="AF696" i="1"/>
  <c r="AF1114" i="1"/>
  <c r="AF1112" i="1"/>
  <c r="AF1101" i="1"/>
  <c r="AF1097" i="1"/>
  <c r="AF1048" i="1"/>
  <c r="AF1046" i="1"/>
  <c r="AF1024" i="1"/>
  <c r="AF951" i="1"/>
  <c r="AF2" i="1"/>
  <c r="AF1328" i="1"/>
  <c r="AF1312" i="1"/>
  <c r="AF1296" i="1"/>
  <c r="AF1280" i="1"/>
  <c r="AF1264" i="1"/>
  <c r="AF1248" i="1"/>
  <c r="AF1247" i="1"/>
  <c r="AF1245" i="1"/>
  <c r="AF1232" i="1"/>
  <c r="AF1231" i="1"/>
  <c r="AF1229" i="1"/>
  <c r="AF1216" i="1"/>
  <c r="AF1215" i="1"/>
  <c r="AF1213" i="1"/>
  <c r="AF1200" i="1"/>
  <c r="AF1199" i="1"/>
  <c r="AF1197" i="1"/>
  <c r="AF1184" i="1"/>
  <c r="AF1183" i="1"/>
  <c r="AF1181" i="1"/>
  <c r="AF1168" i="1"/>
  <c r="AF1167" i="1"/>
  <c r="AF1165" i="1"/>
  <c r="AF1149" i="1"/>
  <c r="AF1105" i="1"/>
  <c r="AF1102" i="1"/>
  <c r="AF1067" i="1"/>
  <c r="AF1063" i="1"/>
  <c r="AF967" i="1"/>
  <c r="AF855" i="1"/>
  <c r="AF842" i="1"/>
  <c r="AF838" i="1"/>
  <c r="AF744" i="1"/>
  <c r="AF741" i="1"/>
  <c r="AF591" i="1"/>
  <c r="AF589" i="1"/>
  <c r="AF581" i="1"/>
  <c r="AF502" i="1"/>
  <c r="AF501" i="1"/>
  <c r="AF909" i="1"/>
  <c r="AF847" i="1"/>
  <c r="AF839" i="1"/>
  <c r="AF587" i="1"/>
  <c r="AF399" i="1"/>
  <c r="AF1234" i="1"/>
  <c r="AF779" i="1"/>
  <c r="AF1146" i="1"/>
  <c r="AF1143" i="1"/>
  <c r="AF1069" i="1"/>
  <c r="AF1068" i="1"/>
  <c r="AF1065" i="1"/>
  <c r="AF1039" i="1"/>
  <c r="AF1037" i="1"/>
  <c r="AF1006" i="1"/>
  <c r="AF979" i="1"/>
  <c r="AF1242" i="1"/>
  <c r="AF1226" i="1"/>
  <c r="AF1210" i="1"/>
  <c r="AF1194" i="1"/>
  <c r="AF1178" i="1"/>
  <c r="AF1161" i="1"/>
  <c r="AF1073" i="1"/>
  <c r="AF1070" i="1"/>
  <c r="AF1040" i="1"/>
  <c r="AF1003" i="1"/>
  <c r="AF925" i="1"/>
  <c r="AF889" i="1"/>
  <c r="AF877" i="1"/>
  <c r="AF803" i="1"/>
  <c r="AF776" i="1"/>
  <c r="AF735" i="1"/>
  <c r="AF732" i="1"/>
  <c r="AF703" i="1"/>
  <c r="AF635" i="1"/>
  <c r="AF633" i="1"/>
  <c r="AF603" i="1"/>
  <c r="AF586" i="1"/>
  <c r="AF433" i="1"/>
  <c r="AF415" i="1"/>
  <c r="AF1202" i="1"/>
  <c r="AF1186" i="1"/>
  <c r="AF1170" i="1"/>
  <c r="AF1141" i="1"/>
  <c r="AF1138" i="1"/>
  <c r="AF1136" i="1"/>
  <c r="AF1135" i="1"/>
  <c r="AF1109" i="1"/>
  <c r="AF1106" i="1"/>
  <c r="AF980" i="1"/>
  <c r="AF1133" i="1"/>
  <c r="AF1128" i="1"/>
  <c r="AF1127" i="1"/>
  <c r="AF1083" i="1"/>
  <c r="AF1079" i="1"/>
  <c r="AF1055" i="1"/>
  <c r="AF1053" i="1"/>
  <c r="AF1002" i="1"/>
  <c r="AF992" i="1"/>
  <c r="AF900" i="1"/>
  <c r="AF899" i="1"/>
  <c r="AF771" i="1"/>
  <c r="AF767" i="1"/>
  <c r="AF759" i="1"/>
  <c r="AF421" i="1"/>
  <c r="AF1218" i="1"/>
  <c r="AF3" i="1"/>
  <c r="AF1007" i="1"/>
  <c r="AF986" i="1"/>
  <c r="AF883" i="1"/>
  <c r="AF1032" i="1"/>
  <c r="AF1030" i="1"/>
  <c r="AF1029" i="1"/>
  <c r="AF975" i="1"/>
  <c r="AF964" i="1"/>
  <c r="AF959" i="1"/>
  <c r="AF948" i="1"/>
  <c r="AF943" i="1"/>
  <c r="AF932" i="1"/>
  <c r="AF931" i="1"/>
  <c r="AF870" i="1"/>
  <c r="AF799" i="1"/>
  <c r="AF787" i="1"/>
  <c r="AF786" i="1"/>
  <c r="AF763" i="1"/>
  <c r="AF717" i="1"/>
  <c r="AF711" i="1"/>
  <c r="AF653" i="1"/>
  <c r="AF652" i="1"/>
  <c r="AF624" i="1"/>
  <c r="AF621" i="1"/>
  <c r="AF606" i="1"/>
  <c r="AF565" i="1"/>
  <c r="AF528" i="1"/>
  <c r="AF476" i="1"/>
  <c r="AF465" i="1"/>
  <c r="AF371" i="1"/>
  <c r="AF333" i="1"/>
  <c r="AF303" i="1"/>
  <c r="AF290" i="1"/>
  <c r="AF287" i="1"/>
  <c r="AF273" i="1"/>
  <c r="AF271" i="1"/>
  <c r="AF253" i="1"/>
  <c r="AF250" i="1"/>
  <c r="AF187" i="1"/>
  <c r="AF167" i="1"/>
  <c r="AF133" i="1"/>
  <c r="AF112" i="1"/>
  <c r="AF99" i="1"/>
  <c r="AF91" i="1"/>
  <c r="AF72" i="1"/>
  <c r="AF23" i="1"/>
  <c r="AF19" i="1"/>
  <c r="AF18" i="1"/>
  <c r="AF7" i="1"/>
  <c r="AF361" i="1"/>
  <c r="AF336" i="1"/>
  <c r="AF276" i="1"/>
  <c r="AF272" i="1"/>
  <c r="AF101" i="1"/>
  <c r="AF93" i="1"/>
  <c r="AF554" i="1"/>
  <c r="AF545" i="1"/>
  <c r="AF537" i="1"/>
  <c r="AF452" i="1"/>
  <c r="AF444" i="1"/>
  <c r="AF427" i="1"/>
  <c r="AF409" i="1"/>
  <c r="AF349" i="1"/>
  <c r="AF314" i="1"/>
  <c r="AF291" i="1"/>
  <c r="AF288" i="1"/>
  <c r="AF231" i="1"/>
  <c r="AF153" i="1"/>
  <c r="AF134" i="1"/>
  <c r="AF107" i="1"/>
  <c r="AF394" i="1"/>
  <c r="AF377" i="1"/>
  <c r="AF366" i="1"/>
  <c r="AF328" i="1"/>
  <c r="AF266" i="1"/>
  <c r="AF210" i="1"/>
  <c r="AF209" i="1"/>
  <c r="AF26" i="1"/>
  <c r="AF485" i="1"/>
  <c r="AF453" i="1"/>
  <c r="AF367" i="1"/>
  <c r="AF319" i="1"/>
  <c r="AF310" i="1"/>
  <c r="AF306" i="1"/>
  <c r="AF292" i="1"/>
  <c r="AF199" i="1"/>
  <c r="AF194" i="1"/>
  <c r="AF115" i="1"/>
  <c r="AF94" i="1"/>
  <c r="AF34" i="1"/>
  <c r="AF28" i="1"/>
  <c r="AF457" i="1"/>
  <c r="AF424" i="1"/>
  <c r="AF422" i="1"/>
  <c r="AF414" i="1"/>
  <c r="AF393" i="1"/>
  <c r="AF369" i="1"/>
  <c r="AF363" i="1"/>
  <c r="AF354" i="1"/>
  <c r="AF331" i="1"/>
  <c r="AF320" i="1"/>
  <c r="AF311" i="1"/>
  <c r="AF293" i="1"/>
  <c r="AF261" i="1"/>
  <c r="AF260" i="1"/>
  <c r="AF259" i="1"/>
  <c r="AF249" i="1"/>
  <c r="AF222" i="1"/>
  <c r="AF186" i="1"/>
  <c r="AF66" i="1"/>
  <c r="AF43" i="1"/>
  <c r="AF36" i="1"/>
  <c r="AF116" i="1"/>
  <c r="AF44" i="1"/>
  <c r="AF1031" i="1"/>
  <c r="AF1000" i="1"/>
  <c r="AF988" i="1"/>
  <c r="AF921" i="1"/>
  <c r="AF905" i="1"/>
  <c r="AF852" i="1"/>
  <c r="AF823" i="1"/>
  <c r="AF792" i="1"/>
  <c r="AF775" i="1"/>
  <c r="AF757" i="1"/>
  <c r="AF736" i="1"/>
  <c r="AF679" i="1"/>
  <c r="AF677" i="1"/>
  <c r="AF676" i="1"/>
  <c r="AF659" i="1"/>
  <c r="AF599" i="1"/>
  <c r="AF548" i="1"/>
  <c r="AF505" i="1"/>
  <c r="AF498" i="1"/>
  <c r="AF469" i="1"/>
  <c r="AF425" i="1"/>
  <c r="AF411" i="1"/>
  <c r="AF375" i="1"/>
  <c r="AF348" i="1"/>
  <c r="AF339" i="1"/>
  <c r="AF332" i="1"/>
  <c r="AF327" i="1"/>
  <c r="AF188" i="1"/>
  <c r="AF157" i="1"/>
  <c r="AF96" i="1"/>
  <c r="AF87" i="1"/>
  <c r="AF71" i="1"/>
  <c r="AF1260" i="1"/>
  <c r="AF1324" i="1"/>
  <c r="AF1308" i="1"/>
  <c r="AF1292" i="1"/>
  <c r="AF1276" i="1"/>
  <c r="AF1327" i="1"/>
  <c r="AF1326" i="1"/>
  <c r="AF1311" i="1"/>
  <c r="AF1310" i="1"/>
  <c r="AF1295" i="1"/>
  <c r="AF1294" i="1"/>
  <c r="AF1279" i="1"/>
  <c r="AF1278" i="1"/>
  <c r="AF1263" i="1"/>
  <c r="AF1262" i="1"/>
  <c r="AF1241" i="1"/>
  <c r="AF1225" i="1"/>
  <c r="AF1209" i="1"/>
  <c r="AF1193" i="1"/>
  <c r="AF1177" i="1"/>
  <c r="AF1163" i="1"/>
  <c r="AF1147" i="1"/>
  <c r="AF1246" i="1"/>
  <c r="AF1164" i="1"/>
  <c r="AF1148" i="1"/>
  <c r="AF1265" i="1"/>
  <c r="AF1230" i="1"/>
  <c r="AF1198" i="1"/>
  <c r="AF1329" i="1"/>
  <c r="AF1297" i="1"/>
  <c r="AF1243" i="1"/>
  <c r="AF1228" i="1"/>
  <c r="AF1195" i="1"/>
  <c r="AF1182" i="1"/>
  <c r="AF1179" i="1"/>
  <c r="AF1330" i="1"/>
  <c r="AF1314" i="1"/>
  <c r="AF1299" i="1"/>
  <c r="AF1250" i="1"/>
  <c r="AF1317" i="1"/>
  <c r="AF1300" i="1"/>
  <c r="AF1284" i="1"/>
  <c r="AF1269" i="1"/>
  <c r="AF1268" i="1"/>
  <c r="AF1253" i="1"/>
  <c r="AF1252" i="1"/>
  <c r="AF1160" i="1"/>
  <c r="AF1038" i="1"/>
  <c r="AF1313" i="1"/>
  <c r="AF1281" i="1"/>
  <c r="AF1249" i="1"/>
  <c r="AF1212" i="1"/>
  <c r="AF1196" i="1"/>
  <c r="AF1180" i="1"/>
  <c r="AF1315" i="1"/>
  <c r="AF1298" i="1"/>
  <c r="AF1282" i="1"/>
  <c r="AF1267" i="1"/>
  <c r="AF1251" i="1"/>
  <c r="AF1159" i="1"/>
  <c r="AF1064" i="1"/>
  <c r="AF1316" i="1"/>
  <c r="AF1301" i="1"/>
  <c r="AF1285" i="1"/>
  <c r="AF1319" i="1"/>
  <c r="AF1318" i="1"/>
  <c r="AF1303" i="1"/>
  <c r="AF1302" i="1"/>
  <c r="AF1287" i="1"/>
  <c r="AF1286" i="1"/>
  <c r="AF1271" i="1"/>
  <c r="AF1270" i="1"/>
  <c r="AF1255" i="1"/>
  <c r="AF1254" i="1"/>
  <c r="AF1233" i="1"/>
  <c r="AF1217" i="1"/>
  <c r="AF1201" i="1"/>
  <c r="AF1185" i="1"/>
  <c r="AF1169" i="1"/>
  <c r="AF1155" i="1"/>
  <c r="AF1130" i="1"/>
  <c r="AF1074" i="1"/>
  <c r="AF1244" i="1"/>
  <c r="AF1227" i="1"/>
  <c r="AF1214" i="1"/>
  <c r="AF1211" i="1"/>
  <c r="AF1166" i="1"/>
  <c r="AF1283" i="1"/>
  <c r="AF1266" i="1"/>
  <c r="AF1321" i="1"/>
  <c r="AF1305" i="1"/>
  <c r="AF1289" i="1"/>
  <c r="AF1273" i="1"/>
  <c r="AF1257" i="1"/>
  <c r="AF1238" i="1"/>
  <c r="AF1236" i="1"/>
  <c r="AF1235" i="1"/>
  <c r="AF1222" i="1"/>
  <c r="AF1220" i="1"/>
  <c r="AF1219" i="1"/>
  <c r="AF1206" i="1"/>
  <c r="AF1204" i="1"/>
  <c r="AF1203" i="1"/>
  <c r="AF1190" i="1"/>
  <c r="AF1188" i="1"/>
  <c r="AF1187" i="1"/>
  <c r="AF1174" i="1"/>
  <c r="AF1172" i="1"/>
  <c r="AF1171" i="1"/>
  <c r="AF1156" i="1"/>
  <c r="AF1080" i="1"/>
  <c r="AF1054" i="1"/>
  <c r="AF1132" i="1"/>
  <c r="AF1078" i="1"/>
  <c r="AF1028" i="1"/>
  <c r="AF1022" i="1"/>
  <c r="AF1001" i="1"/>
  <c r="AF973" i="1"/>
  <c r="AF965" i="1"/>
  <c r="AF957" i="1"/>
  <c r="AF949" i="1"/>
  <c r="AF941" i="1"/>
  <c r="AF933" i="1"/>
  <c r="AF920" i="1"/>
  <c r="AF919" i="1"/>
  <c r="AF901" i="1"/>
  <c r="AF888" i="1"/>
  <c r="AF887" i="1"/>
  <c r="AF1140" i="1"/>
  <c r="AF1124" i="1"/>
  <c r="AF1092" i="1"/>
  <c r="AF1076" i="1"/>
  <c r="AF1044" i="1"/>
  <c r="AF1020" i="1"/>
  <c r="AF1014" i="1"/>
  <c r="AF974" i="1"/>
  <c r="AF812" i="1"/>
  <c r="AF1108" i="1"/>
  <c r="AF1060" i="1"/>
  <c r="AF1052" i="1"/>
  <c r="AF1036" i="1"/>
  <c r="AF1009" i="1"/>
  <c r="AF991" i="1"/>
  <c r="AF971" i="1"/>
  <c r="AF966" i="1"/>
  <c r="AF963" i="1"/>
  <c r="AF958" i="1"/>
  <c r="AF955" i="1"/>
  <c r="AF950" i="1"/>
  <c r="AF947" i="1"/>
  <c r="AF942" i="1"/>
  <c r="AF939" i="1"/>
  <c r="AF1012" i="1"/>
  <c r="AF1008" i="1"/>
  <c r="AF977" i="1"/>
  <c r="AF968" i="1"/>
  <c r="AF960" i="1"/>
  <c r="AF952" i="1"/>
  <c r="AF944" i="1"/>
  <c r="AF936" i="1"/>
  <c r="AF904" i="1"/>
  <c r="AF872" i="1"/>
  <c r="AF865" i="1"/>
  <c r="AF840" i="1"/>
  <c r="AF833" i="1"/>
  <c r="AF1061" i="1"/>
  <c r="AF970" i="1"/>
  <c r="AF969" i="1"/>
  <c r="AF962" i="1"/>
  <c r="AF961" i="1"/>
  <c r="AF954" i="1"/>
  <c r="AF953" i="1"/>
  <c r="AF946" i="1"/>
  <c r="AF945" i="1"/>
  <c r="AF938" i="1"/>
  <c r="AF937" i="1"/>
  <c r="AF907" i="1"/>
  <c r="AF875" i="1"/>
  <c r="AF857" i="1"/>
  <c r="AF820" i="1"/>
  <c r="AF794" i="1"/>
  <c r="AF1094" i="1"/>
  <c r="AF1050" i="1"/>
  <c r="AF1139" i="1"/>
  <c r="AF984" i="1"/>
  <c r="AF1162" i="1"/>
  <c r="AF1158" i="1"/>
  <c r="AF1088" i="1"/>
  <c r="AF1042" i="1"/>
  <c r="AF1131" i="1"/>
  <c r="AF1107" i="1"/>
  <c r="AF1091" i="1"/>
  <c r="AF1075" i="1"/>
  <c r="AF1043" i="1"/>
  <c r="AF1035" i="1"/>
  <c r="AF1021" i="1"/>
  <c r="AF1013" i="1"/>
  <c r="AF864" i="1"/>
  <c r="AF863" i="1"/>
  <c r="AF858" i="1"/>
  <c r="AF854" i="1"/>
  <c r="AF832" i="1"/>
  <c r="AF831" i="1"/>
  <c r="AF826" i="1"/>
  <c r="AF822" i="1"/>
  <c r="AF1062" i="1"/>
  <c r="AF1058" i="1"/>
  <c r="AF1115" i="1"/>
  <c r="AF1145" i="1"/>
  <c r="AF1142" i="1"/>
  <c r="AF1137" i="1"/>
  <c r="AF1134" i="1"/>
  <c r="AF1129" i="1"/>
  <c r="AF1126" i="1"/>
  <c r="AF1121" i="1"/>
  <c r="AF1118" i="1"/>
  <c r="AF1113" i="1"/>
  <c r="AF1110" i="1"/>
  <c r="AF1103" i="1"/>
  <c r="AF1098" i="1"/>
  <c r="AF1087" i="1"/>
  <c r="AF1082" i="1"/>
  <c r="AF1071" i="1"/>
  <c r="AF1066" i="1"/>
  <c r="AF1057" i="1"/>
  <c r="AF1049" i="1"/>
  <c r="AF1041" i="1"/>
  <c r="AF1033" i="1"/>
  <c r="AF1026" i="1"/>
  <c r="AF1005" i="1"/>
  <c r="AF997" i="1"/>
  <c r="AF981" i="1"/>
  <c r="AF929" i="1"/>
  <c r="AF927" i="1"/>
  <c r="AF924" i="1"/>
  <c r="AF918" i="1"/>
  <c r="AF916" i="1"/>
  <c r="AF914" i="1"/>
  <c r="AF911" i="1"/>
  <c r="AF897" i="1"/>
  <c r="AF895" i="1"/>
  <c r="AF892" i="1"/>
  <c r="AF886" i="1"/>
  <c r="AF884" i="1"/>
  <c r="AF882" i="1"/>
  <c r="AF879" i="1"/>
  <c r="AF856" i="1"/>
  <c r="AF849" i="1"/>
  <c r="AF824" i="1"/>
  <c r="AF802" i="1"/>
  <c r="AF1116" i="1"/>
  <c r="AF1154" i="1"/>
  <c r="AF1150" i="1"/>
  <c r="AF1104" i="1"/>
  <c r="AF1093" i="1"/>
  <c r="AF1077" i="1"/>
  <c r="AF1072" i="1"/>
  <c r="AF1034" i="1"/>
  <c r="AF1123" i="1"/>
  <c r="AF1059" i="1"/>
  <c r="AF1051" i="1"/>
  <c r="AF1025" i="1"/>
  <c r="AF998" i="1"/>
  <c r="AF989" i="1"/>
  <c r="AF987" i="1"/>
  <c r="AF917" i="1"/>
  <c r="AF903" i="1"/>
  <c r="AF885" i="1"/>
  <c r="AF873" i="1"/>
  <c r="AF841" i="1"/>
  <c r="AF809" i="1"/>
  <c r="AF825" i="1"/>
  <c r="AF813" i="1"/>
  <c r="AF761" i="1"/>
  <c r="AF675" i="1"/>
  <c r="AF724" i="1"/>
  <c r="AF651" i="1"/>
  <c r="AF630" i="1"/>
  <c r="AF926" i="1"/>
  <c r="AF923" i="1"/>
  <c r="AF913" i="1"/>
  <c r="AF894" i="1"/>
  <c r="AF891" i="1"/>
  <c r="AF881" i="1"/>
  <c r="AF869" i="1"/>
  <c r="AF859" i="1"/>
  <c r="AF853" i="1"/>
  <c r="AF843" i="1"/>
  <c r="AF837" i="1"/>
  <c r="AF827" i="1"/>
  <c r="AF821" i="1"/>
  <c r="AF801" i="1"/>
  <c r="AF793" i="1"/>
  <c r="AF785" i="1"/>
  <c r="AF777" i="1"/>
  <c r="AF769" i="1"/>
  <c r="AF755" i="1"/>
  <c r="AF753" i="1"/>
  <c r="AF721" i="1"/>
  <c r="AF684" i="1"/>
  <c r="AF662" i="1"/>
  <c r="AF611" i="1"/>
  <c r="AF760" i="1"/>
  <c r="AF632" i="1"/>
  <c r="AF631" i="1"/>
  <c r="AF810" i="1"/>
  <c r="AF756" i="1"/>
  <c r="AF729" i="1"/>
  <c r="AF700" i="1"/>
  <c r="AF685" i="1"/>
  <c r="AF681" i="1"/>
  <c r="AF663" i="1"/>
  <c r="AF922" i="1"/>
  <c r="AF890" i="1"/>
  <c r="AF866" i="1"/>
  <c r="AF850" i="1"/>
  <c r="AF834" i="1"/>
  <c r="AF817" i="1"/>
  <c r="AF754" i="1"/>
  <c r="AF740" i="1"/>
  <c r="AF733" i="1"/>
  <c r="AF708" i="1"/>
  <c r="AF693" i="1"/>
  <c r="AF689" i="1"/>
  <c r="AF638" i="1"/>
  <c r="AF910" i="1"/>
  <c r="AF878" i="1"/>
  <c r="AF867" i="1"/>
  <c r="AF861" i="1"/>
  <c r="AF851" i="1"/>
  <c r="AF845" i="1"/>
  <c r="AF835" i="1"/>
  <c r="AF829" i="1"/>
  <c r="AF819" i="1"/>
  <c r="AF818" i="1"/>
  <c r="AF805" i="1"/>
  <c r="AF797" i="1"/>
  <c r="AF789" i="1"/>
  <c r="AF781" i="1"/>
  <c r="AF773" i="1"/>
  <c r="AF765" i="1"/>
  <c r="AF737" i="1"/>
  <c r="AF701" i="1"/>
  <c r="AF697" i="1"/>
  <c r="AF674" i="1"/>
  <c r="AF670" i="1"/>
  <c r="AF623" i="1"/>
  <c r="AF619" i="1"/>
  <c r="AF610" i="1"/>
  <c r="AF930" i="1"/>
  <c r="AF898" i="1"/>
  <c r="AF862" i="1"/>
  <c r="AF846" i="1"/>
  <c r="AF830" i="1"/>
  <c r="AF807" i="1"/>
  <c r="AF806" i="1"/>
  <c r="AF798" i="1"/>
  <c r="AF790" i="1"/>
  <c r="AF782" i="1"/>
  <c r="AF774" i="1"/>
  <c r="AF766" i="1"/>
  <c r="AF748" i="1"/>
  <c r="AF716" i="1"/>
  <c r="AF650" i="1"/>
  <c r="AF639" i="1"/>
  <c r="AF625" i="1"/>
  <c r="AF620" i="1"/>
  <c r="AF750" i="1"/>
  <c r="AF742" i="1"/>
  <c r="AF734" i="1"/>
  <c r="AF726" i="1"/>
  <c r="AF718" i="1"/>
  <c r="AF710" i="1"/>
  <c r="AF702" i="1"/>
  <c r="AF694" i="1"/>
  <c r="AF686" i="1"/>
  <c r="AF678" i="1"/>
  <c r="AF669" i="1"/>
  <c r="AF668" i="1"/>
  <c r="AF654" i="1"/>
  <c r="AF637" i="1"/>
  <c r="AF636" i="1"/>
  <c r="AF622" i="1"/>
  <c r="AF605" i="1"/>
  <c r="AF556" i="1"/>
  <c r="AF540" i="1"/>
  <c r="AF592" i="1"/>
  <c r="AF568" i="1"/>
  <c r="AF478" i="1"/>
  <c r="AF593" i="1"/>
  <c r="AF557" i="1"/>
  <c r="AF541" i="1"/>
  <c r="AF533" i="1"/>
  <c r="AF531" i="1"/>
  <c r="AF618" i="1"/>
  <c r="AF601" i="1"/>
  <c r="AF583" i="1"/>
  <c r="AF569" i="1"/>
  <c r="AF558" i="1"/>
  <c r="AF516" i="1"/>
  <c r="AF509" i="1"/>
  <c r="AF493" i="1"/>
  <c r="AF658" i="1"/>
  <c r="AF641" i="1"/>
  <c r="AF640" i="1"/>
  <c r="AF626" i="1"/>
  <c r="AF609" i="1"/>
  <c r="AF608" i="1"/>
  <c r="AF596" i="1"/>
  <c r="AF588" i="1"/>
  <c r="AF579" i="1"/>
  <c r="AF518" i="1"/>
  <c r="AF517" i="1"/>
  <c r="AF514" i="1"/>
  <c r="AF494" i="1"/>
  <c r="AF673" i="1"/>
  <c r="AF672" i="1"/>
  <c r="AF661" i="1"/>
  <c r="AF660" i="1"/>
  <c r="AF646" i="1"/>
  <c r="AF629" i="1"/>
  <c r="AF628" i="1"/>
  <c r="AF614" i="1"/>
  <c r="AF598" i="1"/>
  <c r="AF597" i="1"/>
  <c r="AF590" i="1"/>
  <c r="AF566" i="1"/>
  <c r="AF551" i="1"/>
  <c r="AF549" i="1"/>
  <c r="AF530" i="1"/>
  <c r="AF495" i="1"/>
  <c r="AF747" i="1"/>
  <c r="AF739" i="1"/>
  <c r="AF731" i="1"/>
  <c r="AF723" i="1"/>
  <c r="AF715" i="1"/>
  <c r="AF707" i="1"/>
  <c r="AF699" i="1"/>
  <c r="AF691" i="1"/>
  <c r="AF683" i="1"/>
  <c r="AF666" i="1"/>
  <c r="AF649" i="1"/>
  <c r="AF648" i="1"/>
  <c r="AF634" i="1"/>
  <c r="AF617" i="1"/>
  <c r="AF616" i="1"/>
  <c r="AF584" i="1"/>
  <c r="AF575" i="1"/>
  <c r="AF563" i="1"/>
  <c r="AF521" i="1"/>
  <c r="AF506" i="1"/>
  <c r="AF492" i="1"/>
  <c r="AF582" i="1"/>
  <c r="AF580" i="1"/>
  <c r="AF564" i="1"/>
  <c r="AF515" i="1"/>
  <c r="AF443" i="1"/>
  <c r="AF402" i="1"/>
  <c r="AF379" i="1"/>
  <c r="AF359" i="1"/>
  <c r="AF350" i="1"/>
  <c r="AF341" i="1"/>
  <c r="AF321" i="1"/>
  <c r="AF439" i="1"/>
  <c r="AF474" i="1"/>
  <c r="AF472" i="1"/>
  <c r="AF463" i="1"/>
  <c r="AF420" i="1"/>
  <c r="AF417" i="1"/>
  <c r="AF496" i="1"/>
  <c r="AF464" i="1"/>
  <c r="AF442" i="1"/>
  <c r="AF440" i="1"/>
  <c r="AF431" i="1"/>
  <c r="AF416" i="1"/>
  <c r="AF410" i="1"/>
  <c r="AF408" i="1"/>
  <c r="AF397" i="1"/>
  <c r="AF386" i="1"/>
  <c r="AF381" i="1"/>
  <c r="AF338" i="1"/>
  <c r="AF602" i="1"/>
  <c r="AF600" i="1"/>
  <c r="AF570" i="1"/>
  <c r="AF560" i="1"/>
  <c r="AF550" i="1"/>
  <c r="AF542" i="1"/>
  <c r="AF511" i="1"/>
  <c r="AF510" i="1"/>
  <c r="AF459" i="1"/>
  <c r="AF436" i="1"/>
  <c r="AF357" i="1"/>
  <c r="AF604" i="1"/>
  <c r="AF574" i="1"/>
  <c r="AF572" i="1"/>
  <c r="AF525" i="1"/>
  <c r="AF512" i="1"/>
  <c r="AF499" i="1"/>
  <c r="AF486" i="1"/>
  <c r="AF484" i="1"/>
  <c r="AF475" i="1"/>
  <c r="AF437" i="1"/>
  <c r="AF376" i="1"/>
  <c r="AF578" i="1"/>
  <c r="AF576" i="1"/>
  <c r="AF562" i="1"/>
  <c r="AF552" i="1"/>
  <c r="AF544" i="1"/>
  <c r="AF536" i="1"/>
  <c r="AF527" i="1"/>
  <c r="AF526" i="1"/>
  <c r="AF490" i="1"/>
  <c r="AF489" i="1"/>
  <c r="AF471" i="1"/>
  <c r="AF398" i="1"/>
  <c r="AF396" i="1"/>
  <c r="AF380" i="1"/>
  <c r="AF374" i="1"/>
  <c r="AF372" i="1"/>
  <c r="AF345" i="1"/>
  <c r="AF483" i="1"/>
  <c r="AF477" i="1"/>
  <c r="AF466" i="1"/>
  <c r="AF451" i="1"/>
  <c r="AF445" i="1"/>
  <c r="AF434" i="1"/>
  <c r="AF419" i="1"/>
  <c r="AF407" i="1"/>
  <c r="AF389" i="1"/>
  <c r="AF385" i="1"/>
  <c r="AF323" i="1"/>
  <c r="AF285" i="1"/>
  <c r="AF282" i="1"/>
  <c r="AF277" i="1"/>
  <c r="AF234" i="1"/>
  <c r="AF207" i="1"/>
  <c r="AF221" i="1"/>
  <c r="AF479" i="1"/>
  <c r="AF473" i="1"/>
  <c r="AF462" i="1"/>
  <c r="AF447" i="1"/>
  <c r="AF441" i="1"/>
  <c r="AF430" i="1"/>
  <c r="AF418" i="1"/>
  <c r="AF403" i="1"/>
  <c r="AF391" i="1"/>
  <c r="AF382" i="1"/>
  <c r="AF373" i="1"/>
  <c r="AF342" i="1"/>
  <c r="AF322" i="1"/>
  <c r="AF301" i="1"/>
  <c r="AF286" i="1"/>
  <c r="AF239" i="1"/>
  <c r="AF237" i="1"/>
  <c r="AF236" i="1"/>
  <c r="AF482" i="1"/>
  <c r="AF467" i="1"/>
  <c r="AF461" i="1"/>
  <c r="AF450" i="1"/>
  <c r="AF435" i="1"/>
  <c r="AF429" i="1"/>
  <c r="AF413" i="1"/>
  <c r="AF395" i="1"/>
  <c r="AF392" i="1"/>
  <c r="AF383" i="1"/>
  <c r="AF370" i="1"/>
  <c r="AF355" i="1"/>
  <c r="AF343" i="1"/>
  <c r="AF325" i="1"/>
  <c r="AF324" i="1"/>
  <c r="AF281" i="1"/>
  <c r="AF243" i="1"/>
  <c r="AF226" i="1"/>
  <c r="AF523" i="1"/>
  <c r="AF520" i="1"/>
  <c r="AF507" i="1"/>
  <c r="AF504" i="1"/>
  <c r="AF491" i="1"/>
  <c r="AF488" i="1"/>
  <c r="AF481" i="1"/>
  <c r="AF470" i="1"/>
  <c r="AF455" i="1"/>
  <c r="AF449" i="1"/>
  <c r="AF438" i="1"/>
  <c r="AF423" i="1"/>
  <c r="AF405" i="1"/>
  <c r="AF365" i="1"/>
  <c r="AF344" i="1"/>
  <c r="AF326" i="1"/>
  <c r="AF274" i="1"/>
  <c r="AF225" i="1"/>
  <c r="AF202" i="1"/>
  <c r="AF296" i="1"/>
  <c r="AF283" i="1"/>
  <c r="AF258" i="1"/>
  <c r="AF235" i="1"/>
  <c r="AF232" i="1"/>
  <c r="AF219" i="1"/>
  <c r="AF215" i="1"/>
  <c r="AF203" i="1"/>
  <c r="AF200" i="1"/>
  <c r="AF218" i="1"/>
  <c r="AF206" i="1"/>
  <c r="AF201" i="1"/>
  <c r="AF302" i="1"/>
  <c r="AF297" i="1"/>
  <c r="AF284" i="1"/>
  <c r="AF205" i="1"/>
  <c r="AF204" i="1"/>
  <c r="AF197" i="1"/>
  <c r="AF195" i="1"/>
  <c r="AF171" i="1"/>
  <c r="AF304" i="1"/>
  <c r="AF278" i="1"/>
  <c r="AF264" i="1"/>
  <c r="AF246" i="1"/>
  <c r="AF185" i="1"/>
  <c r="AF183" i="1"/>
  <c r="AF352" i="1"/>
  <c r="AF347" i="1"/>
  <c r="AF309" i="1"/>
  <c r="AF267" i="1"/>
  <c r="AF265" i="1"/>
  <c r="AF252" i="1"/>
  <c r="AF214" i="1"/>
  <c r="AF189" i="1"/>
  <c r="AF334" i="1"/>
  <c r="AF329" i="1"/>
  <c r="AF316" i="1"/>
  <c r="AF289" i="1"/>
  <c r="AF270" i="1"/>
  <c r="AF251" i="1"/>
  <c r="AF248" i="1"/>
  <c r="AF247" i="1"/>
  <c r="AF245" i="1"/>
  <c r="AF220" i="1"/>
  <c r="AF191" i="1"/>
  <c r="AF179" i="1"/>
  <c r="AF178" i="1"/>
  <c r="AF159" i="1"/>
  <c r="AF170" i="1"/>
  <c r="AF162" i="1"/>
  <c r="AF182" i="1"/>
  <c r="AF184" i="1"/>
  <c r="AF177" i="1"/>
  <c r="AF168" i="1"/>
  <c r="AF256" i="1"/>
  <c r="AF240" i="1"/>
  <c r="AF224" i="1"/>
  <c r="AF208" i="1"/>
  <c r="AF181" i="1"/>
  <c r="AF173" i="1"/>
  <c r="AF169" i="1"/>
  <c r="AF161" i="1"/>
  <c r="AF154" i="1"/>
  <c r="AF142" i="1"/>
  <c r="AF192" i="1"/>
  <c r="AF176" i="1"/>
  <c r="AF151" i="1"/>
  <c r="AF150" i="1"/>
  <c r="AF132" i="1"/>
  <c r="AF158" i="1"/>
  <c r="AF155" i="1"/>
  <c r="AF152" i="1"/>
  <c r="AF147" i="1"/>
  <c r="AF145" i="1"/>
  <c r="AF136" i="1"/>
  <c r="AF140" i="1"/>
  <c r="AF127" i="1"/>
  <c r="AF144" i="1"/>
  <c r="AF138" i="1"/>
  <c r="AF110" i="1"/>
  <c r="AF108" i="1"/>
  <c r="AF82" i="1"/>
  <c r="AF149" i="1"/>
  <c r="AF120" i="1"/>
  <c r="AF111" i="1"/>
  <c r="AF103" i="1"/>
  <c r="AF128" i="1"/>
  <c r="AF122" i="1"/>
  <c r="AF104" i="1"/>
  <c r="AF143" i="1"/>
  <c r="AF130" i="1"/>
  <c r="AF124" i="1"/>
  <c r="AF119" i="1"/>
  <c r="AF109" i="1"/>
  <c r="AF105" i="1"/>
  <c r="AF89" i="1"/>
  <c r="AF61" i="1"/>
  <c r="AF102" i="1"/>
  <c r="AF92" i="1"/>
  <c r="AF98" i="1"/>
  <c r="AF75" i="1"/>
  <c r="AF73" i="1"/>
  <c r="AF126" i="1"/>
  <c r="AF100" i="1"/>
  <c r="AF76" i="1"/>
  <c r="AF139" i="1"/>
  <c r="AF131" i="1"/>
  <c r="AF77" i="1"/>
  <c r="AF67" i="1"/>
  <c r="AF49" i="1"/>
  <c r="AF47" i="1"/>
  <c r="AF118" i="1"/>
  <c r="AF86" i="1"/>
  <c r="AF80" i="1"/>
  <c r="AF68" i="1"/>
  <c r="AF35" i="1"/>
  <c r="AF42" i="1"/>
  <c r="AF59" i="1"/>
  <c r="AF135" i="1"/>
  <c r="AF95" i="1"/>
  <c r="AF90" i="1"/>
  <c r="AF88" i="1"/>
  <c r="AF33" i="1"/>
  <c r="AF31" i="1"/>
  <c r="AF25" i="1"/>
  <c r="AF17" i="1"/>
  <c r="AF15" i="1"/>
  <c r="AF9" i="1"/>
  <c r="AF81" i="1"/>
  <c r="AF58" i="1"/>
  <c r="AF12" i="1"/>
  <c r="AF10" i="1"/>
  <c r="AF55" i="1"/>
  <c r="AF64" i="1"/>
  <c r="AF52" i="1"/>
  <c r="AF41" i="1"/>
  <c r="AF39" i="1"/>
  <c r="AF56" i="1"/>
  <c r="AF48" i="1"/>
  <c r="AF40" i="1"/>
  <c r="AF32" i="1"/>
  <c r="AF24" i="1"/>
  <c r="AF16" i="1"/>
  <c r="AF8" i="1"/>
  <c r="AF4" i="1"/>
  <c r="AF54" i="1"/>
  <c r="AF46" i="1"/>
  <c r="AF38" i="1"/>
  <c r="AF30" i="1"/>
  <c r="AF22" i="1"/>
  <c r="AF14" i="1"/>
  <c r="AF6" i="1"/>
</calcChain>
</file>

<file path=xl/sharedStrings.xml><?xml version="1.0" encoding="utf-8"?>
<sst xmlns="http://schemas.openxmlformats.org/spreadsheetml/2006/main" count="11997" uniqueCount="3466">
  <si>
    <t>YY70KTT</t>
  </si>
  <si>
    <t>Kia</t>
  </si>
  <si>
    <t>Niro 2 S-A</t>
  </si>
  <si>
    <t>Hybrid</t>
  </si>
  <si>
    <t>Red</t>
  </si>
  <si>
    <t>OK</t>
  </si>
  <si>
    <t>Estate</t>
  </si>
  <si>
    <t>Reliable and spacious hybrid five seater car. Great boot space.
Dog-friendly.</t>
  </si>
  <si>
    <t>YY15UUW</t>
  </si>
  <si>
    <t>Vauxhall</t>
  </si>
  <si>
    <t>Corsa Excite AC Ecoflex S/s</t>
  </si>
  <si>
    <t>Petrol</t>
  </si>
  <si>
    <t>Black</t>
  </si>
  <si>
    <t>City / Hatchback</t>
  </si>
  <si>
    <t>Economical with Turbo.
10 minutes walk from Park Royal station.
Bluetooth.
USB.
Air Conditioning.
Heated steering wheel. 
Heated seats. 
65 MPG</t>
  </si>
  <si>
    <t>3 Door Hatchback</t>
  </si>
  <si>
    <t>YY11DCF</t>
  </si>
  <si>
    <t>Nissan</t>
  </si>
  <si>
    <t>Micra Tekna</t>
  </si>
  <si>
    <t>A very comfortable drive. CD player, Sun roof, Sat Nav and radio. Roomy inside, 5 seater and the boot can hold a remarkable amount once seats are moved back. In very good condition.</t>
  </si>
  <si>
    <t>5 Door Hatchback</t>
  </si>
  <si>
    <t>YX63UFY</t>
  </si>
  <si>
    <t>Volkswagen</t>
  </si>
  <si>
    <t>Passat Highline TDI Bluemt S-A</t>
  </si>
  <si>
    <t>Diesel</t>
  </si>
  <si>
    <t>No Tax &amp; No MOT</t>
  </si>
  <si>
    <t>Executive / Saloon</t>
  </si>
  <si>
    <t>My car is in excellent condition. You ll love it when u go on long ride</t>
  </si>
  <si>
    <t>4 Door Saloon</t>
  </si>
  <si>
    <t>YW67DTF</t>
  </si>
  <si>
    <t>Jaguar</t>
  </si>
  <si>
    <t>F-Pace R-Sport Awd D Auto</t>
  </si>
  <si>
    <t>Grey</t>
  </si>
  <si>
    <t>No Tax</t>
  </si>
  <si>
    <t>Unbelievably smooth drive and so fuel efficient! My favourite feature is either the sliding sun roof of the cruise control. The two tone leather on leather stitching fused with ambient lighting really brings the car to life in the day and night. You will also feel comfortable and safe tints on the rear windows! The car will always be cleaned and sanitised prior and after any rental. Band fuel will always sit within 25-50% of the gauge. If you want a comfortable drive, the F-Pace is for you.</t>
  </si>
  <si>
    <t>YT65XVL</t>
  </si>
  <si>
    <t>Smart</t>
  </si>
  <si>
    <t>Forfour Edition1 T</t>
  </si>
  <si>
    <t>A great little town runner. Very economical on petrol. ULEZ exempt. Seats 4 and has a reversing  camera too! Manual transmission. Available 7 days a week for daily / hourly rentals or block bookings.</t>
  </si>
  <si>
    <t>YT12LML</t>
  </si>
  <si>
    <t>Mercedes-Benz</t>
  </si>
  <si>
    <t>Viano Ambiente 2.2 Cdi Blue-Cy</t>
  </si>
  <si>
    <t>Family / MPV</t>
  </si>
  <si>
    <t>AVAILABLE FOR DELIVERY ALL AROUND LONDON AND TO THE AIRPORTS for a small extra fee. 
The car is provided by a 40 litre fridge. 
On request I could provide you with a coffee machine , television , DVD and PlayStation. I could also accommodate for a child seat for an extra charge. 
I look forward to hearing from you. 
Please do not hesitate to contact me if you have any further questions or requests. 
Thanks</t>
  </si>
  <si>
    <t>Mpv</t>
  </si>
  <si>
    <t>YS67HKZ</t>
  </si>
  <si>
    <t>Audi</t>
  </si>
  <si>
    <t>A4 Sport TDI Quattro S-A</t>
  </si>
  <si>
    <t>Silver</t>
  </si>
  <si>
    <t>AUDI A4 2018 quattro 240bhp  , automatic gear. Inside looks like brand new , new tyres, AC, navigator both screens, Apple play/android , lots of space in boot.</t>
  </si>
  <si>
    <t>YS64XPB</t>
  </si>
  <si>
    <t>Ford</t>
  </si>
  <si>
    <t>B-Max Zetec Auto</t>
  </si>
  <si>
    <t>Best deal in the area! 
Ford B Max 2015 1.6 with sliding doors. Easy access and large boot, all car seats can be put down for loading large items.
MPV, Automatic, Petrol(unleaded) ,Bluetooth 
2 Phone holders , 12V USB quick charger, rubbish bin, safety and cleaning kit, vacuum.
Conveniently located 7 mins from canning town station(easy parking) 
No ULEZ charge. 
Auto pay for congestion charge
London Newham CT residential parking permit
The car will be sanitized and cleaned before your booking (antibacterial hand gel in glove box). 
Pet friendly however please keep clean and tidy. 
Good drive!</t>
  </si>
  <si>
    <t>YR66UYL</t>
  </si>
  <si>
    <t>Vivaro 2700 Cdti</t>
  </si>
  <si>
    <t>White</t>
  </si>
  <si>
    <t>Van</t>
  </si>
  <si>
    <t>The 2016 Vauxhall Vivaro is a versatile and reliable van designed for commercial use. Its sturdy design offers ample interior space and adaptability for various cargo needs. Additionally, integrated technology and efficient engine options contribute to a balanced and economical driving experience.</t>
  </si>
  <si>
    <t>Panel Van</t>
  </si>
  <si>
    <t>YR64NVJ</t>
  </si>
  <si>
    <t>Fiesta Zetec</t>
  </si>
  <si>
    <t>The Ford Fiesta is a lovely little run-around. The vehicle is small and a pleasure to drive, with the one litre engine which is powerful and efficient on fuel. It is the Zetec spec which contains equipment such as front electric windows and Bluetooth. The vehicle is also ULEZ compliant! Get peace of mind with AA breakdown cover with this rental! Can deliver to local airports (Gatwick, Heathrow, Stansted, Luton, City Airport) by prior agreement and payment.</t>
  </si>
  <si>
    <t>YR64HWT</t>
  </si>
  <si>
    <t>Insignia Elite Nav Cdti Eco Ss</t>
  </si>
  <si>
    <t>Blue</t>
  </si>
  <si>
    <t>No MOT</t>
  </si>
  <si>
    <t>Though registered in 2014, is still very much a new car. It drives comfortably with all its Elite features fully functioning. I make sure the car is regularly and professionally cleaned, inside and out so anyone's experience will leave them wanting more.</t>
  </si>
  <si>
    <t>YR63VSG</t>
  </si>
  <si>
    <t>Ampera Positiv Cvt</t>
  </si>
  <si>
    <t xml:space="preserve">Great ride, very silent, good audio system, carries 4 people comfortably. 
On a full charge can go around 30 miles on electric after which the petrol engine kicks in. </t>
  </si>
  <si>
    <t>YR61KVF</t>
  </si>
  <si>
    <t>Astra SRi</t>
  </si>
  <si>
    <t>Adjustable Steering Column/Wheel - Rake/Reach, Air Bag Driver, Air Bag Passenger, Air Bag Side - Front Side &amp; Front Curtain, Air-Conditioning , Anti-Lock Brakes, Central Door Locking - Remote, Centre Console, Centre Rear Seat Belt, Clock - Digital, Cup Holder, Deadlocks, Electric Windows - Front, Electronic Brake Force Distribution, Electronic Stability Programme, Exterior Lighting - Daytime Running Lights, Extra Storage, Head Restraints - Front/Rear, Heated Rear Screen, Immobiliser, In Car Ente</t>
  </si>
  <si>
    <t>YR59NLO</t>
  </si>
  <si>
    <t>Golf Plus SE TDI S-A</t>
  </si>
  <si>
    <t>Very good car inside and out just been serviced so ready for the long trips unlimited mileage on long bookings also can give discounts on longer bookings very cheap to run drives like a brand new car privacy windows can take them off if needed any questions please don’t hesitate to contact me 
Congestion and ulez charged paid so you can enjoy driving around london free of charge</t>
  </si>
  <si>
    <t>YR13VOH</t>
  </si>
  <si>
    <t>A3 SE TDI</t>
  </si>
  <si>
    <t>Audi A3 2013 Diesel Manual
My Audi is well maintained, economical, convenient, and has after-market wireless Apple Car Play installed for your convenience of entertainment and navigation. 
I am looking to rent the car out to ensure it is driven, as it sits around most of the time awaiting a visit from my family in Australia. I can't bring myself to sell it after providing a new clutch, cam belt, tyres, brakes, windscreen, Apple Car Play. It is far better treated than your average standard 2013 Audi A3.</t>
  </si>
  <si>
    <t>YR10FPZ</t>
  </si>
  <si>
    <t>Astra Sri</t>
  </si>
  <si>
    <t>Hi this is a  manual. ULEZ Compliant, PETROL, USB Socket, Aux, CD, DAB Digital Radio, Cruise Control, ESP , Air Conditioning. Drives really well and well looked after. Always clean and convenient. 5 minutes walk from Dagenham Heathway District line station. 
Strickly no pets no smoking. Please take care of the car and leave it clean as you would wish to find it, there may be a fee if it returned in a dirty/bad condition.
If there are any issues please report to HIYACAR and so I can attend to them immediately. Please pay your own Congestion Charge and Dart Charge. Fuel is Unleaded PETROL. 
Thank you and enjoy your journey !!</t>
  </si>
  <si>
    <t>YP60UJA</t>
  </si>
  <si>
    <t>Nv200 SE Dci</t>
  </si>
  <si>
    <t>A real family workhorse. 7 seater, has seen lots of dirty hiking boots. With 5/7 seats you can easily fit two kids bikes in the back. Or use the roof rack with three Thule bike racks. Dont expect a  clean car, expect one to take the family on a hike, bike weekend or pick up 6 kids from a birthday. Two kids booster seats available. Roofbox (picture) and/or 3 bike racks available on request.</t>
  </si>
  <si>
    <t>YP22RXB</t>
  </si>
  <si>
    <t>Transit Custom 300 Limited 130</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</si>
  <si>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Got a question? Drop us a message through the app and one of the team will be able to answer any questions you can think of, except tonight's lottery numbers.
Most importantly, enjoy your hiya 👋</t>
  </si>
  <si>
    <t>YP22RXA</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</si>
  <si>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</si>
  <si>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YP15TOV</t>
  </si>
  <si>
    <t>My car is really fun and easy to drive as it's has automatic transmission. It's nippy and is compact enough to park in the small parking spaces of London. It's has a decent sized boot space for a family's short holidays. It will keep you engaged with DAB and FM radio as well as Bluetooth and aux input from your phone or media device. Rent it and you will definitely enjoy the ride</t>
  </si>
  <si>
    <t>YP14XBT</t>
  </si>
  <si>
    <t>BMW</t>
  </si>
  <si>
    <t>520d SE</t>
  </si>
  <si>
    <t>This is my BMW 5 Series which I brought from a reputable dealership around July this year. Its  2014 plate, so fairly new, without high mileage. I brought this car as BMW 5 series are renowned for reliability, comfort, safety and style.
The car has factory fitted Xenon Lights- for safer driving at night along with angel eyes day time driving lights.  
The photos are of the car itself- not stock images, these images were taken by the dealership and was used to advertise the car when I purchased.  I have priced to make it affordable to as many people as possible- the car is in great condition.
Car can be picked up and dropped off from Wimbledon Underground Car Park, literally next to the underground station. Alternatively from Morden Tube Station or Sutton Train Station. I am usually quite flexible and quick to respond.</t>
  </si>
  <si>
    <t>YP12KCX</t>
  </si>
  <si>
    <t>Brown</t>
  </si>
  <si>
    <t xml:space="preserve">A 1.4L Petrol in an usual brown colour. Easy on the eye as well as the foot- drives smoothly and handles city and motorway equally well. 
Serviced and MOT'd. 
</t>
  </si>
  <si>
    <t>YO18AKX</t>
  </si>
  <si>
    <t>Transit 290</t>
  </si>
  <si>
    <t>3 Seat Ford Transit 2.0 290 EcoBlue FWD L2 H2 Euro 6 5dr in Oxfordshire
Rent this spacious and reliable van for your personal or business needs. This Ford Transit 2.0 290 EcoBlue FWD L2 H2 Euro 6 5dr is a 2018 model It has a full service history and is in excellent condition. It has a white colour,, power steering, electric windows, remote central locking, and a rear view camera. It is very fuel efficient and can carry up to 1,200 kg of load.</t>
  </si>
  <si>
    <t>YO15LVP</t>
  </si>
  <si>
    <t>Toyota</t>
  </si>
  <si>
    <t>Auris Bnes Ed Vvt-I Hybrid Cvt</t>
  </si>
  <si>
    <t>Our automatic, hybrid car is very fuel-efficient, easy to drive. A great little runaround!</t>
  </si>
  <si>
    <t>YM15UFH</t>
  </si>
  <si>
    <t>Hyundai</t>
  </si>
  <si>
    <t>I10 SE</t>
  </si>
  <si>
    <t>My car is fuel efficient and easy to park. A great car for small trips around London or longer trips out of the city.</t>
  </si>
  <si>
    <t>YM14KOH</t>
  </si>
  <si>
    <t>Peugeot</t>
  </si>
  <si>
    <t>108 Active</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</si>
  <si>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car to drive, very economic 1.0 L,  5 doors,  Bluetooth Connectivity, AUX, USB Interface, Touch screen , Air Conditioning, DAB radio, Electric Front Windows, Airbags, Anti Lock Braking System, Brake Assist (BAS), Cup Holders, Remote Central Locking, Wheel Trims, Multi Functional Steering Wheel, Adjustable Drivers Seat, Adjustable Steering Column, 5 Speed Manual Gearbox, Power Assisted Steering (PAS).</t>
  </si>
  <si>
    <t>YL14EPU</t>
  </si>
  <si>
    <t>420d M Sport Auto</t>
  </si>
  <si>
    <t>Sports / Convertible</t>
  </si>
  <si>
    <t>Hello Sports car drivers, drive this beautiful BMW 420D today!! Sexy red interior for you and the Mrs. Elegance is the word to describe the drive with cheap CO2 emissions. Spend less on those extortion fuel prices. Drive to prime locations in a smooth, classy drive with cruise control and get to your destination within minutes. 
Red Leather M Sport Interior
Automatic Transmissaion
M Sport Body Upgrade
M Sport Alloy Wheels Upgrade
Front &amp; Back Parking Sensors
Heated seats
White Body
AUX</t>
  </si>
  <si>
    <t>Coupe</t>
  </si>
  <si>
    <t>YK67KPZ</t>
  </si>
  <si>
    <t>Sorento Kx-2 Crdi Isg 4x4 Auto</t>
  </si>
  <si>
    <t>ULEZ-compliant | 7 Seater | Congestion Charge Auto Pay ready | Dart Charge Auto pay ready.
Firstly, I'd just like to say you will love driving my car. My vehicle is a 7 seater and is very well-maintained and in very good condition. It has satellite navigation, heated seats, and a heated steering wheel too. It is one of the best fuel-efficient 4x4 cars I have ever owned. I hope you enjoy driving it as much as I do.
Additional information about the car: the drive is very smooth and comfortable. The fuel type is DIESEL.  There is plenty of space for a group or large family of up to seven people, with plenty of boot space for shopping days or other items.  I hope you enjoy your trip in my car!
This is STRICTLY a passenger vehicle not for transporting large items.</t>
  </si>
  <si>
    <t>YK65UAM</t>
  </si>
  <si>
    <t>108 Active S-A</t>
  </si>
  <si>
    <t>I have a similar car very close if this one is booked - search by distance for "SW14" : you'll see a white Toyota Aygo, usually near the East End of Parkfield Avenue 
• Automatic. Press the foot brake and force the gear lever into N for Neutral. Then the car will start and E for Easy does all the forward gears automatically.
• Mortlake Station 15 mins walk; Barnes 30, Kings Rd bus stop and shops 3 minutes 
• 10-11 miles per litre . Emissions class A
• Satnav in a smartphone mount
• USB port and digital radio.
• ULEZ exempt - but you still pay the Congestion Charge in London tfl.gov.uk/modes/driving/congestion-charge
• Parking Sensor, Aircon, electric front windows, isofix child seat points, nonleather seats
""Easy to drive &amp; park in town. Sprightly &amp; lively", says https://www.honestjohn.co.uk/realmpg/peugeot/108-2014  
Boot dimensions on http://www.ridc.org.uk/5188  are a bit shorter than a mountain bike or 190 litres with the seats up. There is a packing blanket in the boot for awkward loads - 380kg is the recommended maximum for long regular journeys,. Let me know if I should give the blanket a wash for free after packing or sleeping or sunbathing.
I sweep the car between most trips, but crumbs are hard to dislodge from around car seats so please accept the car slightly mucky.
Children &amp; other animals are welcome, as are hitchhikers whether or not they pay you towards costs..</t>
  </si>
  <si>
    <t>YK60MDY</t>
  </si>
  <si>
    <t>MINI</t>
  </si>
  <si>
    <t>Cooper</t>
  </si>
  <si>
    <t>Conversible Mini Cooper, beatiful car!
It has 4 seats but not much boot space.
Conversible can be activated/deactivated with a single push button (while the car is stopped of course).</t>
  </si>
  <si>
    <t>Convertible</t>
  </si>
  <si>
    <t>YK13ETU</t>
  </si>
  <si>
    <t>520d M Sport Auto</t>
  </si>
  <si>
    <t>Very economical leather interior and good to drive it's also an M Sports</t>
  </si>
  <si>
    <t>YK13AOR</t>
  </si>
  <si>
    <t>120d M Sport Auto</t>
  </si>
  <si>
    <t xml:space="preserve">Clean car 
Heated leather seats 
Sports Automatic with paddle shift
Air con 
Bluetooth calls
Aux 
Fuel  efficient  60mpg
185hp </t>
  </si>
  <si>
    <t>YK11WNB</t>
  </si>
  <si>
    <t>118i M Sport</t>
  </si>
  <si>
    <t>Great car, fancy a change for the day or a weekend away? This is the perfect car. Smooth drive, ULEZ free &amp; cleaned inside and out before each rental. 
Delivery available for an additional charge (only in Birmingham/surrounding area includes Birmingham airport). 
Parked on drive &amp; return to drive. Feel free to park your car on my drive while you driving mine.
Meet me, get the keys &amp; the car is yours till the end of the rental. Hopefully you won't want to give it back at the end &amp; rent this car again with £10 off each booking after your 1st booking.</t>
  </si>
  <si>
    <t>YK11VRV</t>
  </si>
  <si>
    <t>320i M Sport Auto</t>
  </si>
  <si>
    <t>This beautiful 320i is top spec, every effort has been made with the most smallest changes to make this car stand out, along with that the red leather and tuned dual exhaust pipe which is loud, making this a head turner! This convertible is perfect for summer (while it lasts in the UK) 
Tinted windows, Black alloys, Red calipers, M wheels caps, Black front grill with m stripes, Straight pipe and Upgraded rear diffuser, Door m projectors, Ice white interior, Angel lights, Carbon Fibre interior</t>
  </si>
  <si>
    <t>YJ64XHZ</t>
  </si>
  <si>
    <t xml:space="preserve">Luxary m sport BMW 5 series mid night black. 
520d with offccial media pack interrior. Black heated leather seats.
TFL cabbing badge on it </t>
  </si>
  <si>
    <t>YH72VNT</t>
  </si>
  <si>
    <t>Sportage First Edition</t>
  </si>
  <si>
    <t>YH72VNT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5879800</t>
  </si>
  <si>
    <t>YH65FAA</t>
  </si>
  <si>
    <t>C-Max Zetec Turbo</t>
  </si>
  <si>
    <t>The Ford C-Max is a large but versatile vehicle that will be suitable for any family looking to travel. The vehicle very spacious inside and looks sleek and stylish on the outside. It is a lovely vehicle to drive, with the one litre engine very efficient on fuel. The car is also ULEZ compliant! Get peace of mind with AA breakdown cover with this rental! Can deliver to local airports (Gatwick, Heathrow, Stansted, Luton, City Airport) by prior agreement and payment.</t>
  </si>
  <si>
    <t>YH61WUP</t>
  </si>
  <si>
    <t>118d SE</t>
  </si>
  <si>
    <t>Message me if you need a car.</t>
  </si>
  <si>
    <t>YH18LGN</t>
  </si>
  <si>
    <t>520d Xdrive M Sport Auto</t>
  </si>
  <si>
    <t>YH17VWM</t>
  </si>
  <si>
    <t>Micra Acenta</t>
  </si>
  <si>
    <t>Nissan micra 1.0 Petrol ulez compliant 
Very economical little car</t>
  </si>
  <si>
    <t>YH15AHJ</t>
  </si>
  <si>
    <t>Cla220 AMG Sport Cdi Auto</t>
  </si>
  <si>
    <t>Mint condition, motorway miles for the most part of engine mileage, car is very nice to drive, very clean in and out. In a stunning Jupiter red so it's a head turner for sure.
All of my cars are fitted with CAT5 trackers and immobilizers.</t>
  </si>
  <si>
    <t>YG65OGT</t>
  </si>
  <si>
    <t>Countryman Cooper D Auto</t>
  </si>
  <si>
    <t>Welcome!!!
I purchased the Mini Cooper at Cotswold mini in September 2016 as it was an extra fleet car. No issues.
ULEZ FREE
LEZ FREE
CONGESTION CHARGE FREE
NOT LTN FREE 
Please see a detailed presentation of the vehicle.
https://video.citnow.com/vt7kXzj2Pl1 
Vehicle will always be clean upon pick up</t>
  </si>
  <si>
    <t>YG64HSU</t>
  </si>
  <si>
    <t>116i Sport Auto</t>
  </si>
  <si>
    <t xml:space="preserve">Hi tech automatic BMW 1 series, completed with sat nav, Bluetooth, USB, aux and all to be view on a lovely wide front screen. Car looks lovely and is a joy to drive. </t>
  </si>
  <si>
    <t>YG62YHU</t>
  </si>
  <si>
    <t>Golf S TSI</t>
  </si>
  <si>
    <t>Excellent convertible car...very smooth drive...</t>
  </si>
  <si>
    <t>2 Door Saloon</t>
  </si>
  <si>
    <t>YG61XHJ</t>
  </si>
  <si>
    <t>Suzuki</t>
  </si>
  <si>
    <t>Swift Sz3</t>
  </si>
  <si>
    <t>Weekend away, seeing friends, running errands, or doing some shopping?
Parked on Musgrove Road, just over the road from Sainsbury’s Petrol Station at New Cross Gate, so you can fill up at the end of your booking (handy). 
No need for lots of trips to the petrol station as the Suzuki can travel over 500 miles on one tank, economical at 56mpg and only £57 to fill up. 
There will be no Congestion or Dart Charge fines, just the cost of the actual charge, if applicable, after the booking. Also, ULEZ compliant.
Transporting children is also easy and safe with ISOFIX in the rear seats.
Proud to be part of the NHS Initiative where NHS staff get a 30% discount off the rental fee - Ask the team for more info!</t>
  </si>
  <si>
    <t>YG61XCK</t>
  </si>
  <si>
    <t>Note N-Tec</t>
  </si>
  <si>
    <t>Pick up 10 minute walk from Farnham station. Roof rack and lots of boot space, bike rack also available upon request (goes over the boot). Bluetooth hands free and sat nav built in as well as cruise control (which is especially helpful on longer journeys). More miles a day possible upon request for a small extra fee.</t>
  </si>
  <si>
    <t>YG13CFY</t>
  </si>
  <si>
    <t>107 Allure S-A</t>
  </si>
  <si>
    <t xml:space="preserve">Handy for getting around town and economical on petrol for the longer trips
Has dual controls but I mainly use it in automatic.  
Only driven by me so kept clean and tidy and you'll be given it fresh from the car wash andvwith a full tank.  Also has sat nav (plug in) </t>
  </si>
  <si>
    <t>YF68OBA</t>
  </si>
  <si>
    <t>C-Hr Dynamic Hev Cvt</t>
  </si>
  <si>
    <t>Introducing the sleek and versatile white Toyota C-HR, your ultimate travel companion that encapsulates style, functionality, and reliability. With its eye-catching design, the Toyota C-HR exudes modern elegance on every road it graces. Its spacious interior boasts comfort and convenience, ensuring a delightful journey for passengers of all kinds. Equipped with advanced safety features, the C-HR guarantees peace of mind while on the road. Whether you're exploring urban landscapes or venturing into the great outdoors, this crossover effortlessly blends performance with fuel efficiency. Book a ride with the white Toyota C-HR today and indulge in a seamless fusion of luxury, practicality, and excitement!</t>
  </si>
  <si>
    <t>YF17YVC</t>
  </si>
  <si>
    <t>Golf SE Navigation TDI Bmt S-A</t>
  </si>
  <si>
    <t>Our Volkswagen Golf SE TDI has all the space you need for a trip to the shops or a weekend away.
The car is parked just a 4 minute walk from Langdon Park DLR Station. You can find it in a residential car park on Brion Place (by the green garages).
Car includes Apple/Android car play, bluetooth, AC, adaptive cruise control, USB ports and more. We have even included an iPhone charger for moments when you need an extra charge during your journey.
Our VW Golf is fitted with QuickStart so all you need is a smartphone to search, book and drive.
ULEZ compliant when driving in Central London.  All you need to do is bring the car back with the same amount of fuel &amp; take your rubbish from the inside.
Any questions? leave a message and I will get back to you as soon as possible.
Safe driving 👋</t>
  </si>
  <si>
    <t>YF14ZBG</t>
  </si>
  <si>
    <t>Qashqai Visia Dci</t>
  </si>
  <si>
    <t>Great SUV. With all modern cons. Air conditioned . Intuitive Technology - 5* Euro Ncap Safety - Whatcar? Winner Best Small SUV Black, Cruise Control, Air Conditioning, Radio/CD, Thatcham Alarm, Front and Rear Electric Windows, Telephone-Bluetooth Integration, Hill Start Assist -</t>
  </si>
  <si>
    <t>YF11YJA</t>
  </si>
  <si>
    <t>C220 Sport CDi Blueeffi-Cy A</t>
  </si>
  <si>
    <t>A beautiful C Class sports executive, well looked after and very clean, great for family day out!</t>
  </si>
  <si>
    <t>YE68JDA</t>
  </si>
  <si>
    <t>Fortwo Passion</t>
  </si>
  <si>
    <t>My car is in spectacular;ar condition through out with a perfect smooth drive.
Top spec drop top now available to rent! 
You are able to drop the roof from the remote in style before you even enter the car, say good bye to humid and sweaty cars and hello to this smart!
Its perfect!</t>
  </si>
  <si>
    <t>YE64BSX</t>
  </si>
  <si>
    <t>Countryman One</t>
  </si>
  <si>
    <t>5 door countryman... non smoker... No pets... clean car</t>
  </si>
  <si>
    <t>YE16WEW</t>
  </si>
  <si>
    <t>Prius+ Excel Cvt</t>
  </si>
  <si>
    <t>Adaptive cruise control, Bluetooth telephone connection, Electric power steering, Head up Display, Intelligent parking assist, Multi-information display with trip computer, Rear view camera, Touch 2 Go navigation system, 6 speakers, Auxiliary socket for external device, Touch 2 touchscreen CD/Radio/MP3 player/ipod connectivity, USB connection, Automatic headlights with dusk sensor, Body colour door handles, Body colour door mirrors with integral indicators, Body coloured bumpers, Electric heated</t>
  </si>
  <si>
    <t>YE15CXT</t>
  </si>
  <si>
    <t>Honda</t>
  </si>
  <si>
    <t>Jazz Si I-Vtec</t>
  </si>
  <si>
    <t>Lovely easy to drive and easy to park Honda Jazz (or Jasmine as she's known to friends and family). She has parking sensors and a surprisingly spacious boot for her size. Ideal for days out or running errands.</t>
  </si>
  <si>
    <t>YE14LUL</t>
  </si>
  <si>
    <t>420d Luxury Auto</t>
  </si>
  <si>
    <t>It's a very nice car top of the range, got all the specs, heated seats, you can watch dvds on it it's also got Bluetooth and I just got it tinted.</t>
  </si>
  <si>
    <t>YD66YUT</t>
  </si>
  <si>
    <t>Passat GT TDI Bmotion Tech S-A</t>
  </si>
  <si>
    <t>It's a classic family estate car, practical with a large boot and a good amount of seating space.
I have a roof rack, 3nr Thule ProRide 598 carriers and a high back booster seat available.</t>
  </si>
  <si>
    <t>YD63LZM</t>
  </si>
  <si>
    <t>SEAT</t>
  </si>
  <si>
    <t>Ibiza Fr TSI S-A</t>
  </si>
  <si>
    <t>Very practical and easy to drive it….petrol euro6</t>
  </si>
  <si>
    <t>YD21PPE</t>
  </si>
  <si>
    <t>Corolla Icon Tech Hev Cvt</t>
  </si>
  <si>
    <t>This is a brand 2021 hybrid car with only 15,000 miles automatic drives like brand new just been serviced from main dealer just had 4 new tyres</t>
  </si>
  <si>
    <t>YD13HYZ</t>
  </si>
  <si>
    <t>520d M Sport</t>
  </si>
  <si>
    <t xml:space="preserve">Manual car. Brand new set of tyres and alloys. Bulbs replaced. Interior bulbs replaced. Services done in May. MOT done in July. 
Air conditioning, Parking aid, DVD, MP3 player, CD player, Bluetooth, Leather trim, Heated seats, Height adjustable driver's seat, Height adjustable passenger seat, Child seat points (Isofix system), Sports seats, Metallic paint, 19" Alloy Wheels, Power steering, Steering wheel rake adjustment, Steering wheel reach adjustment, Cruise control, Traction control, Central locking, Alarm, Immobiliser, Driver's airbags, Side airbags, Passenger airbags. </t>
  </si>
  <si>
    <t>YD12TLZ</t>
  </si>
  <si>
    <t>XF SE D Auto</t>
  </si>
  <si>
    <t xml:space="preserve">The vehicle is my own personal car, it well looked after serviced regularly from jaguar, full service history, great car perfect drive </t>
  </si>
  <si>
    <t>YC72BUV</t>
  </si>
  <si>
    <t>YC72BUV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5879800</t>
  </si>
  <si>
    <t>YC64MKK</t>
  </si>
  <si>
    <t>Fiesta Studio</t>
  </si>
  <si>
    <t>YC63UZW</t>
  </si>
  <si>
    <t>E220 SE CDi Auto</t>
  </si>
  <si>
    <t>Leather Trim, Satellite Navigation, Climate Control, 17 inch alloy wheels, ABS brakes with Traction Control, Bluetooth, Central Locking, Cruise Control, Electric Mirrors, Elec Seat(s), Heated Seats, Parking Sensors, Multifunction Steering Wheel, Electric Windows (Front &amp; Rear), Power-Steering, Radio &amp; CD-player, Rear Head-Rests, Memory Seats (Driver+Passenger), Climate Control Air Conditioning, Harman Kardon Surround Sound, Memory Pack.</t>
  </si>
  <si>
    <t>YC22WBP</t>
  </si>
  <si>
    <t>Yaris Icon Hev Cvt</t>
  </si>
  <si>
    <t>Blenheim Palace Car Share
We make our best efforts to ensure the car is as clean as possible but between car hires it's difficult to keep it immaculate. Please tidy after each use :)</t>
  </si>
  <si>
    <t>YC18WWU</t>
  </si>
  <si>
    <t>Passat GT TDI Bluemotion Tech</t>
  </si>
  <si>
    <t>Very economical car,lovely drive</t>
  </si>
  <si>
    <t>YC13HWJ</t>
  </si>
  <si>
    <t>Focus Zetec S Auto</t>
  </si>
  <si>
    <t>I have my Ford Focus MK3 for hire. The car doesn't get used much, so if you need the car then go ahead and hire the car. Its a 1.6 litre engine and is quite economical.</t>
  </si>
  <si>
    <t>YC09FXE</t>
  </si>
  <si>
    <t>Quick Start installed and Instant Book activated so no need to wait for booking confirmation or meet me to collect keys. 
Full service and MOT Feb 2022.
New battery.
ULEZ approved
Petrol engine.
Pets very welcome but please clean up after them before returning.
Any difficulties message and I will try to get back to you straight away.
Enjoy your trip!</t>
  </si>
  <si>
    <t>YB68BFZ</t>
  </si>
  <si>
    <t>C-Hr Design Hev Cvt</t>
  </si>
  <si>
    <t>Hi(ya)! 
Thanks for hiring our car. It’s a self charging hybrid which makes it very economical and good for the environment - win-win!
A couple of things we need you to know:
- This is a NO SMOKING car!!!
- Please make sure you leave the car on Rounton Road at the end of the hire. If you can't park on the road for any reason please drop me a message to let me know where you are leaving it. 
- Please leave the car clean. Nobody wants to drive surrounded by rubbish. 
Nice things to know about this car:
- Ulez compliant, no extra charge! 
- bluetooth connectivity 
- parking sensors &amp; reverse camera 
- automatic
- QuickStart makes pick up &amp; drop off super easy!
Please note - fuel is NOT included in the rental price, please refuel before drop off.</t>
  </si>
  <si>
    <t>YB65BZL</t>
  </si>
  <si>
    <t>116d Sport</t>
  </si>
  <si>
    <t>Very comfortable 2015 plate, BMW 116d Sport. With a Euro 6 diesel engine, it is Bristol ULEZ exempt and does great MPG. Very tidy condition both inside and out. All the features you would expect on a modern car including Satellite Navigation Built in, Air con, Bluetooth, CD and DAB, cruise control and rear parking sensors. 
Our Drive is rather steep and narrow, so we will always park the car so its facing forward for getting it out and please drive in forward when you return, we will spin it around for the next person to hire.
We have a roof rack with 2 bike holders, if you would like us to fit, please let us know when you book (please give 1 days notice) we generally leave off to help with MPG.</t>
  </si>
  <si>
    <t>YB18UKJ</t>
  </si>
  <si>
    <t>Polo SE TSI</t>
  </si>
  <si>
    <t>It's a great car, with low mileage and dog friendly too 🐶 (there is a dog hammock for the back seat). Comes with Apple Car Play so you're ready to plug your phone in and go, 2 USB ports, built in sat nav and air con. Seats up to five people with healthy boot space too!
ULEZ complaint and autopay ready!</t>
  </si>
  <si>
    <t>YB13OGJ</t>
  </si>
  <si>
    <t>107 Active</t>
  </si>
  <si>
    <t>Lovely little run around 1.0l engine. Electric Windows, air conditioning, cd/radio, parrot hands free play your music from your phone via Bluetooth, make and receive calls. Average 470 miles per tank of fuel. A tank of fuel average cost is Â£35. Please note this is a four seater car. Extra miles can be arranged</t>
  </si>
  <si>
    <t>YB11LDC</t>
  </si>
  <si>
    <t>320d Efficientdynamics</t>
  </si>
  <si>
    <t>BMW 320d very clean and in perfect condition</t>
  </si>
  <si>
    <t>YA70FLE</t>
  </si>
  <si>
    <t>A3 S Line Edition 1 35 TDI S-A</t>
  </si>
  <si>
    <t>Extremely rare spec vehicle with every optional extra added:
General condition, options and equipment, any minor problems to flag up.
Leather and Alcantara S Line Bucket Seats
Flat Bottom S Line Steering Wheel
Heated seats
Matrix LED Automatic Headlights
(Smart sensor, cutting out cars when main beams are on)
Bang &amp; Olufsen Speakers 800w
(Sounds amazing)
Panoramic Sunroof
(Only one in the country for this model to have a pan roof)
Wireless Phone Charging
Audi's Extended Virtual Dash
Ambient Mood Lighting
(Colour changing)
Wireless Apple Carplay and Android Auto capabilities
X2 USB C Fast Charging Ports
Built in Audi Satnav
Electric folding mirrors
Electric handbrake
Two upholders
Push to start
Very well maintained vehicle, unbelievably good on fuel. Really is an all round pleasure to drive.</t>
  </si>
  <si>
    <t>YA64ZSU</t>
  </si>
  <si>
    <t>420d Gran Coupe M Sport Auto</t>
  </si>
  <si>
    <t>This car is a spacious sleek gran coupe. Built with four frameless doors and a reasonably practical boot under a big hatchback lid (very roomy boot for occasions). It’s low enough to be desirable, long enough to be versatile for day-to-day use and still every inch a proper BMW, with all of the driving enjoyment and quality that implies. This is a beautiful drive which boasts comfort and a smooth drive for the family.</t>
  </si>
  <si>
    <t>XJZ7722</t>
  </si>
  <si>
    <t>Renault</t>
  </si>
  <si>
    <t>Zoe Dynamique Nav Auto</t>
  </si>
  <si>
    <t>Electric</t>
  </si>
  <si>
    <t>This is a fantastic introduction to driving an electric vehicle with normal compact car dimensions but a lot of internal space. Enough space for four adults and a good sized boot. Up to two children's seats can be included as well as a boot liner if you have a dog.</t>
  </si>
  <si>
    <t>X24JJH</t>
  </si>
  <si>
    <t>Corsa Limited Edition Ecoflex</t>
  </si>
  <si>
    <t>VAUXHALL CORSA CAR HIRE 
LOCATED 5 MINUTES from London luton airport 
Space and Comfort:
Hire a Vauxhall Corsa and drive away in a dynamic eye-catching car rental. The 285 litre boot is plenty big enough to fit luggage for the four passengers that the Corsa can comfortably hold, and there is also a false floor compartment for extra storage. Fold down the rear seats and reveal a generous 1,100 litres of space.
High Quality Engineering: The well-cushioned suspension and light steering allow for a comfortable, pleasant ride and the Vauxhall Corsa takes to the open road like a duck to water.
Efficiency: Economical to run, the Corsa has miles per gallon of around 55 (depending on the engine), and the CO2 emissions are also relatively
low.
Safety Features: The Vauxhall Corsa comes fitted with several airbags, and was given a five-star crash rating in the Euro NCAP tests.</t>
  </si>
  <si>
    <t>WX68JNO</t>
  </si>
  <si>
    <t>Fiat</t>
  </si>
  <si>
    <t>Doblo 16v SX Mutijet Ii</t>
  </si>
  <si>
    <t>Very economical and clean cargo van. Has rear parking sensors, AC, armrest and multifunctional steering wheel. 10min walk from Hounslow Central tube station or 10min from Clapham Junction train station depending on where it's been parked.
This Van is ULEZ compliant.
Driver is responsible for paying a London Congestion Charge, Dart charge or any other city or road charges other than London ULEZ.</t>
  </si>
  <si>
    <t>WX66VFC</t>
  </si>
  <si>
    <t>Skoda</t>
  </si>
  <si>
    <t>Fabia SE TSI</t>
  </si>
  <si>
    <t>Medium size estate car that's still easy to drive and park, with lots of room in the boot.
A bike rack can be made available (fits two bikes or e-bikes) with enough notice.</t>
  </si>
  <si>
    <t>WX15ZTE</t>
  </si>
  <si>
    <t>One</t>
  </si>
  <si>
    <t>My car is economical, has an isofix toddler car seat if required (Chicco fold &amp; go), has a EG (East Greenwich) parking permit covering a wide area including Greenwich park, close to Blackheath and 5 minute walk to Greenwich centre &amp; market, quick working aircon and easy to park - a great London car due to the size but still 4 doors and comfortable to drive.</t>
  </si>
  <si>
    <t>WW11KED</t>
  </si>
  <si>
    <t>C220 AMG Line Prem + Bluetec A</t>
  </si>
  <si>
    <t xml:space="preserve">Here you have a Mercedes C Class AMG Premium plus which offers pan roof, burmester audio system, sat nav, auto gear box, cruise control etc. All this comes in a unique Hyacinth Red with light cream interior and is Very fuel efficient so this car is a perfect all rounder. </t>
  </si>
  <si>
    <t>WV69ONU</t>
  </si>
  <si>
    <t>Rav4 Design Hev 4x2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</si>
  <si>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</si>
  <si>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WV69ONR</t>
  </si>
  <si>
    <t>Take a spin in our new Toyota Rav4 with low emissions &amp; all the space you need for a weekend away or a trip to the shops.
This car is a 5 minute walk from SouthSide Shopping Centre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</si>
  <si>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WV69OLO</t>
  </si>
  <si>
    <t>C-Hr Excel Hev Cvt</t>
  </si>
  <si>
    <t>Take a spin in our Toyota C-Hr with low emissions &amp; all the space you need for a weekend away or a trip to the shops.
A 2 minute walk from Limehouse DLR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Got a question? Drop us a message through the app and one of the team will be able to answer any questions you can think of, except tonight's lottery numbers.
Most importantly, enjoy your hiya 👋</t>
  </si>
  <si>
    <t>WV69OLN</t>
  </si>
  <si>
    <t>A 10 minute walk from Bow road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</si>
  <si>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WV69OLC</t>
  </si>
  <si>
    <t>Located in the heart of Clapham, right on the common easy access to underground stations. It is 8 minutes from Clapham South, and 8 minutes from Clapham Common.
A lovely car for the longer journeys that includes luxury heated leather seats, and adaptive cruise control that takes the stress out of motorway driving. 
And dont worry if you are only going short distances it has a speed limiter that you can activate to make sure you are not unintentionally speeding :).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</si>
  <si>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WV69OKZ</t>
  </si>
  <si>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</si>
  <si>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WV69OKX</t>
  </si>
  <si>
    <t>Take a spin in our new Toyota C-HR Hybrid with low emissions &amp; all the space you need for a weekend away or a trip to the shops.
The car is parked just a 20 minute walk from Waverley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</si>
  <si>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WV69OKS</t>
  </si>
  <si>
    <t>WV69OKO</t>
  </si>
  <si>
    <t>A self-charging hybrid, that means you don't need to worry about plugging in and it's also ULEZ compliant so no extra charges! It's got all the mod cons you need to make your journey as comfortable as possible including.
The car is parked just a 4 minute walk from Kennington Station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</si>
  <si>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WV69OKH</t>
  </si>
  <si>
    <t>"Hiya Edinburgh 👋
Take a spin in our new Toyota C-HR Hybrid with low emissions &amp; all the space you need for a weekend away or a trip to the shops.
The car is located a 12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</si>
  <si>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WV69LVG</t>
  </si>
  <si>
    <t>"Hiya Edinburgh 👋
Take a spin in our new Toyota C-HR Hybrid with low emissions &amp; all the space you need for a weekend away or a trip to the shops.
The car is located a 3 minute walk from Haymarket Train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mileage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</si>
  <si>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WV69LUR</t>
  </si>
  <si>
    <t>C-Hr Icon Hev Cvt</t>
  </si>
  <si>
    <t>A self-charging hybrid, that means you don't need to worry about plugging in and it's also ULEZ compliant so no extra charges! It's got all the mod cons you need to make your journey as comfortable as possible including.
This car is a 15 minute walk away from West Norwood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</si>
  <si>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WV69LUL</t>
  </si>
  <si>
    <t>This car is parked just a 14 minute walk from Lee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</si>
  <si>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WV69LTY</t>
  </si>
  <si>
    <t>"Hiya Edinburgh 👋
Take a spin in our new Toyota C-HR Hybrid with low emissions &amp; all the space you need for a weekend away or a trip to the shops.
The car is located a 13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</si>
  <si>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WV63ZLX</t>
  </si>
  <si>
    <t xml:space="preserve">This car will help make an impression in any given situation. Thanks to the attention to detail in the design and the all beige leather interior. 
By far the most satisfying factor is the comfort level.
This BMW 5 Series is sleek, sylish and shortage space is impressive. 
</t>
  </si>
  <si>
    <t>WV63WLO</t>
  </si>
  <si>
    <t>E250 AMG Sport Cdi Auto</t>
  </si>
  <si>
    <t>Please keep within the allocated mileage. We can arrange pick up in Central London.</t>
  </si>
  <si>
    <t>WV63LYS</t>
  </si>
  <si>
    <t>Focus Zetec Turbo</t>
  </si>
  <si>
    <t>Ford Focus 1.0 ecoboost, ULEZ compliant, 5 door in black, with FM &amp; DAB Radio, CD Player, Bluetooth to connect Phone &amp; Music with Steering Wheel controls, split folding rear seats with large boot,</t>
  </si>
  <si>
    <t>WV09DHL</t>
  </si>
  <si>
    <t>Prius T3 Vvt-I Auto</t>
  </si>
  <si>
    <t>My car is economical reliable and big enough to comfortably fit 5 people with plenty of boot space. 
It’s located a 10 min walk from Euston, 15 min walk from kings cross and 1 min walk from Mornington Crescent tube</t>
  </si>
  <si>
    <t>WU69EYH</t>
  </si>
  <si>
    <t>Q2 Sport 30 TDI S-A</t>
  </si>
  <si>
    <t>The Audi Q2 is a great sized SUV family car with an automatic gearbox and lots of nice features.  
It will be parked at Brighton Marina most of the time, so if you need a car for a few hours, or for a day or longer (even weekends) please get in touch!</t>
  </si>
  <si>
    <t>WU66BZM</t>
  </si>
  <si>
    <t>Mitsubishi</t>
  </si>
  <si>
    <t>Outlander Gx 4h Phev S-A</t>
  </si>
  <si>
    <t>Excellent SUV…very luxury car…perfect for an weekend getaway</t>
  </si>
  <si>
    <t>WU65YFR</t>
  </si>
  <si>
    <t>Forfour Edition1</t>
  </si>
  <si>
    <t xml:space="preserve">
⚡ INSTANT BOOK AND QUICKSTART!!!
🚇CLOSE TO ALL MAJOR PUBLIC TRANSPORT
🚲LEAVE YOUR BIKE/CYCLE SECURELY IN MY GARDEN
⛽ FULL TANK AT THE START OF EVERY BOOKING
🕢 FLEXIBLE PICK-UP/RETURN
🕿 INSTANT RESPONSES
🚭 NO SMOKING!
This is the top of the range Smart forfour Edition 1. It features TomTom built it Sat-Nav, Start/Stop, Parking sensor and reverse Camera, Panoramic Roof, USB/AUX Connectivity, Cruise Control,  Bluetooth. Quite a lot of features for a small car which is also stunning to look at. 
Decent sized boot as well and the seats also fold down so the car can be used for a weekend away, weekly shop or to move furniture around. 
Smart is owned by Mercedes and I have purchased this direct from Mercedes so you have peace of mind that your in safe hands. 
Any questions, give me a shout. As you can probably see my average response time in 6 minutes so I will get back to you very quickly 
Thanks for viewing </t>
  </si>
  <si>
    <t>WU15ZNM</t>
  </si>
  <si>
    <t>500 Pop</t>
  </si>
  <si>
    <t>Well maintained Fiat 500! 
Economical car which is perfect for nipping around the city or getting away for the weekend.  The car also has bluetooth for your road trip playlist.. 
The car is available all day every day, i'm here to answer any questions you have!</t>
  </si>
  <si>
    <t>WT17CZL</t>
  </si>
  <si>
    <t>Tipo Lounge</t>
  </si>
  <si>
    <t>The car is a located a 3 minute walk  from Acton Central station.
It is ULEZ compliant and has all you need to make your journey as comfortable as possible including:
- Parking sensors and rear camera
- Sat-Nav
- Bluetooth Connectivity
- Car Play
- USB Port + cables (iphone+android)
- Universal phone holder
- A/C
- Ample back and boot space
The car is Instant book and fitted with Quickstart so you don't need to get in touch before you make a booking, just complete your booking, turn up to the car with your phone and you're good to go.
It is NOT set with Autopay, so you will have to pay if you enter the congestion zone or dartford crossing. If you're unsure please simply contact me on the day.
Please remember that this is not a regular hire car so you'll need to leave the car clean and ready for the next person. I've left some wipes, bin bags...to make the job easy.</t>
  </si>
  <si>
    <t>WT16OBC</t>
  </si>
  <si>
    <t>Golf Match Edition TDI Bmt</t>
  </si>
  <si>
    <t>Silver Golf 1.6 TDI (Diesel), Manual. 
The car is in great condition and has been well looked after. Extremely fuel efficient, ULEZ compliant and a very easy car to drive.
The car is Apple Play / Android Auto compatible, just be sure to bring a USB cable capable of data transfer. There is also Adaptive Cruise Control (ACC), that automatically adjusts the cars speed to maintain safe distances from other vehicles and avoid collisions.
The car has lots of space and the back seats are able to collapse almost completely flat, allowing for room to pack much larger items.</t>
  </si>
  <si>
    <t>WR63NTE</t>
  </si>
  <si>
    <t>320d Business Efficientdynam</t>
  </si>
  <si>
    <t>Enjoy the Luxury and Space of my BMW for your weekend away.
Easy to drive with rear parking sensors and SATNAV (updated to 2022 maps), plenty of room for your family or friends, with a large boot area.
Very economical "Efficient Dynamics" model, often achieving over 60mpg on the motorway.
The car is located just 7 minutes drive from Heathrow terminal 5.
These Great features will make your trip enjoyable:
-Bluetooth (for Music and calls)
-Heated Leather seats
-Dual Zone climate controlled air conditioning
-Cruise Control
-DAB
Supplied child seat is a super safe Recaro, which your child will love, which can be easily removed and put in the boot if you want to carry extra adults</t>
  </si>
  <si>
    <t>WR63FAO</t>
  </si>
  <si>
    <t>Touran SE Blue Tech TDI</t>
  </si>
  <si>
    <t>It's a very well maintained car with aircon, Bluetooth connectivity and a huge boot. It's quiet and very efficient with up to 60 miles/g. A great family car for a weekend adventure!
Please note that this is a people carrier, not  a van, so not suitable for transporting furniture, unless they fit into the boot space easily. Please let me know if you intend to transport any heavy objects rather than people.
Thank you!</t>
  </si>
  <si>
    <t>WR62SZP</t>
  </si>
  <si>
    <t>John Cooper Works GP</t>
  </si>
  <si>
    <t>WR60UWX</t>
  </si>
  <si>
    <t>500 Sport</t>
  </si>
  <si>
    <t>The car is located in the Larkhall Estate car park, a 5 minute walk from Wandsworth Road Overground or 10 mins from Clapham North Station. 
A grey Fiat 500 Sport with leather seats. 
It's the perfect size to nip around the city or get away for the weekend in comfort. It's got everything you need to make your trip as enjoyable as possible.
Boot big enough for a large suitcase/a couple of hand luggage sized bags. There is a bag of essential and safety items in the boot (screen wash, de-icer and a blanket).
Manual 
Alloy wheels
Power Steering
Dashboard phone holder 
USB port (iPhone cable provided)
De-icer in the boot
Approx £50 for a full tank of unleaded fuel
Isofix compatible 
Autopay ready: you’ll be charged for a trip into the CC Zone after the hire. ULEZ compliant. 
Often there is a dashboard light saying the stop/start isn’t working - this is perfectly normal and doesn’t impact the drive. 
Please leave it clean and tidy. Happy to answer any questions.</t>
  </si>
  <si>
    <t>WR16WNY</t>
  </si>
  <si>
    <t>Verso Icon Tss D-4d</t>
  </si>
  <si>
    <t>7 seater perfect for families or groups, or for having a massive boot if required! 
The rear 2 seats easily fold up and down; only suitable for children or petite adults.
Air conditioning, in good condition.</t>
  </si>
  <si>
    <t>WR16HHC</t>
  </si>
  <si>
    <t>A3 SE Technik Ultra TDI</t>
  </si>
  <si>
    <t>2016 Audi A3 1.6l TDI. Bought brand new in March 2016. Metallic red with black interior. Built in satnav, cruise control, automatic headlights, automatic wipers, air con, bluetooth connection. Great performance and economy, with a big boot and 5 seats.</t>
  </si>
  <si>
    <t>WP67YOC</t>
  </si>
  <si>
    <t>Yaris Icon Hybrid Vvt-I Cvt</t>
  </si>
  <si>
    <t>Bronze</t>
  </si>
  <si>
    <t>This lovely little Toyota Yaris hybrid automatic is a great all around vehicle. There is plenty of space even for adults in the back and the seats fold down for extra load space. 
The car is Clean Air Zone exempt, easy to park and even has a colour reversing camera and Bluetooth connectivity for your phone/music.</t>
  </si>
  <si>
    <t>WP66WDX</t>
  </si>
  <si>
    <t>Golf Match Edition TSI Bmotion</t>
  </si>
  <si>
    <t>FREE ULEZ &amp; FREE CONGESTION CHARGE
The ideal car the every situation! If your looking for a quick run around or need a car to go somewhere. Automatic DGS Gearbox which is the Best in the industry. The most smoothest drive you will ever feel. Nothing beats the VW Golf. With latest technology including full entertainment systems. Upgrade speakers, Digital Radio and Bluetooth. You can't go wrong.
HEATED SEATS! Yes, heated seats! Somthing you definitely need in this cold.
The car also is Blue motion with means VERY low cost fuel. The most fuel efficient engine to help you save!
BASED IN HEART OF CENTRAL LONDON (LEICESTER SQUARE STATION). Vehicle has a residential permit in the Central London area therefore you can part anywhere in a residential bay in central London.
FREE ULEZ &amp; FREE CONGESTION CHARGE</t>
  </si>
  <si>
    <t>WP66OGR</t>
  </si>
  <si>
    <t>A 180 D AMG Line Premium + A</t>
  </si>
  <si>
    <t xml:space="preserve">Please note:
* No smoking and eating allowed in the car during duration of hire.
* No pets of any kind allowed in the car during duration of hire.
* The car must be returned back fully cleaned in/out, any exceptions will incur a cleaning fee charge on return.
Welcome to ask any questions
Thank you for looking
- Madiya </t>
  </si>
  <si>
    <t>WP10ZNK</t>
  </si>
  <si>
    <t>Citroen</t>
  </si>
  <si>
    <t>C1 Splash</t>
  </si>
  <si>
    <t>Great little nippy car with not a lot of mileage - perfect for cities or for trips further afield. Has USB plugs.
Available to pick up 24/7
Unable to deliver between 9am to 5.30pm, Monday to Friday during working hours. 
ULEZ compliant ✅</t>
  </si>
  <si>
    <t>WO68WUW</t>
  </si>
  <si>
    <t>L200 Barbarian Di-D Auto</t>
  </si>
  <si>
    <t>Pick up truck with spacious double cab, good spec: leather seats, heated seats, automatic gearbox, good infotainment system, connects to phone easily. Fun to drive. Full cab. Awesome off road with sophisticated 4WD system. Tow hook.</t>
  </si>
  <si>
    <t>Pick-up</t>
  </si>
  <si>
    <t>WN70URZ</t>
  </si>
  <si>
    <t>Puma St-Line</t>
  </si>
  <si>
    <t>Puma ST LINE. Great to drive around town or take in a longer trip within the UK 
Smooth, holds the road well and picks up speed nicely. 
Apple car play, built in sat nav and phone charger, reverse sensors</t>
  </si>
  <si>
    <t>WN65OKK</t>
  </si>
  <si>
    <t>Very easy collection and return done through app so you can pick up and drop off any time through the app.  
We are a 5 minute walk from Putney railway or Putney Bridge station. 
Very nice, presentable, stylish Suzuki Swift. Economical 1.2 petrol, 4 door with with 5 seats.
There is a CD , Blue Tooth, Sat Nav and auxiliary connection.
The car will be clean on collection please return it the same. 
It will be supplied with a full tank of petrol fuel,
please return full, unless taking the option of me refuelling it for you..
I hope you enjoy your trip..</t>
  </si>
  <si>
    <t>WN65FXR</t>
  </si>
  <si>
    <t>Golf R</t>
  </si>
  <si>
    <t xml:space="preserve">VW GOLF R  
NICE FLASHY CAR WITH POWER UNDER THE HOOD GOOD SOUND SYSTEM WITH SAT NAV 
ENJOY </t>
  </si>
  <si>
    <t>WN62LWD</t>
  </si>
  <si>
    <t>116i Sport</t>
  </si>
  <si>
    <t>40mpg, nippy, fun car to drive. 
Has reverse parking sensors, bluetooth/handsfree, and sport seats.</t>
  </si>
  <si>
    <t>WN62HYF</t>
  </si>
  <si>
    <t>Kangoo Ml19 Dci 75</t>
  </si>
  <si>
    <t>Hi there,
My Renault Kangoo 1.5dci ML19 
Great runner, very good on fuel and comes with sack trolly and ratchet straps. 
Please return clean and refueled.</t>
  </si>
  <si>
    <t>WN58ABX</t>
  </si>
  <si>
    <t>Clio Campus 8v</t>
  </si>
  <si>
    <t>Need to get around and have no car? Starts and runs, awesome run about car. Has a tow bar too with 9pin electrics, if you need to do that tip run.</t>
  </si>
  <si>
    <t>WN15VVG</t>
  </si>
  <si>
    <t>Sorento Kx-4 Crdi Isg 4x4 Auto</t>
  </si>
  <si>
    <t>Luxury SUV, Top spec, 19"alloys. AWD, 7 full leather seats, front 2 heated and cooled, middle 3 heated. Back 2 seats have their own air con zone. 
With 5 rear seats down this vehicle has a large capacity.
With only rear 2 seats down there's huge luggage space.
 Easy for 7 adults to sit comfortably.
34mpg in eco mode.</t>
  </si>
  <si>
    <t>WN14ECT</t>
  </si>
  <si>
    <t>Q3 S Line + TDI Quattro S-A</t>
  </si>
  <si>
    <t xml:space="preserve">This is our Audi Q3 which is our family car, can hire car seats for extra please just ask. 
Usual reply within the hour.
There is a small scrap to back bumper </t>
  </si>
  <si>
    <t>WM66AYY</t>
  </si>
  <si>
    <t>C200 D Sport</t>
  </si>
  <si>
    <t>Car with baby seat if required (5-10kg), cruise control, heated seats, sat nav, reverse camera and sensors front and rear</t>
  </si>
  <si>
    <t>WM64NTJ</t>
  </si>
  <si>
    <t>E200 AMG Line Auto</t>
  </si>
  <si>
    <t>Brand new and well-kept car Mercedes Benz E200 Petrol AMG Line. Always kept clean without smoking inside!
*** Smoking Inside Of The Car Is Forbidden, Please do NOT smoke inside! ***</t>
  </si>
  <si>
    <t>WM19KJY</t>
  </si>
  <si>
    <t>Take a spin in our new Toyota C-HR Hybrid with low emissions &amp; all the space you need for a weekend away or a trip to the shops.
The car is parked just a 22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</si>
  <si>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WM19KFZ</t>
  </si>
  <si>
    <t>Take a spin in our new Toyota C-Hr with low emissions &amp; all the space you need for a weekend away or a trip to the shops.
The car is parked just a 8 minute walk from Penge West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</si>
  <si>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WM15YDB</t>
  </si>
  <si>
    <t>Beautiful car. All the gadgets and gizmos. Inc Red leathers, panoramic sun roof and more. Perfect for a special occasion or a night out.</t>
  </si>
  <si>
    <t>WM15XJO</t>
  </si>
  <si>
    <t>Transit Custom 290 Eco-Tech</t>
  </si>
  <si>
    <t>Ford transit custom swb 2.2 diesel 
In silver this vehicle is not Ulez compliant so if you enter the charging zone you would be required to pay</t>
  </si>
  <si>
    <t>WM12OJD</t>
  </si>
  <si>
    <t>500 Lounge Rhd</t>
  </si>
  <si>
    <t>My car is bright, economical (ULEZ compliant), drives smoothly and has parking sensors.
It's located just outside of the congestion zone. If you need to enter the zone you'll need to cover the charges.
It has a sunroof too! I've also got a bluetooth device plugged into the aux that you can use to connect to the speaker &amp; a phone holder so you can use maps. (and a large umbrella in the boot, if you need it)</t>
  </si>
  <si>
    <t>WL63BBJ</t>
  </si>
  <si>
    <t>A4 S Line Black Edition Tdicvt</t>
  </si>
  <si>
    <t>My vehicle is like brand new Inside and out. Drives very well &amp; smooth. I am renting this excellent beauty for a very reasonable price as compare to other car rental companies. Hope you will love the ride!
Please note that before check in, i will get my car washed for you and in return i expect the same.</t>
  </si>
  <si>
    <t>WL08LJV</t>
  </si>
  <si>
    <t>Civic ES I-Vtec</t>
  </si>
  <si>
    <t>The Honda Civic is a spacious family car that will not let you down. It is lovely to drive, with the panoramic roof creating a nice ambience within the cabin.</t>
  </si>
  <si>
    <t>WK67YAO</t>
  </si>
  <si>
    <t>Aygo X-Play Vvt-I</t>
  </si>
  <si>
    <t>Toyota AYGO has an excellent reputation for reliability, build quality and economy., This lovely example is finished in immaculate white paintwork and comes with 1.0 petrol engine giving refined performance and economy.</t>
  </si>
  <si>
    <t>WK17PRZ</t>
  </si>
  <si>
    <t>Grand C-Max Titanium Turbo</t>
  </si>
  <si>
    <t>A car for adventures. Up to 7 seats, great sound system and very good fuel economy. It's perfect for family days out and road trips. 
I love this car. I've never enjoyed driving as much. It's really fuel efficient and the seat layout is so flexible. The kids love it too, I've got a car seat if you need it.
It's worth noting that, in 7 seat mode, there isn't any boot space! My favourite is 6 seat mode, which has a bit of storage, and makes everything feel big.
I believe that sharing is more than a transaction. If you want to use the car regularly, we can set up a discount when we know each other.</t>
  </si>
  <si>
    <t>WK13KSF</t>
  </si>
  <si>
    <t>Mazda</t>
  </si>
  <si>
    <t>2 TS2 Auto</t>
  </si>
  <si>
    <t>Very perfect auto drive car with  excellent service history</t>
  </si>
  <si>
    <t>WK11SVA</t>
  </si>
  <si>
    <t>Focus Zetec 100</t>
  </si>
  <si>
    <t>This is a great 5 seater car. Ideal for the family or some one who needs a car with a lot of space. Has a big boot. Cheap to run and very nippy .</t>
  </si>
  <si>
    <t>WG66FJP</t>
  </si>
  <si>
    <t>Kangoo Ml19 Business Energydci</t>
  </si>
  <si>
    <t>2 seat mini van
ULEZ compliant. 
Now with Quick Start feature for instant booking and unlocking with app. 
Seats for two people, including driver. Perfect for small city furniture moves or moving beds, sofas, cupboards etc.
Digital Radio with USB phone charging capabilities.</t>
  </si>
  <si>
    <t>WG15TVK</t>
  </si>
  <si>
    <t>Fabia SE TSI S-A</t>
  </si>
  <si>
    <t>1.2 TSI 110hp. Auto, bluetooth, DAB Radio, Air Con. Parking sensors, 60mpg</t>
  </si>
  <si>
    <t>WG12DWP</t>
  </si>
  <si>
    <t>Passat SE Bluemotion Tech TDI</t>
  </si>
  <si>
    <t>My VW passat car is very comfortable to drive and economical too.
There is big boot help carrying a load of stuff during a journey .
Perfect to drive no two words .</t>
  </si>
  <si>
    <t>WF60JTY</t>
  </si>
  <si>
    <t>Ds3 Black &amp; White Hdi 90</t>
  </si>
  <si>
    <t>Small economical car that is surprisingly spacious inside, especially compared to cars like a mini. 
Bluetooth is possible by simply connecting to the Bluetooth device inside, and also has DAB.
No smoking</t>
  </si>
  <si>
    <t>WF17OFK</t>
  </si>
  <si>
    <t>Outlander Di-D 3 Auto</t>
  </si>
  <si>
    <t>NOTE: Minimum 2 days booking on weekend or must return before midnight on same day otherwise I will cancel the booking. 
Car features:
2.2L Diesel, Automatic, 7 seater, Parking sensors, Tinted windows, Bluetooth, aux,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</si>
  <si>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WF12GCK</t>
  </si>
  <si>
    <t>Superb SE G-Line Ii TDI</t>
  </si>
  <si>
    <t>Spacious, comfortable and efficient Skoda Superb, equip with a large boot, roof rack, air conditioning and excellent Bluetooth sound system. Perfect car for day trips or long weekends if space and comfort is a priority!</t>
  </si>
  <si>
    <t>WF11GVZ</t>
  </si>
  <si>
    <t>Golf Match TSI DSG</t>
  </si>
  <si>
    <t>FREE CONGESTION CHARGE!
FREE PARKING in Islington from 11am -3pm in residents or shared use bays. 
Automatic DSG gearbox with sport setting.  Bluetooth, air con, parking sensors, self-park. A beautiful ride</t>
  </si>
  <si>
    <t>WD16DRZ</t>
  </si>
  <si>
    <t>Excellent family car</t>
  </si>
  <si>
    <t>WD15FZR</t>
  </si>
  <si>
    <t>Very elegant smooth car to drive, whether its picking up a friend to go out and eat or enjoying yourself cruising around.</t>
  </si>
  <si>
    <t>VX57DUA</t>
  </si>
  <si>
    <t>Cadillac</t>
  </si>
  <si>
    <t>Bls-D SE</t>
  </si>
  <si>
    <t>Semi luxury business class Cadillac. Very comfortable drive. Economical for an american car (between 30 and 50 mpg depending where you are driving). Has got detachable tow bar.</t>
  </si>
  <si>
    <t>VO13SRZ</t>
  </si>
  <si>
    <t>Insignia Exclusiv Cdti</t>
  </si>
  <si>
    <t xml:space="preserve">Very Clean, Well looked after &amp; well presented car.
Please only hire it if you are willing to treat it as well as if it were your own. </t>
  </si>
  <si>
    <t>VN15LFT</t>
  </si>
  <si>
    <t>Insignia Sri Nav Cdti Auto</t>
  </si>
  <si>
    <t>Hi Hiya user; 
I hope you enjoy my car, like me when I am working. I have special care about my little baby as I am working with it. Please take care of it and do not mess up. 
It is in perfect condition. No allowed to eat, smoke, vaping or drinking inside the car. 
There is available a 2-7 years old Baby chair if is requested in advance. 
Thanks.</t>
  </si>
  <si>
    <t>VN10VSG</t>
  </si>
  <si>
    <t>Corsa SE Auto</t>
  </si>
  <si>
    <t>5-door petrol automatic Corsa. Seats 5 with a split rear seat which folds flat. Economic and versatile. Has magnetic holder for phone. Recently has Quickstart fitted.</t>
  </si>
  <si>
    <t>VN10EKN</t>
  </si>
  <si>
    <t>A4 SE TDI</t>
  </si>
  <si>
    <t>Great Condition car that never lets me down.</t>
  </si>
  <si>
    <t>VK65JRV</t>
  </si>
  <si>
    <t>C3 Edition Puretech</t>
  </si>
  <si>
    <t>Hi! My car is like new (22k miles), economical, with low CO2 emission and located next to Turnpike Lane bus/tube station. CD player, Bluetooth and phone holder provided.</t>
  </si>
  <si>
    <t>VK18MUP</t>
  </si>
  <si>
    <t>Superb SE Technology TDI</t>
  </si>
  <si>
    <t>Fantastic family car. Winner of the What Car? Estate car of the year for several years running. 
Very comfortable for driver and passengers, with unrivalled legroom on the back seats.
Huge boot, perfect for holidays or trips to the tip.
Fuel efficient, over 60mpg on the motorway and 40mpg in town.
Nearest stations are Leyton, Maryland and Stratford. 
Infant seat and booster seat are available for no extra charge. Please message the day before a booking for child seats.</t>
  </si>
  <si>
    <t>VK12HWG</t>
  </si>
  <si>
    <t>Golf Match TDI B-Tech DSG</t>
  </si>
  <si>
    <t>Great condition and cheap to run.</t>
  </si>
  <si>
    <t>VE66DNY</t>
  </si>
  <si>
    <t>Polo Match</t>
  </si>
  <si>
    <t>Hi,
I have had this car since new, but as it is not my only car it spends most of its life sat on the driveway, hence the decision to allow other people to use it. The car has only done 6500 miles so is in amazing condition. It is a lovely size to drive, and front + rear parking sensors make parking a dream!!</t>
  </si>
  <si>
    <t>VE62GXK</t>
  </si>
  <si>
    <t>Prius T3 Vvt-I Cvt</t>
  </si>
  <si>
    <t>i have this for almost one year its almost new car very clean and less miliege as i used part time cab in uber . its very economic car got full services history untill today</t>
  </si>
  <si>
    <t>VE61GEY</t>
  </si>
  <si>
    <t>Focus Zetec 125</t>
  </si>
  <si>
    <t>Please let me know the day before if you'd like to hire - currently do not have quick access.  Many Thanks</t>
  </si>
  <si>
    <t>VE13XEX</t>
  </si>
  <si>
    <t>Astra Exclusiv Cdti Ecoflex Ss</t>
  </si>
  <si>
    <t>Vauxhall Astra
diesel
Manual
Start/stop
Android screen
Sat nav
Bluetooth
Parking sensor
Reverse camera
Cheap on fuel
Can deliver Call for quotation for more info call 07929026191
Note: due to high demand from 15th December price will change if interested let me know.</t>
  </si>
  <si>
    <t>VE10XOW</t>
  </si>
  <si>
    <t>C3 VT</t>
  </si>
  <si>
    <t>We kindly ask to not share our car with animals, please.</t>
  </si>
  <si>
    <t>VA64WUY</t>
  </si>
  <si>
    <t>318d Sport Auto</t>
  </si>
  <si>
    <t xml:space="preserve">An elegant car which is not only economical but is also cheap to insure. The car will come with £50 of fuel pre loaded free of charge. The car is perfect for everyday use from travelling to work to attending weddings. its new paint and body shape makes it stand out. if your require the car for longer then 7 days contact me to get a better valued quote.
thank you and enjoy </t>
  </si>
  <si>
    <t>VA14XJN</t>
  </si>
  <si>
    <t>Golf SE Bluemotin Tech TSI S-A</t>
  </si>
  <si>
    <t>Yellow</t>
  </si>
  <si>
    <t>Yellow Golf R</t>
  </si>
  <si>
    <t>VA13AGO</t>
  </si>
  <si>
    <t>Leaf</t>
  </si>
  <si>
    <t>VA12CGF</t>
  </si>
  <si>
    <t>Fiesta Zetec S</t>
  </si>
  <si>
    <t xml:space="preserve">Great little car. Perfect and in amazing condition.  No smoking, no pets. </t>
  </si>
  <si>
    <t>V888HGV</t>
  </si>
  <si>
    <t>Superb SE Business TDI</t>
  </si>
  <si>
    <t>2ltr Diesel ready to rock and roll massive boot space and very economical on fuel. Lots of leg room for passengers. Bluetooth. Fully serviced, MOT, Tax ready to roll. The car is available early Monday morning to Friday afternoon.</t>
  </si>
  <si>
    <t>TLL1</t>
  </si>
  <si>
    <t>A3 S Line TFSI</t>
  </si>
  <si>
    <t xml:space="preserve">Car is in Great condition 
Good as New 
Very clean inside
Location- W2 London
Sat Nav included
Phone mount
Iphone charger
USB charger
</t>
  </si>
  <si>
    <t>SY57VPX</t>
  </si>
  <si>
    <t>207 S Hdi 67</t>
  </si>
  <si>
    <t>Economical, turbo charged and fun to drive</t>
  </si>
  <si>
    <t>SV67UOM</t>
  </si>
  <si>
    <t>Forfour Pure</t>
  </si>
  <si>
    <t>Lovely city car. Run smoothly and nearly new. 67 plates</t>
  </si>
  <si>
    <t>SV65WLE</t>
  </si>
  <si>
    <t>Cc R Line Bmt TDI S-A</t>
  </si>
  <si>
    <t>The VW CC is a great looking car with 4 doors and a big boot.  This car is the upgraded R Line spec which has the more aggressive appearance and LED DRL with Xenon headlights (with turn assist).  Keyless entry and push start button makes entering the car effortless.  It has front and rear parking sensors, with a DSG (Semi-auto gearbox) and cruise control for complete ease of driving.  It has a 2 zone climate control with heated seats and full contrasting red and black leather in the front and back seats.  The double DIN screen houses the sat nav, bluetooth handsfree phone calls and bluetooth audio playback.  There's a USB charging socket and a 3.5mm jack for audio playback if preferred.  The engine is the 177ps 2.0 TDI which has great performance but also the economy as well.  This car is extremely comfortable in both city and motorway driving but it shines on long road trips!  The car will be washed and cleaned prior to each rental so you will have a nice clean car to drive each time!</t>
  </si>
  <si>
    <t>ST64WVB</t>
  </si>
  <si>
    <t>Golf Gtd</t>
  </si>
  <si>
    <t>Delivery Available Large Boot Bluetooth / Handsfree Air con / climate control Sat Nav ULEZ Compliant</t>
  </si>
  <si>
    <t>ST61BWK</t>
  </si>
  <si>
    <t>Corsa S Ecoflex</t>
  </si>
  <si>
    <t>Beautiful 3 door Corsa —  spotless inside &amp; a joy to drive — perfect for zipping around central London &amp; day trips. 
Low mileage &amp; pretty new tyres; Ulez exempt; low emissions – 56 MPG, 1.0 litre petrol engine. You can expand the boot in a few seconds, as per photo, to carry larger items like furniture. If you'd like to pick up something large &amp; want to make sure it'll fit, send me a message &amp; I'll check for you. 
Also available to book for longer holiday trips, ideal for a couple. Clips for baby seat in the back seats. No advisory notes on its last MOT and clean HPI report. 
Congestion charge: I’ve set up congestion charge autopay so if you want to drive into the congestion charge zone you don’t need to do anything first, it will be automatically paid and billed separately subsequent to your booking. The charge per day is £15.</t>
  </si>
  <si>
    <t>ST17GNU</t>
  </si>
  <si>
    <t>Kodiaq Edition TSI 4x4</t>
  </si>
  <si>
    <t>A 7 seater family 4 x 4 with high specification, ideal for moving plenty of people around the Black Isle and beyond!</t>
  </si>
  <si>
    <t>SR68HYN</t>
  </si>
  <si>
    <t>A 200 Sport Premium Auto</t>
  </si>
  <si>
    <t>Mercedes-Benz A-200 Sport Premium in automatic transmission 
Fun to drive car with all the tech bits you need, including
Dual 10.25" infotainment screen
Bluetooth compatibility
Live Traffic Sat Nav with AR overlay
Dual zone climate control
Heated front seats
Front and rear parking sensors/cameras
Active Parking assist (hands free parking)
Automatic wipers and headlights
Cruise Control and Speed limiter
Voice Activated Controls
Please no smoking, look after the car and treat it as you would your own 🙏🏾.
Happy Renting :)</t>
  </si>
  <si>
    <t>SR66KKX</t>
  </si>
  <si>
    <t>Astra Sri Nav Turbo S/s Auto</t>
  </si>
  <si>
    <t>My car is located a 6-7 minute walk from Crossharbour station (DLR). 
My vehicle is a recent purchase of mine with a very low mileage of 18k so practically new. As I already have another run around car, I bought this car with the intention of only driving it on long journeys so I thought I'd make use of Hiya car. The car is highly maintained, beautiful inside and out and I would be grateful if it is kept that way and driven safely. Located near Canary Wharf, and perfect for whizzing around on this 1.4 fuel efficient Vauxhall Astra. Automatic transmission makes it sporty with a brake horse power of 150 and it can make 0-60mph in 8.4 seconds. Available throughout the weekends and weekends. (non smoking car). Please note it has 150 miles per day limit.</t>
  </si>
  <si>
    <t>SR18HXC</t>
  </si>
  <si>
    <t>Corsa SE Nav Auto</t>
  </si>
  <si>
    <t>Great condition Vauxhall Corsa E, Automatic. Has Apple car play &amp; Android Auto, parking sensors and reversing camera</t>
  </si>
  <si>
    <t>SP65VZL</t>
  </si>
  <si>
    <t>Polo SE</t>
  </si>
  <si>
    <t xml:space="preserve">All features:
Alloy wheels
Folding rear seats
Alarm
Tyre pressure sensors
Passenger &amp; Driver airbag
Front side airbags
Front fog lights
Manual air conditioning
Leather steering wheel
Height adjustable driver's seat
Front electric windows
Rear electric windows
Bluetooth
Single CD player
AUX stereo input
DAB Radio
Stop/Start
</t>
  </si>
  <si>
    <t>SO66HOA</t>
  </si>
  <si>
    <t>2 Se-L</t>
  </si>
  <si>
    <t>5 door manual Mazda2 with electric wing mirrors, hill-assist brake system, Bluetooth, USB and Aux, 47mpg (combined), ULEZ compliant, free parking in the Hampstead area*. De-icer supplied for those frosty morning pickups 🥶
Always sanitized inside before each hire, although short notice bookings may not allow time for full external cleaning. 
Auto-pay has been set up for the congestion charge and Dartford crossing, so you can go in those areas with peace of mind that it's just the normal fee you'll have to pay afterwards, instead of the fines!
Pet friendly - let me know if you want to put a dog in the car as I will need to verify that it will be secured as per the law, and this will need an extra cleaning surcharge of £15. Smaller animals that remain caged throughout the journey are exempt from this charge. 
No smoking or vaping please. 
Please note I don't hire to US licence holders without some additional evidence of appropriate training to drive a manual transmission vehicle. 
*Resident parking CA-H, but WATCH OUT for suspensions, look for the yellow signs telling you a resident permit bay is temporarily suspended.</t>
  </si>
  <si>
    <t>SO16HRA</t>
  </si>
  <si>
    <t>C220 D SE Executive Auto</t>
  </si>
  <si>
    <t>Sat Nav, Active Self Park with PARKTRONIC, Reversing Camera, Heated Leather Seats, Wifi, Paddle Shift, Electric Seats, Bluetooth Phone + Audio Streaming, DAB Digital Radio/CD Player With USB/SD Input, Electric Adjustable Seats, Dual Zone Digital Climate Control, LED Daytime Running Lights, 16" alloy wheels, Front and Rear Parking Sensors, Multi-Function Steering Wheel, Cruise Control with Speed Limiter, Sports Seats, Auto Headlights, Split Folding Rear Seats, Electric Adjustable Lumbar Support, Electronic hand brake, Electric Windows, Start/Stop, Remote Locking, Rain Sensors, Alarm, Brake Assist, Cup Holders, Ski Hatch, ISOFIX. Colour: Obsidian (Metallic Paint).</t>
  </si>
  <si>
    <t>SM65CFK</t>
  </si>
  <si>
    <t>Move Up</t>
  </si>
  <si>
    <t>Early 2016, 3 door VW Up! located on Thistlewaite Road, Clapton, E5 - only 8 minutes walk from Clapton overground or 15 minutes walk from Hackney Downs overground - this is an excellent city car and extremely fuel efficient - between 53 &amp; 67 mpg depending on the load (35L capacity, costing around £40.00 to fill). 
IMPORTANT INFORMATION
- no autopay option for congestion charge, please organise this prior to driving through Central London
- car is not suitable for the transit of pets
RECENT MAINTENANCE  
- MOT passed (24/04/2020)
- Full-service completed (01/07/2020)
- New Avon ZT7 tyres fitted (05/08/2020)
- Airbag system reconfiguration (15/08/2020)
- New battery fitted (06/03/2021)</t>
  </si>
  <si>
    <t>SM64TCY</t>
  </si>
  <si>
    <t>320i Xdrive Sport GT Auto</t>
  </si>
  <si>
    <t>Excellent sporty car…very economical as well…</t>
  </si>
  <si>
    <t>SM60OTR</t>
  </si>
  <si>
    <t>Astra Exclusiv 113</t>
  </si>
  <si>
    <t>Smooth and easy to drive 2011 Vauxhall/Astra.
Phone holder, Auxiliary cable, A/C, low mileage, this car has been well maintained by the previous two owners!
Ideal for city drive or a quick getaway!</t>
  </si>
  <si>
    <t>SM12GSU</t>
  </si>
  <si>
    <t>Very economical small car
It has 4 seats and 3 doors
The boot is quite spacious for the size of the car.
Very smooth and reliable car.</t>
  </si>
  <si>
    <t>SL67JRV</t>
  </si>
  <si>
    <t>A 160 AMG Line</t>
  </si>
  <si>
    <t>This car is running 176bhp</t>
  </si>
  <si>
    <t>SL62OEZ</t>
  </si>
  <si>
    <t>Grand Scenic Dynamique T-T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</si>
  <si>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This 7 seater MPV, being a ULEZ compliant diesel is very efficient and can deliver over 60 mpg. It is a comfortable for 7 as the middle row of seats can be adjusted to suit the needs of your party. Even with all seats taken loaded, there is space for a modest amount of luggage. When the back two seats are not in use there is loads, and it becomes a great substitute for a van if you remove the second row altogether.  This MPV is extremely clean is smoke-free. 
A 15% discount is available of bookings of over 10 days or more - just message us for more details.
If you take the car into London congestion charging zone you will need to pay CC but we will cover the cost for one day during each hire period).
Our autopay account with TFL will automatically pay on your behalf if you do go into CC zone. Please discuss this with hosts on collection of car if you believe you might travel into these zones.
Free delivery is offered to addresses less than 5 miles away on rentals of one day or more. A £10 charge each way is payable for deliveries up to 15 miles, although this is waived for hires of 4 days or longer. Distance is measured using Google Maps. A minimum of 24 hours notice is required for deliveries. Just message the host to arrange this.
A 4 bike rack and / or a roof box can also be rented (£35 per hire) as long as 72 hours notice is given. Please request with the host.
The car is been fully serviced, and is in excellent working order.</t>
  </si>
  <si>
    <t>SL61YCW</t>
  </si>
  <si>
    <t>Polo Match S-A</t>
  </si>
  <si>
    <t>Orange</t>
  </si>
  <si>
    <t>A lovely VW Polo 1.4 DSG semi automatic car for hire. This car is in excellent, spotless condition and come with many extras such as: air conditioning, alloy wheels, rear privacy glass, 12v socket, USB &amp; iPod connections. A fabulous drive, economical to run with good boot space and surprisingly spacious in the cabin area.</t>
  </si>
  <si>
    <t>SL61WEJ</t>
  </si>
  <si>
    <t>Insignia SE Cdti</t>
  </si>
  <si>
    <t xml:space="preserve">EXCELLENT CONDITION INSIDE AND OUTSIDE, 
Electric windows, Air conditioning, 
DVD, MP3 player, CD player, Height adjustable driver's seat, 
Alloy wheels, Power steering, Steering wheel rake adjustment, 
Steering wheel reach adjustment, Cruise control, Central locking, Alarm, 
Immobiliser, Driver's airbags, Side airbags, Passenger airbags </t>
  </si>
  <si>
    <t>SL58HMD</t>
  </si>
  <si>
    <t>Civic SE I-Vtec</t>
  </si>
  <si>
    <t>The car is clean, runs well, and is located near a train station.</t>
  </si>
  <si>
    <t>SL58GNV</t>
  </si>
  <si>
    <t>Fiesta Style Plus 80</t>
  </si>
  <si>
    <t>Price shown for the vehicle is for pickup and drop off at EH53 0RX.
The car is available for pick up and drop off at the airport or anywhere else in Edinburgh from as little as £30 cash extra. Online payments bare extra 3% charge. 
Please contact me for details.
Basic Fiesta model with 5 door for your passengers' comfort.
Boot holds up to 4 pieces of luggage.
Child car seat available for extra charge
Sat nav available for extra charge</t>
  </si>
  <si>
    <t>SL23OMA</t>
  </si>
  <si>
    <t>SL15OBM</t>
  </si>
  <si>
    <t>E220 AMG Line Bluetec Auto</t>
  </si>
  <si>
    <t>Top of the range in White Mercedes E-Class Convertible AMG Diesel Trip-tonic 2015 Plate only 1year old.  Please collect from my own Parking Bay in front of my House parked securely. Collection is 2 minute walk from Shadwell Tube/Dlr station E10DB.  For delivery/Pickup service fee applies anything between Â£5 to Â£20 depending on miles.  Automatic self parking system, voice activated command, Electric Windows, Central Door Locking, Alarm, Immobiliser, ABS, Climate Control, Alarm and immobiliser, He</t>
  </si>
  <si>
    <t>SL11PWV</t>
  </si>
  <si>
    <t>Fiesta Zetec Auto</t>
  </si>
  <si>
    <t>Hi there! 
The vehicle is like new, medium size, very comfortable to drive both in town or on the motorway. It is also automatic which is much simpler to manage if you're not used to drive on the left ;) 
The pick-up/drop-off is in a quiet car park, with a bus stop right in front of it (Orrok Park), directly accessible from city centre with Bus 3, 8, and 29. (Other busses can take you to Lady Road bus stop, which is 3 minutes walking).
The exact GPS point is 55.9230631, -3.1650611. Copy this in your maps app to make it simpler!</t>
  </si>
  <si>
    <t>SK67VPL</t>
  </si>
  <si>
    <t>E 220 D AMG Line Auto</t>
  </si>
  <si>
    <t>Purchased from new, all mod cons, very smooth and comfortable.</t>
  </si>
  <si>
    <t>SK19GMX</t>
  </si>
  <si>
    <t>Leaf 2.zero</t>
  </si>
  <si>
    <t>The latest version of the famous Nissan Leaf is part of our fleet and provides even greater range. The new, 'e-pedal' allows one-foot driving for a more efficient and responsive ride.</t>
  </si>
  <si>
    <t>SK16XJX</t>
  </si>
  <si>
    <t>320d Xdrive M Sport</t>
  </si>
  <si>
    <t>Nice white BMW with black interior, leather seats 190 BHP ,economical in the same time, with a smoth  drive , ULEZ complay. A comfortable car what you will love to drive .</t>
  </si>
  <si>
    <t>SK15NTA</t>
  </si>
  <si>
    <t>Note Acenta Premium Dig-S Cvt</t>
  </si>
  <si>
    <t>Very economical car,easy park and its ulez free</t>
  </si>
  <si>
    <t>SH64ZGN</t>
  </si>
  <si>
    <t>5008 Access Hdi</t>
  </si>
  <si>
    <t>Very economical 7 seater car</t>
  </si>
  <si>
    <t>SH63LNO</t>
  </si>
  <si>
    <t>Antara Exclusiv Cdti S/s</t>
  </si>
  <si>
    <t>Vauxhall Antara 2013 2.2  with large boot space.
Easy and comfortable to drive.</t>
  </si>
  <si>
    <t>SH18WOA</t>
  </si>
  <si>
    <t>Astra Sri Nav Turbo</t>
  </si>
  <si>
    <t>QuickStart will be installed by the end of January so, until then, I am available to handover the key between 0600 and 2200.
SRi model, sports features and trim, CarPlay, Android Auto, smooth drive.</t>
  </si>
  <si>
    <t>SH11XMK</t>
  </si>
  <si>
    <t>107 Urban</t>
  </si>
  <si>
    <t>Black Peugeot 107 2011 - Manual
4 seats, electric windows, Stereo Radio/CD Player with AUX Socket (cable included), USB charger, phone holder (phone not included), electric locking, power steering, remote central locking, airbags
Fuel Consumption - Urban mpg 52.3 mpg - Extra Urban mpg 70.6 mpg - Average mpg 62.8 mpg
Back seats collapse down to to make much bigger boot.</t>
  </si>
  <si>
    <t>SG64PLZ</t>
  </si>
  <si>
    <t>Ka Edge</t>
  </si>
  <si>
    <t>Thanks for looking at my Ford Ka Edge.  
My car is ideal if you are after a good looking city car with a bit of bite and plenty of style that is easy to drive thanks to the power steering. 
This city car is also happy on the motorway too for short journeys thanks to it's 1.2 Ltr engine if you are planning weekends away, holidays and trips out of London short or long term.
The car is super clean with a dash mobile phone holder, USB charger via the cigarette lighter (Don't forget to bring your USB cable),  Air Con, CD and Radio.</t>
  </si>
  <si>
    <t>SE65EXA</t>
  </si>
  <si>
    <t>My car is a great size for city driving and trips away. It's economical, reliable and easy to drive. The gears are manual. We keep the car nicely cleaned, but it's not the sort of immaculate that will keep you living in fear while you drive it. It's there to be used. 
For pet owners: we have a dog, who comes everywhere with us - there's a special seat cover for him in the back. You're welcome to take your dog in our car, using the same cover. 
Please note: the back left seatbelt is not working, so please only book if you are travelling with a maximum of four people.</t>
  </si>
  <si>
    <t>SE17XBC</t>
  </si>
  <si>
    <t>Tucson S Blue Drive 2wd Crdi</t>
  </si>
  <si>
    <t xml:space="preserve"> The Hyundai Tucson is the embodiment of how far the brand has come in a short space of time. It wasn’t so long ago that the only reason you’d recommend a Hyundai was because it was significantly cheaper than its competitors and it had a spacious interior – but there were significant quality compromises as a result.
Not any more. The Tucson is a genuinely excellent car, polished to a high standard in all departments. In the compact SUV market, it’s one of the most attractive going and the quality of the interior is up there with the sector’s best. With good driving manners, manageable running costs, and a wealth of toys on even mid-range models, the Hyundai Tucson is one of the strongest cars in the class – and it’s so good, it might make you question why you'd go for a BMW X1.</t>
  </si>
  <si>
    <t>SD56HSK</t>
  </si>
  <si>
    <t>X-Type S D</t>
  </si>
  <si>
    <t>This Jaguar is old but runs well.</t>
  </si>
  <si>
    <t>SC66NGJ</t>
  </si>
  <si>
    <t>A1 SE TFSI</t>
  </si>
  <si>
    <t>My car is economical, an easy drive and is located centrally. Its comfortable and is ULEZ compliant</t>
  </si>
  <si>
    <t>SB60YXX</t>
  </si>
  <si>
    <t>Porsche</t>
  </si>
  <si>
    <t>Cayman S S-A</t>
  </si>
  <si>
    <t>Very fast very cool cayman s 3.4 pdk</t>
  </si>
  <si>
    <t>SB60CTX</t>
  </si>
  <si>
    <t>Fortwo Passion Mhd Auto</t>
  </si>
  <si>
    <t>Ulez free,excellent. Lil car</t>
  </si>
  <si>
    <t>SA63NFJ</t>
  </si>
  <si>
    <t>Kuga Zetec 4x2 Tdci</t>
  </si>
  <si>
    <t>A lovely Ford Kuga No Scratches or damage anywhere on the car.
Really comfortable to drive self parking if needed quick front and rear demist on Windows back privacy glass.
CD player 
Sat nav 
hands-free 
dab radio 
maps
alloys 
alarm
self parking button
parking sensors 
adjustable seats and steering wheel 
This car has never let me down it's a 2.0ltr tdci diesel 
drivers will be happy to be seen in it. 
thanks for looking.....</t>
  </si>
  <si>
    <t>SA59FNT</t>
  </si>
  <si>
    <t>Civic SE I-Vtec S-A</t>
  </si>
  <si>
    <t>It's ULEZ compliance car. It's a Honda civic hatchback with 5 doors automatic car. It's fuel type is petrol. The tyre bolt is in box next to handrest.</t>
  </si>
  <si>
    <t>SA14PUF</t>
  </si>
  <si>
    <t>Clio D-Que S M-Nav Nrg Tce S/s</t>
  </si>
  <si>
    <t>This compact and stylish hatchback offers a comfortable and nimble ride. Whether you're running city errands or embarking on a road trip adventure, this Renault Clio will make your journey delightful. There is plenty of boot/trunk space and rear folding seats. This car is ULEZ-exempt.
🧽Cleaning - The car is cleaned and disinfected after each trip.
⏳Total flexibility - accommodating and flexible with any pickup or return requests.
🔌Responsiveness - I will respond to any query within a few minutes. 
Here are a few stats for nerds. This Clio is the 0.9 TCe Dynamique S MediaNav trim. 3-cylinder petrol turbo engine with 90hp. Extremely nimble around town with its 1084kg chassis and great on fuel consumption. 0-60 in 12 seconds. Tank capacity 45L.</t>
  </si>
  <si>
    <t>SA07MYW</t>
  </si>
  <si>
    <t>Golf Match TDI 105</t>
  </si>
  <si>
    <t>Golf 1.9tdi, 
The car drives great, it is in a good working condition mechanically, but it is a bit rough on the edges unfortunately. A bit of visible rust here and there.
Pet friendly and you wont have to clean it up though.
Child seat included.
Quick car with a good MPG</t>
  </si>
  <si>
    <t>RY07YBV</t>
  </si>
  <si>
    <t>Civic ES Ima Hybrid</t>
  </si>
  <si>
    <t>Honda Civic Hybrid 1.3 Patrol hybrid
LEZ &amp; ULez free
Healthy engine
Vehicle you can trust
VERY ECONOMICAL
This car comes with
* Alloy Wheels (15in)
* Cruise Control
* Electric Windows (Front/Rear)
* In Car Entertainment (Radio/CD)
* Seats Heated (Driver/Passenger)</t>
  </si>
  <si>
    <t>RX66YDP</t>
  </si>
  <si>
    <t>Yaris Excl Tss Hybrd Vvt-I Cvt</t>
  </si>
  <si>
    <t>A great car for adventures big and small. Great to drive, good size and economical. Parked in a quiet residential area with free parking. Close to underground stations.</t>
  </si>
  <si>
    <t>RX64OSD</t>
  </si>
  <si>
    <t>430d Luxury Auto</t>
  </si>
  <si>
    <t>Beautiful pearl white BMW 420d luxury. Cream leather interior, heated seats, air con, full bmw media (cd, aux, bluetooth) and sat nav.
Automatic, 4 drive settings (eco pro, comfort, sports and sports plus), semi auto with paddle gears.
Full Spec - 
Venetian Beige Dakota with Exclusive Stitching, Air Breather in Body Colour, Comfort Access, Burr Walnut Wood Interior Trim with Inlays, Exterior Mirrors with Anti-Dazzle, High Beam Assist, Driving Assistance Pack, Active Cruise Control with "Stop &amp; Go" Function, Adaptive Headlights, Speed Limit Display, BMW Professional Media Pack, Electric Mirrors, Electric Seats, Electric Windows, Memory Seats, MultiFunction Steering Wheel, ABS, Airbags, Central Locking, Power Assisted Steering, Cd Player, Radio, Rear Headrests</t>
  </si>
  <si>
    <t>RX13UBS</t>
  </si>
  <si>
    <t>Sorento Kx-2 Crdi 4x4</t>
  </si>
  <si>
    <t>Spacious and comfortable family car with upto 7 seats. Air con, Bluetooth radio.</t>
  </si>
  <si>
    <t>RV71ZZU</t>
  </si>
  <si>
    <t>Stonic 2 T-Gdi</t>
  </si>
  <si>
    <t>Clear White</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</si>
  <si>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</si>
  <si>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RV71ZZK</t>
  </si>
  <si>
    <t>Blaze Red</t>
  </si>
  <si>
    <t>Take this Kia Stonic for a spin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</si>
  <si>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RV71ZYX</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</si>
  <si>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</si>
  <si>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RV71ZYS</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</si>
  <si>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</si>
  <si>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RV71YLK</t>
  </si>
  <si>
    <t>Midnight Black</t>
  </si>
  <si>
    <t>Take a spin in our new Kia Stonic with low emissions &amp; all the space you need for a weekend away or a trip to the shops.
 The car is parked just a 5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</si>
  <si>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RV71UNK</t>
  </si>
  <si>
    <t>Storm Grey</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</si>
  <si>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is included.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</si>
  <si>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RV71TXJ</t>
  </si>
  <si>
    <t>RV71TXH</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</si>
  <si>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</si>
  <si>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RV71TXF</t>
  </si>
  <si>
    <t>Take a spin in my Kia Stonic with low emissions &amp; all the space you need for a weekend away or a trip to the shops.
 The car has everything you would expect from a new car including bluetooth, USB ports and all the other bells and whistles you need to make your trip as comfortable as possible. There is even a phone charger &amp; phone holder so you can use your phone as a sat nav safely. 
The car is fitted with QuickStart so all you need is a smartphone to search, book &amp; drive!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Please bring a USB-A cable with you to access Apple CarPlay or Android Auto</t>
  </si>
  <si>
    <t>RV71TXE</t>
  </si>
  <si>
    <t>RV71TXD</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</si>
  <si>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</si>
  <si>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RV71TXC</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</si>
  <si>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</si>
  <si>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RV71TXB</t>
  </si>
  <si>
    <t>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</si>
  <si>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RV71TXA</t>
  </si>
  <si>
    <t>Take a spin in our new Kia Stonic with low emissions &amp; all the space you need for a weekend away or a trip to the shops.
 The car is parked just a 10 minute walk from Balham or Clapham South tube stations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</si>
  <si>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RV71TWE</t>
  </si>
  <si>
    <t>RV67YKG</t>
  </si>
  <si>
    <t>Yaris Icon Tech Vvt-I Cvt</t>
  </si>
  <si>
    <t>My automatic Red Chilli Yaris is a fab drive - almost like a golf cart. Bought new in December 2017 and only done 2 x long distances to Devon. It's got air conditioning, sat nav &amp; radio with blue tooth.</t>
  </si>
  <si>
    <t>RV67UYX</t>
  </si>
  <si>
    <t>Sharan SE Nav Bmot Tech TDI Sa</t>
  </si>
  <si>
    <t>Excellent family car.very easy to drive it…</t>
  </si>
  <si>
    <t>RV66EVK</t>
  </si>
  <si>
    <t>A6 SE Executive TDI Ultra S-A</t>
  </si>
  <si>
    <t>Brand new Audi A6 2.0 TDI Ultra edition 190 bhp, very economical, 7 speed S Tronic Auto gearbox, 4 zone climate control, heated leather seats, premium sound system, 17" alloys, xenon headlights with daytime led lights, led tail lights, cruise control, navigation, front and rear parking sensors, electric parking brake, keyless start.</t>
  </si>
  <si>
    <t>RV16ZJJ</t>
  </si>
  <si>
    <t>Focus Titanium Tdci Auto</t>
  </si>
  <si>
    <t>ULEZ compliant 50+mpg. Easy to drive and easy to park with All round parking sensors and a self park feature. 
Also engine stop start, dual climate control, hill start help and a front and rear dashcam.
Non smokers only.
AA Breakdown cover included (Just in case of a flat).</t>
  </si>
  <si>
    <t>RV12WEW</t>
  </si>
  <si>
    <t>500 C Lounge</t>
  </si>
  <si>
    <t>Dark blue Fiat 500 convertible.
Easy to drive and economical. 
Fun with roof down on sunny days. 
Ideal in London or for a weekend away.
Close to St Margarets and Twickenham stations.</t>
  </si>
  <si>
    <t>RO71AKF</t>
  </si>
  <si>
    <t>RO71AHV</t>
  </si>
  <si>
    <t>RO71AHP</t>
  </si>
  <si>
    <t>RO71AHN</t>
  </si>
  <si>
    <t>RO71AHK</t>
  </si>
  <si>
    <t>RO71AHJ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</si>
  <si>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</si>
  <si>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RO71AHG</t>
  </si>
  <si>
    <t>Take a spin in our new Kia Stonic with low emissions &amp; all the space you need for a weekend away or a trip to the shops.
The car has everything you would expect from a new car including bluetooth and USB ports. It has wireless Apple Car Play and wireless Android Auto. We even threw in a phone charger &amp; phone holder. 
This car is fitted with QuickStart so all you need is a smartphone to book &amp; drive!
Congestion zone: If you enter a  congestion zone during your booking, you will be billed for the usage the following month. 
However, the car is ULEZ compliant; it will not attract a fee in Bristol when the Clean Air Zone is introduced.
It has a 500 miles per day allowance and no hidden fees. All you need to do is bring the car back with the same amount of fuel, take your rubbish from the inside and ensure the car is reasonably clean.
Got a question? Drop HiyaCar a message through the app and one of the team will be able to answer any questions. Or you can message the owner through the HiyaCar app.
 Most importantly, enjoy your hiya 👋
Please bring a USB-A cable with you to access Apple CarPlay or Android Auto</t>
  </si>
  <si>
    <t>RO71AFK</t>
  </si>
  <si>
    <t>RO71AFJ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</si>
  <si>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**This car has a 100 miles per day allowance**
 Got a question? Drop us a message through the app and one of the team will be able to answer any questions you can think of, except tonight's lottery numbers.
 Most importantly, enjoy your hiya 👋
Please bring a USB-A cable with you to access Apple CarPlay or Android Auto</t>
  </si>
  <si>
    <t>RO71AFF</t>
  </si>
  <si>
    <t>RO71ADU</t>
  </si>
  <si>
    <t>Take a spin in our new Kia Stonic with low emissions &amp; all the space you need for a weekend away or a trip to the shops.
 The car is parked just a 8 minute walk from Lee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</si>
  <si>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RO71ABV</t>
  </si>
  <si>
    <t>RO71ABK</t>
  </si>
  <si>
    <t>Take a spin in our new Kia Stonic with low emissions &amp; all the space you need for a weekend away or a trip to the shops.
 The car is parked just a 7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</si>
  <si>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RO71ABF</t>
  </si>
  <si>
    <t>RO60VWW</t>
  </si>
  <si>
    <t>Civic Si I-Ctdi</t>
  </si>
  <si>
    <t>Honda Civic 2010 2.2 SI ICDTI is very comfortable and renowned for it's reliability.
This version of the Honda Civic has some of the best fuel efficiency for it's type, with an estimated 50mpg, this car is ideal for city and long distance journeys.</t>
  </si>
  <si>
    <t>RO17BXX</t>
  </si>
  <si>
    <t>Fiesta Zetec Turbo Auto</t>
  </si>
  <si>
    <t>Lovely new 5-door Fiesta Petrol Automatic with SatNav, DAB, Apple Car Play, Android Auto and Quickclear heated windscreen. CD player in glove compartment. Very central to Marlow, up Dukes Place beside the Butchers Tap. Parked on the last driveway on the left, in “Klondyke” Cul De Sac. Any questions call Pete on 07484 837905 or message here in the App.</t>
  </si>
  <si>
    <t>RO15YAU</t>
  </si>
  <si>
    <t>Touran Sport TDI S-A</t>
  </si>
  <si>
    <t xml:space="preserve">A lovely 7 seater or carrier when all seats down. Black leather, panoramic glass sunroof, rear parking camera, mobile phone/media interface with a DSG gearbox for a lovely drive. </t>
  </si>
  <si>
    <t>RO15VVJ</t>
  </si>
  <si>
    <t>Aygo X-Clusiv Vvt-I</t>
  </si>
  <si>
    <t>This Black Toyota Aygo Exclusive is a dream to drive. It's the perfect city car that is easy to manouvre into smaller car parking spaces.   The unleaded petrol tank is easy to fill up and the small 1.0 engine is kind to your pocket when refuelling a full tank. This 4 seater has a smooth leather interior which makes it easy to maintain. Features on the touch screen dashboard include blutooth connection for your phone or other bluetooth device, digital radio, information about car milage and the distance you can drive until it needs a topup. Other handy interior features on this manual car include phone stand, air conditioning, usb port, aux connection, push to start engine and phone call answer/decline buttons. This up to date car technology is perfect for anyone in the city.</t>
  </si>
  <si>
    <t>RO13YWS</t>
  </si>
  <si>
    <t>A5 TDI</t>
  </si>
  <si>
    <t xml:space="preserve">Audi A5 in great condition, recently Audi serviced. Perfect for cruising around the city with a fantastic boot space for your travels.
Petrol consumption up to 68mpg, extremely economical for a 2L diesel.
</t>
  </si>
  <si>
    <t>RL19OJM</t>
  </si>
  <si>
    <t>I10 Play</t>
  </si>
  <si>
    <t>Hyundai i10 play 
Apple car play android auto ULEZ compliant
4 doors
Air conditioning 
Satellite navigation 
Alloy wheels</t>
  </si>
  <si>
    <t>RK67FDV</t>
  </si>
  <si>
    <t>C4 Gr Picasso Flr Bluehdi Ss A</t>
  </si>
  <si>
    <t>AT A GLANCE:
✅ Refined 2.0L BlueHDi diesel engine 
✅ 6-speed automatic gearbox
✅ 7-seater with spacious and practical interior
✅ Excellent visibility and fuel economy
✅ Comfortable for city and highway driving
✅ Euro 6 and ULEZ exempt
❗️Please be advised that penalty tickets, congestion charge and Dartford crossing charge will be forwarded to you and you will be made liable for them. 
❗️You’re responsible for paying the cost of certain tickets incurred while your trip is in progress and for parking tickets incurred up to 24 hours after the trip ends.
❗️This car is NOT suitable to drive outside of the UK. 
🚗FEATURES:
++ Panoramic sunroof
++ Panoramic windscreen
++ Touch screen control
++ Sat Nav
++ Apple CarPlay, Android Auto and MirrorLink 
++ Park assist/Self parking system 
++ Front/rear parking sensors
++ Reversing camera
++ Blind spot warning system
++ Active cruise control
++ Rear privacy glass
++ Massage front seats
++ Keyless entry and start
++ Hands-free opening tailgate
++ Bluetooth 
++ DAB radio
++ Dual zone automatic air conditioning 
++ Folding down seats for large flat space
++ Spilt seats in second and third rows
++ Rear window sunshades
++ Tyre pressure monitor
++ Emergency tyre puncture repair kit
++ FREE charging cables and USB car charger for iPhone, Android Phones.
 ( USB to USB-C, USB to Lightning, USB-C to USB-C cables ) 
++ FREE phone holder</t>
  </si>
  <si>
    <t>RK15YOL</t>
  </si>
  <si>
    <t>3 Se-L Nav Auto</t>
  </si>
  <si>
    <t>Very nice drive,automatic gearbox</t>
  </si>
  <si>
    <t>RJ66FCM</t>
  </si>
  <si>
    <t>A4 Sport TFSI</t>
  </si>
  <si>
    <t>New shape Audi a4 1.4 TSI Sport 150 bhp 6 speed manual comes with 2 tone sports seats, premium sound system, apple car play/ android auto, xenon headlights, mood lighting, 17" alloys, cruise control, 3 zone climate control, economical and great to drive, front and rear parking sensors, electric parking brake, keyless start.</t>
  </si>
  <si>
    <t>RJ65YLR</t>
  </si>
  <si>
    <t>Cheap, cheerful and reliable VW UP! 2015.
In excellent condition and ready to go.
1.0L Petrol
Manual Transmission
5 Doors + 4 Seats
DAB Radio/USB/Air Conditioning
Its very cheap to run, extremely easy to drive and park with its small body. Deceptively spacious inside and confident it will be the perfect car for your needs.
Its best for city and town driving but also a great cruiser on the motorways achieving 62mpg. 
ULEZ compliant.
Congestion Charge Zone and Dartford Crossing autopay has been setup.
All my cars come with a phone holder.
And most importantly have fun driving :)</t>
  </si>
  <si>
    <t>RJ65GZM</t>
  </si>
  <si>
    <t>Yaris Icon Vvt-I</t>
  </si>
  <si>
    <t>Hi there! 
This is my Toyota Yaris
This car is ULEZ free, Dart Charge will need to be paid by the hirer, please also avoid getting any tickets 
It has Reverse Camera, Bluetooth Connectivity very Economical to run.
Please when returning bring the car without any rubbish would be highly appreciated.
Enjoy your hire !</t>
  </si>
  <si>
    <t>RJ64ETA</t>
  </si>
  <si>
    <t>318d M Sport</t>
  </si>
  <si>
    <t>My car is clean and has been well looked after. It has full leather interior with rear parking sensors and a built in satnav.</t>
  </si>
  <si>
    <t>RJ63VWM</t>
  </si>
  <si>
    <t>TTS Black Edition TFSI Quattro</t>
  </si>
  <si>
    <t>Very nice drive,like new....perfect for the summer days and nights!lol</t>
  </si>
  <si>
    <t>RJ63FXE</t>
  </si>
  <si>
    <t>116i M Sport Auto</t>
  </si>
  <si>
    <t>Our Beautiful BMW 1 Series is so smooth to drive. Being the M trim from the BMW collection it is noticeably sportier yet still so easy to just sit down, adjust your seating &amp; drive like you've been driving the car for years. 
This BMW comes in Blue with an M Sport outside appearance, and inside it has multiple USB charging points, Haman Kardon speakers upgrade, an upgraded 10-inch screen with infotainment and Apple Car Play / Android Auto, heated sports seats, dual-zone automatic climatization.
This Bimmer can easily seat 4 adults (5 with a little less legroom) and the 1.6 Litre engine pushes really well along the motorway.
So, for short or long trips, by yourself or with friends/family, this BMW is a great choice!
The car has parking sensors back &amp; front so parking is easy and safe.
The car is pet friendly, however when you book, please notify me so I can install a cover for the rear seats and doors, so your pet can stay there without doing any damage to the car.</t>
  </si>
  <si>
    <t>RJ61ULR</t>
  </si>
  <si>
    <t>Ka Zetec</t>
  </si>
  <si>
    <t>This car makes a great little run around for a city break or longer adventures.
The car is swift and sturdy on motorways for longer journeys, whilst the power steering and size make it ideal for fitting into small spaces. The car is deceptive in size and you can fit a surprising amount of kit in the boot and/or back seats.
It's a well looked after for KA Zetec, so comes with some nice to have features like a leather steering wheel, crisp interiors and alloy wheels (a wee bit scuffed now though). It's pretty fuel efficient, at around 55 mpg, and low emissions means you can travel for free in ULEZ zones.
The car comes with air con and electric front windows for the summer, and heated front and back windscreen for the winter. It features power steering, and fully functional radio, 3.5mm aux connection and cable, and 2 port USB charging connector. The seats are compatible with the ISOFIX system for car seats.</t>
  </si>
  <si>
    <t>RJ17VCT</t>
  </si>
  <si>
    <t>Great little car, located near the tube.</t>
  </si>
  <si>
    <t>RJ17JWG</t>
  </si>
  <si>
    <t>Please take a ride in my lovely Vauxhall Astra SRI, very spacious and perfect for small trips amd weekend getaways.
My car is parked a 10min walk away from Finsbury Park station.
My car has everything you would need including: Bluetooth, USB ports and even an iphone and Samsung wire. When inserted into the car and your phone this will activate Auto Play which will display your phone screen and apps onto the internal screen. This is perfect for long trips with map navigation.
My car is fitted with Quickstart so all you need is a smartphone to search, book and drive!
Congestion zone &amp; PCN charges: If you receive a ticket or you enter the congestion zone during your booking please let me know. Either way, you will be billed for the usage.
Parking: Parking is very simple. I pay a monthly residents parking permit. Please park/return the car in any parking bay which says Zone J in the Finsbury Park area. (Please go on Islington council website for a map of Finsbury Park Zone J)
My car is ULEZ compliant. Please return the car with at least the same amount of fuel and remove any rubbish.
Enjoy your ride!!😉</t>
  </si>
  <si>
    <t>RJ15ZFB</t>
  </si>
  <si>
    <t>118d SE Auto</t>
  </si>
  <si>
    <t xml:space="preserve">The interior and exterior of the vehicle must be cleaned before returning, minimal effort can be accepted if the vehicle is not left in a poor condition for re-hire. </t>
  </si>
  <si>
    <t>RJ15XCL</t>
  </si>
  <si>
    <t>Corsa SE Ecoflex</t>
  </si>
  <si>
    <t>Green</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</si>
  <si>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Bluetooth telephone connection and music streaming 
Lane assist system 
Pedestrian protection system 
Very fuel efficient, and easy to drive.</t>
  </si>
  <si>
    <t>RJ12GMF</t>
  </si>
  <si>
    <t>500 Lounge S-A</t>
  </si>
  <si>
    <t>Baby blue Fiat 500. Great little car for around London. Dualogic gearbox and city mode driving option.</t>
  </si>
  <si>
    <t>RF57UFE</t>
  </si>
  <si>
    <t>A3 SE TDI Auto</t>
  </si>
  <si>
    <t>This car it's great car
As you can see it's a bit old but never let me down
Come with 140bhp but trust me it feels more than that
With 4 mode of using the great dsg gearbox it's just fun
Book it with confidence and you will
 enjoy every moment
Upgrade to double din with sat
 nav, rear parking camera, BT
Enjoy the experience of a great German manufacturer
 Bluetooth, GPS USB, disc
That's everything you need for a drive about and a enjoyable day out.</t>
  </si>
  <si>
    <t>RF14URS</t>
  </si>
  <si>
    <t>Galaxy Titanium Auto</t>
  </si>
  <si>
    <t>This brilliant Ford Galaxy is in excellent condition throughout. drives really smooth!
* 7 seats
* Large boot 
* Perfect condition 
* Cruise control
* Easy drive short or long distance</t>
  </si>
  <si>
    <t>RE70LWO</t>
  </si>
  <si>
    <t>A4 S Line 35 TFSI Mhev S-A</t>
  </si>
  <si>
    <t>Located near tube station. Driver assist, economical m, digital control, up to date map, phone interface and Bluetooth,</t>
  </si>
  <si>
    <t>RE67OGC</t>
  </si>
  <si>
    <t>Ioniq Premium SE Hev S-A</t>
  </si>
  <si>
    <t>Top specification Hyundai Ioniq hybrid with adaptive cruise, purchased in May 2022 with full warranty and full service record. The car drives perfectly with a brand new set of tyres, satNav, Android /Apple  auto and pretty much everything inside you could want. 
67.3 MPG on the motorway and just as good in town. With fuel prices as they are, the mpg is a significant saving against most other vehicles.
Entry to the car park is through the pedestrian gate on Ravenscourt Park before the gates to the hospital.</t>
  </si>
  <si>
    <t>RE16YFJ</t>
  </si>
  <si>
    <t>PLEASE READ ALL DESCREPTION  
⭐️ Best Looking AUDI A4 TFSi on Turo
Fully Loaded Premium AUDI A4 TFSi Perfect for long, short cruises, airports pick ups, date nights, cross country tours. 
Discounts available for 3/7/30 day. Delivery available upon request. 
Including the following features:
✅ ULEZ exempt
✅ Upgraded Screen 
✅ Apple Car Play &amp; Android Auto 
✅ Cruise Control
✅ Heated &amp; Electric Seats
✅ Front and Rear Parking Sensors
✅ Bluetooth Connectivity
We will provide you with the following:
✅ Excellent rental experience working with you to meet your rental dates and requirements
✅ All of our cars are sanitised before we rent them out
✅ Full tank of diesel when you pick up the car
✅ Auto pay for Congestion &amp; Dart Charge
✅ Instant confirmation on all bookings
✅ Delivery to any location available upon request
If you have any questions please don't hesitate to contact us.
Thanks for considering rental of our amazing AUDI A4 TFSi!
__________________
PLEASE NOTE:  “This vehicle is equipped with a security device that collects driving data. This includes vehicle location, mileage, driving behaviour, and time driven. This information may be shared with third parties for vehicle recovery or insurance purposes.”⚠️</t>
  </si>
  <si>
    <t>RE16OTW</t>
  </si>
  <si>
    <t>Transit Connect 240</t>
  </si>
  <si>
    <t>White Ford Transit Connect LWB 2016. Great van to drive and lots of space in the back for transporting large objects. I also have roof bars installed which you can use to strap things on top, I can provide a ratchet strap if needed.</t>
  </si>
  <si>
    <t>RE12JFK</t>
  </si>
  <si>
    <t>C200 SE CDi BlueEFFICIENCY A</t>
  </si>
  <si>
    <t>Mercedes c200 2012 black auto Diesel</t>
  </si>
  <si>
    <t>RA65BJX</t>
  </si>
  <si>
    <t>Mini one 2015, manual, petrol, quite big boot when you fold the seats</t>
  </si>
  <si>
    <t>RA16HNK</t>
  </si>
  <si>
    <t>Golf Gtd S-A</t>
  </si>
  <si>
    <t>Golf GTD with retro GTI style interior.</t>
  </si>
  <si>
    <t>R6OGL</t>
  </si>
  <si>
    <t>C220 AMG Line Bluetec Auto</t>
  </si>
  <si>
    <t xml:space="preserve">Real Eyecatcher
AMG Line with C43 Looks
</t>
  </si>
  <si>
    <t>PY19WCC</t>
  </si>
  <si>
    <t>I3</t>
  </si>
  <si>
    <t>The award-winning car from BMW that is manufactured from low-impact materials and renewable energy. The single-pedal driving is intuitive and relaxing while the technology behind the scenes provides the best fuel economy of any family car.
The avant-garde design hints at the green credentials for this vehicle. These start from the hydro-electricity that powers the factory and extend to the organic materials used for the interior. The production of the vehicle uses half the energy of similar cars and only a third of the water. Recycled plastics are used in the textile upholstery and the exterior. All parts are designed with a view to being recyclable with aluminium and carbon fibre components being used widely.</t>
  </si>
  <si>
    <t>PO68NJF</t>
  </si>
  <si>
    <t>500x City Cross</t>
  </si>
  <si>
    <t>2018 - City Cross Fiat 500x - one litre turbo with a six speed gear box. Very fun to drive if you like manual transmission.
Comes with android auto / apple car play.  Feels like a living room due to seat design and dash board.  Very comfortable and suprisingly spacious. Two glove boxes. Good speakers. Big enough for people in the back to relax and a large boot. 
Realistically does approx 33/45 mpg in the city/motorway respectively.
Recently acquired and pretty much like new.
Dual climate control. AC. Leather trim. Automatic parking brake.
Metallic green.</t>
  </si>
  <si>
    <t>PO63VRD</t>
  </si>
  <si>
    <t>Civic I-Vtec SE Auto</t>
  </si>
  <si>
    <t>Great reliable and spacious Automatic car. 5 door hatchback with great boot space and folding rear seats. Very comfortable ride, petrol and ULEZ exempt.</t>
  </si>
  <si>
    <t>PO21YHC</t>
  </si>
  <si>
    <t>Jazz Ex I-Mmd Cvt</t>
  </si>
  <si>
    <t>Important - Bookings will not be accepted that start or end on a Friday night or Saturday
High Specs Car being the EX Version Top of the Range
Looks and drives perfect, Heated Seats and Steering wheel, Adaptive Cruise Control, Airbag - Front Side, Airbag - Passenger SRS with Cut Off Switch, Airbag - Rear Side, Airbag - Side Curtain - Front and Rear, Automatic Headlights, Bluetooth Hands Free Telephone - HFT, Deflation Warning System - DWS - Indirect Tyre Pressure Monitoring System, Electronic Parking Brake with Brake Hold, High Beam Support System - HSS, LED Headlights, LED Rear Lights, Lane Departure Warning - LDW, Lane Keep Assist System, Road Departure Mitigation, Shark Fin Antenna, Traffic Sign Recognition System, VSA - Vehicle Stability Assist, Variable Gear Ratio Power Steering.</t>
  </si>
  <si>
    <t>PN19ZMV</t>
  </si>
  <si>
    <t>500 Lounge</t>
  </si>
  <si>
    <t>Best city car out there!</t>
  </si>
  <si>
    <t>PN16VTJ</t>
  </si>
  <si>
    <t>E-Nv200 Acenta Rapid</t>
  </si>
  <si>
    <t>Electric van with 5 seats and tons of boot space! 1.6m³ with all 5 seats, up to 4m³ with the seats folded down.
A great way to move people and stuff with a clean conscience.
Get in touch if you need the vehicle for charitable or environmental purposes, or if you will want to use it regularly (particularly if during working hours!)
The van comes with 4 cables in the boot:
3-pin plug to Type 1 "Granny charger" for charging direct from a plug socket at home (about 8 hours to charge fully)
Type 2 to Type 1 conversion cable (for plugging into a Type 2 public charging slot)
3 Pin plug to letterbox-sized attachment (note that you have to press 'reset' once everything is plugged in for this to work)
letterbox-sized attachment to 3 Pin socket, making a total of 15m extension lead for charging, weatherproof when closed properly. Use at your own risk.</t>
  </si>
  <si>
    <t>PL69YTK</t>
  </si>
  <si>
    <t>A 180 SE Executive Auto</t>
  </si>
  <si>
    <t>Discover Luxury and Performance: Drive Excellence with Our Mercedes-Benz on Hiyacar!
🌟 Elevate Your Drive: Experience the epitome of elegance and power with our Mercedes-Benz. From its sleek design to thrilling performance, every moment behind the wheel is extraordinary.
🚀 Unleash Performance: Command the road with advanced engineering and precision. Our Mercedes-Benz delivers a driving experience that redefines performance, making every journey a memorable adventure.
💡 Innovation at Your Fingertips: Stay connected and informed with cutting-edge technology. From intuitive infotainment to advanced safety features, our Mercedes-Benz is designed to enhance your comfort and convenience.
Indulge in a world of luxury and refinement – choose our Mercedes-Benz on Hiyacar for an unforgettable driving experience. Book now and make every drive special!"</t>
  </si>
  <si>
    <t>PL16XDM</t>
  </si>
  <si>
    <t>Grand Scenic Dynamique Nav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</si>
  <si>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The car is fitted with Michelin Cross Climate tyres ensuring safety and mobility in every weather condition.
This 7 seater MPV, being a ULEZ compliant diesel is very efficient and can deliver over 60 mpg. The middle row of seats can be adjusted to suit the needs of your party. Even with all seats taken, there is space for a modest amount of luggage. When the back two seats are not in use there is loads, and it becomes a great substitute for a van if you remove the second row altogether.  This MPV is extremely clean and is smoke-free. 
A 15% discount is available of bookings of over 10 days or more - just message us for more details.
If you take the car into London congestion charging zone you will need to pay CC (but we will cover the cost for one day during each hire period over four days).
Our autopay account with TFL will automatically pay on your behalf if you do go into CC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subject to availability and as long as 72 hours notice is given. Please request with the host.
The car has been fully serviced, and is in excellent working order.</t>
  </si>
  <si>
    <t>PJ20CWN</t>
  </si>
  <si>
    <t>T-Roc SE TSI Evo</t>
  </si>
  <si>
    <t>ULEZ-compliant | Congestion Charge Auto Pay ready | Dart Charge Auto pay ready.
Firstly, I'd just like to say you will absolutely love driving my VW T-ROC. 
My vehicle is well-maintained and in very good condition. It is one of the best fuel-efficient cars I own.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fuel type is PETROL when you need to fill up. There is plenty of space for a group or family of five, with plenty of boot space for shopping days or other items if required. I really hope you enjoy the car!</t>
  </si>
  <si>
    <t>PJ19HKL</t>
  </si>
  <si>
    <t>Polo SE Evo</t>
  </si>
  <si>
    <t>!HALF PRICE ON WEEKDAYS!
Volkswagen Polo SE Evo with private parking, Apple/Android play and no ULEZ charges!
Located just minutes from Finsbury Park station. 
Hatchback car with plenty of space and perfect for driving around the city or long distance with its great efficiency. Very comfortable and easy to drive with Apple or Android Car Play, or Bluetooth, to easily connect your phone for music, podcasts, and navigation. If you have an android phone, please bring a USB charging cable to connect. An iPhone cable is provided. 
Drive safe in the knowledge that you are in an efficient, ULEZ compliant vehicle meaning no extra charges and very low emissions. 
My Polo is set up with QuickStart to make it as easy as possible for you to jump in and get going.</t>
  </si>
  <si>
    <t>PJ16TRV</t>
  </si>
  <si>
    <t>C4 Cactus Touch Puretech</t>
  </si>
  <si>
    <t>Our Citroën C4 Cactus is packed with new thinking and fresh style. Here’s where it begins to reflect your interpretation of the future. Explore the cutting edge of design, sophistication made simple, contemporary comfort and efficient performance. Above all, enjoy the process of creating something individual.
Citroën C4 Cactus Touch specification includes:
• ABS with Electronic Brakeforce Distributionand Emergency Braking Assistance
• Electronic Stability Control (ESC)
• Cruise control with speed limiter
• Driver, front passenger, front lateral and curtain airbags
• Unfastened seat belt warning on all seats
• Two rear ISOFIX mounting points
• Remote central locking with deadlocks
• Black Airbump®
• Height-adjustable halogen headlights
• LED Daytime Running Lights (DRLs)
• 15 inch ‘Clip’ wheel covers
• Grey ‘Mica’ cloth interior trim with Stone Grey ambience
• Front electric windows
• Electrically adjustable door mirrors
• 7 inch Touch Drive interface (used to control all primary vehicle functions)
• Gear Efficiency Indicator (excluding ETG versions)
• Steering wheel controls
• DAB digital radio
• RDS radio/MP3 player with 4 speakersand AUX socket
• Car Phone Holder on windscreen
• Bloothooth 5.0 FM Transmitter
• Baby Car seat and Toddler Car seat also available (on request)</t>
  </si>
  <si>
    <t>PJ13ZBU</t>
  </si>
  <si>
    <t>A200 Blue-Cy AMG Sport CDi A</t>
  </si>
  <si>
    <t>2013 Mercedes Benz A Class (A200 CDI) AMG Line. Automatic, Diesel</t>
  </si>
  <si>
    <t>PJ13YXS</t>
  </si>
  <si>
    <t>Yaris T4 Hybrid Cvt</t>
  </si>
  <si>
    <t>Take a spin in this Toyota Yaris. With its low emission and cheap to run it's perfect for a short trip or a slightly longer weekend away. 
The car is parked 5 minutes from Stoke Newington Station.
The car has everything you would expect including wet wipes for cleaning. 
Please read before starting the car 
It's hybrid so it doesn't start like a normal car. Make sure it's on P on the gear stick  You depress the brake and turn the key like normal. It's electric so no engine sound but you know it's started when the beep sounds. 
Then release the handbrake put into D and off you go 
Enjoy your Hiya!</t>
  </si>
  <si>
    <t>PJ09KCE</t>
  </si>
  <si>
    <t>Polo Match TDI 70</t>
  </si>
  <si>
    <t>Diesel very economical car</t>
  </si>
  <si>
    <t>PF67URN</t>
  </si>
  <si>
    <t>A3 S Line Black Edition TFSI</t>
  </si>
  <si>
    <t>Audi A3 S-line Black Edition Saloon- great condition.
Enjoyable Drive with racing steering wheel.
Please feel free to get in touch with any queries :-D</t>
  </si>
  <si>
    <t>PF13HMK</t>
  </si>
  <si>
    <t>Countryman Cooper</t>
  </si>
  <si>
    <t>Cd player, bluetooth connectivity, large boot space, great drive</t>
  </si>
  <si>
    <t>PE12EBM</t>
  </si>
  <si>
    <t>Qashqai Acenta</t>
  </si>
  <si>
    <t>Lives between Denmark Hill Station, 10 minutes walk, and East Dulwich Station, 6 minutes.  Happy to deliver free locally. Easy return parking. 
Nissan Qashqai, silver, petrol, roomy 5 door, 5 seat family SUV, manual, air con, nice and clean, fully comprehensive insurance, no advertising stickers and economical 1-6 engine.
TfL AutoPay registration means you won't get fined if you get snapped by the Congestion Zone cameras: only pay the charge. Also ULEZ compliant. 
Big boot space when rear seats folded down for long kit - like skis.
It's keyless QuickStart, but I'll be home to help with any questions (the app, CC Zone, insurance etc). 
The tank will be brimmed up full till the pump nozzle clicks off, so please top up likewise on return. The Esso station in East Dulwich Road, SE22 9BD, is 0-7 miles away, good value and open 24 hours.</t>
  </si>
  <si>
    <t>PE08VLO</t>
  </si>
  <si>
    <t>207 Sport Cc</t>
  </si>
  <si>
    <t>Fun little convertible, ideal for all kinds of travel.</t>
  </si>
  <si>
    <t>P77FRG</t>
  </si>
  <si>
    <t>Q5 S Line + TDI Quattro Auto</t>
  </si>
  <si>
    <t>Audi Q5 5 seater. SAT NAV. Aircon. Bike Racks. Large Boot. Heated Seats.  Dogs Allowed. Can arrange pickup and drop off for extra fee depending on distance.</t>
  </si>
  <si>
    <t>P1EDU</t>
  </si>
  <si>
    <t>This is a brand-new fleet to my collection. One of the best medium size car and very economical and very cheap insurance. Very easy and friendly to car. Great on long distance and city drive. 
All my car has regular service and highly Maintain on a regular basis. The car is clean and Sanitise after each guest.</t>
  </si>
  <si>
    <t>P100DLP</t>
  </si>
  <si>
    <t>My car is an enjoyable and speedy convertible BMW 1 Series. It comes with four comfortable seats, a Bluetooth-enabled radio, and a boot capable of carrying 2 to 3 luggages. The car is manual, so please ensure that you possess the appropriate driving license for it.
My BMW is parked a mere 11-minute walk away from Clapham Junction. This location proves excellent if you're looking to access the southern coast and southwestern regions of the country, allowing you to bypass a significant portion of London's traffic congestion.
The car has 4 new tyres and full service history. ULEZ free.</t>
  </si>
  <si>
    <t>OY61ZMX</t>
  </si>
  <si>
    <t>6 Sport Auto</t>
  </si>
  <si>
    <t>Drop off can be whenever as you can post keys in my mailbox**
--------
My mazda 6. 
The perfect car for long journeys. 
Very spacious and packed with many extras!
Automatic 
Heated leather seats
Front and rear sensors
Blind spot indicator
Ice cold AC
Bluetooth audio and phone 
Aux 
USB connection 
Bose sound system 
Massive boot space 
Folding rear seats 
Electronic boot closure 
Keyless entry and ignition 
Congestion charge auto pay set up so no worries there.
Ulez free!</t>
  </si>
  <si>
    <t>OW19MUO</t>
  </si>
  <si>
    <t>E 220 D SE Auto</t>
  </si>
  <si>
    <t>The 2019 Mercedes-Benz E-Class is a luxury sedan that combines sophisticated design with advanced technology. It features a sleek exterior, a spacious and opulent interior with high-quality materials, and cutting-edge infotainment systems. Under the hood, it offers a range of powerful engines, providing a smooth and comfortable driving experience. Safety features and driver-assistance technologies are also prominent, making it a well-rounded choice for those seeking both performance and elegance.</t>
  </si>
  <si>
    <t>OW17BVB</t>
  </si>
  <si>
    <t>XE Portfolio D Awd Auto</t>
  </si>
  <si>
    <t>Excellent luxury car,fully loaded</t>
  </si>
  <si>
    <t>OW16MLV</t>
  </si>
  <si>
    <t>X-Trail Acenta Dci</t>
  </si>
  <si>
    <t>Very economical for the size, 7seaters safe and reliable</t>
  </si>
  <si>
    <t>OV66ODF</t>
  </si>
  <si>
    <t>Land Rover</t>
  </si>
  <si>
    <t>Disco-Y Sport Black Hse Td4 A</t>
  </si>
  <si>
    <t>The Land Rover Discovery Sport offers a premium and luxurious driving experience. With its refined interior, high-quality materials, and spacious seating, renting this vehicle ensures comfort and elegance during any journey.
With its sleek and athletic exterior design, the Land Rover Discovery Sport is sure to turn heads wherever it goes.
It boasts a range of modern technology features that enhance the driving experience. From the intuitive infotainment system with touchscreen controls and smartphone integration to the available Wi-Fi hotspot and premium audio system, your renters will enjoy convenience, entertainment, and connectivity throughout their journey.
Land Rover has a reputation for prioritizing safety, and Discovery Sport is no exception. Equipped with cutting-edge safety features such as advanced driver-assistance systems, adaptive cruise control, lane-keeping assist, and emergency braking, this vehicle offers peace of mind to both the driver and passengers.</t>
  </si>
  <si>
    <t>OV65HMG</t>
  </si>
  <si>
    <t>XE Portfolio D</t>
  </si>
  <si>
    <t>luxury which you can afford</t>
  </si>
  <si>
    <t>OV63WTT</t>
  </si>
  <si>
    <t>A3 S Line TDI</t>
  </si>
  <si>
    <t>Audi A3 Saloon 2.0 TDI, manual 6-speed gearbox - very economical.
Full leather heated seats
Sat Nav, DAB radio , sunroof and climate control
Adaptive cruise control
Strictly no smoking and no pets.</t>
  </si>
  <si>
    <t>OV62LUR</t>
  </si>
  <si>
    <t>C250 AMG Sport + Cdi Blue-Cy A</t>
  </si>
  <si>
    <t xml:space="preserve">Very smooth, comfertable and fast car to drive. Loads of extras like sat nav, bluetooth, dvd player, cruise control and multifunction steering wheel. </t>
  </si>
  <si>
    <t>OV61FUP</t>
  </si>
  <si>
    <t>Q3 SE TDI Quattro S-A</t>
  </si>
  <si>
    <t>4x4</t>
  </si>
  <si>
    <t>Cruise control, sat nav, bluetooth, automatic gears. 
This car does not meet the criteria for entering free in to London’s ULEZ zone, so you must pay the ULEZ charge on top of the Congestion charge if you take it in to central London. The ULEZ runs 24 hours a day, 365 days a year.</t>
  </si>
  <si>
    <t>Light 4x4 Utility</t>
  </si>
  <si>
    <t>OV61FDY</t>
  </si>
  <si>
    <t>Focus Titanium Auto</t>
  </si>
  <si>
    <t>Our Focus Estate is a great family car and easy to drive with automatic gearbox and rear parking sensors. It is the top spec Titanium model with Bluetooth connectivity, automatic lights and wipers plus lots of other features. It is petrol and hence ULEZ exempt (but not congestion charge). The car is registered for auto-pay for both the Congestion Charge and Dart Charge and I will invoice these separately after the booking, if owed. There are Isofix points in the back for child seats and the boot is very large indeed for a car that is still fairly compact. The rear seats fold totally flat, so the car is perfect if you need to move a lot of stuff around. In case of a puncture the locking wheel nut adapter is in the pocket on the back of the passenger seat and there is a full size spare wheel under the boot cover. Tyre pressures and fluid levels are regularly checked and topped up. Enjoy your travels.</t>
  </si>
  <si>
    <t>OV14ZKA</t>
  </si>
  <si>
    <t>Citigo SE 12v</t>
  </si>
  <si>
    <t>Small car, easy to drive, in very good condition with no scuffs or dents beyond normal wear and tear.</t>
  </si>
  <si>
    <t>OV11ZFX</t>
  </si>
  <si>
    <t>Alfa Romeo</t>
  </si>
  <si>
    <t>Giulietta Lusso M-Air Tb</t>
  </si>
  <si>
    <t>My car is located a 10-20 minute bus journey from Kingston or Richmond station. 
This is an Alfa Romeo Giulietta, 1.4 TB. 
- 1.4 litre petrol engine
- 34 to 44 mpg
- 5 Door
- Cruise Control
- Reverse Parking Sensors
- Air Conditioning
- USB/AUX
- Blue&amp;Me Bluetooth
- Sunroof
- Start/Stop
The car has cruise control, air conditioning, remote locking and most of the amenities one would expect. The car connects to your phone via a usb port located near the drivers seat. An Apple USB wire and air vent based phone holder is provided and once connected you have to select the media player button on the stereo. This allows you to use the microphone and speakers in the car to navigate, play music and make calls. I will fit a Bluetooth based Apple Car Play stereo over the coming months. The car is clean, reliable and has recently had a number of upgrades including new brakes and a new clutch. 
Fuel Level: Full to Full
Car Cleaning: Please use the cigarette lighter based hoover in the boot to clean the car prior to returning it.</t>
  </si>
  <si>
    <t>OU67VNF</t>
  </si>
  <si>
    <t>Superb SE L Executive TSI</t>
  </si>
  <si>
    <t>A reliable Skoda estate, with a satnav, front/rear parking sensors, and a lot of optional safety features. We have a dog and kids, so I'm fine with for you to use it with yours. You can have child seats and/or boosters with your rental if you want.
If the car is marked as not available in the time you'd want it or if you need it with a shorter notice, it is still worth sending me a message and asking.</t>
  </si>
  <si>
    <t>OU67UZX</t>
  </si>
  <si>
    <t>Octavia SE Technology TSI S-A</t>
  </si>
  <si>
    <t>It's a 1L engine which is very economical. Comes with the convenience of an automatic DSG gearbox and wired Android Auto / Apple Car Play / Mirror Link. It has the biggest boot capacity in its class, close to 600Ltrs which expands to 1600L with seats folded.
Parked 5 minutes walk from Bracknell Train/Bus Station. 10 minutes away from  M3/J3 and M4/J10 each. Directly connected to Heathrow Airport by bus. If arriving in your car, you can leave your car at my place after permission.</t>
  </si>
  <si>
    <t>OU14ZYR</t>
  </si>
  <si>
    <t>500 Colour Therapy</t>
  </si>
  <si>
    <t xml:space="preserve">This is the iconic Fiat 500 City Car. Very popular and we'll known car. It is perfect to drive with very easy and we'll laid out functions. Really great to drive around in and easy to park. Also very comfortable on the motorway. This car is like new.
It is ready to use now with everything working properly. Includes air con and auto stop/start and CD player. 
Ready for you to drive clean and ready with fuel. </t>
  </si>
  <si>
    <t>OE14CWU</t>
  </si>
  <si>
    <t>Transit Custom 290 Ltd E-Tech</t>
  </si>
  <si>
    <t>A top spec Transit Custom ‘Limited’ with 18" alloy wheels, heated seats, sat nav, air conditioning, reverse camera (rear display shows on the mirror), front &amp; rear parking sensors, front &amp; rear dash cam, DAB radio, Bluetooth, twin sliding side doors (access both sides), rear barn doors and a folding/collapsible roof rack.
The van comes with:
iPhone and Android chargers
Heavy-duty hand truck (for moving large/heavy items)
4 x Ratchet straps
Tape measure
Various bungee cords
Tyre inflator
2 x High-vis jackets</t>
  </si>
  <si>
    <t>NX61OLM</t>
  </si>
  <si>
    <t>Grand Scenic D-Que TT Vvt</t>
  </si>
  <si>
    <t>⭐️ 5 Star Review Host - Instant Booking ⭐️
⭐️ Promotional price (usually £68/day)⭐️
I try and provide the perfect rental service, I put a lot of time, effort and money to give you the best condition car and help you have a great experience. Please read my reviews 😊
📷📲 You can contact me on Instagram if you have any questions prior to booking: @AutoFlixUK
📞📲 07477 644833
🔆💷  Get in touch with me if you want a long term rental - I can do much better prices upto £19 per day for long term rentals (5M+) 💷🔆
‼️ I sincerely request you to please scroll down and kindly read the "Guidelines" tab as well. 🙏🏽 ‼️
🚘 Keyless start and entry make this car very easy to live with. Drives and runs very smooth. Soft clutch and easy gearing. A lot of car at a really low price! Air-conditioned.
⛽️💷 This 7 seater MPV, being turbo petrol is very efficient and has enough power. With 7 seats, there is space for luggage. This MPV is extremely clean and has always been pet/smoke-free. Good size boot, with back seats that slide forwards and backwards to give more boot space or legroom for passengers! 
🙏🏽 I am available 24/7 for any questions or queries you may have before or during the trip and always respond instantly. 
🎧 This car has AUX and Bluetooth connection for music and phone connectivity. 
💷 At this price point, you are getting a pretty spacious MPV which is comfortable, efficient, powerful and big enough for 5-7 people and long journeys. I take really good care of all my cars and make sure you have a wonderful experience renting with me. This MPV has always been serviced via dealerships and very well been taken care off!
🦠 Covid-19 Update:. 🦠
I am a germophobic myself so be rest assured. This car is thoroughly cleaned and professionally disinfected before and after every trip, for your safety and mine ❗️
🙌🏼 As a host, I will be available 24/7 for any questions, queries or issues you may have. 🙏🏼
🌟 You will love your time with this car, satisfaction is 100% guaranteed! 🌟
✅ ULEZ Charge exempt 
✅ T Charge exempt 
✅ Last service on 1st April
✅ Phone stand/mount provided
🧿
➡️ Currently, this car is £10 lower than usual to compensate for the cigarette lighter not working. 
‼️ Whenever you turn the car on for the first time in the day, PLEASE 🙏🏽 keep the engine running for 5-8 minutes before you start driving and before you turn the heating on ‼️ This is to keep the engine healthy.</t>
  </si>
  <si>
    <t>NX14LSU</t>
  </si>
  <si>
    <t>Fiesta Titanium</t>
  </si>
  <si>
    <t>Ford Fiesta Titanium Ecoboost (ULEZ Compliant)
A great, nippy, economical and fun to drive car, only 1 careful owner! One of the higher end models in the range with Bluetooth, cruise control and a Sony DAB/FM radio with CD.  Serviced every year, in very good condition with low mileage and low insurance group.  
Nearest station is Bushey Overground (10 min walk).</t>
  </si>
  <si>
    <t>NV65WDA</t>
  </si>
  <si>
    <t>Partner Crc Hdi</t>
  </si>
  <si>
    <t>Close to Crouch Hill and Finsbury Park stations and on the W7 bus route, the vehicle is easy to get to &amp; convenient for house moves, large objects, or trips away. 
Five seats (including Isofix attachment points for a child seat) and large rear load area. 
Rear and front passenger seats fold down to create an even larger load area for house moves, furniture or long items. 
Economical to drive and, with rear windows, easy to park.
AA breakdown cover - card in glove box. 
If transporting animals please cover seats / mats with a blanket or similar. Thank you. 
NB Parked outside so in freezing conditions you may want to bring de-icer. 
Rear load area dimensions: 1170mm x 1220mm (from seat base to door with seats upright)
1980mm x 1220mm (seats folded down). 
Maximum internal height 1220mm
Load volume 3.7 cubic metres. 
Maximum payload 750kg. 
Registered for TfL Autopay so we pay the ULEZ initially. When driven within the ULEZ charging zone, you will be billed by Hiyacar.
During your hire please do not leave the key inside the vehicle - except locked inside key safe. If keys are stolen from inside the vehicle insurance will be void. A key safe and steering wheel lock had to be fitted because the vehicle has been repeatedly left unlocked after hires and then stolen. 
TfL may charge if vehicle is used in the Rotherhithe Tunnel and other locations where light goods vehicles over a given kerb weight are prohibited.</t>
  </si>
  <si>
    <t>NV64NWO</t>
  </si>
  <si>
    <t>Trafic Ll29 Business Dci</t>
  </si>
  <si>
    <t>Long wheel base van
Air con</t>
  </si>
  <si>
    <t>NV62AXP</t>
  </si>
  <si>
    <t>Corsa Active AC</t>
  </si>
  <si>
    <t>Vauxhall Corsa 1.4 Active Petrol very economical gives 50+mpg, 5 Door, CD radio
My vehicle is well maintained and Very smooth to drive.
I am sure you will not be disappointed hiring my car out.
Any Question you can call me on 07956 939 747</t>
  </si>
  <si>
    <t>NV16YPA</t>
  </si>
  <si>
    <t>Zafira Tourer Energy Turbo</t>
  </si>
  <si>
    <t>Modern, clean, very nice to drive and seven passenger ready. It is ideal for a large group or fold all the seats flat for lots of storage. 
Well maintained and cleaned before and after every rental. It's ULEZ compliant, fuel efficient and you can plug in your phone and play music over the radio. I am based in South London in Colliers Wood.</t>
  </si>
  <si>
    <t>NV12XAO</t>
  </si>
  <si>
    <t>Ceed 2 Crdi Auto</t>
  </si>
  <si>
    <t>Very economical family car....perfect for a nice getaway from london car....very smooth drive!</t>
  </si>
  <si>
    <t>NV11NTJ</t>
  </si>
  <si>
    <t>Astra Exclusiv Auto</t>
  </si>
  <si>
    <t>For extra mileage allowance please contact me and we may be able to come to an agreement for your rental.</t>
  </si>
  <si>
    <t>NV08XOL</t>
  </si>
  <si>
    <t>Fortwo Passion 71 Auto</t>
  </si>
  <si>
    <t>Beige</t>
  </si>
  <si>
    <t>Fully auto...very economic car,air conditioning</t>
  </si>
  <si>
    <t>NV08EFL</t>
  </si>
  <si>
    <t>320i M Sport</t>
  </si>
  <si>
    <t>Experience the thrill of the road in this sleek 2008 BMW 320i Coupe M Sport! Perfect for city cruising or a weekend getaway, this beauty boasts an aerodynamic design and sporty features like M Sport suspension, sport steering wheel, and dynamic stability control. With a powerful 2.0L engine, this car delivers a smooth and efficient ride every time. Book now with confidence and enjoy the freedom of a premium car-sharing experience.</t>
  </si>
  <si>
    <t>NU65WXP</t>
  </si>
  <si>
    <t>Meriva Life</t>
  </si>
  <si>
    <t>Ulez free✅
Petrol 1.3
Manuel
PARKING SENSORS 
GREAT RUNNER 
AMAZING DRIVE 
Always kept Clean for next Client 
Facebook Marketplace</t>
  </si>
  <si>
    <t>NU59LPL</t>
  </si>
  <si>
    <t>207 S</t>
  </si>
  <si>
    <t>Looking for a practical car rental option in London that won't cost you an arm and a leg?? My vehicle may not be the latest model with all the bells and whistles, but it's a dependable choice that can get you where you need to go.
Located in a prime spot just a short walk from Paddington Station and conveniently close to Lancaster Gate and Royal Oak Tube stations, my car is perfect for those looking to explore the city and surrounding areas. It's a great option for a day trip or weekend getaway. With space for up to 5 passengers and a big boot, it offers plenty of room for your group and your luggage. You'll also find a USB charging port and AUX lead for iPhone lighting connection to keep your devices powered up and ready to go.
So, if you're after a practical and dependable car rental in central London, I've got you covered. 
ULEZ (Ultra Low Emission Zone) compliant. This means that you can drive within the designated ULEZ zone in London without incurring any additional charges or fees. Do not drive in the Central Congestion Zone, this will incur charges.</t>
  </si>
  <si>
    <t>NL65XZJ</t>
  </si>
  <si>
    <t>Ds</t>
  </si>
  <si>
    <t>Ds4 Crossback Bluehdi S/s</t>
  </si>
  <si>
    <t>Take a spin in my lovely Citron DS4 Crossback offering unbeatable comforts and tons of boot space for those long journeys away of short trips. The car is valeted and disinfected before and after every journey to ensure guest can safely enjoy it without any worries.
Equipped with all the modern comforts including bluetooth, USB ports, GPS, Panoramic windscreen, AUX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t>
  </si>
  <si>
    <t>NL65XYW</t>
  </si>
  <si>
    <t>I20 SE Blue Drive Mpi</t>
  </si>
  <si>
    <t>A fabulous Hyundai i20 SE Blue Drive. This car is in beautiful condition and spotless. Amongst other things, it comes with air conditioning, cruise control, USB, AUX, 12v socket and Bluetooth preparation. This car drives superbly and is excellent on petrol too!</t>
  </si>
  <si>
    <t>NL58XVO</t>
  </si>
  <si>
    <t>Fusion+ Auto</t>
  </si>
  <si>
    <t>Due to high demand this this is my 3rd Fusion added to HiyaCar.
Reserved for my regulars for when my other two are booked..</t>
  </si>
  <si>
    <t>NL18AAU</t>
  </si>
  <si>
    <t>Corsa Energy AC</t>
  </si>
  <si>
    <t>I don't use my car very often, so am happy to rent it out. It's a 2018 model and I bought it a year ago. Very low mileage (17k in dec22) and is in fab condition.
Bluetooth connection to apple or android phone, so can play Spotify, make calls etc   Also connects via USB cable to phone to use SatNav, charging.
Low mpg 45-55 
Heated seats and steering wheel are a bonus. It doesn't have rear parking sensors fitted,  so if you are used to that,  need to be a bit careful when reversing! 
Do ask any questions!</t>
  </si>
  <si>
    <t>NL17RDZ</t>
  </si>
  <si>
    <t>Discovery Sport SE Tech Td4 A</t>
  </si>
  <si>
    <t>My car is nice and clean panoramic roof with all leather seats,
My car is non smoker and pet free.
Do not allow to put any stickers.
Car seat also available with request additional charge will apply.</t>
  </si>
  <si>
    <t>NL16RSV</t>
  </si>
  <si>
    <t>A 180 D Sport Premium Auto</t>
  </si>
  <si>
    <t>Hiya,
Here is Nelly  My Mercedes Benz A Class 
Comfortable, fuel-efficient with heated seats and  Air Con - in excellent condition, and regularly serviced by Mercedes, so it is nice and safe :) 
It features: 
- Leather Upholstery
- Ample Leg Room
- Rear reverse camera and Sensors
- Very clean interiòr and large book space
- Steering control
- Sat Nav</t>
  </si>
  <si>
    <t>NL16KWR</t>
  </si>
  <si>
    <t>Aygo X-Pression Vvt-I</t>
  </si>
  <si>
    <t>Cheap, cheerful and reliable Toyota Aygo 2016
1.0 Petrol
Manual Gearbox
5 doors + 4 seats
Bluetooth/DAB/USB/Reversing Camera/Radio/Cruise Control/Air conditioning
Its very very cheap to run and extremely easy to drive and park with its reversing camera. 
The car is best for city and town driving, achieving 49 mpg but also great a great cruiser on the motorways. 
ULEZ compliant
Congestion Charge Zone and Dartford crossing autopay has been set up</t>
  </si>
  <si>
    <t>NL15ZFO</t>
  </si>
  <si>
    <t>Range Rover Evoque Pure T Sd4a</t>
  </si>
  <si>
    <t>Beautiful brand new 2015 Evoque range rover in white with black leather interior and all luxury extras.
Congestion Charge is covered at all times .
Contact me if interested - will only accept verified previous users .</t>
  </si>
  <si>
    <t>NL14YBM</t>
  </si>
  <si>
    <t>208 Active</t>
  </si>
  <si>
    <t>Well maintained and looked after car. Recently passed MOT and received a full service. Has all the necessary features to provide you with a comfortable ride: Bluetooth, Touch Screen entertainment system, air conditioning etc... It's super efficient on fuel also - £10 is estimated to last up to 100 miles!</t>
  </si>
  <si>
    <t>NL09FZW</t>
  </si>
  <si>
    <t>Hi and welcome to my listing,
My car is well maintained and always serviced at Ford.
9 minutes walk from Wood Green station (Piccadilly Line)
Lovely smooth drive 
MANUAL
Bluetooth connectivity 
Child booster seat can be provided on request 
Economical and perfect for those weekend getaways or your local runs. Lots of legroom for passengers. 
This car IS Pet friendly. Bring your friend with you! (just let me know in DM)
Has a massive boot perfect for a large shop or moving accommodation. 
Comes supplied with multi charging lead. 
Disinfecting wipes provided.
REMOTE PICKUP - Arrive at car and drive away! 
CONGESTION CHARGE - Car is located outside the congestion zone. If you do decide to enter the zone you may pay TFL directly via their website. 
ULEZ- This car is ULEZ exempt
My GUARANTEES-
1-🧽 Cleaning - Car is disinfected after each trip and you will receive a spotless interior.
2-🔌Responsiveness - I will respond to any query within 3 minutes. 
3-⏳Total flexibility - accommodating and flexible with any pickup or return timings.
Cleanliness -Like for like policy  -please bring the car back as given with regards to cleanliness or fees may apply .
CAR IS NOT SUITABLE FOR TRAVELLING OUTSIDE OF UK
DELIVERY AVAILABLE- PLEASE CHECK WITH ME FIRST BEFORE BOOKING</t>
  </si>
  <si>
    <t>NK63DMF</t>
  </si>
  <si>
    <t>116d M Sport</t>
  </si>
  <si>
    <t>New clutch fitted
Use code for £20 off: ZUDTKTYC</t>
  </si>
  <si>
    <t>NJ65FJD</t>
  </si>
  <si>
    <t>Aygo X-Play Vvt-I Cvt</t>
  </si>
  <si>
    <t>VEHICLE DETAILS:
Toyota Aygo X-Play VVT-I 1.0 litre Semi-Automatic.
Experience the comfort and enjoyment of driving this beautiful Toyota Aygo.
The Toyota Aygo is a 4 seat vehicle allowing plenty of legroom inside whilst being a perfect size for the city or motorway driving.
The vehicle has a small area for storage in the boot however the back seats can be folded down, giving a much larger area to store luggage or shopping!
This car benefits from optional extras such as:
- Semi-Automatic With Rare Paddle Shifters
- Multimedia Entertainment Screen
- USB &amp; Bluetooth Connectivity
- Radio Functions
- Air Conditioning
- Front Electric Windows
- Folding Rear Seats
- Cloth Seat Trim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</si>
  <si>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NJ57YEK</t>
  </si>
  <si>
    <t>Freelander GS Td4</t>
  </si>
  <si>
    <t>Spacious and clean Freelander, useful for house moving, or trips away with bikes and/or kids! Has recently had 4 new tyres.
With notice generally can be available during the day to hand over keys. Ideal times are before 8:30am and/or after 5:30pm.</t>
  </si>
  <si>
    <t>NJ16JZW</t>
  </si>
  <si>
    <t>Zafira Tourer Sri Cdti Eco S/s</t>
  </si>
  <si>
    <t>Modern, clean and very nice to drive. It's ULEZ compliant, fuel efficient and you can plug in your phone and play music over the radio. It has 7 seats if you have lot of passengers or the seats can fold flat to carry stuff. I am based in South London in Colliers Wood.</t>
  </si>
  <si>
    <t>NJ14WNT</t>
  </si>
  <si>
    <t>Ix35 SE Nav Crdi</t>
  </si>
  <si>
    <t>2014 Hyundai IX35.
Engine is perfect, powerful and efficient 1.7 lt turbo diesel. 
Cruise control
Reverse parking camera and sensors
Front &amp; rear heated seats
Large boot and Plenty of legroom
All electricals from lights to AC working perfectly. 
Parked at TS1 Middlesbrough town centre.</t>
  </si>
  <si>
    <t>NG70BCZ</t>
  </si>
  <si>
    <t>320i Sport Auto</t>
  </si>
  <si>
    <t>Immaculate 2021 3 Series Touring. Spacious</t>
  </si>
  <si>
    <t>NG64HFF</t>
  </si>
  <si>
    <t>Focus Zetec Auto</t>
  </si>
  <si>
    <t>My car is located a 5 minute walk from Kings Cross St Pancras station and a 10 minute walk from Euston station.
Excellent car for going a to b and for any occasion, nice colour and automatic transmission so you can relax and drive good price as well. Congestion and ulez included no need to pay</t>
  </si>
  <si>
    <t>NG23EEF</t>
  </si>
  <si>
    <t>Sportage 3 Isg Hev Auto</t>
  </si>
  <si>
    <t>NG23EEF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</si>
  <si>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ND65HFV</t>
  </si>
  <si>
    <t>Cooper D</t>
  </si>
  <si>
    <t>Ultra economical MINI Cooper Diesel, ideal for short and long journeys. Great fun to drive. Isofix child seat attachment points in rear seats. DAB digital radio. No need to clean the car after borrowing it, free of charge cleaning included. Smoking/vaping allowed. Please note the car is fitted with a security tracker. Free Wirral area local delivery and collection by prior arrangement, please message to discuss requirements before requesting. Or I can meet you at a local Wirral train station - only minutes from Liverpool via the tunnel/train. Freshly MOT’d and serviced.</t>
  </si>
  <si>
    <t>ND18EGZ</t>
  </si>
  <si>
    <t>Picanto 1</t>
  </si>
  <si>
    <t>Nice small petrol car ULEZ compliant 
Easy to park 
Beautiful sky blue COLOR</t>
  </si>
  <si>
    <t>ND14RYW</t>
  </si>
  <si>
    <t>I20 Active</t>
  </si>
  <si>
    <t>Hyundai i20 Active 1.2 Petrol 
Cruise Control
 Climate control 
Heated Seats
 Bluetooth, Aux &amp; Radio  
electric mirrors 
Extra comfortable seats
 USB
 CD player 
Auto stop &amp; start 
LONG TERM DEALS. UNBELIEVABLE RATES. Text me.
   Please take care of my car and be considerate of other road users,   Take into account that i have done my best to maintain the car and that it may have a couple of odd dings and and a few stone chip marks here and their. 
  The Rules.  
1) please be careful not to get a penalty ticket.   2) Keep the car clean as you would like to find it. please DO NOT smoke in it.   3) please report any issues as soon as possible. Honesty is the best policy
4) please pay for congestion charge before or after you enter the zone 
5) Dartford crossing is covered &amp; this car is ULEZ compliant 
6) Make sure you return the car how you found it 
7) Keep it clean and tidy.  At least try to keep the interior clean and take out your rubbish 
Need more help?  just txt message or call.  
Mike +447510331232 
If you have time please take the car to a local car wash or call mobile cleaning companies like the following and Pay them directly.  Zero Car Wash - Bruno 07918 843 962 Dale 07939 997 984 Deliverwash - Sylvester 07447 949 570</t>
  </si>
  <si>
    <t>ND09PMY</t>
  </si>
  <si>
    <t>120d SE Auto</t>
  </si>
  <si>
    <t>Cool BMW 1 series 120d for hire. Has android screen with bluetooth and reverse camera connected to it.
If needed, I can provide one child sit.</t>
  </si>
  <si>
    <t>NA65XVX</t>
  </si>
  <si>
    <t>318d SE Auto</t>
  </si>
  <si>
    <t>** IMPORTANT THERE IS 'NO' ULEZ TO PAY ON THIS CAR **
MINIMUM OF 2 DAYS BOOKING OVER THE WEEKEND!!
Here we have a BMW 3 Series 318D SE Automatic in Blue. The Car has many extras such as Bluetooth, USB, DAB Radio, Cruise Control, Rear Parking Sensors, Black cloth Interior, Large Boot Space, Voice Command, Stop - Start Technology, Automatic Lights/ Rain Sensors, Fog Lights, Air Con etc. Very Economical on Fuel. Sports Button for the Extra Power if needed. 
* WHAT CAR FUEL ECONOMY STATS *
Fuel consumption (urban) 54.3 mpg
Fuel consumption (extra urban) 67.3 mpg
Fuel consumption (combined) 61.4 mpg</t>
  </si>
  <si>
    <t>NA63MWO</t>
  </si>
  <si>
    <t>Golf SE Bluemotion Tech TDI</t>
  </si>
  <si>
    <t>Our trusty VW Golf Estate  is an awesome car! It's a Mark 7 model which means it has Adaptive Cruise Control - you can set your speed and it will automatically slow down if the speed isn't suitable given the distance between the car in front. This is a big advantage on the motorway. It comes with bluetooth, DAB Radio plus CD Player and you're welcome to connect your phone. I can help set you up and show you these features.
The boot is very large in this estate car. It's very fuel efficient (my average consumption is 55 MPG winter and up to 70 MPG in summer - equates to around 10p/mile in fuel costs).
There is a dedicated space on our driveway for simple collection/drop-off. You can leave your own vehicle in the space if needed (some people rent just for the big boot)! As standard we provide 2 child seats in the back, we can easily remove these ahead of your rental if not required.
In terms of collection location we're just a 2 minute walk from Sanderstead Station and only 10 mins from Purley Oaks, just beyond Croydon. Alternately the 403 and 412 bus routes connect Croydon and Warlingham/Selsdon with our area. Collecting the car couldn't be easier.
Finally, the fuel policy for all cars on the site is like-for-like but for convenience if you're only making a short trip just reimburse us 10p-20p per mile based on the MPG if you want to save the effort of filling up (subject to returning the car with at least a quarter tank)</t>
  </si>
  <si>
    <t>NA12OLV</t>
  </si>
  <si>
    <t>C4 VTR+ E-Hdi S-A</t>
  </si>
  <si>
    <t>Really good car. Excellent mileage 54-55mpg.
Amazing motorway and city drive.
Stop/ Start technology</t>
  </si>
  <si>
    <t>MX63YKH</t>
  </si>
  <si>
    <t>Golf SE Bluemotion Tech TDI Sa</t>
  </si>
  <si>
    <t>White Golf Mk7 2.0 TDI
White
18" Cadiz Alloys
Tinted Windows</t>
  </si>
  <si>
    <t>MX18PXL</t>
  </si>
  <si>
    <t>Avensis Active D-4d</t>
  </si>
  <si>
    <t>Excellent car…very smooth drive,spacious and relaxing drive</t>
  </si>
  <si>
    <t>MW65VMP</t>
  </si>
  <si>
    <t>Focus Titanium</t>
  </si>
  <si>
    <t>My car is economical, fun and located 10 minutes walk from east Acton station. Comes with a generous boot space and with all seats folded it gives you over 300 litre’s worth boot space.
Instant book enabled so no fuss no drama .</t>
  </si>
  <si>
    <t>MV63CUH</t>
  </si>
  <si>
    <t>Yaris Hybrid Trend Cvt</t>
  </si>
  <si>
    <t>Turquoise</t>
  </si>
  <si>
    <t>Rent cars from people in your area - more choice, affordable rates and a friendlier way to hire.</t>
  </si>
  <si>
    <t>MV15CXB</t>
  </si>
  <si>
    <t>C250 AMG Line Bluetec Auto</t>
  </si>
  <si>
    <t xml:space="preserve">BEAUTIFUL CAR TO DRIVE, SATNAV + HEATED SEATS + BLUETOOTH.
AVAILABLE 24HOURS 7 DAYS A WEEK.
PICK UP AND DROP OFF AT ANY TIME!!!
</t>
  </si>
  <si>
    <t>MV13RJU</t>
  </si>
  <si>
    <t>Insignia Exclusiv Cdti Eco Ss</t>
  </si>
  <si>
    <t>The vehicle is in a great condition, perfect for the city or longer journeys as it is very cheap on fuel.</t>
  </si>
  <si>
    <t>MT62NVU</t>
  </si>
  <si>
    <t>Boxer 335 L3h2 Professionalhdi</t>
  </si>
  <si>
    <t>Clean and well-maintained LWB van. Big enough for any job but still manageable on the road. 🙂
Will fit large household items (1.9m height, 3.7m length).</t>
  </si>
  <si>
    <t>MT59ABV</t>
  </si>
  <si>
    <t>I20 Comfort</t>
  </si>
  <si>
    <t>Experience the stylish and reliable Hyundai i20 in a vibrant red color. This 2009 model is the perfect choice for those seeking a comfortable and efficient car for their travels. The Hyundai i20 combines practicality, affordability, and a touch of sportiness to provide an enjoyable driving experience.
Key Features:
1. Comfortable Interior: The i20 offers a spacious cabin with ample legroom and headroom, ensuring a comfortable journey for all occupants.
2. Fuel Efficiency: With its efficient engine, the i20 delivers excellent fuel economy, making it ideal for both short trips and longer journeys.
3. Smooth Handling: The car's responsive steering and agile handling make it easy to navigate through urban streets or cruise on the highways.
4. Safety: Equipped with essential safety features like airbags, anti-lock braking system (ABS), and stability control, the i20 prioritizes your well-being on the road.
5. Entertainment System: Enjoy your favorite music or radio stations with the car's integrated audio system, providing entertainment throughout your drive.
Rental Information:
1. Rental Service: Hiyacar UK
2. Rental Duration: You can select the desired rental duration based on your needs, whether it's a few hours, a day, or more.
3. Pickup Location: You can arrange the pickup location with Hiyacar UK, based on their availability.
4. Rental Terms: Hiyacar UK will provide you with the specific rental terms, including insurance coverage, age requirements, and any additional fees or conditions.
Renting the Hyundai i20 2009 in red from Hiyacar UK offers you a reliable and efficient vehicle for your transportation needs. Whether you're exploring the city or embarking on a road trip, this car will ensure a comfortable and enjoyable journey. Contact Hiyacar UK for further details and availability.</t>
  </si>
  <si>
    <t>MT17AKK</t>
  </si>
  <si>
    <t>Ka+ Zetec</t>
  </si>
  <si>
    <t>Tech team's demo car.</t>
  </si>
  <si>
    <t>MT14NVZ</t>
  </si>
  <si>
    <t>Fabia SE 12v</t>
  </si>
  <si>
    <t>The Skoda Fabio is the most reliable &amp; economical car. The German manufactured motor is very robust &amp; smooth to drive. The car drives like butter with ease. A combination of comfort &amp; economical.. We will take extra care to cater our clients needs.
Looking forward to serve you.</t>
  </si>
  <si>
    <t>MT13OXF</t>
  </si>
  <si>
    <t>Megane Dynamique Tomtom Vvt</t>
  </si>
  <si>
    <t>! SAVE MONEY ON FUEL ! 
Super economical car, with bluetooth audio, onscreen gps and aircon, great for long trips!
Exterior and interior has been very well maintained with an attachable rear view/dash cam for peace of mind when driving and parking. Though it is a coupe there is ample leg room for those in the back seat. For a trip to the airport, both rear seats can be lowered to comfortably fit two 24kg bags and a 15kg hand luggage without compromising the rear view.
Very economical so ideal for long trips , saving you money!</t>
  </si>
  <si>
    <t>MT13LWN</t>
  </si>
  <si>
    <t>320d Efficientdynamics Auto</t>
  </si>
  <si>
    <t>Excellent car don`t let the fact it is a 2013 car put you off.
It`s very low mileage, easy to drive, very comfortable and great on fuel. 
Full AA breakdown cover included in hire cost covering anywhere in the U.K. including - At Home (Home Start), National Recovery (Relay) and Roadside Assistance.
European cover available on request at additional cost.
Pet friendly. 
Roof bars and roof box available for the vehicle if required.
6 months MOT, fully serviced with recent fitted new tyres and brake pads.
.
Ice cold AC!!
The car also has the following feature-
Alarm System (Thatcham 1) with Remote Control
Auto Start-Stop (MSA)
Automatic Air Conditioning, Two - Zone
BMW Professional Radio with Single CD Player and SATNAV display Screen.
3.5mm Auxiliary Input
Bluetooth Hands - Free Facility with USB Audio Interface
Comfort Go Keyless Engine Start
Cruise Control with Brake Function
DAB Tuner
Electric Windows - Front and Rear, with Open/Close Fingertip Control, Antitrap Facility and Comfort Closing
Hill - Start Assistant
On - Board Computer (OBC)
Park Distance Control (PDC), Rear
Rain Sensor</t>
  </si>
  <si>
    <t>MT12SYX</t>
  </si>
  <si>
    <t>Galaxy Titanium Tdci161 A</t>
  </si>
  <si>
    <t>Located just 10 mins walk from Carpenders Park London Overground station this 7-seater vehicle is easy to collect. The rear seats can be folded down to give a large boot space. The car also has roof bars installed for further luggage capacity.
Please note that although this car is not ULEZ compliant, the london ULEZ charge and London congestion charge are included in the price for rentals over 24hrs.</t>
  </si>
  <si>
    <t>MT10CVC</t>
  </si>
  <si>
    <t>C3 Exclusive Hdi</t>
  </si>
  <si>
    <t>Good car with 65mpg fuel consumption
Will come with full tank of diesel. 
Cruise control for long journeys</t>
  </si>
  <si>
    <t>MP51VAG</t>
  </si>
  <si>
    <t>Passat Highline TDI Blue Tech</t>
  </si>
  <si>
    <t>Very economical and comfortable car....euro5 engine</t>
  </si>
  <si>
    <t>MM59HKH</t>
  </si>
  <si>
    <t>I30 Edition</t>
  </si>
  <si>
    <t>A nice driving, well maintained, 5 door hatchback very economical vehicle.</t>
  </si>
  <si>
    <t>MM16XMX</t>
  </si>
  <si>
    <t>Infiniti</t>
  </si>
  <si>
    <t>Q30 Premium Tech D Awd Auto</t>
  </si>
  <si>
    <t>With this car, the city is yours! Superb performance, great fuel efficiency and dramatic sporty looks! All-wheel drive! LED lights, 19 inch black alloy wheels and run flat tyres for safety and convenience. Keyless entry and stop start system. We're happy to pick up and drop off a driver from a local station,e.g. Ruislip Gardens.
The Q30's boot is more impressive. At 368 litres.</t>
  </si>
  <si>
    <t>MM12BUA</t>
  </si>
  <si>
    <t>This is a very clean and well maintained car with no faults.  It has Bluetooth hands free that will connect to most mobile phones.</t>
  </si>
  <si>
    <t>ML67ENX</t>
  </si>
  <si>
    <t>Niro 3 Phev S-A</t>
  </si>
  <si>
    <t>ULEZ-compliant | Congestion Charge Auto Pay ready | Dart Charge Auto pay ready.
Firstly, I'd just like to say you will absolutely love driving my Plug-in Hybrid Kia Niro 3. 
My vehicle is well-maintained and in very good condition. It has satellite navigation and heated seats. It is one of the best fuel-efficient Plug-in hybrid cars available.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Plug-in Hybrid technology in this car makes it very friendly on your wallet because when in EV mode you can drive using solely Electric Power which means no Petrol is used at all. The fuel type is PETROL when you need to fill up. There is plenty of space for a group or family of five, with plenty of boot space for shopping days or other items if required. I really hope you enjoy the car!</t>
  </si>
  <si>
    <t>ML66SXA</t>
  </si>
  <si>
    <t>C1 Feel</t>
  </si>
  <si>
    <t>Need to get around and have no car? This is a small, economical car and an ideal run around that won't cost you the earth.</t>
  </si>
  <si>
    <t>ML62LSN</t>
  </si>
  <si>
    <t>KIA</t>
  </si>
  <si>
    <t>Ceed 1 CRDi</t>
  </si>
  <si>
    <t>Black Kia Cee'd 2012</t>
  </si>
  <si>
    <t>ML16WZB</t>
  </si>
  <si>
    <t>A 180 D Sport</t>
  </si>
  <si>
    <t>This A Class is in immaculate condition and is such a fun drive. Its available to rent in Manchester, M1 at the NCP Circle Square just off Oxford Road, and 10 mins walk from Piccadilly, 5 mins from Oxford Road station. 
This manual Mercedes A Class in Black has a bunch of key features: Bluetooth, electric windows, built-in Sat nav on the 8” colour screen, reversing camera, dual climate control and a digital dashboard., power assisted steering.
Driving modes are via The Mercedes Dynamic Select system with a choice of: Eco, Comfort, Sport, and Sport+.
The car is well maintained and always cleaned and disinfected between hires. Its recently had new breaks and tyres and is ULEZ compliant.
The car is kept in the NCP at Circle Square off Oxford Road in Manchester. The carpark is ticketless, and the car has a season ticket, so no need to get a ticket or pay. There aren't any barriers, so when you're done simply return the car ideally to the ground floor, or where ever you can find space.</t>
  </si>
  <si>
    <t>ML16KBY</t>
  </si>
  <si>
    <t>TT Sport TDI Ultra</t>
  </si>
  <si>
    <t xml:space="preserve">A very exciting car to drive. Precise steering, great power delivery whilst delivering excellent economy! The car has covered less than 20,000 miles and is in impeccable condition. The car is finished in White accompanied by high gloss black trims which contrasts to create a sharp fantastic looking car. Packed with lots of equipment including leather seats, Bluetooth audio and handsfree, USB, AUX and fully digital virtual cockpit dashboard. </t>
  </si>
  <si>
    <t>ML15ZUD</t>
  </si>
  <si>
    <t>Focus Zetec Tdci</t>
  </si>
  <si>
    <t>Coronavirus Update - Staying safe is the most important thing, so the key touchpoints inside and outside the car will be wiped down ahead of any hire. There are also wipes in the glove compartment and a small hand sanitiser as well. 
My car is located a 5 minute walk from Brondesbury station (Overground) and a 10 minute walk from Kilburn station (Jubilee Line). No ULEZ charge for this fantastic, spacious and easy to drive car. 
There is a phone holder in the car and the entertainment system/Bluetooth connection is really intuitive. 
There is a National Trust sticker in the window too, so you can show all your mates how awesome and grown-up you are by visiting country houses.</t>
  </si>
  <si>
    <t>MK61VZO</t>
  </si>
  <si>
    <t>A4 S Line TDI</t>
  </si>
  <si>
    <t>Very comfortable and spacious estate car,sat Nav and Bluetooth</t>
  </si>
  <si>
    <t>MK13VSD</t>
  </si>
  <si>
    <t>Focus Zetec 125 Auto</t>
  </si>
  <si>
    <t>Clean car , big boot space  and pet free family</t>
  </si>
  <si>
    <t>MJ69JKX</t>
  </si>
  <si>
    <t>Gla 180 Urban Edition Auto</t>
  </si>
  <si>
    <t>Excellent car,like new…petrol(ulez free)</t>
  </si>
  <si>
    <t>MJ67TKF</t>
  </si>
  <si>
    <t>Dacia</t>
  </si>
  <si>
    <t>Sandero Ambiance Sce</t>
  </si>
  <si>
    <t>Red roomy 5 people hatch cheep on fuel - petrol so quite</t>
  </si>
  <si>
    <t>MJ66UVT</t>
  </si>
  <si>
    <t>Tiguan R Line TDI Bmt 4motn Sa</t>
  </si>
  <si>
    <t>2016 plate 2.0l diesel Tiguan R-line. Full specification.</t>
  </si>
  <si>
    <t>MJ60ZDV</t>
  </si>
  <si>
    <t>Corsa SXi</t>
  </si>
  <si>
    <t>MJ59SGV</t>
  </si>
  <si>
    <t>C2 VTR</t>
  </si>
  <si>
    <t>If you are looking for a good and reliable car and good driving experience, then our car is the best option for you. This car drives very pleasurably, and it has been kept in a very good condition. 
Hey! I’m a  Citroen C2 - 2009 (59 reg) 1.4i VTR 3dr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</si>
  <si>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MJ18YUR</t>
  </si>
  <si>
    <t>Astra Sri Turbo S/s Auto</t>
  </si>
  <si>
    <t>Automatic
White colour, alloys. Beautiful car.
ULEZ Compliant</t>
  </si>
  <si>
    <t>MF67OUC</t>
  </si>
  <si>
    <t>Golf SE Navigation TSI Bmt</t>
  </si>
  <si>
    <t>Our VW GOLF estate is in immaculate condition, with low mileage.
It has QuickStart installed, so you can open the car and drive away via the app.
The car is located a 10-15 min walk from both Tooting Broadway and Tooting Bec tube stations. 
It comes with built in Satnav in the entertainment system; CD player; and connects to your phone via Bluetooth;
It is a 1.4TSI petrol engine, that is both powerful and quick, but also fairly economical, and typically does around 45mpg.
It has Adaptive Cruise Control, which is brilliant to use on long journeys.
It has 6 gears, and has an automatic brake, and parking sensors and camera.
As  an estate it has a very big boot of 605 litres, so is great to transport large items.
It also has roof bars, which are also very handy.</t>
  </si>
  <si>
    <t>MF66WAJ</t>
  </si>
  <si>
    <t>Fiesta Zetec Turbo</t>
  </si>
  <si>
    <t>Ford Fiesta 1.0 Turbo Ecoboost Zetec, 5 door with Navigation,  DAB Radio, Bluetooth, returning 50 to 70 MPG.</t>
  </si>
  <si>
    <t>MF15EWT</t>
  </si>
  <si>
    <t>A4 S Line Black Edition TDI</t>
  </si>
  <si>
    <t>This is my beautiful luxury Audi A4 Estate Black Edition S Line 2.0l TDI (Diesel). It drives superb on the motorway or country roads with great fuel economy. 
Loads of space in the huge boot, ideal for a road trip, travel with kids, or loads of gear. 
The 2x Thule roof-mounted bike racks are lockable and will hold regular-shaped frame road or mountain bikes. 
Sat Nav and Bluetooth mobile connectivity. 
The car is front-wheel drive and has excellent "All Weather" front tyres for grip in wet conditions. 
There is no USB charger port in this model.
I'm happy to drop the car within 10 miles of S32. 
If you have any questions please ask.</t>
  </si>
  <si>
    <t>MF13UUH</t>
  </si>
  <si>
    <t>Chevrolet</t>
  </si>
  <si>
    <t>Orlando LT Auto</t>
  </si>
  <si>
    <t>Phone holder mounted on windscreen plus USB adapter/cable to charge phone (iPhone / android). 
Easy to fold down  / middle seats for larger boot space. 
Easy to pop up 3rd row of seats that can fit 2 adults up to 5ft 10in.
Some scuffs on front passenger corner and both the wing mirrors that have been touched up. 
Small dings on the front passenger door.
2 child backless booster seats suitable for 4 years upward, let me know prior to the booking if you want these removed.</t>
  </si>
  <si>
    <t>MF13GVM</t>
  </si>
  <si>
    <t>**Ford C-Max**1.0-liter turbo petrol ** is a great choice for those who make short urban journeys and those with low to average mileage. It is relatively quiet in the C-MAX, particularly at higher motorway speeds , The engine is also known for its range, pulling stoutly from well under 1500rpm, 
Ford C-Max 1.0T EcoBoost petrol</t>
  </si>
  <si>
    <t>MA69PSZ</t>
  </si>
  <si>
    <t>Focus Zetec</t>
  </si>
  <si>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</si>
  <si>
    <t>MA69PHV</t>
  </si>
  <si>
    <t>Ecosport St-Line</t>
  </si>
  <si>
    <t>MA69OZG</t>
  </si>
  <si>
    <t>Focus St-Line Tdci</t>
  </si>
  <si>
    <t>MA69NRJ</t>
  </si>
  <si>
    <t>Fiesta Titanium Turbo</t>
  </si>
  <si>
    <t>MA63ULX</t>
  </si>
  <si>
    <t>Cls250 CDi BlueEFFICIENCY Auto</t>
  </si>
  <si>
    <t xml:space="preserve">Perfect luxury car for all your needs. It being an estate vehicle makes it excellent for space or for a family day out. 
Very luxury inside with beige leather interior. One of a kind. </t>
  </si>
  <si>
    <t>MA63LRF</t>
  </si>
  <si>
    <t>A4 SE TFSI Quattro Auto</t>
  </si>
  <si>
    <t>This is the 227 bhp version and also the four wheel drive not your normal a4 a real pleasure to drive and has the s tronic gearbox ????????????</t>
  </si>
  <si>
    <t>MA62NYT</t>
  </si>
  <si>
    <t>Whether you're nipping round the city or taking to the open road, there's nothing like a Mini Cooper. Our car is very clean and tidy, with low milage and well maintained.</t>
  </si>
  <si>
    <t>MA14ZXM</t>
  </si>
  <si>
    <t>E220 AMG Sport CDi Auto</t>
  </si>
  <si>
    <t>One Owner From New, Full Mercedes Benz Service History, AMG LINE, AMG Sports Package, Sport Suspension, COMAND SAT NAV, DAB Digital Radio, LED Day time Running Lights, Front &amp; Rear Parking Sensors (Parktronic), Park Assist, 18\" AMG Double Spoke Alloy Wheels, Full Black Leather Seats, Sports Seats, Heated Seats, Lumber Support Seats, Electric Seats, Bluetooth, ECO Start/Stop Function, 7 Speed Automatic, Paddle Shift, Sport Multifunction Steering Wheel, Cruise Control, Auto Headlights, Rai</t>
  </si>
  <si>
    <t>MA14PZR</t>
  </si>
  <si>
    <t>Astra Sri Auto</t>
  </si>
  <si>
    <t>Automatic car, very comfortable and drives smooth, Petrol, Cruise Control with speed limiter perfect for long cruising 
All around parking sensors for ease of parking and ULEZ compliant.</t>
  </si>
  <si>
    <t>M321SHU</t>
  </si>
  <si>
    <t>Polo Bluegt S-A</t>
  </si>
  <si>
    <t>Easy to drive, economical and sporty, my polo is the perfect car for both city driving and country escapes.
The automatic gearbox makes it super easy to drive, and the car is free to enter clean air zones across the country.
Please message if the car is unavailable when you need it, as I may be able to change my schedule.</t>
  </si>
  <si>
    <t>LY60FEX</t>
  </si>
  <si>
    <t>The car is very nice to drive and economical around town due to the 6 speed gearbox and iVTEC engine which keeps to 45+ mpg in regular driving, it is ULEZ compliant and has a fun sound system with a small subwoofer installed in the boot. There is a rear view camera connected to the dashcam. It has cruise control, a panoramic glass roof, A/C, automatic headlights and rain sensing wipers. The rear seats can be lifted to provide a lot of room in the back and as it is a hatchback there can be even more room (but please be mindful of the amplifier in the trunk). You can connect your devices via a regular jack, USB-C cable or even Bluetooth via an FM adapter (a bit more complex, but it does work). The car itself is located about 4min away from the tube station.</t>
  </si>
  <si>
    <t>LY18CKO</t>
  </si>
  <si>
    <t>318i Sport Auto</t>
  </si>
  <si>
    <t>An additional charge of £1 per mile will be applied over and above the allowed 240 miles</t>
  </si>
  <si>
    <t>LX67YUT</t>
  </si>
  <si>
    <t>500 Lounge Twinair</t>
  </si>
  <si>
    <t>The fiat 500 does not need any introduction. It's a lovely city and medium distance run about. Perfect for those days when you want to drive around and enjoy the sunshine too as it has a panoramic sunroof. Bluetooth and air-conditioning to go with. Please don't smoke in the car and treat it as your own.
The Red fiat 500 is nippy as it comes with the turbo engine unlike the others. So it is a much more enjoyable drive too. Extremely well maintained and cared for.
It's Ulez compliant and registration for congestion charge auto pay has been done. 
👍 Ulez compliant
👍 4 seats 
👍 Cleaned and disinfected prior to trip
👍 Airport drop off available on request
👍 Cruise control
👍 Air conditioning
👍 Bluetooth
👍 Well Maintained
👍 Well reviewed and experienced host with 5🌟 reviews all around.</t>
  </si>
  <si>
    <t>LX65ULR</t>
  </si>
  <si>
    <t>Cls220 D Amgline Premium Auto</t>
  </si>
  <si>
    <t>Mercedes CLS - 220d - AMG Line - 19" Alloys - 2016
Fresh, Clean and EYE-CATCHING 4-door Coupe!       
Zone F Parking Permit (City of Westminster) - Which means you can pretty much park anywhere on the North side of Oxford Street!      /////////////////////////////////////////////////
Congestion Charge Pre-Paid!!</t>
  </si>
  <si>
    <t>LX62UBZ</t>
  </si>
  <si>
    <t>Jazz I-Vtec ES</t>
  </si>
  <si>
    <t>The car is a perfect run and smooth drive, especially for small children - It features ISOFIX seats, air-cooled glove compartment and spacious boot. Can come with fitted child seat and TomTom SatNav if required. Smartphones can be connected through stereo via the USB port or the AUX port. It's available most days so please message me and I will reply back within a few minutes for easy booking. 
No Smokers and no pets please.
Car can not be taken aboard.</t>
  </si>
  <si>
    <t>LX16YZY</t>
  </si>
  <si>
    <t>Sandero Ambiance Tce</t>
  </si>
  <si>
    <t xml:space="preserve">This is an excellent and very economic car. Although it is under a 1 litre engine, the turbo engine powers the vehicle making the pick up and engine power as good as a 1.6 or a 1.8 litre vehicle. It gives close to 50 miles per gallon. I recently hired it out to a couple in London who drove it for 237 miles and spent only £30 for their entire trip on petrol. So it really is a very efficient car. </t>
  </si>
  <si>
    <t>LX16NYZ</t>
  </si>
  <si>
    <t>This car has everything you would expect in a modern compact vehicle. It's perfect for navigating narrow city roads and it’s got a reversing camera.
And here's the best part: it's a hybrid with automatic transmission, so it has exceptional fuel economy. Perfect for minimising fuel expenses on quick errands, day trips or weekend getaways.
Phone holders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close by to stations in Brockley.
AWESOME TIP: This car is ULEZ compliant, with 404 miles per day and NO hidden fees! Just return the car with the same fuel level and remove any rubbish inside. Easy peasy!</t>
  </si>
  <si>
    <t>LW16CTX</t>
  </si>
  <si>
    <t>Juke Tekna Cvt</t>
  </si>
  <si>
    <t>Write a little bit about your car…</t>
  </si>
  <si>
    <t>LV69HTX</t>
  </si>
  <si>
    <t>Tiguan R-Line Tech TSi 230ps</t>
  </si>
  <si>
    <t>Only doing long booking please. Minimum 3 days</t>
  </si>
  <si>
    <t>LV66XUU</t>
  </si>
  <si>
    <t>Astra Energy Ecoflex S/s</t>
  </si>
  <si>
    <t>Car is located a few minutes walk from Manor house station 
Vaxuhall Astra for rent
Smooth drive and also very comfortable for long journeys
Excellent fuel economy
Bluetooth, Aux, Usb input so you can stream your music, has phone chargers.
Apple car play, If you would like to use GPS please use apple car play to project your phones map onto the screen
Fuel must be brought back same level(Unleaded)
ULEZ exempt, 
Autopay ready: you’ll be charged by hiyacar for a trip into the CC zone or over the dartford crossing. 
I usually reply very quickly to messages and booking requests 
Quick start &amp; Instant book
Please message me for any request</t>
  </si>
  <si>
    <t>LV66TVJ</t>
  </si>
  <si>
    <t>Auris Icon Vvt-I Cvt</t>
  </si>
  <si>
    <t>I'm a perfect guy who you can rent my car low millage excellent car to drive I'm available 24/7 hours a day you can call anytime plus the car has PCO sticker until November I'm looking to rent my car short term long term</t>
  </si>
  <si>
    <t>LV66CYZ</t>
  </si>
  <si>
    <t>Leaf Acenta 30kwh</t>
  </si>
  <si>
    <t>This vehicle is available to be picked up/returned Monday - Friday 9am - 6pm.</t>
  </si>
  <si>
    <t>LV64WZA</t>
  </si>
  <si>
    <t>Capturd-Que S M-Nav Nrg Tcesss</t>
  </si>
  <si>
    <t>The car has all the features you'd expect: built in sat nav, Bluetooth and aux in for connecting your driving playlist. There's a phone mount and an in-car charger in the glove box. I can lend you a pet seatbelt on request.</t>
  </si>
  <si>
    <t>LV61OZM</t>
  </si>
  <si>
    <t>Zafira Elite Cdti Ecoflex</t>
  </si>
  <si>
    <t xml:space="preserve">The vehicle must return with same amount of fuel that it leaves with.
The vehicle must also be in the same clean state that it leaves in. 
Vehicle is tracked in multiple ways </t>
  </si>
  <si>
    <t>LV59BZG</t>
  </si>
  <si>
    <t>Range Rover Sp Hse Tdv6 A</t>
  </si>
  <si>
    <t>My car also as heated seats for back passengers and come with its own built in freezer for a cold drink. Your iPod can be connected via the Bluetooth system so you can listen to all your own tunes.</t>
  </si>
  <si>
    <t>LV18LVA</t>
  </si>
  <si>
    <t>Aygo X-Style Vvt-I</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</si>
  <si>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Climate control is also included which is perfect for maintaining the cars temperature to your desire. This car is perfect for both driving around town or for long distances and very economical.</t>
  </si>
  <si>
    <t>LV15KYP</t>
  </si>
  <si>
    <t>Mokka SE S/s</t>
  </si>
  <si>
    <t>My car is located a 5-6 minute walk from Streatham station.
Grey Vauxhall Mokka with leather interior And heated seats. 
Bluetooth 
USB
Charger point 
Stereo system 
Car phone 
Back passenger food and drinks tray
Large boot for storage</t>
  </si>
  <si>
    <t>LV14NHL</t>
  </si>
  <si>
    <t>Astra Excite</t>
  </si>
  <si>
    <t>Vauxhall Astra Excite in great condition. Recently serviced and runs smoothly.</t>
  </si>
  <si>
    <t>LV14JZR</t>
  </si>
  <si>
    <t>X1 Xdrive18d Xline Auto</t>
  </si>
  <si>
    <t>My car is available Monday to Friday as I work from home so I do not use the car during the week.
The car is economical and fun to drive, it has a great stereo and is very smooth.
Inbuilt Sat Nav, DBS Radio, Bluetooth connects with your phone - can make and receive calls in the car. There is also a reverse parking camera, heated seats and great air conditioning.</t>
  </si>
  <si>
    <t>LV14JKZ</t>
  </si>
  <si>
    <t>Qashqai Acenta Premium Dig-T</t>
  </si>
  <si>
    <t>A great five-door car, roomy, comfortable and efficient.</t>
  </si>
  <si>
    <t>LV13WNH</t>
  </si>
  <si>
    <t xml:space="preserve">My Nissan Juke - Designed as an alternative to more conservative hatchbacks such as the Ford Fiesta, it is a economical hatchback with 4x4 drive. The Juke comes with lots of on-board technology and reasonable fuel economy – features that have helped it remain a great car .
Please no long distance travels, within London only </t>
  </si>
  <si>
    <t>LV13DZP</t>
  </si>
  <si>
    <t>Zafira Exclusiv</t>
  </si>
  <si>
    <t>Reliable and comfortable 7 seater. It has lots of leg room and massive boot. The boot can have 3 large suitcases while 5 passengers on board. So it is a great transporter.  The car has rear parking sensor, Air Conditioning, CD player and is economical on petrol consumption. No pets, no smoking please.
 BOOKING DURING EASTER PERIOD: Please note that the car will be available only for bulk booking for 5 days during Easter period. If you would like to book this car during Easter, please make a request to book the car from 19:00 29th March to 07:00 3rd April. Any other booking request between these dates will kindly be declined.</t>
  </si>
  <si>
    <t>LV12DVC</t>
  </si>
  <si>
    <t>Note N-Tec+</t>
  </si>
  <si>
    <t>Incredibly reliable, medium sized car with cruise control and a comfy interior.</t>
  </si>
  <si>
    <t>LV09LUF</t>
  </si>
  <si>
    <t>Focus Zetec 100 Auto</t>
  </si>
  <si>
    <t>Ford Focus 1.6 petrol Automatic
Easy to drive and operate
ULEZ exempt
5 doors
Clean condition and well kept
Upgraded sony cd/stereo system with AUX
Spacious car and boot, all you can ask for! 
Child/toddler seat also available if required.</t>
  </si>
  <si>
    <t>LT70KLK</t>
  </si>
  <si>
    <t>Lexus</t>
  </si>
  <si>
    <t>Ux 250h Takumi 4x2 Cvt</t>
  </si>
  <si>
    <t>My  car Is equipped with Lexus Safety System+ consisting of: 
Dynamic Radar Cruise Control (DRCC), 
️Pre-Collision System , 
⏸Lane Tracing Assist ,Road Sign Assist (RSA), 
🔆Automatic High Beam.
🌪Heated and cooled seats, heated steering wheel , Sunroof to suit your needs
 13 speakers Mark Levinson Premium Surround Sound
 360° view camera
 Head-Up Display which project’s information on windscreen</t>
  </si>
  <si>
    <t>LT69HTA</t>
  </si>
  <si>
    <t>Nice little runaround car cheap in petrol 
ULEZ COMPLIANT 
4 door 
Android tablet fitted in for entertainment purposes 
Easy to get around and find parking</t>
  </si>
  <si>
    <t>LT64ZKA</t>
  </si>
  <si>
    <t>Sandero Stepway Laureate Dci</t>
  </si>
  <si>
    <t>My car is located less than a 5 minute walk from Dalston Junction station. 
Equipped with Cruise control and speed limiter, allowing for a comfortable motorway driving experience; Front fog lights, ensuring visibility is maintained in poor weather conditions; Daytime running lights, adding to the appearance of the car during daylight hours; Air conditioning, allowing the car to be kept at a comfortable temperature during the warmer Summer months; and a leather steering wheel and gear knob.  vehicle is very easy to drive and Fun to Drive!</t>
  </si>
  <si>
    <t>LT64YXA</t>
  </si>
  <si>
    <t>Pro Ceed Vr7</t>
  </si>
  <si>
    <t>Excellent lil car….perfect for a night out</t>
  </si>
  <si>
    <t>LT22AHE</t>
  </si>
  <si>
    <t>Juke Premiere Edition Hev Cvt</t>
  </si>
  <si>
    <t>My car is one 1 of 8 premier edition, Hybrid, self-charge and petrol.
3 drive modes (eco, standard, sport) and is able to drive in congestion zones for free. Yes, it's true, however, those parking costs are all on you baby.
The baby seat is equipt for ages 0-8. This can be removed.</t>
  </si>
  <si>
    <t>LT17TPU</t>
  </si>
  <si>
    <t>Mondeo Zetec Econetic Tdci</t>
  </si>
  <si>
    <t>You know what's better than a Mondeo Econetic? A flying car, but unfortunately, we don't have those yet. However, the Mondeo Econetic is the next best thing! It may not fly, but with its fuel efficiency, it will make you feel like you're soaring through the skies while you're on the road.
And let's face it - we all have that one friend who insists on driving the biggest gas-guzzler they can find. But with the Mondeo Econetic, you can be the hero who saves the environment and your friend's wallet at the same time. Plus, think of all the great gas-related jokes you can make at their expense!.
The Ford Mondeo Econetic boasts a range of features that will make your driving experience unforgettable. With a fuel-efficient 1.5-liter TDCi diesel engine, the Mondeo Econetic can deliver up to 78.5 miles per gallon (mpg), making it one of the most fuel-efficient cars in its class. This means you can enjoy longer journeys with fewer stops at the pump, saving you time and money in the long run.
So, if you want to be the cool, environmentally-conscious friend with a great sense of humor, the Mondeo Econetic is the car for you. And who knows, with all the money you save on gas, you might even have enough left over to buy a pet unicorn. ;)</t>
  </si>
  <si>
    <t>LT15OGL</t>
  </si>
  <si>
    <t>Astra Design Auto</t>
  </si>
  <si>
    <t>Great car for longer trips and city driving. Cruise control makes longer journeys complete with ease. ULEZ exempt and automatic gearbox is ideal for London driving. Good size hatchback for 5 people and comes with large boot for luggage, shopping bags and pushchairs. Aux and Bluetooth to pair your mobile phones.</t>
  </si>
  <si>
    <t>LT15HUV</t>
  </si>
  <si>
    <t>Fiesta Titanium Tdci</t>
  </si>
  <si>
    <t>Ford Fiesta 1.5L Diesel
60+ MPG
2015 Plate
5 Door Hatchback
Cruise Control
Bluetooth
Phone Holder (to use as Sat Nav)
10 min walk from Charlton Rail Station
10 min bus from North Greenwich Tube Station (#486 or #422)
Available most evenings and weekends, occasionally during the week.
Owner will respond promptly to requests or questions</t>
  </si>
  <si>
    <t>LT14MPF</t>
  </si>
  <si>
    <t xml:space="preserve">cant not leave the country, car has tracker , </t>
  </si>
  <si>
    <t>LT11YPE</t>
  </si>
  <si>
    <t>C4 Grand Picasso VTR+ Hdi S-A</t>
  </si>
  <si>
    <t>Great 7 seater car, perfect for family trip or for moving things.
Automatic car, easy and comfortable to drive. 
Cruise control. USB and bluetooth port.
Flexible for pick-up and drop-off. Possibility to self check-in and check-out the car. 
Call or whatsapp for more info: 079080775140
The car is NOT Ulez compliant. So you should avoid going through central London or pay the £12.5 daily fee if you need to.</t>
  </si>
  <si>
    <t>LS72VHJ</t>
  </si>
  <si>
    <t>LS72VHJ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- 0330 0947275</t>
  </si>
  <si>
    <t>LS20JYA</t>
  </si>
  <si>
    <t>208 Allure Puretech S/s Auto</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</si>
  <si>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</si>
  <si>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</si>
  <si>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Please bring a USB-A cable with you to access Apple CarPlay or Android Auto</t>
  </si>
  <si>
    <t>LS20JXY</t>
  </si>
  <si>
    <t>Take a spin in our Peugeot 208 with low emissions &amp; all the space you need for a weekend away or a trip to the shops.
The car is parked just a 12 minute walk from Surray Quays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</si>
  <si>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LS20JXV</t>
  </si>
  <si>
    <t>Take a spin in our Peugeot 208 with low emissions &amp; all the space you need for a weekend away or a trip to the shops.
The car is parked just a 5 minute walk from Canonbury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</si>
  <si>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LS20JXU</t>
  </si>
  <si>
    <t>LS20JXT</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</si>
  <si>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</si>
  <si>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LS20JXR</t>
  </si>
  <si>
    <t>Take a spin in our new Peugeot 208 with low emissions &amp; all the space you need for a weekend away or a trip to the shops.
The car is parked a 9 minute walk away from Clifton Suspension Bridge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</si>
  <si>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LS20JVL</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</si>
  <si>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This car is fitted with QuickStart, so you only need a smartphone to search, book &amp; drive!
All you need to do is bring the car back with the same amount of fuel &amp; take your rubbish from the inside.
Got a question? Drop me a message through the app, and one of the team will be able to answer any questions you can think of, except tonight's lottery numbers.
Most importantly, enjoy your hiya 👋
Please bring a USB-A cable with you to access Apple CarPlay or Android Auto</t>
  </si>
  <si>
    <t>LS20HNN</t>
  </si>
  <si>
    <t>LS18XMM</t>
  </si>
  <si>
    <t>Gla 200 AMG Line D Auto</t>
  </si>
  <si>
    <t>Mercedes GLA 200 turbo engine AMG range 
Diesel 
Automatic
Location - West Hampstead (NW61HL)
Built-in Sat Nav
Low mileage 
19” alloys
Bluetooth connection
Lots of fun to drive!</t>
  </si>
  <si>
    <t>LS18CFK</t>
  </si>
  <si>
    <t>Picanto 2</t>
  </si>
  <si>
    <t>🚀 Welcome to an exhilarating journey with the 2018 Kia Picanto! 🌟 This isn't just a car; it's an experience waiting to happen. Hop in and let the Kia Picanto elevate your driving adventure! 🌈
Key Features:
City-Savvy Design:
Glide through urban streets with confidence in the Kia Picanto's sleek and compact design. Perfectly tailored for city life, it effortlessly navigates through tight spaces while turning heads with its modern aesthetics. 🌆🚗💨
Connected Convenience:
Seamlessly integrate your smartphone with the Kia Picanto's advanced technology features. Stay effortlessly connected on the move, whether it's for important calls, navigating bustling city streets, or streaming your favorite tunes. 📱🗺️🎵
Efficient Urban Travel:
Zip through city traffic with ease and efficiency thanks to the Kia Picanto's impressive fuel economy. Enjoy more time exploring and less time worrying about fuel costs, making every journey a stress-free delight. ⛽🚦
Nimble Maneuverability:
Conquer tight parking spots and navigate congested city streets with ease. The Kia Picanto's agile handling and responsive steering make urban driving a breeze, allowing you to focus on enjoying the ride. 🔄🚗💨
Clean and Comfortable Sanctuary:
Relax in a sanitized and comfortable environment within the Kia Picanto. Following strict cleanliness protocols, each reservation ensures a thoroughly cleaned and sanitized interior, providing a safe and serene space for your city adventures. 🧼🌬️🚗
🏆 Award-Winning City Car:
The Kia Picanto was rated the best in its class for urban use. Its compact size, excellent maneuverability, and fuel efficiency make it the perfect choice for navigating city streets with ease and style. Experience the superior urban driving experience that sets the Kia Picanto apart from the rest. 🥇🏙️
Discounts:
Elevate your savings with our exclusive discount rates for extended periods:
3+ days: 10% off 💰
7+ days: 15% off + FREE DELIVERY 🚚💰
Long-term or short-term bookings are more than welcome. 🗓️
Additional Benefits:
Airport drop-off available on request, making your journey seamless. ✈️
Opt for prepaid refueling to save time and avoid additional fees.
Mechanic's Touch: Rest assured, your Kia Picanto is always in top-notch condition for your journey.
Stay charged with the Android/iPhone USB cable and a universal phone holder.
Unlimited mileage for both daily and trip rentals, ensuring your adventure knows no bounds. 🛣️
Guidelines:
🚫 No Smoking or Vaping: Maintain a fresh and clean experience inside the Kia Picanto.
🚫 Pet-Free Zone: Keep the interior in pristine condition for all renters.
⚠️ Fuel Refueling Policy: Kindly return the car with the same fuel level to avoid additional charges.
🧽 Interior Cleanliness: Treat the Kia Picanto with care and respect.
📵 Phone Usage: Minimize distractions and prioritize safety while driving.
🛣️ Traffic Violations: Renters are responsible for any traffic violations or fines incurred during the rental period.
🔄 Trip Modifications: Flexibility to accommodate changes in your plans.
📞 Communication: Available 24/7 for any assistance during your rental period.
Unleash the Kia Picanto's charm on your city escapade. Book now and experience the assurance of a stylish, efficient, and comfortable ride! 🌆🚗💨</t>
  </si>
  <si>
    <t>LS16UYT</t>
  </si>
  <si>
    <t>2 Se-L Nav</t>
  </si>
  <si>
    <t>Currently living and working from home in Sale, Manchester and have access to another car, so don't need my Mazda most days. She's in excellent condition, both inside and out and has been recently MOT'd. Bluetooth operated sound system, cruise control, decent sized boot - what more could you want! Feel free to message me if you have any further questions. 
MODEL 1.5 Skyactiv-G 75 SE-L 5dr
FUEL Petrol
MPG CO2 95 g/km
0-62MPH 11.7
TOP SPEED 106 mph
BHP 75</t>
  </si>
  <si>
    <t>LS16CFM</t>
  </si>
  <si>
    <t>XE Prestige D Auto</t>
  </si>
  <si>
    <t>JAGUAR XE 2016
If you want to impress someone, hire my car ;)
It's great when you have dates, weddings, family gatherings or company events to attend.
Of course, it's perfect for travelling as well. 
• Condition: Very good. Rarely used. No accident, no damage.
• Stable, smooth but also dynamic
• Car Stereo, Sat Nav, Phone Holder, iPhone Charger, Bluetooth, Seats/Steering Wheel Heater available.
• Great Fuel Economy
• Diesel 
• ULEZ Exempt 
• Congestion Charge Registered 
• Delivery available at £20 each (drop off and pick up each).
You won't regret renting my car for your special occasions :)</t>
  </si>
  <si>
    <t>LS13LME</t>
  </si>
  <si>
    <t>C220 AMG Sport + CDi Blue-Cy A</t>
  </si>
  <si>
    <t>This a Top of the range 4 seater sporty Coupe which is very efficient on fuel. The car has always been well maintained and drives with no issues. Plenty of boot space. 
Some of the features of this car are: 
AMG Body Styling, Upholstery - Artico/Dinamica microfiber with red stitching, Sports Seats, Gear Shift Paddles, Manufacturer's tinted glass all around, Bluetooth interface for hands free telephone, MP3 Player, Becker Map Pilot (Satellite Navigation), ECO Stop / Start Function and plenty more extras...</t>
  </si>
  <si>
    <t>LS12PLX</t>
  </si>
  <si>
    <t>520d SE Auto</t>
  </si>
  <si>
    <t>Well looked after car. Economic and specious. Big enough for 3 medium and 2 cabin luggages.
If you are going out to an event/party , treat yourself with luxury touch.</t>
  </si>
  <si>
    <t>LS12FMU</t>
  </si>
  <si>
    <t>Prius T Spirit Vvt-I Cvt</t>
  </si>
  <si>
    <t>Lovely car, very easy to drive and extremely  comfortable and very cheap on fuel
As it's a hybrid car. It charges it's self so need to charge over night. 
Â£40 fills the tank, I've driven 100miles on Â£40.
It's fully loaded with rear parking camera , air con, CD player
And aux poet with 2 USB plugs to charge phone. 
Electric windows and leather seats, in built navigator and blue tooth.
Very clean and in perfect working order and super smooth to drive it's perfect for long distances.</t>
  </si>
  <si>
    <t>LS07XNB</t>
  </si>
  <si>
    <t>320d SE</t>
  </si>
  <si>
    <t>GREY BMW 320 D
Comfortable and fun car to drive with the famous BMW diesel engine. 
Comfortably seats four and great sound system.</t>
  </si>
  <si>
    <t>LR17FVV</t>
  </si>
  <si>
    <t>C 220 AMG Line D Auto</t>
  </si>
  <si>
    <t>If needed for Longer please enquire.....i</t>
  </si>
  <si>
    <t>LR16VSC</t>
  </si>
  <si>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</si>
  <si>
    <t>LR14SOC</t>
  </si>
  <si>
    <t>Ford Fiesta 1.2 (2014) (Zetec)
🚘🚘🚘🚘🚘🚘🚘🚘🚘🚘🚘
✅️ AVAILABLE EVERY DAY 
✅️CAR FRESHLY CLEANED/SANITISED BEFORE EACH HIRE ✅️
⛽️PETROL ENGINE (ECO FUEL) ✅️
♻️ULEZ COMPLIANT ✅️
🎵BLUETOOTH/USB/AUX✅️
❄️AIR CONDITIONING ✅️
📱PHONE HOLDER ✅️
✅️BRILLIANT FOR LONG JOURNEYS AND QUICK A - B'S ✅️
✅️PETROL MUST BE TOPPED BACK UP BEFORE RETURNING THE CAR 
📆💸🏷DISCOUNTS ON LONG TERM HIRE 📆💸🏷
If you enter the congestion zone  or the dartford crossing you will be charged 
NO PETS 
If you have any questions please don't hesitate to contact me</t>
  </si>
  <si>
    <t>LR14MVA</t>
  </si>
  <si>
    <t>B180 Sport Cdi Blueefficiency</t>
  </si>
  <si>
    <t xml:space="preserve">.Is a great family car 
.regularly serviced 
.nice and cleaned
. We are able to drop it off and pick it up on the weekends as long as it within 2 miles of the address. </t>
  </si>
  <si>
    <t>LR13ZRU</t>
  </si>
  <si>
    <t>E250 Sport CDi Blueef-Cy S/s A</t>
  </si>
  <si>
    <t>Satellite Navigation, Climate Control, 18 inch amg Alloy Wheels, ABS brakes with Traction Control, Bluetooth, Central Locking, Cruise Control, Electric Mirrors, Heated Seats, Parking Sensors, Multifunction Steering Wheel, Electric Windows (Front &amp; Rear), Power-Steering, Radio &amp; CD-player, Xenon Headlights, Climate Control Air Conditioning, SPOKE NAPPA Leather Trimmed Steering Wheel, AMG Floor Mat</t>
  </si>
  <si>
    <t>LR11PFN</t>
  </si>
  <si>
    <t>Prius 10th Ann-Sary Vvt-I Cvt</t>
  </si>
  <si>
    <t>Call me on 07818555545</t>
  </si>
  <si>
    <t>LR09EFO</t>
  </si>
  <si>
    <t>A4 TFSI SE Auto</t>
  </si>
  <si>
    <t>My car is an ideal car for a luxury smooth drive with extra comfort and ease on journeys by having the advantage of an automatic gearbox.</t>
  </si>
  <si>
    <t>LP67CXK</t>
  </si>
  <si>
    <t>X-Trail N-Connecta Dig-T</t>
  </si>
  <si>
    <t>This car does not require human contact to pick-up and can be opened through the Hiya Car app.
The car is ULEZ compliant so no extra charges! It's got all the extra's you need to make your journey as comfortable as possible including:
- Sat-Nav
- Bluetooth Connectivity
- Media Centre
- Car Play
- USB Port
- A/C
- Sunroof
The car is fitted with Quickstart so  just complete your booking and once you're booking is accepted,, turn up to the car with your phone and away you go!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Push the clutch all the way down &amp; push the Start / Stop button to Start the car (Press again to Stop / turnoff the car)
- The handbrake releases automatically when pulling away
- Reverse gear - pull the gear leaver up then push the gear all the way to the left then forward into reverse</t>
  </si>
  <si>
    <t>LP65OVM</t>
  </si>
  <si>
    <t>C4 Cactus Flair Puretech Ss Sa</t>
  </si>
  <si>
    <t>Please return the vehicle as close as possible to 207 Fordwych Road.</t>
  </si>
  <si>
    <t>LP65NDC</t>
  </si>
  <si>
    <t>Toyota Prius T-spirit 2016</t>
  </si>
  <si>
    <t>LP65HBU</t>
  </si>
  <si>
    <t>S-Max Zetec Tdci</t>
  </si>
  <si>
    <t>No smoking allowed in car or to carry any pets, or anything that may have strong odours (food, etc).  It’s also not suitable for moving home/ heavy goods - will likely damage interior.  If you are driving into London, always check if you are going to be in the Congestion Zone.  This car is not subject to ULEZ charges since it’s Euro VI but always check online (car reg:LP65HBU) as regulation does change.  Please ensure you pay the congestion charge ahead of time.</t>
  </si>
  <si>
    <t>LP62ZGC</t>
  </si>
  <si>
    <t>Cls250 Cdi Blueeffic-Y Sport A</t>
  </si>
  <si>
    <t>Superbly maintained vehicle. Strictly NO pets or smoking inside the car.</t>
  </si>
  <si>
    <t>LP62LWY</t>
  </si>
  <si>
    <t xml:space="preserve">Dear Diver,
This is one not to miss !
Black Ford Fiesta with a smooth drive, low petrol consumption and clean engine. 
3 doors with spacious boot and interior. 
Flexible and wide availability 
The interior is always clean with comfortable seats and all the necessities you need for driving, creating the perfect driving experience for you. 
</t>
  </si>
  <si>
    <t>LP15YJF</t>
  </si>
  <si>
    <t>Qashqai N-Tec Dig-T Cvt</t>
  </si>
  <si>
    <t>Excellent 4x4 SUV…great drive,with sat nav and 360 degres cameras,ulez free</t>
  </si>
  <si>
    <t>LP15SYU</t>
  </si>
  <si>
    <t>Description</t>
  </si>
  <si>
    <t>LP12YKF</t>
  </si>
  <si>
    <t>A1 Sport TFSI</t>
  </si>
  <si>
    <t>Great car to drive, conveniently located in Horley town centre which is also very close to Gatwick Airport.
Specs:
Power: 120 bhp
Top Speed: 126 mph
0-60 mph: 8.6 secs
Gearbox: 6 speed
Transmission: manual
Boot capacity: 270 litres</t>
  </si>
  <si>
    <t>LO66YBT</t>
  </si>
  <si>
    <t>Q5 S Line + TFSI Quattro Auto</t>
  </si>
  <si>
    <t xml:space="preserve">Only 5000 miles on the clock excellent mint condition car hardly driven. 
No scrathes, dents or signs of wear and tear internally or externally.
No smoking or pets allowed inside the car. 
Please return the car in the same immaculate condition picked up in (this means fill back up with petrol to the same level you received it and also clean the inside and outside).
This car is not registered to travel through the congestion zone, therefore it will be your responsibility to pay for the congestion charge on the days you enter the zone.
</t>
  </si>
  <si>
    <t>LO66DSV</t>
  </si>
  <si>
    <t>Car Features and Perks:
Hybrid Technology
Very Fuel Efficient (I usually do at least 50mpg, more if I am being more fuel conscious)
Has Cruise Control (above 25mph)
Reverse Camera
Bluetooth/Handsfree
USB Charging Points
Electric Front Windows
Air Con/Climate Control
ULEZ compliant</t>
  </si>
  <si>
    <t>LO65NXB</t>
  </si>
  <si>
    <t>For any particular requests , message. Droptop convertible with red seats. Perfect for weddings and occasions and just if you’d like to drive a nice car.</t>
  </si>
  <si>
    <t>LO65FKT</t>
  </si>
  <si>
    <t>Golf Match Edition Bmt TDI</t>
  </si>
  <si>
    <t>Great car with Good consumption and has great handy extras such as the Sat nav, Bluetooth, Air Con and heated seats</t>
  </si>
  <si>
    <t>LO65EPF</t>
  </si>
  <si>
    <t>LO64OSC</t>
  </si>
  <si>
    <t>Qashqai N-Tec Dig-T</t>
  </si>
  <si>
    <t>My vehicle is well maintained, clean and in excellent condition. 
It's a great car for all your travel needs, very economical, and a smooth and comfortable drive.
Vehicle comes with SatNav and bluetooth which allows you to have music entertainment and hands free mobile phone all visible via a high quality display unit.
This vehicle also has rear parking sensors and front, rear and side cameras offering excellent visibility when parking.
The vehicle is generally available everyday, especially during the week.
This vehicle is ULEZ compliant however if entering the congestion zone you will need to pay the congestion charge.
You will be responsible for any fines/charges incurred during your rental.</t>
  </si>
  <si>
    <t>LO17UFX</t>
  </si>
  <si>
    <t>S3 TFSI Quattro S-A</t>
  </si>
  <si>
    <t>This Vehicle is brand new from the showroom received this week it has 280 miles and is only used for hire purposes. s3 310bhp FULL OPTIONS any questions please ask</t>
  </si>
  <si>
    <t>LO17JFG</t>
  </si>
  <si>
    <t>Corsa Design Cdti Eco S/s S-A</t>
  </si>
  <si>
    <t>Vauxhall Corsa
1.3 CDTi ecoFLEX Design Easytronic Euro 6 (s/s) 5dr
Car Features: 1.3 Diesel , ULEZ Exempt, Semi Auto, Compact Parking Bluetooth, USB, AUX. 
Car has a TH resident permit please leave vehicle in a residential bay only if left in a pay and display or business bay guest will be held liable for any tickets issued 
Car is parked within 5 mins walking distance aldgate Station and 15 mins from Whitechapel  Station.</t>
  </si>
  <si>
    <t>LO17HXM</t>
  </si>
  <si>
    <t>Mokka X Elite Nav Turbo Auto</t>
  </si>
  <si>
    <t>Automatic Transmission. This is a brilliant car for families or couples or friends. Use it for long weekends or city breaks and feel the convenience of automatic transmission coupled with a modern in-car connectivity suite. Simply plug your phone into the usb port provided to open up a host of state of the art connectivity options with android auto/apple play appearing on your car screen, which can be used to play Spotify tracks and simultaneously navigate with Google Maps/Waze. It frees you up entirely and you can attend phone calls using the connected bluetooth speakers in the car. Boot space is sufficient to accommodate all your shopping or weekend luggage.</t>
  </si>
  <si>
    <t>LO16VWV</t>
  </si>
  <si>
    <t>C250 D AMG Line Premium + Auto</t>
  </si>
  <si>
    <t xml:space="preserve">Very nicely specification Mercedes C250 AMG with premium plus pack (Fully loaded). Name the options this car has it all! 
Very economical can achieve over 70 mpg!
Below are some of the options this car comes with:
-Pan roof
-Full leather seats
- Heated seats
- LED adaptive xenon headlights
- Parking pilot
- Reverse cam
- Burmester sound system
- Keyless entry/start
- 19" upgraded wheels
</t>
  </si>
  <si>
    <t>LO14JBX</t>
  </si>
  <si>
    <t>MINI Roadster Cooper</t>
  </si>
  <si>
    <t xml:space="preserve">Copper Chilli Pack Mini Convertible. Brought in June 2014. Just about to hit 13,000 miles on it. 2 seater. 
Bright red, with a matching red interior. Part leather, heated seats. You do have the \"sports\" button on the car also. </t>
  </si>
  <si>
    <t>LN61PRV</t>
  </si>
  <si>
    <t>Orlando LT Vcdi Auto</t>
  </si>
  <si>
    <t xml:space="preserve">My car is suitable for family and for long trips.  
</t>
  </si>
  <si>
    <t>LN15UKE</t>
  </si>
  <si>
    <t>I10 Premium</t>
  </si>
  <si>
    <t xml:space="preserve">Like-New 5-door Premium Hyundai i10 including Bluetooth, voice and steering wheel control, always-on LED lights and air con as well as best-in-class boot space. </t>
  </si>
  <si>
    <t>LN14BPO</t>
  </si>
  <si>
    <t>Focus Zetec Nav Econetic Tdci</t>
  </si>
  <si>
    <t xml:space="preserve">Here we have a nice Ford Focus Zetec Nav Econetic Estate Diesel in Black Manual gears. Ideal workhorse. Extremely spacious Boot.
** MINIMUM 2 DAYS BOOKING OVER THE WEEKEND**
Pls note that the car maybe available at the secondary location which is Hendon NW London. Can be picked up from the local station. To avoid confusion pls contact me on 07564062557 prior to booking. STRICTLY NO BOOKINGS OUTSIDE OF HIYACAR. Thanks  </t>
  </si>
  <si>
    <t>LN11WLD</t>
  </si>
  <si>
    <t>Its great and amazing car , and very smooth to drive. My previous renters testify to it. Ford Fiesta  makes a clear bold statement with its blend of coupe styling, high-riding suspension and family features. Flowing lines, a coupe-like profile and a jacked-up ride height help the car stand out from traditional ford rivals. Thanks to uprated suspension, the Ford Fiesta offers a sharper feel and is more agile. The car boasts an extremely fuel economic  Unleaded  petrol capable of returning a stagg</t>
  </si>
  <si>
    <t>LM65KZL</t>
  </si>
  <si>
    <t>Golf Gte Nav S-A</t>
  </si>
  <si>
    <t>Our family car is reliable, comfortable and a joy to drive. It's a hybrid (battery/petrol) and fully automatic. It has comfortable leather sport seats, a great sound system (Apple Carplay and Android Auto comptatible) and a decent sized boot. It is in very good condition so please return the car in the condition that you find it. The first 25 electric miles of your journey are free (!) after which the petrol engine will automatically kick in. No commercial use.</t>
  </si>
  <si>
    <t>LM64XLR</t>
  </si>
  <si>
    <t>Great car, drives perfectly
Rent by the day, week or month
Good on fuel and cheap on insurance
ULEZ COMPLIANT
1.0 LITRE!!
ZERO TAX!!
Contact me for any further info 2015 Peugot 208 Access
- 1.0 Petrol, Manual
- 3 Door Hatchback
- Recently Serviced
- Drives well
- NO ULEZ Charge
- USB Charger
- Few bumps and scratches</t>
  </si>
  <si>
    <t>LM59XHR</t>
  </si>
  <si>
    <t>Good runner. Clean interior. Perfect for long trips. Very cheap from fuel. Have navigation "Waze and Google maps" , back camera and android 10 audio system with YouTube and Soundcloud. New front disks and break pads.</t>
  </si>
  <si>
    <t>LM59LFO</t>
  </si>
  <si>
    <t>C3 VTR</t>
  </si>
  <si>
    <t>It's little petrol car</t>
  </si>
  <si>
    <t>LM21WNH</t>
  </si>
  <si>
    <t>Corsa Sri Premium Turbo</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</si>
  <si>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</si>
  <si>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LM21WMZ</t>
  </si>
  <si>
    <t>Hiya Edinburgh,👋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</si>
  <si>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LM21WMJ</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</si>
  <si>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</si>
  <si>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LM21WLA</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</si>
  <si>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</si>
  <si>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LM21WKU</t>
  </si>
  <si>
    <t>🚗 Cruise around town in style with our Vauxhall Corsa – low emissions, perfect for weekends or quick shopping trips! 🛍️
🌟 Loaded with modern features, including Apple/Android car play and all the bells and whistles for a comfy ride. We've even thrown in a phone charger &amp; holder! 📱(Please leave it in the car for the next driver!)
🔐 QuickStart technology means all you need is your smartphone to search, book &amp; drive – easy peasy!
🌟 TOP TIP: Enjoy 100 miles per day, and just 30p per extra mile. Plan your trips worry-free!
⛽ Simple return policy – return with the same fuel level and keep it tidy inside. ♻️
❓ Questions? Drop us a message through the app – our team is here to help with anything you need (except tonight's lottery numbers)! 🤩</t>
  </si>
  <si>
    <t>LM21WKE</t>
  </si>
  <si>
    <t>***Please note that this car is orange, not red***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200 mi per day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</si>
  <si>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LM21WJF</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</si>
  <si>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then it's 30p per extra mile***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</si>
  <si>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LM21WJE</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</si>
  <si>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</si>
  <si>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LM21WHU</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</si>
  <si>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</si>
  <si>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LM21WHT</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</si>
  <si>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t>
  </si>
  <si>
    <t>LM20XLC</t>
  </si>
  <si>
    <t>LM20XKZ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</si>
  <si>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</si>
  <si>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LM20XKX</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</si>
  <si>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</si>
  <si>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LM20XKV</t>
  </si>
  <si>
    <t>LM20XKS</t>
  </si>
  <si>
    <t>LM20XKP</t>
  </si>
  <si>
    <t>LM20XKO</t>
  </si>
  <si>
    <t>LM20XKK</t>
  </si>
  <si>
    <t>LM20XKF</t>
  </si>
  <si>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</si>
  <si>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LM20XKB</t>
  </si>
  <si>
    <t>Take a spin in our Peugeot 208 Allure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</si>
  <si>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LM20XJZ</t>
  </si>
  <si>
    <t>LM20WWL</t>
  </si>
  <si>
    <t>Brand new 20 plate automatic with great fuel economy, ULEZ compliant &amp; all the stuff you expect from a new car including bluetooth, phone docking station &amp; voice recognition 
This car is 6 minutes away from Brixton station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
Most importantly, enjoy your trip!
Please bring a USB-A cable with you to access Apple CarPlay or Android Auto</t>
  </si>
  <si>
    <t>LM20WWD</t>
  </si>
  <si>
    <t>LM20WVY</t>
  </si>
  <si>
    <t>LM20WUL</t>
  </si>
  <si>
    <t>Take a spin in our new Peugeot 208 Allure Puretech (automatic)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</si>
  <si>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LM20WUE</t>
  </si>
  <si>
    <t>208 Allure Premium Ptech S/s A</t>
  </si>
  <si>
    <t>LM20WTY</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</si>
  <si>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</si>
  <si>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LM20WTW</t>
  </si>
  <si>
    <t>Peugeot 208,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</si>
  <si>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LM20WTU</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</si>
  <si>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</si>
  <si>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LM20WTR</t>
  </si>
  <si>
    <t>Take a spin in our new Peugeot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</si>
  <si>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LM20WTP</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</si>
  <si>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</si>
  <si>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</si>
  <si>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</si>
  <si>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LM20WMF</t>
  </si>
  <si>
    <t>LM20VTP</t>
  </si>
  <si>
    <t>LM20VGO</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</si>
  <si>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*Disclaimer: I do not own the car but I work for Hiyacar as their UX/UI Designer - this is my way of learning hands on what it's like to be a Hiyacar owner so that I can improve their experience as well as understanding the drivers' POV.
Please bring a USB-A cable with you to access Apple CarPlay or Android Auto</t>
  </si>
  <si>
    <t>LM20VGN</t>
  </si>
  <si>
    <t>LM20VGL</t>
  </si>
  <si>
    <t>Take a spin in our Peugeot 208 with low emissions &amp; all the space you need for a weekend away or a trip to the shops.
The car is parked just a 7 minute walk from Highbury &amp; Islington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</si>
  <si>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LM20VGK</t>
  </si>
  <si>
    <t>LM20VGJ</t>
  </si>
  <si>
    <t>LM20VGG</t>
  </si>
  <si>
    <t>LM20VGF</t>
  </si>
  <si>
    <t>LM20VGE</t>
  </si>
  <si>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</si>
  <si>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LM20VGC</t>
  </si>
  <si>
    <t>LM20VEX</t>
  </si>
  <si>
    <t>LM20VEW</t>
  </si>
  <si>
    <t>LM20VEV</t>
  </si>
  <si>
    <t>Take a spin in our Peugeot 208 with low emissions &amp; all the space you need for a weekend away or a trip to the shops.
The car is parked just a 15 minute walk from Mile End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</si>
  <si>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LM20VEU</t>
  </si>
  <si>
    <t>Take a spin in our new Peugeot 208 with low emissions &amp; all the space you need for a weekend away or a trip to the shops.
The car is parked just a 10 minute walk from Clapton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</si>
  <si>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LM20VEP</t>
  </si>
  <si>
    <t>Take a spin in our new Peugeot 208 with low emissions &amp; all the space you need for a weekend away or a trip to the shops.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with fuel replaced to the same start level, and ready for the next person :)
Most importantly, enjoy your trip!
Please bring a USB-A cable with you to access Apple CarPlay or Android Auto</t>
  </si>
  <si>
    <t>LM20VEO</t>
  </si>
  <si>
    <t>LM20VEL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</si>
  <si>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a phone holder so you can use your phone as a sat nav safely (Android Auto or Apple Car). Front of car has a USB-C power charging port and a normal USB port which charges and connects for Android/Apple. Two rear passenger USB charging ports.
All our cars are fitted with QuickStart so all you need is a smartphone to search, book &amp; drive!
Congestion zone: If you enter the congestion zone during your booking, you will be billed for the usage the following month.
TOP TIP - All our cars are ULEZ compliant, 200 miles per day limit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</si>
  <si>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LM20NLC</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</si>
  <si>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</si>
  <si>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LM17HVC</t>
  </si>
  <si>
    <t>Qashqai Tekna Dig-T Cvt</t>
  </si>
  <si>
    <t>Excellent automatic SUV,very easy to drive it,sat nav,360 cameras</t>
  </si>
  <si>
    <t>LM15BRF</t>
  </si>
  <si>
    <t>Twingo Dynamique Sce S/s</t>
  </si>
  <si>
    <t>Welcome to my Renault Twingo!
It’s a lovely little car if you need to get around the City and to the shops, or for a weekend ( or longer!) escape from town.
It has 5 doors and the back seats can be folded down so lots of flexibility to travel with friends or with more luggage as needed.
It’s regularly serviced, cleaned and reliable, please read car quirks - particularly handling stop/start traffic.
The car is located conveniently near East Putney Tube Station (District Line) or Putney mainline rail station.
The car is ULEZ compliant and setup on Autopay for the Congestion Charge which means you won’t need to worry about where you drive in London ( note for the Congestion Charge, Hiya Car will claim this back from you)
For convenience, I’ve added a USB socket in the car near the handbrake.
Remember that the car should be left clean, tidy and fully fuelled ready for the next driver.  You’ll find rubbish bags, wipes and hand sanitiser in the glovebox.
If you have any suggestions for improving the convenience or have any issues, do let me know.</t>
  </si>
  <si>
    <t>LM12ZGA</t>
  </si>
  <si>
    <t>C180 AMG Sport Blueeffi-Cy A</t>
  </si>
  <si>
    <t>Beautiful C Class Coupe AMG Sport Automatic. Comes with part leather interior, sat nav, bluetooth and dual climate control.</t>
  </si>
  <si>
    <t>LM12KTF</t>
  </si>
  <si>
    <t>Spark LT</t>
  </si>
  <si>
    <t>Chevrolet spark 1.2  
5 seats 
I am happy to announce you that, the car is ready to take you on your next trip. Because it has small size and powerful engine you can use it to travel in the city but for long journeys as well . 
ULEZ Free
Very easy to drive and park. Low insurance. Very comfortable , economic.
Also delivery available for booking at least 5days.
Don't wait book it NOW !!!</t>
  </si>
  <si>
    <t>LM12CLV</t>
  </si>
  <si>
    <t>Focus Titanium Turbo</t>
  </si>
  <si>
    <t>lovely fully loaded ford focus Ecoboost titanium , very efficient on fuel, very   neat in and out , the car is always  cleaned and washed after each hire...and also sterilized  . the car comes with plenty of legroom and a spacious boot..
lovely to drive with  sony surround CD system</t>
  </si>
  <si>
    <t>LL66UWD</t>
  </si>
  <si>
    <t>C 220 AMG Line D</t>
  </si>
  <si>
    <t>Great car, very comfortable and smooth drive</t>
  </si>
  <si>
    <t>LL65MLY</t>
  </si>
  <si>
    <t>Corsa Limited Edition</t>
  </si>
  <si>
    <t xml:space="preserve">Fantastic city car, easy to drive, nippy and compact...perfect for roaming round town in, limited edition model that comes with exclusive features such as spoiler, tinted windows, and media entertainment system that supports voice command and sat-nav when phone paired with Bluetooth.  Car is located near Alperton station(Piccadilly Line), easy to reach, however delivery can be arranged.
</t>
  </si>
  <si>
    <t>LL65AKN</t>
  </si>
  <si>
    <t>Forfour Prime Prem Night Sky A</t>
  </si>
  <si>
    <t>Perfect city car....excellent drive...very economical smart car</t>
  </si>
  <si>
    <t>LL64GZM</t>
  </si>
  <si>
    <t>Prius+ Icon Cvt</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</si>
  <si>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</si>
  <si>
    <t>LL63XCF</t>
  </si>
  <si>
    <t>Corsa Sxi AC</t>
  </si>
  <si>
    <t>The car comes with an AUX cable, iphone charger and phone mount for the windshield.</t>
  </si>
  <si>
    <t>LL61GCY</t>
  </si>
  <si>
    <t>Galaxy Titanium X Tdci A</t>
  </si>
  <si>
    <t>***Cheapest Rate***
***Due to non-ULEZ compliant***
ULEZ is paid by the owner (Me) and charged to you via Hiyacar if you enter the zone.
Ford Galaxy Titanium X
Fantastic 7 seater family car 
Great for staycations, shuttling bulky items (eg. University dorms, Recycling Centre trips etc.
Fully loaded features (including, Bluetooth
Cruise Control
Magnetic phone holder
USB port adapter
ISOFIX connectors
Magnetic mobile phone holder
Two USB charging ports
10 mins from Carpenders Park or Northwood station.
***P</t>
  </si>
  <si>
    <t>LL59HRW</t>
  </si>
  <si>
    <t>Picanto Strike</t>
  </si>
  <si>
    <t>If you are looking for a good and reliable car and good driving experience, then our car is the best option for you. This car drives very pleasurably, and it has been kept in a very good condition. 
Hey! I’m a  Kia Picanto Strike 2009 (59 reg) 1 Litre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-Bluetooth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</si>
  <si>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LL16HOA</t>
  </si>
  <si>
    <t>Astra Design Cdti Ecoflex S/s</t>
  </si>
  <si>
    <t>My car is parked just a 5 minute walk from Brighton station. 
My Astra estate is wonderful. It seats five and has a huge boot. It is also super economical, it usually gets 60/70mpg even more on long motorway trips! If you are using the car in London then it's nice to know that it is ULEZ compliant :-). 
You are able to collect the car using the Hiyacar App. 
The car is usually in one of the residential parking bays near Station St, off Trafalgar Street. It can be returned to any other residential parking bay in area Y. I will let you know exactly where it is before you pick up the car and ask that you let me know where you parked it after the hire.</t>
  </si>
  <si>
    <t>LL12FBG</t>
  </si>
  <si>
    <t>Astra Exclusiv 98</t>
  </si>
  <si>
    <t>Vauxhall Astra: Neat and clean car inside and out. Very reliable and picks up speed quickly. Has ample boot space, stereo, cruise control, remote central locking.   Unlimited mileage.</t>
  </si>
  <si>
    <t>LL11MUP</t>
  </si>
  <si>
    <t>Galaxy Zetec TDCi Auto</t>
  </si>
  <si>
    <t>Ford galaxy 7 seats</t>
  </si>
  <si>
    <t>LK68NYV</t>
  </si>
  <si>
    <t>Focus St-Line X</t>
  </si>
  <si>
    <t>Ford focus ST line X 2018 in blue, available to rent at your convenience. Please message on instagram for longer rentals or enquiries: pristine_car_rentals3.</t>
  </si>
  <si>
    <t>LK64ZLV</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</si>
  <si>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Peugeot 208 car to drive, very economic 1.2 L,  5 doors,  Bluetooth Connectivity, AUX, USB Interface, Touch screen , Cruise control, Air Conditioning, DAB radio, Electric Front Windows, Airbags, Anti Lock Braking System, Brake Assist (BAS), Cup Holders, Remote Central Locking, Alloy Wheel , Multi Functional Steering Wheel, Adjustable Drivers Seat, Adjustable Steering Column, 5 Speed Manual Gearbox, Power Assisted Steering (PAS).</t>
  </si>
  <si>
    <t>LK64URR</t>
  </si>
  <si>
    <t>Excellent lil car,ver economy and easy to drive it....</t>
  </si>
  <si>
    <t>LK64UAG</t>
  </si>
  <si>
    <t>Galaxy Zetec Tdci Auto</t>
  </si>
  <si>
    <t>This is a great car and spacious for a big family.
I have setup auto pay for  London ULEZ, London Congestion daily charge, Heathrow drop-off Charge and  Dartford crossing charge, this will be charged separately if it’s used for duration of hire.
Details:
https://www.heathrow.com/transport-and-directions/terminal-drop-off-charge
————
https://www.gov.uk/pay-dartford-crossing-charge
—————-
Following item can be provided if needed:
USB port adapter for mobile charging cable
UK MAP SatNav
Child Seat
Child Booster
————————-
Nearest :
Train- Hampton Railway, 16 minutes walk away
Buses- 111  bus stop 2 minutes walk
Airport- Heathrow Airport is 4.4 miles 
Hotel  - Premier Inn Sunbury (Kempton Park) hotel 2.2 miles
————————-
Smoking, dogs or pets are allowed in the car.
Driver is responsible for cost of repairs or replacements or cleaning for - Misfuelling, Damaging wheels, Breaking glass windows, driving into flooded road( damaging engine, loosing car key, and damaging car seats.
Driving outside UK like EU or international countries are not permitted</t>
  </si>
  <si>
    <t>LK59NDX</t>
  </si>
  <si>
    <t>Volvo</t>
  </si>
  <si>
    <t>V50 SE</t>
  </si>
  <si>
    <t>A comfortable, sturdy and safe Swedish tank with automatic gearbox, heated seats and DAB radio, offered in lovely clean condition with a low mileage.
Roof rack and two bike racks also available on request.</t>
  </si>
  <si>
    <t>LJ71RSX</t>
  </si>
  <si>
    <t>Cla 180 AMG Line Premium + A</t>
  </si>
  <si>
    <t>Everything about my car is electric so if you want to change your seating position there is two seat sticks on the door the bottom stick is to adjust how high or low you want your seat and the other stick is to allow you to adjust the back of your seat. Also the boot is electric so to open it you need to press the badge and the boot will lift up by itself and to shut it you will see 2 buttons on under the boot lid that will allow you to close it</t>
  </si>
  <si>
    <t>LJ68VTM</t>
  </si>
  <si>
    <t>Forfour Brabus Xclusive A</t>
  </si>
  <si>
    <t>Very sporty smart  4 doors</t>
  </si>
  <si>
    <t>LJ63MLO</t>
  </si>
  <si>
    <t>Civic I-Dtec ES</t>
  </si>
  <si>
    <t>The car is located a 10 minute walk from Highbury &amp; Islington station (Victoria line &amp; Overground).
For what appears to be a sporty city 3-door car, this is a very comfortable and spacious 5 door car. There is plenty of leg room, the boot is very large with an additional compartment within it to add to the storage space.  Diesel but award winning for fuel efficiency - it was launched under Honda's flagship Earth Dreams technology environmental programme.  There is a rear view camera with parking guide lines on the screen that make reversing safer and easier. The dashboard has optional colour indicators of your driving efficiency. Climate controlled A/C, city brake system, front and rear parking sensors, USB port and Bluetooth capability.  Hope it suits you!</t>
  </si>
  <si>
    <t>LG68LNR</t>
  </si>
  <si>
    <t>Civic SR Vtec</t>
  </si>
  <si>
    <t>This Honda Civic Hatchback Vtec Turbo Sr, petrol, 5 doors 1.0 engine  It’s a manual 6 gear speed for more economic driving. It has a decent large boot. It has infotainment package with two USB ports, sat-nav, a 7.0in touchscreen and Apple CarPlay/ Android Auto, plus front and rear parking sensors, a rear-view camera, 17in alloys, dual-zone climate control, auto wipers, power-folding door mirrors, privacy glass, a leather-trimmed steering wheel with easy access to volume, calls and music, a rear centre armrest. 
ULEZ complaint.
Please note: No smoking and no pets allowed. Phone Holder provided by the owner, not to remove or change. The driver will be liable if lost or stolen. Happy to cater long and short term rental. Please return the car in the same clean condition and the same amount of petrol. Many thanks!
Happy to help if you have any queries.</t>
  </si>
  <si>
    <t>LG67GXB</t>
  </si>
  <si>
    <t>C 220 AMG Line Premium D Auto</t>
  </si>
  <si>
    <t>Mercedes C Class drives absolutely superb. It has sat nav, heated seats, Keyless go, panoramic sunroof and Bluetooth.
There are various driving modes such as eco. Comfort, sport, sport plus and individual.
This also has the ambient lighting pack which looks real good at night. 
Please look after this beauty. no smoking or pets.</t>
  </si>
  <si>
    <t>LG65PFJ</t>
  </si>
  <si>
    <t xml:space="preserve">This is a beautiful, white car and always carefully driven.  It is very good for city driving and parking.
Very economical on petrol. I can get from Ealing to Bristol on a sixth of a tank, driving very quickly!
You will fall in love with it, too.
</t>
  </si>
  <si>
    <t>LG64EKV</t>
  </si>
  <si>
    <t>LG18VPK</t>
  </si>
  <si>
    <t>Civic SE Vtec Cvt</t>
  </si>
  <si>
    <t>My car is economical, automatic, cruise control, turbo, bluetooth sound system, sports mode, comfortable and fun to drive. Its stylish too ;)</t>
  </si>
  <si>
    <t>LG17BVW</t>
  </si>
  <si>
    <t>Prius Active Vvt-I Cvt</t>
  </si>
  <si>
    <t>Toyota Prius, Hybrid 1.8 Automatic.</t>
  </si>
  <si>
    <t>LG16ZBU</t>
  </si>
  <si>
    <t>C220 SE Bluetec Auto</t>
  </si>
  <si>
    <t>Why drive a 2016 C Class? With the automatic transmission, cruise control, rain sensing wipers, automatic headlights and bluetooth connectivity, you can enjoy one of the smoothest journeys of your life.
Eco start stop funtion and combined 65.7mpg - very economical. 
Use the reversing camera in difficult parking situations which brightens at night.
Use the 2 USB ports to charge your phones and ipads or to connect to the amazing sound system.
Drive away today with style and ease.</t>
  </si>
  <si>
    <t>LG14EOM</t>
  </si>
  <si>
    <t>Lovely little Ford Fiesta with a low carbon emissions engine so you don’t need to worry about ULEZ charge. Air conditioning, electric front windows and wing mirrors, reverse parking sensors, air conditioning. Please pay for Congestion charge if you are going into central london and Dartford crossing charge if you are using it. 
- Radio
- iPhone charger cable
- Bluetooth phone pairing
The car is pet friendly but please ensure your pet is suitably restrained so they cannot distract you when you are driving and injure you or themselves. Please also leave the car as you found it, no mucky paw prints please!</t>
  </si>
  <si>
    <t>LG12DLZ</t>
  </si>
  <si>
    <t>Qashqai Tekna</t>
  </si>
  <si>
    <t>My car is located a 5 minute walk from limehouse station (DLR).
Nissan qashqai Tekna fully loaded, got everything you need in a car, panoramic roof, 6 gear manual, Heated leathers, aux,Bluetooth, back and front 3D camera, side step, alloy wheels, satnav, cruise control, everything is here to make your ride comfortable and your own</t>
  </si>
  <si>
    <t>LF65PVJ</t>
  </si>
  <si>
    <t>A6 S Line TDI Ultra S-A</t>
  </si>
  <si>
    <t xml:space="preserve">Perfect Audi A6 Avant, loads of room in the boot, heated seats, satnav built in, Bluetooth for media playing. Pristine and wonderful to drive, smells great inside too! </t>
  </si>
  <si>
    <t>LF64GWK</t>
  </si>
  <si>
    <t>Rio 2</t>
  </si>
  <si>
    <t>a spacious 5 seater family car with a generous boot.</t>
  </si>
  <si>
    <t>LF60ZDV</t>
  </si>
  <si>
    <t>Saab</t>
  </si>
  <si>
    <t>9-3 Turbo Edition Tid 150</t>
  </si>
  <si>
    <t>Hi, since it is Diesel, the only thing I am kindly asking for, is not to REV the engine with high RPM for the first 20 minutes, so before it gets appropriate temperature + to slowly release the clutch on first gear rather than quick pull from every traffic light in F1 Lewis Hamilton mode, thank you and enjoy :)</t>
  </si>
  <si>
    <t>LF18HZC</t>
  </si>
  <si>
    <t>Yaris Icon Tech Hyb Vvt-I Cvt</t>
  </si>
  <si>
    <t>- 2018 Toyota Yaris Hybrid
- SatNav
- Bluetooth/ Handsfree
- Usb Port
- Hiya keyless Quickstart
- ULEZ compliant
- Automatic
Approximately a 3 minute walk from Raynes Park Train Station
Low mileage and very easy to drive
If you could please leave the vehicle in the same state as you found it.
When you return the car, please leave it at the same car parking spot you found it, the one closest to the bins.
Enjoy :-)</t>
  </si>
  <si>
    <t>LF16OHZ</t>
  </si>
  <si>
    <t>220d Sport Auto</t>
  </si>
  <si>
    <t>Automatic. Easy to drive. Red leather seats. Good on fuel. New tyres. Solid reliable safe car. Sport sport+ comfort eco driving modes. Automatic headlights. Automatic windshield wipers. Full Air conditioning. Push to start. Fob key. 
LIVE GPS TRACKING WITH SPEED ALERTS. 
Car must be returned on like for like fuel as it was when collected.</t>
  </si>
  <si>
    <t>LF15PLN</t>
  </si>
  <si>
    <t>This nearly new Kia Sorento - probably with the lowest miles on the planet! It has not seen the road much. It's a fantastic vehicle for those longer family trips with ample space and 7 seats when needed. You will love this drive as it's automatic so forget about those painful gear changes in traffic! It has an all leather interior too. Ventilated and heated seats, the vehicle has been serviced at Kia and maintained by them. It has blind spot monitors 360 degree view camera and a fantastic infinity 10 speaker sound system. It also has separate air conditioning at the rear and four 12 volt sockets to provide for ample charging. The rear seats recline and do provide additional comfort. 
 Please do treat this car as your own. carefully!</t>
  </si>
  <si>
    <t>LF15FLP</t>
  </si>
  <si>
    <t>Corsa Excite AC</t>
  </si>
  <si>
    <t>Smooth corsa ready to be drove!</t>
  </si>
  <si>
    <t>LF13UTK</t>
  </si>
  <si>
    <t>Civic I-Vtec SE</t>
  </si>
  <si>
    <t>really clean car with no mechanical problems. very spacious and economical car. solid for city driving and motorway miles.
Have access to another car, so this one is used barely - thus thought to do car share via hiya car.
Have owned this car from new and have taken good care of it. Expect the person renting the car will take care of it too.</t>
  </si>
  <si>
    <t>LE16VUB</t>
  </si>
  <si>
    <t>Insignia Elite Nav Cdti Auto</t>
  </si>
  <si>
    <t>New car 6months old, amazing condition, leather service, seat heating, wifi in the car, on star service, all the new technology</t>
  </si>
  <si>
    <t>LE16RXX</t>
  </si>
  <si>
    <t>208 GT Line S/s</t>
  </si>
  <si>
    <t>LE16GGZ</t>
  </si>
  <si>
    <t>A4 S Line TFSI S-A</t>
  </si>
  <si>
    <t>Our family car is a great car to drive. It is really comfortable with plenty of space in the front, back and boot. 
It is ULEZ compliant (so no need to pay £12.50 each day for driving in London) and it is economical (53.2mpg).  
It also comes with lots of additional features to a standard Audi. It is S-Line 2.0l TFSI with rear privacy glass. It is an automatic, but it also has a manual change option. This makes it easy to drive in town, but also fun to drive when you get onto the open roads. It has a great entertainment system including 2 USB ports (there is a cable with a USB-C connection in the car), aux input, and DAB digital radio. You can easily play any of your music through Bluetooth and answer the phone if required. It also has a build-in satnav.
It also has air-conditioning that can be controlled to three different zones of the car to make sure everyone is the right temperature.
It is a lovely, low mileage, new second-hand car recently bought from an Audi dealership in March this year, so it has had all the checks done to it and has all tyres recently replaced. 
We have a child booster seat available. If you need this option please let me know and I can put it in the car. 
I do not accept late night / early morning bookings (i.e. collecting the car after 9pm or before 7am). 
As this is our family car, we do ask that if you hire the car you return it as clean (inside and out) as you receive it. We will ensure the car is clean inside and out before any hire. If this is not done, the cleaning costs will be passed on to the hirer + £5 administration fee. 
I'm very happy to answer any questions about the car and hope that, if you decide to hire it, you have as much fun driving it as I do.
PLEASE NOTE: If there are any Penalty Charge Notices (PCN) or speeding tickets received while the car is on hire you will be charged for the PCN + £5 administration fee.</t>
  </si>
  <si>
    <t>LD73SUA</t>
  </si>
  <si>
    <t>C4 Sense + Puretech S/s Auto</t>
  </si>
  <si>
    <t>Citreon C4 2023. The car is very economical with a relatively high seating position when compared to other cars in its class.</t>
  </si>
  <si>
    <t>LD69WZC</t>
  </si>
  <si>
    <t>New CHR with car play immaculate condition automatic hybrid,  unleaded petrol very low fuel consumption, beautiful car to drive.
To start the car, press the brake and press Power at the same time to go, remember to put In P in order to start. 
The wing mirrors are not electric, you just pull them out.
Car is parked on Dagnall Street, just of Culvert Road.
Please Take photos before and after, and only the registered person can drive.
Happy driving</t>
  </si>
  <si>
    <t>LD65XCF</t>
  </si>
  <si>
    <t>Zafira Tourer Elite Cdti S/s</t>
  </si>
  <si>
    <t>Vauxhall Zafira Elite  7 seater MPV, Leather heated seats, Panoramic Sunroof with electric blind, Satellite Navigation,  Dab radio , CD Player, and reverse camera.</t>
  </si>
  <si>
    <t>LD62TGK</t>
  </si>
  <si>
    <t>Golf Match TSI</t>
  </si>
  <si>
    <t>Notice &amp; milage at owners discretion. Please allow notice if wanting to rent for extended periods</t>
  </si>
  <si>
    <t>LD62OUU</t>
  </si>
  <si>
    <t>Verso Tr Valvematic Cvt</t>
  </si>
  <si>
    <t xml:space="preserve">Stunning spacious AUTOMATIC MPV with very comfortable seats for short or long journeys. Drives beautifully. Privacy glass. 7 seater with back two seats more suitable for children and teenagers. All back seats fold down to create the feel of a mini ban. Owned by a non smoking family. 
Looking to share with others who will take as much care of it as we do. </t>
  </si>
  <si>
    <t>LD61YXO</t>
  </si>
  <si>
    <t>320d ES 181</t>
  </si>
  <si>
    <t>lovely driving bmw 3series im the legitimate first and only owner of this vehicle so will only hire out to responsible people. 
 the cars in perfect condition in and out and would expect it to be returned in the same Condition.</t>
  </si>
  <si>
    <t>LD61WHT</t>
  </si>
  <si>
    <t>Pro Ceed Vr-7 Crdi</t>
  </si>
  <si>
    <t>Here is my 3 doors Kia Pro-ceed, a practical compact car that offer a comfortable ride. classic technology with options to suits different needs.
well maintained, Drive smoothly and very economical on fuel.
Come with CD player, Bluetooth compatible USB and AUX connection. Spare tyre. hand free call, electric windows.
Here you will have a smooth trip whether it's a short or a long one.
any questions, please feel free to drop me a message.
Thanks</t>
  </si>
  <si>
    <t>LD58YBT</t>
  </si>
  <si>
    <t>Cr-V ES I-Vtec</t>
  </si>
  <si>
    <t>This Honda CRV has been a trusted daily driver and family car for years. It offers huge boot space for your travels, holiday or moving house requirements. It also has five seats and enough legroom for all occupants. Its a manual petrol version and is nice and comfortable to drive.</t>
  </si>
  <si>
    <t>LD21WFC</t>
  </si>
  <si>
    <t>C3 Flair Puretech S/s</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</si>
  <si>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</si>
  <si>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LD21WFB</t>
  </si>
  <si>
    <t>Take a spin in our Citroen C3 with low emissions &amp; all the space you need for a weekend away or a trip to the shops.
The car is parked just a 7 minute walk from Queens Park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</si>
  <si>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LD21WFA</t>
  </si>
  <si>
    <t>Take a spin in our Citroen C3 with low emissions and all the space you need for a weekend away, a trip to the shops, or more!
The car is parked on Banner Street, just 4 minutes walk from Old Street station, 9 minutes walk from Barbican station and 10 minutes walk from Moorgate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</si>
  <si>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LD21WDZ</t>
  </si>
  <si>
    <t>COVID-19: This car does not require human contact to pick-up. 
The car is a located a 5 minute walk from Ealing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</si>
  <si>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LD21WDX</t>
  </si>
  <si>
    <t>Take a spin in our new Citroen C3 with low emissions &amp; all the space you need for a weekend away or a trip to the shops.
The car is parked just a 5 minute walk from Ladywell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</si>
  <si>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LD21WDW</t>
  </si>
  <si>
    <t>COVID-19: This car does not require human contact to pick-up. 
The car is located 2 minutes away from Chiswick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t>
  </si>
  <si>
    <t>LD21WDV</t>
  </si>
  <si>
    <t>Take a spin in our Citroen C3 with low emissions &amp; all the space you need for a weekend away or a trip to the shops.
The car is parked just a 10 minute walk from Dalston Junction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</si>
  <si>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LD21WDU</t>
  </si>
  <si>
    <t>COVID-19: This car does not require human contact to pick-up. 
The car is a located an 11 minute walk away from Tooting Bec station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</si>
  <si>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LD21WDT</t>
  </si>
  <si>
    <t>Take a spin in our new Citroen C3 with low emissions &amp; all the space you need for a weekend away or a trip to the shops.
The car is parked just a 15 minute walk from Leyton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</si>
  <si>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LD21WDR</t>
  </si>
  <si>
    <t>Take a spin in our new Citroen C3 Flair Puretech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</si>
  <si>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LD21WDP</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</si>
  <si>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</si>
  <si>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LD21WDN</t>
  </si>
  <si>
    <t>COVID-19: This car does not require human contact to pick-up. 
The car is a located an 8 minute walk away from Tooting Bec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</si>
  <si>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LD21WDM</t>
  </si>
  <si>
    <t>COVID-19: This car does not require human contact to pick-up. 
The car is a located a 13 minute walk away from Wandsworth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</si>
  <si>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LD21WDL</t>
  </si>
  <si>
    <t>Take a spin in our new Citroen C3 Flair Puretech with low emissions &amp; all the space you need for a weekend away or a trip to the shops.
The car is parked just a 7 minute walk from Anerley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</si>
  <si>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LD21WDK</t>
  </si>
  <si>
    <t>Take a spin in our new Citroen C3 with low emissions &amp; all the space you need for a weekend away or a trip to the shops.
The car is parked just a 8 minute walk from Kilburn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</si>
  <si>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LD21WDJ</t>
  </si>
  <si>
    <t>Take a spin in our new Citroen C3 with low emissions &amp; all the space you need for a weekend away or a trip to the shops.
The car is parked just a 16 minute walk from Denmark Hill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</si>
  <si>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LD21WDG</t>
  </si>
  <si>
    <t>LD21WDF</t>
  </si>
  <si>
    <t>COVID-19: This car does not require human contact to pick-up. 
The car is a located a 7 minute walk away from Clapham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</si>
  <si>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LD21VZN</t>
  </si>
  <si>
    <t>Take a spin in our new Citroen C3 with low emissions &amp; all the space you need for a weekend away or a trip to the shops.
The car is parked just a 10 minute walk from North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</si>
  <si>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LD21UBZ</t>
  </si>
  <si>
    <t>Take a spin in our new Citroen C3 with low emissions &amp; all the space you need for a weekend away or a trip to the shops.
The car is parked just a 8 minute walk from Bounds Green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</si>
  <si>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LD21UBX</t>
  </si>
  <si>
    <t>COVID-19: This car does not require human contact to pick-up. 
The car is a located an 8 minute walk away from Tulse Hill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</si>
  <si>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LD21UBU</t>
  </si>
  <si>
    <t>COVID-19: This car does not require human contact to pick-up. 
The car is a located a 2 minute walk away from Streatham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</si>
  <si>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LD21UBO</t>
  </si>
  <si>
    <t>COVID-19: This car does not require human contact to pick-up. 
The car is a located a 12 minute walk away from Farringdon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</si>
  <si>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LD21UBM</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</si>
  <si>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</si>
  <si>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LD21UBL</t>
  </si>
  <si>
    <t>Take a spin in our Citroen  C3 with low emissions &amp; all the space you need for a weekend away or a trip to the shops.
The car is parked just a 7 minute walk from Crouch Hill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</si>
  <si>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LD21UBK</t>
  </si>
  <si>
    <t>Take a spin in our new Citroen C3 with low emissions &amp; all the space you need for a weekend away or a trip to the shops.
The car is parked a 20 minute walk from Kidbrooke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</si>
  <si>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LD21UBJ</t>
  </si>
  <si>
    <t>Take a spin in our new Citroen C3 with low emissions &amp; all the space you need for a weekend away or a trip to the shops.
The car is parked just a 5 minute walk from Upper Holloway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</si>
  <si>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LD21UBH</t>
  </si>
  <si>
    <t>The car is a located inside the short stay NCP car park at Kings Cross St Pancras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</si>
  <si>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LD21UBG</t>
  </si>
  <si>
    <t>Take a spin in our Citroen C3 with low emissions &amp; all the space you need for a weekend away or a trip to the shops.
The car is parked just a 6 minute walk from Mile End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</si>
  <si>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LD21UBF</t>
  </si>
  <si>
    <t>Take a spin in our new Citroen C3 with low emissions &amp; all the space you need for a weekend away or a trip to the shops.
The car is parked just an 11 minute walk from Caledonian Road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</si>
  <si>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LD21UBE</t>
  </si>
  <si>
    <t>Take a spin in our new Citroen C3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</si>
  <si>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LD21UBC</t>
  </si>
  <si>
    <t>COVID-19: This car does not require human contact to pick-up. 
The car is a located a 2 minute walk away from Ilford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</si>
  <si>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LD21NLM</t>
  </si>
  <si>
    <t>LD21NLL</t>
  </si>
  <si>
    <t>LD21NLK</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</si>
  <si>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</si>
  <si>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LD21NKK</t>
  </si>
  <si>
    <t>Take a spin in our new Citroen C3 Flair Puretech with low emissions &amp; all the space you need for a weekend away or a trip to the shops.
The car is parked just a 6 minute walk from Peckham Rye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</si>
  <si>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LD21NHZ</t>
  </si>
  <si>
    <t>Take a spin in our new Citroen C3 with low emissions &amp; all the space you need for a weekend away or a trip to the shops.
The car is parked just a 11 minute walk from Plumstead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</si>
  <si>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LD21NHX</t>
  </si>
  <si>
    <t>Take a spin in our new Citroen C3 Flair Puretech with low emissions &amp; all the space you need for a weekend away or a trip to the shops.
The car is parked just a 5 minute walk from West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</si>
  <si>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LD21NHV</t>
  </si>
  <si>
    <t>Take a spin in our new Citroen C3 with low emissions &amp; all the space you need for a weekend away or a trip to the shops.
The car is parked just a 4 minute walk from Brent Cross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</si>
  <si>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LD21NGJ</t>
  </si>
  <si>
    <t>Take a spin in our new Citroen C3 with low emissions &amp; all the space you need for a weekend away or a trip to the shops.
The car is parked just a 2 minute walk from Hackney Central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</si>
  <si>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LD20NMX</t>
  </si>
  <si>
    <t>Corsa Elite Nav Premium Trbo A</t>
  </si>
  <si>
    <t>*Car to be picked up and dropped off at the same location*
Corsa Elite Nav Premium, Full Service History, includes Heated Front Seats. Built in Sat Nav, Apple Carplay/Andriod Auto Electrically adjustable/heated Door Mirrors, Front and Rear Parking Sensors, Keyless Entry and Start, 17-inch Diamond Cut Alloy Wheels, IntelliLink Audio System with DAB radio, Climate Control, Rear Reversing Camera with birds eye view, Front Fog Lights, Cruise Control with Speed Limiter, Rain-sensitive Windscreen Wipers, Automatic Lighting Control, LED Daytime running Lights, Bluetooth Connectivity, USB Connection with iPod Control; Steering wheel mounted audio controls. Fully Checked &amp; Serviced.</t>
  </si>
  <si>
    <t>LD18WOY</t>
  </si>
  <si>
    <t>Countryman Cooper Auto</t>
  </si>
  <si>
    <t>The mini countryman is the ultimate all-rounder with its ruggedly handsome design and is also a four-wheel drive. It’s extremely spacious inside, proving to be a truly practical family car, with leather interior, quality instrumental fittings, sat nav, sunroof,  bluetooth handsfree, steering controls, climate control plus much more.</t>
  </si>
  <si>
    <t>LD16OGG</t>
  </si>
  <si>
    <t>Auris Excel Vvt-I</t>
  </si>
  <si>
    <t>My vehicle is a 1.2T Toyota Auris Excel. Features include Full Leather Seating, Auto Start/Stop, KESSY (Keyless Entry&amp;Start), and Auto Parallel Parking. Please Enquire for more information. 
Please can you let me know your location, as I work during the week - before 9am and after 5pm will be greatly appreci</t>
  </si>
  <si>
    <t>LD16LHA</t>
  </si>
  <si>
    <t>Viva SE AC</t>
  </si>
  <si>
    <t>## Congestion charge is not covered ##
Averages 300-340 miles per tank!
Minimum booking duration: 2 days.
*Please contact me if you need it for less then 2 days.
Isofix points in the rear seats,
STRICTLY NON SMOKING!
This is an excellent little charming car with Air conditioning, Cruise control/speed limiter and electric front windows. Good for zipping around London or for longer trips outside the city, very roomy and all the back seats fold down for more boot space, USB leads to fit most major phones.</t>
  </si>
  <si>
    <t>LD15WVL</t>
  </si>
  <si>
    <t>Golf Match Bluemotion Tech TSI</t>
  </si>
  <si>
    <t>VW golf very nice drive.silver petrol clean</t>
  </si>
  <si>
    <t>LD14WWR</t>
  </si>
  <si>
    <t>A3 S Line TDI Quattro S-A</t>
  </si>
  <si>
    <t>Well looked after fiat bravo AVAILABLE NOW to RENT :)
5 door fiat bravo Tturbo ready to rent for the day! This vehicle is ideal for inner city journeys or long distance journeys with the family.
•petrol
•manuel
•5door
Please don’t hesitate as this car will be rented QUICKLY 
P.s no smoking or pets allowed in the vehicle thank you :)</t>
  </si>
  <si>
    <t>LD13NRO</t>
  </si>
  <si>
    <t>Hi there! Welcome to my little Kia! It's a great little car so please enjoy your drive. Here are a few things to remember:
- the car is ULEZ compliant!
- the car has a phone mount installed
- the car has 5 doors and 5 seats</t>
  </si>
  <si>
    <t>LD12KFX</t>
  </si>
  <si>
    <t>C1 VTR</t>
  </si>
  <si>
    <t>Hiya!
Thank you for hiring my car, this is a good economical car, reliable and good to drive. Wishing a safe journey x</t>
  </si>
  <si>
    <t>LD11YDR</t>
  </si>
  <si>
    <t>Astra SE</t>
  </si>
  <si>
    <t>Alan the Astra has a 1.6 Petrol engine, very efficient (340 miles on a full tank &amp; holds circa 50 litres off PETROL. So if you need to fill up 1/4 tank aim for 12.5 litres / £20) and the car car is very spacious inside with a large boot. The car is ULEZ compliant so no extra charges! It's got all the mod cons you need to make your journey as comfortable as possible including: 
- Media Centre
- Cruise Control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 Insert the key and start the car
- Release the handbrake (P button centre console) before pulling away</t>
  </si>
  <si>
    <t>LD11XZE</t>
  </si>
  <si>
    <t>Automatic and diseale car with very smooth drive and gives good mileage</t>
  </si>
  <si>
    <t>LC69HFA</t>
  </si>
  <si>
    <t>A 200 AMG Line Executive Auto</t>
  </si>
  <si>
    <t>Mercedes-Benz
ModelA 200 AMG Line Executive Auto
Vehicle TypeCity / Hatchback
Engine CC1332
TransmissionAutomatic
Fuel typePetrol
ColourWhite
Body type5 Door Hatchback
Year2019
Seating capacity5</t>
  </si>
  <si>
    <t>LC67FNL</t>
  </si>
  <si>
    <t>The car is clean and in very good condition as I barely use it, mostly to go shopping and some time to go around the countryside. 
NO ULEZ, only the Congestion Charge in normal conditions (going up to £15 due to COVID19).
The car is hybrid and spends very little petrol and within the city close to none.</t>
  </si>
  <si>
    <t>LC65HJG</t>
  </si>
  <si>
    <t>***Very smooth and nippy runner***</t>
  </si>
  <si>
    <t>LC11VNF</t>
  </si>
  <si>
    <t>Mito Cloverleaf Multiair</t>
  </si>
  <si>
    <t>A well looked after Alfa! Great looking car inside and out. Cruise in style and at an affordable price. Bluetooth connection and Apple car play! Not to mention the comfortable seats! Must rent.</t>
  </si>
  <si>
    <t>LC11HMY</t>
  </si>
  <si>
    <t>318d Sport Plus Edition</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</si>
  <si>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3 years holding license
- A Clean driving license
For further information please call us on 02087403756</t>
  </si>
  <si>
    <t>LB71ZFT</t>
  </si>
  <si>
    <t>Tiguan R-Line TSI S-A</t>
  </si>
  <si>
    <t>My car is well maintained and in very good condition. It has a panoramic roof and heated seats to ensure maximum comfort for all the passengers.
When it comes to safety, you can't be more secure. It comes with Adaptive Cruise Control ACC stop and go including speed limiter, distance control assist, and Driver Alert system. In addition, you'll experience unbeatable performance with Lane Keeping System Lane Assist.
Includes App Connect with wireless Apple CarPlay and Android Auto, and Bluetooth phone integration system. 
The car has 2 USB-C inputs at the front and 2 at the back.
Take on your daily commutes and weekend drives!!
The Congestion Charge is a £15 daily charge if you drive within the Congestion Charge zone 7:00-18:00 Monday-Friday and 12:00-18:00 Sat-Sun and bank holidays. AutoPay is setup for this car so the charge will be added to your rental if this charge applies to you.</t>
  </si>
  <si>
    <t>LB65XCU</t>
  </si>
  <si>
    <t xml:space="preserve">Fully equipped Elite version of Vauxhall Insignia in a beautiful Summit White colour.  Comfortable leather seats and a great car audio system. Perfect to drive in any conditions.
Extra features:
- Adaptive Bi-Xenon Headlights
- 2 zone Climate Control
- Heated seats
- Apple Car Play
- Automatic lights and wipers control
</t>
  </si>
  <si>
    <t>LB62DXP</t>
  </si>
  <si>
    <t>Range Rover Sport Hse Sdv6 A</t>
  </si>
  <si>
    <t>Like brand new. Excellent condition.</t>
  </si>
  <si>
    <t>LB61DKA</t>
  </si>
  <si>
    <t>X1 Sdrive20d Efficientdynamics</t>
  </si>
  <si>
    <t>Extremely fuel efficient 
An absolutely smooth drive
Extremely Quick &amp; Powerful
Comfortable &amp; Clean 
Serviced regularly 
Covered by AA recovery  
Smart and Elegant car
2.0L diesel
Manual</t>
  </si>
  <si>
    <t>LB60LBU</t>
  </si>
  <si>
    <t>318d ES Auto</t>
  </si>
  <si>
    <t>This Car is registered for unlimited free entries on dartford bridge and tunnel .
Breakdown included</t>
  </si>
  <si>
    <t>LB19GHZ</t>
  </si>
  <si>
    <t>C3 Aircross Flair Puretech</t>
  </si>
  <si>
    <t>The car is ULEZ compliant so no extra charges! It's got all the mod cons you need to make your journey as comfortable as possible including:
- Sat-Nav
- Bluetooth Connectivity
- Media Centre
- Car Play
- USB Port
- A/C
The car is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</si>
  <si>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LB19GHY</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</si>
  <si>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</si>
  <si>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LB19GHX</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</si>
  <si>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</si>
  <si>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LB19GHU</t>
  </si>
  <si>
    <t>COVID-19: This car does not require human contact to pick-up. 
The car is a 12 minute walk from Streatham Hill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</si>
  <si>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</si>
  <si>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</si>
  <si>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LB18NZK</t>
  </si>
  <si>
    <t>Move Up Bmt A</t>
  </si>
  <si>
    <t>My car is located less than a 10 minute walk from Carshalton Station. 
VW up! Move Up
Automatic, very slick and easy to drive. Rear parking sensors.
Over 50 mpg (City). 
251L Boot size.
Child booster seat available upon request.</t>
  </si>
  <si>
    <t>LB17EVY</t>
  </si>
  <si>
    <t>2 Sport Nav</t>
  </si>
  <si>
    <t>This is a fuel-efficient, comfortable and reliable car. It has cruise control, Bluetooth connectivity and offline maps.  I also have USB-C and lightning (apple) charging cables and a magnetic phone holder (you add in your phone case).
I have a box at the back with supplies in case of emergency (high visibility vest, triangle, battery cables etc) which can be removed to allow you more space if needed.
A Britax car seat for 9-18kg babies is also available upon request.</t>
  </si>
  <si>
    <t>LB15HHO</t>
  </si>
  <si>
    <t>I10 SE Auto</t>
  </si>
  <si>
    <t>Hello and thanks for having a look at my Hyundai I10 automatic, this car is a great little runaround for quick trips in London, but also long drives outside, extremely fuel efficient and has everything you need. All custom is welcome from one day to -3months</t>
  </si>
  <si>
    <t>LB12RDX</t>
  </si>
  <si>
    <t xml:space="preserve">Midnight Blue BMW 5 Series M Sport with cinnamon brown leathers and loads of additional extras such as: heated seats, navigation, front and rear PDC, cruise control etc.   Drivers must be 23+. The vehicle will always be valeted so please do return in thr same condition.   LIMITED MILEAGE: The mileage is limited to 130 miles per day and charge 50p per mile for excess mileage. You automatically accept this limit and excess charge when you book the car.   Congestion Charge will need to be paid for this vehicle if entering the zone between 07:00 and 18:00, Monday to Friday.   PARKING FREE: This vehicle is registered with a Westminster residence B permit badge which means you can park anywhere with a B permit zone sign. Please read signs before parking.
Any questions, please feel free to contact me. </t>
  </si>
  <si>
    <t>LB11UKL</t>
  </si>
  <si>
    <t>Insight SE Cvt</t>
  </si>
  <si>
    <t>Hello
Its nice car 
As it was not used for more than 2 week that why its little dusty from outside
But rest everything nice and tidy and engine is very soft nice and with low fuel consumption because its hybrid
Good car for traveling
Thanks</t>
  </si>
  <si>
    <t>LA67GJK</t>
  </si>
  <si>
    <t>M140i Shadow Edition Auto</t>
  </si>
  <si>
    <t>Car is to be kept clean inside with the following:
NO SMOKING 
NO EATING
FUEL LEVEL TO BE RETURNED ON HALF A TANK</t>
  </si>
  <si>
    <t>LA22UZC</t>
  </si>
  <si>
    <t>Dispatch 1400ent Pro Bhdi Ss A</t>
  </si>
  <si>
    <t>Automatic Medium Size Van</t>
  </si>
  <si>
    <t>LA19XPD</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</si>
  <si>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</si>
  <si>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LA19XPC</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</si>
  <si>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</si>
  <si>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LA19XHZ</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</si>
  <si>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</si>
  <si>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LA19XGH</t>
  </si>
  <si>
    <t>LA19XFX</t>
  </si>
  <si>
    <t>Take a spin in our Citroen C3 with low emissions &amp; all the space you need for a weekend away or a trip to the shops.
The car is parked 4 minutes away from New Cross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daily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</si>
  <si>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LA19XFW</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</si>
  <si>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</si>
  <si>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</si>
  <si>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</si>
  <si>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LA19XFM</t>
  </si>
  <si>
    <t>LA19XEZ</t>
  </si>
  <si>
    <t>LA19WVJ</t>
  </si>
  <si>
    <t>C3 Flair Puretech</t>
  </si>
  <si>
    <t>LA19WUX</t>
  </si>
  <si>
    <t>LA19WUP</t>
  </si>
  <si>
    <t>LA19WUO</t>
  </si>
  <si>
    <t>LA19WUE</t>
  </si>
  <si>
    <t>Take a spin in our new Citroen C3 Flair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</si>
  <si>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LA19WTW</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</si>
  <si>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in the same condition,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</si>
  <si>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LA17LLW</t>
  </si>
  <si>
    <t>Polo Match Edition TSI</t>
  </si>
  <si>
    <t>This 2017 VW Polo is comfortable, spacious and powerful.
Smooth and easy to drive, this car is also amazing on fuel. Ideal for a weekend get away or simply running a few errands around Town.
ULEZ compliant, so you won't have to pay the charge.
Spacious boot
Bluetooth 
USB 
Alloy wheels
Air-conditioning
Pets allowed, but may incur cleaning fees.
Please feel free to send me a message if you require further information.
According to COVID 19 guidelines the car is fully sanitised and cleaned between reservations using approved sanitisation products and an antibacterial wipe down is applied on all interior surfaces.</t>
  </si>
  <si>
    <t>LA16LLO</t>
  </si>
  <si>
    <t>Corsa Sting Ecoflex</t>
  </si>
  <si>
    <t>Nice , Compact , Clean, Economical  , Good fun to drive and looks great , Perfect for city drive or a trip down to the coast  
NO SMOKING ALLOWED IN CAR. Thank you</t>
  </si>
  <si>
    <t>L14FLR</t>
  </si>
  <si>
    <t>Kuga Titanium Tdci 140</t>
  </si>
  <si>
    <t xml:space="preserve">Good MPG. Has built in Sat Nav with traffic updates, climate control and air con, Aux in, Bluetooth, CD player, cruise control, part leather seats, electric mirrors, Power steering, Reverse Camera and front and rear parking sensors, a lot of space + a roof rack, front and back arm rests and a great sound system. Within 10 minutes walking distance from 4 mainline stations. </t>
  </si>
  <si>
    <t>KY67NWL</t>
  </si>
  <si>
    <t>Corsa Energy A/c Ecoflex</t>
  </si>
  <si>
    <t>My car is clean, economical, can drive through ULEZ (woo!) and available most of the time!
I rarely use it unless I'm away at the weekends, and it doesn't have many miles on the clock
It has car play or android auto, so it will play your music and use maps/waze - just make sure you bring a USB cable to plug into the car!</t>
  </si>
  <si>
    <t>KY15AOV</t>
  </si>
  <si>
    <t>Ibiza Fr TSI</t>
  </si>
  <si>
    <t>Clean 15 plate Seat Ibiza FR 1.2
Car features cruise control, bluetooth, sat nav, voice control etc.
Great everyday car.</t>
  </si>
  <si>
    <t>KY11OKG</t>
  </si>
  <si>
    <t>Polo S 60</t>
  </si>
  <si>
    <t xml:space="preserve">Good runner, good with fuel. Immaculate condition. </t>
  </si>
  <si>
    <t>KY10ZKH</t>
  </si>
  <si>
    <t>Golf SE TDI</t>
  </si>
  <si>
    <t>LOWEST PRICE! 
Very economical clean &amp; reliable car, won’t let you down whether you take a long or short journey</t>
  </si>
  <si>
    <t>KX68KEJ</t>
  </si>
  <si>
    <t>The Fiat 500X – Classic Design Made Chunky
Fiat have taken the classic design cues from their updated 500, beefed them up and added underpinnings from the Jeep Renegade in order to create a serious contender for the compact crossover crown. Still classed as a medium sized rental car and therefore still easy to drive and park, as well as being very frugal when it comes to fuel consumption. With a road presence more akin to larger vehicles, the Fiat 5ooX is a very easy car to live with. it commands respect without being intimidating, it’s charming good looks never fail to be noticed and it’s extra height make it a breeze to find in the car park.
The fiat 500x is small yet large enough for most medium distance trips with a frugal yet powerful enough engine to satisfy most of those trips. The high enough position provides lots of visibility of what's going on around you while you drive. It's a perfect car for that family trip . 
The charming design of the exterior is more than just skin deep. The Fiat 500X cabin is just as retro. The classic and classy interior enjoys colour coded highlights and accents, impressive build quality and a generous selection of creature comforts as you’d expect from a deceptively modern car.
As with most cars in the compact crossover sector, the Fiat 500X has a slightly elevated driving position, which gives a terrific view of the road ahead and with so many ways to adjust the driving position, you’re sure to be able to find a combination of settings to make yourself comfortable as you enjoy the view.
All I request you is to take care of this car as your own. It's basically brand new and unmarked and would appreciate you return it in the same condition.</t>
  </si>
  <si>
    <t>KX64YYD</t>
  </si>
  <si>
    <t>308 Active E-Hdi</t>
  </si>
  <si>
    <t>Nice, fun and economical car to drive, returning around 65 mpg (in motorway conditions) =&gt; full tank should give you 600 miles, so the maximum mileage for 2 days. will be very handy for a weekend get away. The boot is a reasonable size too.</t>
  </si>
  <si>
    <t>KX15XFR</t>
  </si>
  <si>
    <t>Panda Easy</t>
  </si>
  <si>
    <t>Hey there!
Come take me for a ride, take  me as far as you can, for as long as you wish. 
Turn up with your phone and USB lead (holder and power socket available in the car? 
I am easy on fuel, spacious car and packed with:
-1.2 petrol engine
- Air con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</si>
  <si>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KX15LFB</t>
  </si>
  <si>
    <t>X-Trail Tekna Dci Cvt</t>
  </si>
  <si>
    <t>7 Seats, Dual Front Airbags Package, Side Airbags, Passenger Airbags, Curtain Airbags, Anti-lock Braking, Automatic Air Con/Climate Control, Alloy Wheels, Tinted Glass, Cruise Control, Central Locking Remote Control, Engine Immobiliser, Safety Belt Pretensioners, Alarm System/Remote Anti-Theft, Electronic Stability Program, Trip Computer, Power Mirrors, Power Assisted Steering, Power Windows, Power Front Seats, Adjustable Steering Wheel, AUX/USB Input Socket, Split Folding Rear Seat, Multi-Function Steering Wheel, Bluetooth Connectivity, Heated Seats, Heated Door Mirrors, Parking Sensors, Leather Seats, Leather Steering Wheel, Daytime Running Lights, Navigation System, Traction Control, Child Proof Rear Door Locks, Automatic Headlights with Dusk Sensor, Automatic Stop/Start, LED Headlights, Sunroof</t>
  </si>
  <si>
    <t>KW65YDC</t>
  </si>
  <si>
    <t>Clean, reliable vehicle with all the basic specs. Very fuel efficient and perfect for city driving. 
1.2L petrol, 90hp. Car has Bluetooth with hands free, Automatic Start-Stop, large entertainment display, dual airbags, steering mounted controls,  alloy wheels etc. No smoking and no pets please.</t>
  </si>
  <si>
    <t>KW65WKU</t>
  </si>
  <si>
    <t>Glc 220 D 4m AMG Line Prem + A</t>
  </si>
  <si>
    <t>ITS FINE....IN A MAJOR WAY!</t>
  </si>
  <si>
    <t>KW65OSD</t>
  </si>
  <si>
    <t>Cla 220 AMG Sport D Auto</t>
  </si>
  <si>
    <t>Great CLA !! Mercedes fan and I love being one for life. 
Brilliant Kick with loads of dynamic setting to add to your drive. Panroof for hot sunny days and heated seats for cold winter days enjoy while you can because this badboy goes for drive around town ALOT !!</t>
  </si>
  <si>
    <t>KW65FZX</t>
  </si>
  <si>
    <t>C200 SE</t>
  </si>
  <si>
    <t>Lovely black  Mercedes  C class Saloon In Crawley/Gatwick  All you need from a car.
Good Sat nav and a very good drive, very comfy and easy. Nice clean smoke free car. i work at the airport so a bus stop is outside my house and Im not using my car on a regular basis. 
I'm pretty relaxed about my car going anywhere and any sort of mileage I'm happy with. Always here to help.</t>
  </si>
  <si>
    <t>KW57OTF</t>
  </si>
  <si>
    <t>Leon TSI Fr Auto</t>
  </si>
  <si>
    <t>Rare sporty comfy car with lots of space</t>
  </si>
  <si>
    <t>KW11USP</t>
  </si>
  <si>
    <t>Nice to drive and very economical car with bluetooth and aux/USB point. The boot is bigger than it looks, will definitely hold a large suitcase or 2 medium ones. You can also easily put the back seats down.
Happy to allow pets in it - please bring your own towels/blankets etc to cover the seats/floor. There's a mini vacuum to clear up after yourselves, if things get so hairy/messy it's beyond the vacuum to clear up then please pay to get it professionally cleaned.</t>
  </si>
  <si>
    <t>KW08MVH</t>
  </si>
  <si>
    <t>9-3 Aero 2.0t S-A</t>
  </si>
  <si>
    <t>Saab 9-3 2.0T estate 
Great condition and fun to drive estate car ready for your next family adventure, biking trip or dump run!</t>
  </si>
  <si>
    <t>KV65OVR</t>
  </si>
  <si>
    <t>C4 Gr Picasso Excl + Bluehdi A</t>
  </si>
  <si>
    <t>NOTE: Minimum 2 days booking on weekend or must return before midnight on same day otherwise I will cancel the booking. 
Car features:
2.0L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</si>
  <si>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KV65FVC</t>
  </si>
  <si>
    <t>Insignia Design Cdti Auto</t>
  </si>
  <si>
    <t>Hey there!
I am easy on fuel, spacious car and packed with:
-1.6 Diesel turbo charged engine
-Electric mirrors
- Air con
-Cruise control
-Bluetooth
-6 Gears Automatic gearbox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</si>
  <si>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KV14XAR</t>
  </si>
  <si>
    <t>KU63GVW</t>
  </si>
  <si>
    <t>E220 SE Cdi Auto</t>
  </si>
  <si>
    <t xml:space="preserve">Ultimate luxury
Excellent drive
Automatic transmission
Low MPG
Cruise Control
Neat and Clean
Mint! 
</t>
  </si>
  <si>
    <t>KU60WTF</t>
  </si>
  <si>
    <t>308 S Auto</t>
  </si>
  <si>
    <t>Peugeot 308 Automatic. Easy drive with big boot. Space for 5 people.</t>
  </si>
  <si>
    <t>KU17VKN</t>
  </si>
  <si>
    <t>320d Ed Sport Auto</t>
  </si>
  <si>
    <t>2017 Reg Car. Easily accessible location. Parked a few minutes from Marylebone and Baker Street Station. Congestion charge included for FREE (worth £15),  ULEZ compliant. Bluetooth connection is available. USB for charging your phone.</t>
  </si>
  <si>
    <t>KU17OHP</t>
  </si>
  <si>
    <t>My car is very well maintained. It’s is a perfect car with a lot of comfort. You can drive miles without get tired. As it is a S-line model you have a lot of extras to enjoy your trip.</t>
  </si>
  <si>
    <t>KU13UWB</t>
  </si>
  <si>
    <t>C-Max Titanium Tdci</t>
  </si>
  <si>
    <t>Nice, clean, top variant (titaniun) diesel car.
1.6 litre engine. DAB support</t>
  </si>
  <si>
    <t>KU12WOC</t>
  </si>
  <si>
    <t>Rio 2 Auto</t>
  </si>
  <si>
    <t>This Kia Rio 2 is a well-traveled, reliable car, that will serve you well for occasional commutes to visit family, weekend getaways out of London or even helping friends move out. It can seat 5 people and the boot is decently sized. 
It has been for years in the family and we never had any issue with it. We take high care of it, it's regularly cleaned and yearly MOTed. 
You can drive it safely on motorways and it's very easy to park. Quite straightforward to drive as it's an automatic.
Features aircon and bluetooth media center to connect your phone.
Feel free to reach out if you have any questions.</t>
  </si>
  <si>
    <t>KT68WUM</t>
  </si>
  <si>
    <t>Vitara Sz-T Boosterjet</t>
  </si>
  <si>
    <t>KT66HVX</t>
  </si>
  <si>
    <t>KS66ZCJ</t>
  </si>
  <si>
    <t>Qashqai Tekna Dci</t>
  </si>
  <si>
    <t>Excellent condition,leather seats,panoramic sunroof…reverse camera…drives like new</t>
  </si>
  <si>
    <t>KS62EYU</t>
  </si>
  <si>
    <t>Prius Plug-In Hybrid Cvt</t>
  </si>
  <si>
    <t>Very economical plug-in hybrid car. The car can be charged with mains or can run on petrol with self charing option.
Hirer responsibile for all charges such as congestion charge dart chart, PCN etc.</t>
  </si>
  <si>
    <t>KS56URV</t>
  </si>
  <si>
    <t>Mercedes</t>
  </si>
  <si>
    <t>A180 Cdi Avantgarde SE</t>
  </si>
  <si>
    <t>Hi, a perfect small car with strong engine. Will take you for your next trip safely , comfortable and economic.</t>
  </si>
  <si>
    <t>KS21UTL</t>
  </si>
  <si>
    <t>220d M Sport Auto</t>
  </si>
  <si>
    <t>BMW DIESEL. Automatic. No smoking. No pets.</t>
  </si>
  <si>
    <t>KS16XLZ</t>
  </si>
  <si>
    <t>Include 100 miles/day - then £0.25 per mile</t>
  </si>
  <si>
    <t>KS15WZD</t>
  </si>
  <si>
    <t>Qashqai Acenta Plus Dci</t>
  </si>
  <si>
    <t>.</t>
  </si>
  <si>
    <t>KR68NRJ</t>
  </si>
  <si>
    <t>308 Allure Bluehdi S/s</t>
  </si>
  <si>
    <t>Automatic Activation Of Hazard Warning Lights
Automatic Front Rain Sensing Wipers
Automatic Headlights
Body Colour Door Handles
Body Colour Door Mirrors
Body Coloured Bumpers
Chrome Side Window Trim
Dark Tinted Rear Windows
Electric Folding Door Mirrors With Courtesy Approach Lighting
Electric Operated/Heated Door Mirrors
Electrochrome Rear View Mirror
Follow Me Home Headlights
Heated Rear Windscreen
Intermittent Rear Wash/Wipe
LED Daytime Running Lights
One Touch Electric Front/Rear Windows
Panoramic Cielo Glass Roof With Interior Blind
Entertainment
6 Speakers
DAB Digital Radio
Peugeot Connect With USB And Bluetooth
Steering Column Mounted Multifunction Controls
Passive Safety
3 Point Front Seat Belts
3x3 Point Rear Seatbelts
ABS/EBFD/EBA
Child Locks On Rear Doors
Driver SMART Airbag
Electronic Parking Brake + Hill Assist
ESP
Front And Rear Curtain Airbags
Front And Rear Pre-Tensioning And Force Limiting Seatbelts
Front Passenger SMART Airbag With Deactivate Switch
Front Side Airbags
Seatbelt Warning Lamp And Buzzer
Tyre Pressure Sensor
Interior
1/3 To 2/3 Split Folding Rear Seats
12V Accessory Power Point In Centre Console
Adjustable Front Centre Armrest
Cupholders - 2 In Rear Centre Armrest
Dual Zone Automatic Air Conditioning
Front And Rear Interior Lamps
Front Centre Console Cup Holders
Front Headrests
Front Reading Lights
Front Seat Back Map Pockets
Gear Shift Indicator
Grab Handles
Grey Roof Lining
Height Adjustable Drivers Seat
Height Adjustable Headrests
Height Adjustable Passenger Seat
Height/Reach Adjust Steering Wheel
Illuminated Vanity Mirrors
Isofix On 2nd Row Rear Seats
Mistral Full Grain Leather Steering Wheel
Rear Coat Hook
Rear Headrests
Satin Chrome Gear Lever
Satin Chrome Interior Door Handles
Driver Convenience
3D Connected Navigation + Voice Control
Apple Car Play/Android Auto
Exterior Temperature Gauge
Front Parking Sensors
Mirror Link
Multi Function Trip Computer
Peugeot I-Cockpit With Amplify Configurable Interior Ambiences, Headup Display With Distance Alert, Touch Screen
Rear Parking Sensor
Service Interval Indicator</t>
  </si>
  <si>
    <t>KR65ONN</t>
  </si>
  <si>
    <t>Seat</t>
  </si>
  <si>
    <t>Leon Fr Technology TDI</t>
  </si>
  <si>
    <t xml:space="preserve">Hello and thanks for taking time to look at my  Seat Leon FR
It's diesel so very economical to run 50+ MPG and in new condition, very sporty Fr spec with good boot space. i'm sure you will love this great car and look good too
Thanks 
Steve  </t>
  </si>
  <si>
    <t>KR64UDX</t>
  </si>
  <si>
    <t>A180 BlueEFFICIENCY SE</t>
  </si>
  <si>
    <t>This vehicle is not only stylish &amp; runs so smooth but it is also very spacious. It's still a very new car that has an extremely low mileage. In excellent condition, also it is super comfortable to drive. The interior design &amp; seats are from the sports range. I know that you will not only enjoy the drive of my vechile but you will be amazed with how accessible it is.</t>
  </si>
  <si>
    <t>KR63HND</t>
  </si>
  <si>
    <t>Extremely economical diesel car with big build touchscreen for Sat nav, entertainment and controls. Lovely to drive.</t>
  </si>
  <si>
    <t>KP61YGF</t>
  </si>
  <si>
    <t>A180cdi Avantgarde SE Cvt</t>
  </si>
  <si>
    <t>The perfect road trip buddy, you can just go on for miles and miles with this beautiful Mercedes. It has cruise control and speed limiter, along with that comes its amazing mpg figures pushing towards 51 mpg or more on motorways. Its very smooth and picks up well when pushed.</t>
  </si>
  <si>
    <t>KP61XRZ</t>
  </si>
  <si>
    <t>A4 Technik TDI</t>
  </si>
  <si>
    <t>Hello and thank you for viewing my Rental. My Audi A4 is specious, clean, sylish and economic! The Audi is comfortable to drive or be driven in and comes equipped with all mod-cons such as Sat Nav, Radio/Bluetooth/USB, Visual/Audio Parking Sensors, Climate Control /Air Con, adjustable steering and height adjustable front seats. My car has a spacious boot for a Saloon and even more space if you fold the rear seats flat. An absolute pleasure to drive.</t>
  </si>
  <si>
    <t>KP15ZKT</t>
  </si>
  <si>
    <t>Fortwo Edition1 T</t>
  </si>
  <si>
    <t>Great city runabout manual gearbox 2 seats</t>
  </si>
  <si>
    <t>KP15YTU</t>
  </si>
  <si>
    <t>WANT TO RENT THIS CAR BUT ARE YOU UNDER THE AGE OF 35 BUT OVER 25? THEN CALL ME ON THE NUMBER MENTIONED BELOW TO DISCUSS THIS FURTHER!!
**  IMPORTANT THERE IS 'NO' ULEZ TO PAY ON THIS CAR **
MINIMUM OF 2 DAYS BOOKING OVER THE WEEKEND!!
Pls note that the car maybe available at the Secondary location which is Hendon NW London the postcode is NW9 7QL. Pls contact me on 07564062557 prior to booking to avoid confusion. STRICTLY NO RENTALS OUTSIDE OF HIYACAR.  
Here we have a Mercedes CLA220 AMG Automatic in White. The Car has many extras such as Sat Nav, Bluetooth, USB, DAB Radio, Cruise Control, Front &amp; Rear Parking Sensors, Front Distronic Radar Sensor, Heated Front Leather Seats, Full Black Leather Interior, Large Boot Space with 12V Power Output, Voice Command, Stop - Start Technology, Automatic Lights/ Rain Sensors, Air Con etc. Beautiful Colour Combination with Black Alloy's. Ideal wedding car. Very Economical on Fuel. Sports Button for the Extra Power if needed. 
* WHAT CAR FUEL ECONOMY STATS *
Fuel consumption (urban)  54.3 mpg
Fuel consumption (extra urban) 76.4 mpg
Fuel consumption (combined)  67.3 mpg</t>
  </si>
  <si>
    <t>KP11FVK</t>
  </si>
  <si>
    <t>Passat Sport Bluemotn Tech TDI</t>
  </si>
  <si>
    <t xml:space="preserve">A SUPERB &amp; POPULAR VW PASSAT 2.0 TDI BLUEMOTION SPORT, MOT UNTIL MAY 2018, THIS VEHICLE OFFERS SUPERB ECONOMY &amp; PERFORMANCE. FULL SERVICE HISTORY BY MAIN DEALER, EMISSIONS PASS CERTIFICATE, SAT NAV, CRUISE CONTROL, GOOD SPEC CAR
</t>
  </si>
  <si>
    <t>KN67WZM</t>
  </si>
  <si>
    <t>A 180 SE Auto</t>
  </si>
  <si>
    <t>My car is comfortable and clean with leather interior</t>
  </si>
  <si>
    <t>KN63NRL</t>
  </si>
  <si>
    <t>530d M Sport Auto</t>
  </si>
  <si>
    <t>BMW 530D M Sport. A supreme sporting saloon for business or pleasure. It does around 53.3 MPG Very central in Shoreditch easy to find. The interior of the BMW 530D M Sport which is in perfect condition:   *Black Dakota sport Leather seats with Heated front seats. *BMW Professional navigation system  *Media package - Professional  which includes 2x phone chargers *An amazing surround-sound system by Harman Kardon premium Logic 7®. *BMW Online services,  includes a reversing camera, Automatic air conditioning, Bluetooth hands-free with USB audio interface with DAB digital radio. The buatiful M-Aerodynamic bodystyling and M Sport suspension *Sport model*  which is fantastic  on the motorway *19" M Double-spoke style 351M alloy wheels with run flat tyres.   *Front and rear park distance control (PDC) *Auto dimming rear view mirror *Active Pedestrian Safety *BMW Emergency call, it won't be disappointing. Mileage restricted to 150 miles per day, 25p for ever</t>
  </si>
  <si>
    <t>KN14LLF</t>
  </si>
  <si>
    <t xml:space="preserve">This beauty is in great condition and drives wonderful. Best for someone that makes quite a lot of journeys in a day due to being SO cheap to run, If your someone that just wants a break from driving the whole group around or you just want some alone time, time out with your partner or bestfriend? and to drive around the city all night long with no petrol worries. Then this ones for you! </t>
  </si>
  <si>
    <t>KM61BND</t>
  </si>
  <si>
    <t>6 Sport D</t>
  </si>
  <si>
    <t>STRICTLY NO SMOKING IN THIS VEHICLE. Under no circumstances will 2 keys be issued.  The car must remain within mainland UK.  Please check full terms and conditions thoroughly.</t>
  </si>
  <si>
    <t>KM60ZKL</t>
  </si>
  <si>
    <t>C180 Blue-Cy SE Cgi A</t>
  </si>
  <si>
    <t>It drives smoothly</t>
  </si>
  <si>
    <t>KM58BCU</t>
  </si>
  <si>
    <t>This is a rough and ready Golf, perfect for taking stuff to the recycling centre, day trips or just getting around. Condition is as you would expect from such a vehicle.</t>
  </si>
  <si>
    <t>KM22JXS</t>
  </si>
  <si>
    <t>ULEZ compliant 
My car is new, 22reg, clean and smoke free. I bought it in July 2022. It's hybrid technology means it's an eco ride, and quiet. A really smooth ride. It packs power though!
Apple car play works well, with a good display screen, and I leave my apple charger cable in the car for your use.
Stylish black and has been hardly used.</t>
  </si>
  <si>
    <t>KM17OHW</t>
  </si>
  <si>
    <t>5 door city car. Economical and easy to park. ULEZ compliant, although you're responsible if for the congestion charge should you take it into town.</t>
  </si>
  <si>
    <t>KJ68USF</t>
  </si>
  <si>
    <t>C4 Gr Stourer Flair Ptch S/s A</t>
  </si>
  <si>
    <t>This 7 seater petrol automatic regularly wins 'best MPV', and is the best non-electric 7 seater for the environment (really good fuel economy). Its the top of the range 'flair' version so has air con, cruise control, massage function etc. ULEZ compliant in Bristol 
This is a family car that we use once a week or so, so we'll make sure it's clean, but don't expect it to be immaculate! We've been renting via 'Karshare' for 2 years before joining Hiyacar.
Comfortably takes 7 adults, or all 5 rear seats fold flat. We have a half width roof box available for £10 extra if you would like, and also ratchet straps if required. 
Our life is full, so please make sure you return clean and with a full tank. No smoking too, thanks!</t>
  </si>
  <si>
    <t>KH10YER</t>
  </si>
  <si>
    <t>My Ford Galaxy is comfortable and always very clean and tidy. Very reliable and economic diesel engine, great all-rounder for driving around the city or for longer journeys. The car seats 7 which would be great for family day outs or trips. if the car says it is not available at your convenient time then contact me and ask or if you have any other questions please feel free to contact me.</t>
  </si>
  <si>
    <t>KH07VUE</t>
  </si>
  <si>
    <t>Corolla Verso Vvt-I T2</t>
  </si>
  <si>
    <t>A well used and loved Verso. 5 main seats and 2 smaller ones in the back if required or put the rear seats flat for a large storage space. The car has a towbar.</t>
  </si>
  <si>
    <t>KF16ONO</t>
  </si>
  <si>
    <t>Location:
The nearest tube station is on the Piccadilly line and a 2 min walk (Manor House station) (Haringey overground 7 min walk)
Fuel must be brought back same level.
ULEZ exempt, 
Autopay ready: you’ll be charged by hiyacar for a trip into the CC zone or over the dartford crossing. 
Please remember that this is not a normal hire car so you need to leave the car clean and ready for the next person. 
Automatic transmission
Smooth drive and also very comfortable for long journeys
Optical parking sensors to help you park, front and rear.
Bike rack with 3 spaces available. Please message before hand as notice and availability is required.
Bluetooth, Aux, Usb input so you can stream your music, has phone chargers as well as a phone holder 
Apple car play
Built in navigation, really easy to use or you can use apple/google/waze Maps with apple car play
Voice command
Has forward collision alert 
Lane assist on motorways 
Cruise control (non adaptive)
Road sign recognition
Child seat points (Isofix system)
Excellent MPG of around 45
Automatic lights and wipers for your convenience,
Quick start and instant book so no need to message me before booking. 
I usually reply very quickly to messages and booking request 
Any question feel free to contact me :)</t>
  </si>
  <si>
    <t>KF15ZFE</t>
  </si>
  <si>
    <t>500 Pop Star</t>
  </si>
  <si>
    <t>My car is cute, economical and fun to drive! It’s in “mint” condition ☺️ and is located right by the tube and bus station</t>
  </si>
  <si>
    <t>KF15UTB</t>
  </si>
  <si>
    <t xml:space="preserve">Excellent drive,really economical...lots of fun for sure!air conditioning 
1.6 Petrol with manual gearbox </t>
  </si>
  <si>
    <t>KF14DWG</t>
  </si>
  <si>
    <t>A3 Sport TDI S-A</t>
  </si>
  <si>
    <t xml:space="preserve">It is a nice clean Automatic Diesel Audi A3 Sport edition which is very economical to drive.
** MINIMUM OF 2 DAYS BOOKING OVER THE WEEKEND**
</t>
  </si>
  <si>
    <t>KE69PZK</t>
  </si>
  <si>
    <t>Corsa Elite Nav Premium Turbo</t>
  </si>
  <si>
    <t>- Not your standard Corsa - Elite Premium Trim (top package) which includes: 1) 10" touchscreen infotainment system &amp; sat-nav, 2) parking sensors and cameras, 3) keyless entry and start, 4) cruise control with speed limiter, 5) air conditioning, 6) heated steering wheel &amp; seats, and more
- 1.2L turbo petrol engine (50.4 MPG) -- fuel economy but with surprising power for a 1.2L (100 BHP)
- 6-speed manual transmission
- High-spec safety features (6 airbags, ABS, EBD, ESP, TPMS, lane departure warning, traction control, tyre repair kit, and more)
- USB interface, Bluetooth audio streaming, Apple carplay, Android auto
- Hatchback with 309L boot capacity, 1 or 2 seats fold down for extra space</t>
  </si>
  <si>
    <t>KE14RFL</t>
  </si>
  <si>
    <t>Cla180 Sport Auto</t>
  </si>
  <si>
    <t>2nd owner</t>
  </si>
  <si>
    <t>KE13CXH</t>
  </si>
  <si>
    <t>Volt E-Rev1 Cvt</t>
  </si>
  <si>
    <t>The car will run very cheaply fully electric for up to 40 miles. It can be recharged very cheaply either at a public EV charger or from a standard 3 pin socket (cables included). Very smooth and easy to drive.</t>
  </si>
  <si>
    <t>KD04JED</t>
  </si>
  <si>
    <t>Discovery Hse Sdv6 Auto</t>
  </si>
  <si>
    <t>This is the perfect 'go-anywhere' family car. It also has a touch of class and luxury given the quality of the finish being the top end HSE model. It has cream leather in great condition, new alloys and tyres and hardly a scratch on the graphite paint work. I am listing the car as it spends most of its time parked outside but will only accept bookings from those who intend to look after it. Features includes: 5 or 7 seats, v large boot space,  child seat and iso fix if required, excellent sound system with CD player, Bluetooth hands free calling, voice activation, sat nav, iPhone 7 connection, heated seats (front and back), climate control, 2 sun roofs, side steps etc. Please contact me with any questions.</t>
  </si>
  <si>
    <t>K8NWC</t>
  </si>
  <si>
    <t>Abarth</t>
  </si>
  <si>
    <t>595 Competizione</t>
  </si>
  <si>
    <t>Car is kept immaculately clean inside and out. Low mileage (22k). Supportd Android Auto and Apple Car Play- play your music from various apps including Spotify and Tunein. For Sat Nav you will need to connect your phone to the USB socket.</t>
  </si>
  <si>
    <t>J5KER</t>
  </si>
  <si>
    <t>CT 200h Se-I Cvt</t>
  </si>
  <si>
    <t>Lexus CT200h It’s one of the premium Fleet of cars that I have. He has both safety and comfort for all type of journey. This is a fully loaded model which come with Bluetooth and satnav. This car is extremely smooth and also is my day-to-day car. It’s also very economical As it is both a petrol and Hybrids. This car is ideal for city driving and you would not be disappointed if you hire this car out.</t>
  </si>
  <si>
    <t>J3JYY</t>
  </si>
  <si>
    <t>C220 D AMG Line Premium + Auto</t>
  </si>
  <si>
    <t>My vehicle is well maintained full Mercedes service history and in very good condition. It has a panoramic rood and heated seats to ensure maximum comfort for all the passengers. It will be ideal for weddings and special occasions.</t>
  </si>
  <si>
    <t>J28WNS</t>
  </si>
  <si>
    <t>T-Roc Design TSI</t>
  </si>
  <si>
    <t>- Large but nippy car, lots of interior space and boot space. 
- Classed as an SUV. 
- Space Grey
- Apple CarPlay</t>
  </si>
  <si>
    <t>IFZ3815</t>
  </si>
  <si>
    <t>Toyota Prius is a very reliable and comfortable to drive and gets a fantastic mileage. It's fun to drive and easy to park. It has a built in satnav and reversing camera. T Spirit is a top of the range model that comes with suede effect seats as standard. The car has a stereo system with Bluetooth to play music from your mobile phone as well to charge your phone via USB and the cable for an Iphone 5 onwards will be supplied. It has a spacious boot and rear seats can be folded to create more space</t>
  </si>
  <si>
    <t>HY65LMK</t>
  </si>
  <si>
    <t>Captur Expression Plus Dci</t>
  </si>
  <si>
    <t>Cream</t>
  </si>
  <si>
    <t>Nice and clean car. Best vehicle for family getaways.  Comfortable car with plenty of space. ULEZ Exempt. Easy going friendly owner.</t>
  </si>
  <si>
    <t>HY61UPA</t>
  </si>
  <si>
    <t>Rcz Sport Thp 156</t>
  </si>
  <si>
    <t>HY17FNZ</t>
  </si>
  <si>
    <t>Juke N-Connecta Dig-T</t>
  </si>
  <si>
    <t>My car is economical drive smoothly 
And in a very good condition</t>
  </si>
  <si>
    <t>HY10NEO</t>
  </si>
  <si>
    <t>Jazz ES I-Vtec</t>
  </si>
  <si>
    <t>2010 Honda Jazz 1.4 L manual,  ULEZ compliant , Hatchback car , clean inside out, very nice and clean city car.</t>
  </si>
  <si>
    <t>HX64OLV</t>
  </si>
  <si>
    <t>Golf Match TSI Bmt S-A</t>
  </si>
  <si>
    <t>Spanking clean 2014 Golf Bluemotion (Fancy word for giving you more miles for petrol)!
Located in Shoreditch, with very close links to Bethnal Green, Liverpool street and Hoxton station!
No smokers please.</t>
  </si>
  <si>
    <t>HX14RGU</t>
  </si>
  <si>
    <t xml:space="preserve">Hi my lovely 2014 Fuel Efficient Ford Focus is available to rent. This car is quite unique as its perlescent silver with a mixture of grey and purple which means it looks different during the day and at night.
Based in stratford near stratford train station.
It has sports mode, cd radio aux &amp; bluetooth, in car charger, rear parking sensors, cloth seats and many more features.
</t>
  </si>
  <si>
    <t>HW15LOH</t>
  </si>
  <si>
    <t>Polo Sel TSI S-A</t>
  </si>
  <si>
    <t>My lovely VW Polo is available to hire for your journey, make a booking with the quick start feature installed, so you can pick up or drop off any time - enjoy your trip! 
It’s seven years old and in great condition. Easy to drive and plenty of room in the boot. Three passengers in the rear, or flip the seats and get more luggage space. 📦🎂🛍
Car is cleaned regularly and antiseptic wipes provided for free. Tarpaulin provided in the boot for any messy loads. 🧱🚲🛷🥾
Engine is 1.2l and automatic transition gearbox has some sporty features I don’t know how to use! 🏎
CO2 emissions are also in the lowest band (B) for petrol cars, it qualifies to travel in the ULEZ in London, and it takes unleaded petrol 🌍☀️🌈
Conditions:
No smoking🚭
Ask if you want to take pets 🐕‍🦺🐈🐍
Take your litter with you and help to keep the car tidy 🚯
Drive safely and carefully🙈
If you want some instructions or guide to using the car, just send me a message. If I can’t meet you then I have also made an intro video that I can send you to watch before you drive off. 
Please contact me if you have any questions, otherwise calendar is up to date and please make your booking!
Simon</t>
  </si>
  <si>
    <t>HV65VHB</t>
  </si>
  <si>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</si>
  <si>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HV64RXB</t>
  </si>
  <si>
    <t xml:space="preserve">Fully loaded eclass. Leather interior. Heated seats. Climate control. Air con. Sarnav. Cruise control. Auto. Rear front parking sensors. Lovely for motorways.  
Usb and Bluetooth. </t>
  </si>
  <si>
    <t>HV63LKD</t>
  </si>
  <si>
    <t>Clio Expression Plus 16v</t>
  </si>
  <si>
    <t>My car is manual, 5 speed and runs well without any problems. Cruise control helps on longer journeys. Very comfortable car which is perfect for a small family of max 4 people. Great for short or longer trips too. Hatchback boot helps to carry things around if needed.</t>
  </si>
  <si>
    <t>HN67SNV</t>
  </si>
  <si>
    <t>Transit Custom 290</t>
  </si>
  <si>
    <t>The perfect family getaway vehicle or crew van. 6 seats and plenty of room in the back. Ideal for Ikea and Costco runs too. Can be used for work projects or for taking the dogs down to the woods for a long weekend walk. Very versatile, practical and affordable. Rent by the hour or by the day! ULEZ compliant, Bluetooth Phone Prep and parking sensors front and back. Book now to enjoy!</t>
  </si>
  <si>
    <t>HN16LUF</t>
  </si>
  <si>
    <t>Zafira Tourer Enrgy Cdtieco Ss</t>
  </si>
  <si>
    <t>HN11OEH</t>
  </si>
  <si>
    <t>Our car is not a beauty and has been thoroughly 'child-worn' but she:
 - can be a seven-seater
 - has got a bike rack for four bikes
 - can have the seats go flat so you can fit a lot in 
 - is comfortable and reliable for long drives across country
Let us know if you're going to want to use the bike rack as we'll need to give you a set of keys and let you know how it works. Same goes for getting the seats down flat in the back if you're loading her up.
Thank you for looking!</t>
  </si>
  <si>
    <t>HN11HZM</t>
  </si>
  <si>
    <t>John Cooper Works</t>
  </si>
  <si>
    <t>Best spec Mini JCW Convertible made. I love this car and you will too. Black paint with black leather, Heated front seats, Harmon Kardon Sound system (sounds incredible), DAB radio, Mini Satellite Navigation, Voice Control (phone, navigation etc.), Enhanced Bluetooth connectivity with USB plus telephone, Zenon headlamps, Adaptive headlamps (light beam turns into the corner before the car), Electric folding door mirrors, Reverse parking aid, Auto lights and wipers, cruise control. Is for sale too</t>
  </si>
  <si>
    <t>HK65FKF</t>
  </si>
  <si>
    <t>Alhambra SE Lux TDI S-A</t>
  </si>
  <si>
    <t>Roomy people carrier.  Automatic gearbox, 7 seats (5 Isofix points),  ULEZ compliant (Euro 6 diesel).  A very quiet and comfortable ride.
Stop-start, reversing camera, electric doors and boot, auto-parking feature.  Large boot, even with rear seats up.
Hire includes two roof mounted bike racks.  
Additionally we can include on request:
Roof box
Electric cool box
Towbar mounted bike rack (x4 bikes)</t>
  </si>
  <si>
    <t>HK65EZF</t>
  </si>
  <si>
    <t>218d SE</t>
  </si>
  <si>
    <t>HK07MKE</t>
  </si>
  <si>
    <t>Cooper Auto</t>
  </si>
  <si>
    <t>Little Blue, as I like to call her, is a comfortable and warm 3 door blue mini. The back seats fold down easily if you need extra boot space. There is a vent mounted phone holder that you can use  and the cigarette lighter has a usb adapter.</t>
  </si>
  <si>
    <t>HJ67ZMV</t>
  </si>
  <si>
    <t>420d Gran Coupe SE Auto</t>
  </si>
  <si>
    <t>BMW 4 Series Grand coupe 5 door Automatic gear in stunning condition 
-Huge 480L boot to carry all your luggage
-ULEZ Compliant for Central London driving without paying ULEZ fee
-Autopay set up for Congestion charge and Dartford Crossing 
-Our vehicles are available to pick up &amp; drop off at any time between 8.00-23.00 of the day you need
-Luxury, comfortable and attractive car, ideal for anything from a small trip to long-distance journeys for couples and family. 
-Very fuel efficient - One tank can get 600+ miles (dependent on driving style and environment)
-Smooth to drive and a bit of fun with 3 driving modes (eco, comfort and sport). 
-Leather heated seats
-Keyless start
-Start-Stop
-Cruise control for those who are planning to make longer journeys. 
-Full rear and front bumper parking sensors with large infotainment to display your near vicinity
-Bluetooth connectivity
-Built-in Sat Nav
Super convinient Location. 
It is just 10 mins walk from Blackhorse road station on Victoria line or Overground.</t>
  </si>
  <si>
    <t>HJ65EXF</t>
  </si>
  <si>
    <t>Citroen C1 Feel 1.0 litre 5 door in Red, comes with Air conditioning, touchscreen DAB Radio with Bluetooth connection, with aux input.</t>
  </si>
  <si>
    <t>HJ22KNY</t>
  </si>
  <si>
    <t>Transit Custom 300limitd Eblue</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</si>
  <si>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</si>
  <si>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HJ15MVK</t>
  </si>
  <si>
    <t>Audi A4 se Technik.  49000 miles, 2015 reg.  5 speed manual, 4 door saloon.  15/20 minute walk from Andover train station or can be delivered locally.  Car has integral sat nav, usb charging ports,  heated front seats,  dual zone climate control, isofix points to rear seats and DAB radio.</t>
  </si>
  <si>
    <t>HJ12HKD</t>
  </si>
  <si>
    <t>Auris Hybrid T4 Cvt</t>
  </si>
  <si>
    <t xml:space="preserve">Clean and running without any fault, all tyres new.
Car is available anytime and can deliver Heathrow airport and nearest train station Hounslow East
</t>
  </si>
  <si>
    <t>HG62VUN</t>
  </si>
  <si>
    <t>Golf S Bluemotion Tech TDI</t>
  </si>
  <si>
    <t xml:space="preserve">Available for use, can collect keys from a lock box and return back to the lock box. </t>
  </si>
  <si>
    <t>HG62CWR</t>
  </si>
  <si>
    <t>Kuga Titanium X 4x4 Tdci 163</t>
  </si>
  <si>
    <t>The Ford Kuga is a large and luxurious vehicle that you will enjoy on your rental. The panoramic roof creates a great atmosphere in the cabin, alongside the leather and heated seats which is perfect for the winter climate! Get peace of mind with AA breakdown cover with this rental! Can deliver to local airports (Gatwick, Heathrow, Stansted, Luton, City Airport) by prior agreement and payment.</t>
  </si>
  <si>
    <t>HG56XPA</t>
  </si>
  <si>
    <t>Roomster 2 TDI 80</t>
  </si>
  <si>
    <t>My car is conveniently located on the Hove/Brighton border. It seats five and has a huge boot. A comfortable ride, super reliable with great fuel efficiency - I usually get around 55/60mpg and even more on long motorway trips. A great family car for a weekend adventure!
Thank you!</t>
  </si>
  <si>
    <t>HG16AJX</t>
  </si>
  <si>
    <t>Juke Tekna Dig-T</t>
  </si>
  <si>
    <t>A Good looking practical car that is fully equipped with the latest features and very comfortable to drive.</t>
  </si>
  <si>
    <t>HG14BSU</t>
  </si>
  <si>
    <t>Cr-V SR I-Vtec Auto</t>
  </si>
  <si>
    <t>My car is economical, reliable and ULEZ compliant.</t>
  </si>
  <si>
    <t>HF67XZY</t>
  </si>
  <si>
    <t>VW Golf SE 1.4 TSI Facelift MK 7.5 2017 
Like new condition, has lots of advanced new tech such as adaptive cruise control, Sat Nav, Apple Car Play/Android Auto, automatic lights, rain sensors, full parking sensors. It is a very economical car, amazing to drive.
NOT chargeable for the ULEZ charge as gives off low emissions</t>
  </si>
  <si>
    <t>HF67LTY</t>
  </si>
  <si>
    <t>C 220 SE D Auto</t>
  </si>
  <si>
    <t>Very new, 2 year old C220 d Mercedes benz is available for you to ride and enjoy.
Please note daily mileage allowance is 150 max. Any miles incurred above will be charged at £1 per 1 miles</t>
  </si>
  <si>
    <t>HF66YEU</t>
  </si>
  <si>
    <t>Ssangyong</t>
  </si>
  <si>
    <t>Tivoli Ex TD Auto</t>
  </si>
  <si>
    <t xml:space="preserve">For hire is my  Ssangyong Tivoli 1.6 TD EX 5dr
It's Auto- Diesel and drives very smoothly. It's a 2016 plate so comes with all the mod cons to include. 
Leather Gear Knob
Six Speakers Including Two Tweeters
Electronic Cruise Control
Bluetooth Connectivity
7in Touchscreen - No Sat NaV 
RDS Radio with iPod
60/40 Split Rear Seats
Dual Zone Automatic Air Conditioning
Upholstery - Cream Leather
Front Seat Warmers
Leather D Cut Steering Wheel
Height Adjustable Drivers Seat
Trip Computer
Centre Console
Height Adjustable Steering Wheel
Heated Rear Screen
Steering Wheel Mounted Audio Controls
Electric Windows (Front and Rear)
Please note. There is no smoking or food allowed in the car.
The car will be cleaned before pick up and expected in the same condition and drop back. </t>
  </si>
  <si>
    <t>HF66XBO</t>
  </si>
  <si>
    <t>Focus Zetec Tdci Auto</t>
  </si>
  <si>
    <t>Ford Focus available to rent in Bristol, BS2 using the Hiya! app or Website. 
This black Ford Focus is a 5-door automatic diesel rental car with 5 seats. It is a ULEZ Vehicle meaning it is exempt from the Clean Air charges that is now live in most cities and towns.</t>
  </si>
  <si>
    <t>HF65PZZ</t>
  </si>
  <si>
    <t>My car is located a 5 minute walk from Angel station (northern line).</t>
  </si>
  <si>
    <t>HF63OEU</t>
  </si>
  <si>
    <t>Giulietta Collezione SE Jtdm-2</t>
  </si>
  <si>
    <t>Alfa romeo guilietta its reliable does 40mpg-60mpg depending on driving.
Diesel ulez compliant
Smooth to drive just put new tyres on and passed its mot.</t>
  </si>
  <si>
    <t>HF63EFJ</t>
  </si>
  <si>
    <t>Ix20 Style Auto</t>
  </si>
  <si>
    <t>This is a nice family car, which is automatic and easy to drive. It's spacious and has a large boot which can be extended if needed. There is a large sun roof which is great in the Summer. I have a child and baby seat that are available with the car if required.</t>
  </si>
  <si>
    <t>HF14WHC</t>
  </si>
  <si>
    <t>Leon Fr Technology TSI S-A</t>
  </si>
  <si>
    <t>My car is a nippy hatch back with a great sound system, perfect for a weekend adventure. 
The car is 10 minutes from Highbury and Islington station, 5 minutes from Holloway Road station, and just 2 minutes from Drayton Park station.</t>
  </si>
  <si>
    <t>H7HJL</t>
  </si>
  <si>
    <t>A1 Sport 25 TFSI</t>
  </si>
  <si>
    <t>GY65VXU</t>
  </si>
  <si>
    <t>Corsa Energy AC Ecoflex</t>
  </si>
  <si>
    <t>GY58CFK</t>
  </si>
  <si>
    <t>Astra Life A/c A</t>
  </si>
  <si>
    <t>My car is in great condition and we'll looked after. It has only 45000 miles on it. I would love for it to be used more often.</t>
  </si>
  <si>
    <t>GY17DVJ</t>
  </si>
  <si>
    <t>Nice little run around cheap to get around
ULEZ compliant only 1litre engine 
Electric windows
Power steering 
Air condition</t>
  </si>
  <si>
    <t>GY12AOR</t>
  </si>
  <si>
    <t>Gun metal grey
Black amg alloys 17inc
Sunroof
Eye turner</t>
  </si>
  <si>
    <t>GX66TOV</t>
  </si>
  <si>
    <t>Qashqai N-Connecta Dig-T Cvt</t>
  </si>
  <si>
    <t>GX19YDN</t>
  </si>
  <si>
    <t>Micra Acenta Limited Edition</t>
  </si>
  <si>
    <t>Little used since new, drives and feels like a new car, ULEZ compliant, Power steering, spacious and easy to drive, 2 x car seats available if needed.</t>
  </si>
  <si>
    <t>GX17JZM</t>
  </si>
  <si>
    <t>Fabia S Mpi</t>
  </si>
  <si>
    <t>Hello! I am a spacious and versatile Skoda Fabia offering a fantastic 50 mpg.
I am stylish, with plush and comfortable seating. I have the ability to connect your phone via Bluetooth to a touchscreen entertainment system.
I am an 8 minute walk from Lewisham Station, so easy to get to.
NO ULEZ charge with me.
I am the perfect car around town or for long trips. Efficient and economical, it’s perfect for running errands, or for a weekend away.</t>
  </si>
  <si>
    <t>GX16GEU</t>
  </si>
  <si>
    <t>Galaxy Titanium X Tdci</t>
  </si>
  <si>
    <t>7-Seater Ford Galaxy located in off-street parking; 10 min walk from Clapham Junction station; panoramic roof, leather seats, air-con (separate front and rear); 6 speaker sound system; blue-tooth; sat-nav; cruise control and speed limiter; in-car phone charging; automated parking and rear camera. ISOFIX on middle three seats (not rear two seats).</t>
  </si>
  <si>
    <t>GV18HMY</t>
  </si>
  <si>
    <t>A6 S Line Black Ed TFSI S-A</t>
  </si>
  <si>
    <t xml:space="preserve">Brand new Audi A6 Black Ed. Top spec, 20inch Alloys, lowered.
Dives like a dream with ample space
</t>
  </si>
  <si>
    <t>GV14EBF</t>
  </si>
  <si>
    <t>Juke Acenta Cvt</t>
  </si>
  <si>
    <t>- An efficient car suitable for those not used to driving in a busy cities like London.
- Automatic
- It has a reasonable fuel consumption.
- Lightweight and easy to handle.</t>
  </si>
  <si>
    <t>GV13GHD</t>
  </si>
  <si>
    <t>Aygo Mode AC Vvt-I S-A</t>
  </si>
  <si>
    <t>HERTFORD AVENUE SW14 - usually opposite the recycing bins  just east of Richmond Park Academy. is the street to park in. (Previously used streets are now a controlled parking zone)
5 minutes from Priests Bridge bus stop - stop K on the maps
1 mile or 20 minutes walk from Barnes Station; 
0.6 miles from Mortlake station - follow the railway and cut south down Queens Road and any road past the next block.
"low insurance - cheap to run and drives decently" - says the Honest John car review site.
10-11 miles per litre 
4 doors.
Hatchback
Air conditioning.
Basic CD Radio with an Aux-in jack plug.
Nonleather breathable seats.
The Garmin satnav is in a smartphone mount on the dashboard, powered from a USB socket.
The back seats fold down leaving a space just shorter than a mountain bike for luggage. Toyota suggest no more than 385kg total load for long or regular journeys, including passengers, and if it's in the back you have to avoid check ramps or maybe risk a slow walking pace when you cross them.
ULEZ exempt - but you still pay the Congestion Charge in London tfl.gov.uk/modes/driving/congestion-charge Last time I looked it's £15 a day 7am to 6pm weekdays; 12pm midday tilll 6pm on Saturday &amp; Sunday. Best to check the link for yourself though. I will pass-on your details to the people who charge without fuss, so you get the bill directly.
I sweep the car with a brush between most trips, but crumbs do not sweep-out easily from between seats so please accept the car slightly mucky. Talking of green credentials, CO2 emissions are class B @ 104g/km - the second cleanest class for a petrol car.
If this car isn't available I have a similar one very close - search "SW14" and look for the silver Peugeot 108.</t>
  </si>
  <si>
    <t>GV11NXO</t>
  </si>
  <si>
    <t>B160 Blueefficiency Sport</t>
  </si>
  <si>
    <t>🚘 Manual — 5 seater — Unleaded Petrol — ULEZ compliant
👋 Hi, I'm Daniel and this is my silver Mercedes-Benz B Class with low emissions &amp; all the space you need for a weekend away or a trip to the shops. The car is parked on a residential street 5 minutes walk from New Cross Station.
🌬️ It is equipped with Air Conditioning to ensure your comfort in all weather conditions, alongside Parking Sensors at both the front and rear to aid in effortless parking in any situation. This car has a manual gearbox and is meticulously maintained and fully ULEZ compliant running on Unleaded Petrol.
💰 This car is setup for TfL AutoPay, so if you enter the congestion zone during your booking, you do not need to pay for this separately and will be billed for the usage at the end of your booking. The same goes for any parking fines, toll charges or speeding fines.
🎵 Stay connected on the go with the car's 4x USB charging points with a fancy FM Transmitter (ooooh I hear you say). You just connect your phone to it, tune to 108FM and play your music as you drive. You'll find cables compatible with both Android and Apple phones, ensuring your devices remain fully charged during your trip. Additionally, a phone holder is included, offering hands-free convenience for safe navigation and communication.
⛺ If you're planning a camping trip, weekend getaway or an IKEA shopping spree, this Mercedes-Benz B Class has got you covered with its generous boot space. You'll be pleasantly surprised by the ample storage room, capable of accommodating all your luggage or purchases with ease.  All you need to do is bring the car back with the same amount of fuel, and take your belongings from the inside.
🔑 As this car is not setup for Quickstart, you'll have to meet me to collect the keys. Got a question? Drop us a message below and we'll get back to you ASAP.</t>
  </si>
  <si>
    <t>GU63ZTB</t>
  </si>
  <si>
    <t>Cruze LTZ</t>
  </si>
  <si>
    <t>GU63OAW</t>
  </si>
  <si>
    <t>318d Luxury GT</t>
  </si>
  <si>
    <t>My car is economical, fun to drive and located near a train station! 
*PLEASE NOTE* The car currently has a chip on the windscreen and we are planning on getting that fixed.
Features such as DAB radio, Aux input for music and heated seats make for a comfortable luxurious drive.</t>
  </si>
  <si>
    <t>GU62YGL</t>
  </si>
  <si>
    <t>A5 S Line Black Editon TDI Cvt</t>
  </si>
  <si>
    <t>This is a fantastic opportunity for anyone looking to drive this stunning Audi A5 Coupe. My car is the Black Edition S line model with HUGE spec. It will be on here for a limited time only. It's a dream to drive and will turn heads everywhere. You will not be disappointed!</t>
  </si>
  <si>
    <t>GU17EAE</t>
  </si>
  <si>
    <t>Ibiza SE Technology Ecotsi</t>
  </si>
  <si>
    <t>My car has Apple and Google connectivity, so you can connect your phone to the in-car entertainment system (play music from Spotify / connect your phone for hands free calling / use Google maps etc.), with a rear view camera to help when reversing into tight spaces.
It’s clean and fuel efficient, the perfect size for getting around London, but also comfortable for long motorway journeys.</t>
  </si>
  <si>
    <t>GM66UKS</t>
  </si>
  <si>
    <t>Very economical car.</t>
  </si>
  <si>
    <t>GM18SXO</t>
  </si>
  <si>
    <t>Golf S TSI Bmt</t>
  </si>
  <si>
    <t>2018 Volkswagen Golf 1.4L
- ULEZ compliant (congestion charge applies)
- Clean car and full tank of fuel for every booking
- Bluemotion technology for superior economy
*Pets allowed but please ensure paws are clean before entering.
*No smoking please 
*Please return car with a full tank
Failure to follow the above will result in fees</t>
  </si>
  <si>
    <t>GM17WAA</t>
  </si>
  <si>
    <t>Take a drive in a luxury A1 and feel at home with its comfort and ease of use. 
This nippy number is ULEZ compliant and has a fab 1.4 turbo charged engine to help you explore the area. 
She may be small but she’s most certainly mighty! 
This car offers a range of features including the following:
1.4l turbo petrol engine 
123bhp 
Manual gearbox
6 gears 
Adjustable lumbar support in front seats
Automatic lights 
4 seats and headrests 
Air conditioning 
Automatically locks as you drive away 
DAB radio
Bluetooth phone connection
Steering wheel controls 
3 door hatchback
Supaguard paint protector (you will only need a quick jet wash to remove dirt)
🚭no smoking vehicle 
🚯please take your rubbish home 
⛔️no pets 
*DRIVERS ARE RESPONSIBLE FOR ALL FINES, SPEEDING TICKETS, PARKING TICKETS AND TOLLS DURING RENTAL* (DartCharge paid by owner and recovered back from driver after hire)</t>
  </si>
  <si>
    <t>GM17MPO</t>
  </si>
  <si>
    <t>Citigo Colour Edition Mpi</t>
  </si>
  <si>
    <t>Nice small echo car, 2 doors with 5 seats, nice boot.  Very echo to drive and comfortable, its a 1.0 petrol. I will make sure the car is clean in/out for you. Im very flexible on your needs with the car.
I can either fuel the car to the max and you can fuel when drop off or leave on the red. Most  customers pre the red. Unless told I will leave it on the red, there is a petrol station 30 seconds away. I will make sure the car is clean inside and out for you, if you can try and leave the same for me</t>
  </si>
  <si>
    <t>GM16VDN</t>
  </si>
  <si>
    <t>Golf GT Edition TSI Act Bmt</t>
  </si>
  <si>
    <t>Excellent city car</t>
  </si>
  <si>
    <t>GM16KNS</t>
  </si>
  <si>
    <t>Nice looking Red Golf. Clean and tidy. Great miles per gallon. Really nice to drive</t>
  </si>
  <si>
    <t>GM16JGZ</t>
  </si>
  <si>
    <t>Fabia S TDI</t>
  </si>
  <si>
    <t>The Skoda is in new condition throughout drives superbly with bluetooth and auto start stop. Plenty of room in the boot area for shopping. Very economical.</t>
  </si>
  <si>
    <t>GL72VTW</t>
  </si>
  <si>
    <t>T-Roc S TSI</t>
  </si>
  <si>
    <t>GL72VTW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</si>
  <si>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GL72VEW</t>
  </si>
  <si>
    <t>GL72VEW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</si>
  <si>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GL72VEH</t>
  </si>
  <si>
    <t>GL72VEH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</si>
  <si>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GL72VDV</t>
  </si>
  <si>
    <t>T-Roc</t>
  </si>
  <si>
    <t>GL72VDV - The car is fitted with QuickStart keyless technology so all you need is a smartphone with the Hiyacar app downloaded to search, book &amp; drive! If you identify damage please report this to the Travel Office.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Recovery/breakdown number - 0800 9807500</t>
  </si>
  <si>
    <t>GL21AGU</t>
  </si>
  <si>
    <t>2008 GT Premium Puretech S/s</t>
  </si>
  <si>
    <t>CONGESTION CHARGE INCLUDED 
A brand new PEUGEOT 2008 with all the tech you would expect from a modern car. The car is conveniently located in Hammersmith and is fitted with QuickStart so you just need to make the booking and turn up with your phone.
Please leave the vehicle in a reasonable condition for the following customer.</t>
  </si>
  <si>
    <t>GL18EXR</t>
  </si>
  <si>
    <t>Golf SE TDI Bmt</t>
  </si>
  <si>
    <t>A reliable 5 seater with a large boot &amp; Sat Nav. Pets welcome. The car is available for any type of travel or city run.</t>
  </si>
  <si>
    <t>GL17NKJ</t>
  </si>
  <si>
    <t>Kadjar Dynamique Nav Dci A</t>
  </si>
  <si>
    <t>Automatic diesel medium SUV with SatNav. Well maintained with full service history. No flaws or problem</t>
  </si>
  <si>
    <t>GL16ERO</t>
  </si>
  <si>
    <t>Rapid Spaceback SE Tech TDI Sa</t>
  </si>
  <si>
    <t>Very,very Economical car…ulez free,air condition</t>
  </si>
  <si>
    <t>GL16CZX</t>
  </si>
  <si>
    <t>Nice city runner. Its a Golf making it spaciouse for 5 people. The car has a small 1.1 engine making it economical on fuel.</t>
  </si>
  <si>
    <t>GL14FYR</t>
  </si>
  <si>
    <t>A5 S Line TDI Cvt</t>
  </si>
  <si>
    <t>Please treat the car as if it were your own. 
Return in the same condition taken with the same amount of petrol. Thank you 
Luxury Audi A5 S Line
Heated Front Seats
Cruise Control
Bluetooth Connection
Immacuate Condition
Parking Sensors Front and Rear
Drives Excellent and Smooth
Please call 07904886686 (Shafi) for more details regarding the car. Looking to hire out any day of the week, 24 hours 7 day a week. Call anytime. Thank you.</t>
  </si>
  <si>
    <t>GL13DSV</t>
  </si>
  <si>
    <t>118d M Sport</t>
  </si>
  <si>
    <t xml:space="preserve">BLUE 1 SERIES M SPORT
PERFECT FOR COMMUTING
MAY GIVE CHEAPER IF YOU WANT FOR MORE THAN ONE DAY, JUST GIVE ME A SHOUT
NO SMOKERS 
CAR TO BE RETURNED AS CLEAN AS IT LEFT
</t>
  </si>
  <si>
    <t>GK18VUM</t>
  </si>
  <si>
    <t>This car comes with:
•	Sat nav display
•	Cruise control
•	Bluetooth
•	DAB
•	Privacy glass
•	Alloys
•	Heated windscreen
•	Lane departure warning
•	Start/stop
•	Air con
•	This car comes with
•	Steering wheel mounted remote audio controls
•	ABS
•	Cruise control
•	Electronic traction control
•	Front fog lights
•	Drivers airbag, passengers airbag with de-activation switch
•	Front side airbag
•	Power steering: electric speed proportional
•	Cup holders for front seats
•	Automatic air conditioning with one climate control zone
•	Front electric windows with one-touch on two windows
•	Satellite navigation system with colour, 8.0 inch display, touch screen, 3D and voice, maps updated via SD Card and traffic information
•	Stability control system
•	Electronic brake distribution
•	Brake assist system
•	Isofix preparation
•	Bluetooth includes phone connection and music streaming
Please note
 My car is in very good condition inside and outside. The car is always kept clean. However,  I don’t expect the car to be cleaned after every use but I do expect it to be cleaned if it has become a lot more dirty after your use. It is your responsibility to return the car in a clean condition ready for the next customer. If you return the car in a condition unfit for the next user you will be charged a £15 valeting fee. No pets please. My car can be booked for hours, days or weeks.. I am happy to take any calls and texts but not always possible to get to my phone. In this case I will get back to you as soon as possible. Have a safe and lovely  journey/trip.</t>
  </si>
  <si>
    <t>GK16UFM</t>
  </si>
  <si>
    <t>This is Percy, a 2016 Golf GTD with upgraded sound system and sat nav. Heated front seats, all electric windows, cruise control. 
This is a really great car. It feels great to drive, very smart and is in the luxury bracket when it come to brands and spec. It's a pleasure to drive and I love it to be honest! It iss safe and comfortable for long journeys but it is equally handy for getting around the city, which I often do. It comes with satnav, Bluetooth for telephone calls and the sound quality for audio is great. The seats are an odd mix of VW tartan and fabric. The steering wheel and gear stick is leather and several functions are automated , such as the lights and windscreen wipers. The car fits 5 easily, though it is perfect for 4 adults or 2 adults and 2 children. The car is cleaned regularly and well looked after. It's a really easy, comfortable luxury car to drive. I hope you enjoy it as much as I do.
Please replace any fuel that you use
Thank you for choosing to hire my car, Percy</t>
  </si>
  <si>
    <t>GK15WVJ</t>
  </si>
  <si>
    <t>A5 SE Technik TDI Cvt</t>
  </si>
  <si>
    <t>Very comfortable and spacious luxurious car
Very economical car with a great auto transmission. It’s fast, responsive and solid on the road.
Has upgraded alloys and privacy glass 
Great sound system and a joy to drive 
Very safe, clean and immaculate.
I have driven all over Europe and always has been reliable never breaking down. 
When back seats fold flat there is lots of space. 
It’s diesel
In summary:
Great looking car, great economy, fast, fun and spacious with heated seats, Bluetooth sat nav and sensors all round.</t>
  </si>
  <si>
    <t>GK14UVL</t>
  </si>
  <si>
    <t>The Fiesta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This car is ULEZ compliant, with 404 miles per day and NO hidden fees! Just return the car with the same fuel level and remove any rubbish inside. Easy peasy!</t>
  </si>
  <si>
    <t>GK14ECN</t>
  </si>
  <si>
    <t>1.2 liter engine 
Has Bluetooth and aux connection 
Cruise control
Built in satnav 
56,000 miles 
Drives smooth 
Fully taxed, serviced and Mot</t>
  </si>
  <si>
    <t>GJ66XDY</t>
  </si>
  <si>
    <t>Great city car:
Bluetooth, USB, Aux, DAB/Radio, Phone connection, Hill assist, Cheap on fuel.
Contact me  if you need:
A drop-off after your rental
Extra Mileage (Unlimited if booked for a longer period)
No time, in a hurry. Don’t worry we will take care of the car:
-If you need the car to be refuelled or
-Post-trip cleaning:
Interior: £
Interior and Exterior: £
(Doesn’t cover Mud, Smoke, Pet related issues, stains or spillage on Seats)
No ULEZ/LEZ charge due for this vehicle
This vehicle meets the emission standards so you don't have to pay this charge when driving within the zone.
No smoking</t>
  </si>
  <si>
    <t>GJ62HWH</t>
  </si>
  <si>
    <t>A3 S Line TDI S-A</t>
  </si>
  <si>
    <t>Audi A3 White S Line 1.6L Diesel Semi-Auto, 62 reg with Bluetooth connection and AUX input. Part leather part cloth interior. Really sporty and very fuel efficient. Best car to rest for any occasion. Feel free to message in regards to any queries.</t>
  </si>
  <si>
    <t>GJ17XNV</t>
  </si>
  <si>
    <t>Golf SE TSI Bmt S-A</t>
  </si>
  <si>
    <t>Super easy to drive and park, AUTOMATIC, golf.</t>
  </si>
  <si>
    <t>GJ16WVP</t>
  </si>
  <si>
    <t>VAUXHALL CORSA 1.4 petrol 
MOT and TAX 
54mpg combined (41 city, 67 highway)
534 mile per tank 
45 litres fuel capacity</t>
  </si>
  <si>
    <t>GJ15PBV</t>
  </si>
  <si>
    <t>C4 Grand Picasso Excl E-Hdi Sa</t>
  </si>
  <si>
    <t>7 Seater
Automatic
70 Mpg</t>
  </si>
  <si>
    <t>GJ14OAE</t>
  </si>
  <si>
    <t>Carens 2 Crdi Auto</t>
  </si>
  <si>
    <t>Excellent 7 seater</t>
  </si>
  <si>
    <t>GJ14JBU</t>
  </si>
  <si>
    <t>C4 Gr Picasso Ex+ Air Ehdi S-A</t>
  </si>
  <si>
    <t>Lovely family car with lots of electronics and space! Parking sensors, rear camera, auto get shifting and a lot more makes for a smooth and comfortable drive. Very economical Diesel engine.</t>
  </si>
  <si>
    <t>GJ12XPV</t>
  </si>
  <si>
    <t>S60 SE Lux Drive Start/stop</t>
  </si>
  <si>
    <t xml:space="preserve">Hi my car is available to hire 365 days per year, if you are planning on hiring my car please try and give me a little notice so I can have it prepared for you.
Car is great to drive, very spacious and comfortable, High spec from leather seats, cruise/climate control, Bluetooth, sat nav, mp3/usb, air con, electric seats, electric front and back windows, 6 speed manual gearbox, diesel, great mpg.
Car is very clean inside and out and is kept roadworthy and is serviced regularly.
Ideal for that business trip or family holiday in Scotland or if you fancy travelling.
If you think you will exceed the mileage limit above please get in touch and we can arrange something. </t>
  </si>
  <si>
    <t>GFZ9702</t>
  </si>
  <si>
    <t>Orlando LT</t>
  </si>
  <si>
    <t>Large 7 seater MPV for amazing every occasion. 1.8L engine, large legroom, wide door opening, very clean, manual transmission, suitable for long and short trips and pet friendly from non-smoking owner. It can be rented with a bike rack for three bikes as well as a booster seat for child in case of need.</t>
  </si>
  <si>
    <t>GF72HZS</t>
  </si>
  <si>
    <t>GF72HZS - Known damage to the bottom of the near side door.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</si>
  <si>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GF65PFV</t>
  </si>
  <si>
    <t>Pulsar Acenta Dig-T Cvt</t>
  </si>
  <si>
    <t>Excellent spacious hatchback,very easy to drive it…automatic gearbox!</t>
  </si>
  <si>
    <t>GF63BFU</t>
  </si>
  <si>
    <t xml:space="preserve">A Ford Fiesta eco boost. A quick and comfortable car for commuting round the city, or to take on short trips to the countryside.
Features:
- 5 seats
- 3 doors 
- Bluetooth stereo system 
- auto start / stop
- hill assist start </t>
  </si>
  <si>
    <t>GF61YAY</t>
  </si>
  <si>
    <t>Aygo Ice Vvt-I</t>
  </si>
  <si>
    <t>Toyota Aygo 1.0 Aygo Ice Vvt-I
ULEZ Exempt - Can Drive Into London Without Needing to Pay
Pick up and Drop off time between 9am to 6pm, Monday to Saturday. 
Barrier Access,  prior arrangement must be made by phoning (07737003102) before pick up or drop off the vehicle.</t>
  </si>
  <si>
    <t>GF17XCN</t>
  </si>
  <si>
    <t>⚡️INSTANT BOOK⚡️
💥FREE PICKUP EALING BROADWAY⚡️
🚗UNLIMITED MILEAGE 🚗
🌿 HYBRID FUEL EFFICIENCY 🌿
✅ LOYALTY REWARDED with discounts
✅ Flexible Delivery / Collection available
✅ FREE DELIVERY for 14+ days booking
✅ DISCOUNT on 3+ day bookings
✅ ULEZ Exempt
✅ The car is handed over clean
✅ Photos are of the actual vehicle
✅ Always contactable during your trip
Hi my name is Sarah 😊 and I’m pretty new to Hiya Car , but I love sharing my beautiful Toyota CHR Hybrid, which has excellent fuel efficiency 🌿the car is always immaculate and cleaned thoroughly between bookings. We are 100% responsive to all your bookings and queries, extraordinarily flexible and can even meet you at an airport or train station if required. 
Our location is very close to key transport links such as Heathrow, Central London and underground stations 😊
⭐️ Luxury meets Economy ⭐️
🌿💷 Toyota C-HR  hybrid efficiency 💷 🌿
⚡️Book Instantly⚡️
Take a spin in our eye-catching Toyota with low emissions and a Hybrid engine! 
It has all the space you need for a day out around town or a long weekend away. 
Spacious boot and foldable seats  
This car is in immaculate condition, stunning leather interior and is cleaned regularly in between each hire. 
The Car is parked 5 mins walk from West Ealing Overground station Elizabeth line and 10 mins from Ealing broadway underground central line district line and Northfields Piccadilly line. 
The car has all the Mod cons you would expect 
- Air conditioning 
- Bluetooth, 
- USB port, 
- Sat Nav, 
 -Rear sensors and camera. 
 -Lane Assist 
We have even provided a phone charger and holder for your comfort.
We are available and happy to help and assist 24/7 on your trip should you have any queries 😊</t>
  </si>
  <si>
    <t>GF17RLY</t>
  </si>
  <si>
    <t>Tucson SE Nav B-Drive 2wd Crdi</t>
  </si>
  <si>
    <t xml:space="preserve">Spacious car, almost new, good on diesel. </t>
  </si>
  <si>
    <t>GF17AWG</t>
  </si>
  <si>
    <t>Caddy C20 Startline TDI</t>
  </si>
  <si>
    <t>This 2017 VW Caddy is a great rental for small businesses or individuals who need a reliable and fuel-efficient vehicle with a large cargo area.
DETAILS
Engine: 1.6L diesel
Transmission: Manual
Mileage: 140,000+
Number of seats: 2
Fuel economy: 40 mpg city/45 mpg highway
Load length: 1.8 meters
Load depth: 1.2 meters
SECURITY
Locks: The vehicle is fitted with deadlocks &amp; a steering wheel lock
Alarm System: The vehicle has an alarm system. To arm the alarm, press the A button, and to disarm, press the B button. 
When returning the vehicle please leave it with the deadlock &amp; steering wheel lock secure and the alarm disarmed
STORED ITEMS:
Hi-Vis Vest: A Hi-Vis Vest (Stored behind in the vehicle)
Ratchet Strap/Tie-Down: A Ratchet Strap/Tie-Down (Stored behind the driver's seat)
Bottle of Water: A bottle of water (Stored behind the passenger seat)
Cleaning Wipes: Cleaning wipes are (Stored overhead in the vehicle)
You are welcome to use these items if needed, but please ensure it remains in the vehicle.
NOTE:
If you make a booking with less than 24 hours notice, there may not be enough time to thoroughly clean the vehicle. It may be slightly dirty, and vacuuming might not be possible in such cases.
Please leave the wing mirror close when returning the vehicle</t>
  </si>
  <si>
    <t>GF14ZTX</t>
  </si>
  <si>
    <t>A reliable and very easy to drive manual Ford Fiesta - 5 seater, 2 door. Very economical on petrol so great around town or for longer journeys. Fairly spacious considering it's size.  Comes with a sat nav phone holder and you can sync the music with your phone too.   Kept clean and tidy. Very low mileage (just over 30k miles) and has had regular services. It's last was in May this year.</t>
  </si>
  <si>
    <t>GD18JGO</t>
  </si>
  <si>
    <t>Golf SE TDI Bmt S-A</t>
  </si>
  <si>
    <t>Excellent car,drives like a dream....very economic and easy to drive.....1.6 turbo diesel(euro6)</t>
  </si>
  <si>
    <t>GD17YOV</t>
  </si>
  <si>
    <t>S5 TFSI Quattro Auto</t>
  </si>
  <si>
    <t xml:space="preserve">Brand new (17 plate) Audi S5, latest generation.  Fully specced with every factory available optional extra
Car is in immaculate condition and frequently washed
0-62 mph in 4.7 seconds
All the latest  driver assistance and infotainment technologies
Track visits not allowed
Full list of optional extras included on car:
Heated steering wheel
Advanced key
Advanced Parking pack
Audi phone box
Sports differential
Bang + Olufsen
Carbon Atlas inlays
Driver asst pack
Dynamic steering
Folding dimming door mirrors
Electric front seats - driver memory
Nappa leather seats
Head up display
Heated front and rear seats
Hill hold assist
Light and vission pack
Metallic paint
Panoramic sunroof
</t>
  </si>
  <si>
    <t>GD16MZL</t>
  </si>
  <si>
    <t>Octavia SE TDI</t>
  </si>
  <si>
    <t>Family estate car, has a tow bar. Large boot capacity.
Can be a bit 'grumbly' when you first move off.</t>
  </si>
  <si>
    <t>GD14EPC</t>
  </si>
  <si>
    <t>TT Black Edition TDI Quattro A</t>
  </si>
  <si>
    <t>Audi TT 2.0 tdi DSG 
Gorgeous red with contrasting black interior. 
Great for a weekend away, it does seat 4 however more suited to 2 adults and 2 children</t>
  </si>
  <si>
    <t>G8TMM</t>
  </si>
  <si>
    <t>A 180 AMG Line Premium + D A</t>
  </si>
  <si>
    <t>This top of the range hatch-back produced by Mercedes is nothing shy of greatness. In Polar white this really stands out with the specked out features.
From heated &amp; electric seats to keep you cosy on a
winters day to panoramic sunroof on a lovely summers day. All the bells &amp; whistles, drive in style whilst maintaining 
class and luxury on the roads.</t>
  </si>
  <si>
    <t>FY66WHW</t>
  </si>
  <si>
    <t>Hello
My cars are all fitted with quick start  so you can access it easily through the app.  This also means I can accept your hire immediately and you don't need to speak to anyone !!.  
Please  take care of the car and leave it clean as you would wish to find it, there may be a fee if it returned in a dirty/bad condition.  
If there are any issues please report to HIYACAR  and so I can attend to them immediately.
Thank you and enjoy your journey !!</t>
  </si>
  <si>
    <t>FY63XPO</t>
  </si>
  <si>
    <t>Auris Excel Vvt-I Cvt</t>
  </si>
  <si>
    <t>Our car is ULEZ compliant, very large boot space, can come with a car seat (2-5 years) and rear mounted 2-capacity bike rack if requested. It is a hybrid and so very economical on fuel.
Fuel - full to full
Please return car in same condition</t>
  </si>
  <si>
    <t>FY57DSU</t>
  </si>
  <si>
    <t>Corsa Design Cdti</t>
  </si>
  <si>
    <t>Great little economical car (50MPG) available for short term hire, within a 5 minute walking distance of Tonbirdge mainline station.</t>
  </si>
  <si>
    <t>FY23XJU</t>
  </si>
  <si>
    <t>V60 Core B3 Mhev Auto</t>
  </si>
  <si>
    <t>This is my, almost brand new, Volvo V60. It is easy to drive and very economical as it is a mild hybrid. This means it has a battery which charges as the car drives, so never a need to plug in or charge it.</t>
  </si>
  <si>
    <t>FY16HVZ</t>
  </si>
  <si>
    <t>216d SE Auto</t>
  </si>
  <si>
    <t>My car is an amazing 7 seater. Lovely BMW with a robust engine and very reliable car.
The car is very comfortable and looking like new. I have been very proud of looking after it and enjoying the quality of BMW on the road. 
Petrol consumption is very low, considering that it's a 7 seater, the car can give a combined of around 68 miles per gallon. Very good for short and long trips. I have taken it around Spain for a long trip and I can assure you that the experience was pleasent and a very good value for the trip. Do not NEED to worry about ULEZ (Ultra Low Emision Charge) as it is exempt and ONLY need to pay CONGESTION CHARGE. 
Do you need a bicycle rack? Have it for a little as £10 extra for up to 2 standard bicycles.</t>
  </si>
  <si>
    <t>FY11VVZ</t>
  </si>
  <si>
    <t>Passat S Bluemotion Tech TDI</t>
  </si>
  <si>
    <t>A reliable economical car with plenty space. Drives well with good clean interior. Gets between 50 and 60 mpg on average.</t>
  </si>
  <si>
    <t>FX68LDU</t>
  </si>
  <si>
    <t>S90 Momentum T4 Auto</t>
  </si>
  <si>
    <t>Grey Metallic nice Volvo S90 in very good condition suitable for weddings and luxury travel. 2.0 engine and leather seats and heated seats, connect with Bluetooth and all USB input and output also a very car savings in petrol which means you can also save money on that. this car is available for you at any time.</t>
  </si>
  <si>
    <t>FX66NEJ</t>
  </si>
  <si>
    <t>Aygo X Vvt-I</t>
  </si>
  <si>
    <t xml:space="preserve">*****500 MILE/DAY*****
*****UNLIMITED MILEAGE FOR BOOKINGS &gt; 7 DAYS*****
*****USB/AUX*****
*****PHONE HOLDER*****
*****65 MPG*****
*****ULEZ FREE*****
-Extremely economical car. Surprisingly spacious boot and legroom in the rear. 
-Well maintained and a joy to drive. 
-Available for long term bookings 
</t>
  </si>
  <si>
    <t>FX65SHZ</t>
  </si>
  <si>
    <t>308 Allure Hdi Blue S/s</t>
  </si>
  <si>
    <t>Nice, fun and economical car to drive, returning 65mpg (in motorway conditions) =&gt; full tank should give you 600 miles, so the maximum mileage for 2 days. will be very handy for a weekend get away. The boot is a reasonable size too.</t>
  </si>
  <si>
    <t>FX62XVU</t>
  </si>
  <si>
    <t>A3 Sport TDI</t>
  </si>
  <si>
    <t>Great condition Audi A3, looked after. The car comes with an option for a baby seat (over one year) and a high booster for older children - both attached by ISOFIX.</t>
  </si>
  <si>
    <t>FV65EUO</t>
  </si>
  <si>
    <t>I30 S Blue Drive Crdi</t>
  </si>
  <si>
    <t>Very low milage car, in excellent condition. Available at short notice at reasonable prices.</t>
  </si>
  <si>
    <t>FV15EPF</t>
  </si>
  <si>
    <t>Ibiza I-Tech TSI</t>
  </si>
  <si>
    <t>5 door, 5 seater Seat Ibiza. Short walk from Haringay station or Manor House tube.</t>
  </si>
  <si>
    <t>FT63RUO</t>
  </si>
  <si>
    <t>Great on diesel and a nice drive. Clean and well kept.</t>
  </si>
  <si>
    <t>FT63EOH</t>
  </si>
  <si>
    <t>Golf S Bluemotion Techn-Gy TSI</t>
  </si>
  <si>
    <t>Well maintained Volkswagen Golf
Economical car which is perfect for nipping around the city or getting away for the weekend. 
Comfortably seats 5 adults &amp; has bluetooth for your road trip playlist.. 
The car is parked in on Upper Heath Road and is available all day every day, i'm here to answer any questions you have!</t>
  </si>
  <si>
    <t>FT13BPX</t>
  </si>
  <si>
    <t>Clean, sporty, and cool black Golf!
Pick me for a smooth ride across London.</t>
  </si>
  <si>
    <t>FT10OHY</t>
  </si>
  <si>
    <t>Passat H-Line TDI 140 DSG</t>
  </si>
  <si>
    <t>Spacious interior and boot kept in great condition with leather heated seated. Automatic diesel.</t>
  </si>
  <si>
    <t>FR10AAU</t>
  </si>
  <si>
    <t>My car is basic but beautiful. Small enough for easy city driving but big enough to take on adentures. Its located right by all the stations in West Hampstead.  The car comes with a toddler/childseat, (unless you ask for it not to) phone charger and a bluetooth connection for the stereo.</t>
  </si>
  <si>
    <t>FP21ZYX</t>
  </si>
  <si>
    <t>Ibiza Xcellence TSI 110</t>
  </si>
  <si>
    <t>Take a spin in our new SEAT Ibiza with low emissions &amp; all the space you need for a weekend away or a trip to the shops.
The car is parked just a 2 minute walk from Manor House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</si>
  <si>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FP21ZXG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</si>
  <si>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</si>
  <si>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FP21MXJ</t>
  </si>
  <si>
    <t>Take a spin in our new Seat Ibiza,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</si>
  <si>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FP21DUH</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</si>
  <si>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</si>
  <si>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FP21AZV</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</si>
  <si>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</si>
  <si>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FP21AZN</t>
  </si>
  <si>
    <t>Take a spin in our new Seat Ibiza, a 5 minute walk away from Old Street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</si>
  <si>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FP21AZL</t>
  </si>
  <si>
    <t>Take a spin in our new Seat Ibiza, a 16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</si>
  <si>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FP11MFF</t>
  </si>
  <si>
    <t>Insignia SRi</t>
  </si>
  <si>
    <t>FP11JBX</t>
  </si>
  <si>
    <t>Corsa Exc-Iv AC Cdtieflex</t>
  </si>
  <si>
    <t>Cheap to run being a small car nice to drive perfect for going to see family far away in the UK or if you need to nip into London or out of town</t>
  </si>
  <si>
    <t>FP10PMU</t>
  </si>
  <si>
    <t>Our lovely Ford Galaxy is a fun and spacious automatic gearbox car to drive! It can happily hold 7 adults (with a bit of boot space) or 2 adults with a massive boot, or 5 adults with a decent boot space...! The radio is simple DAB and FM and connects really easily to your phone by bluetooth for calls and audio, and there's a USB point with cables for most phones in the glove compartment. Enjoy!</t>
  </si>
  <si>
    <t>FN60KVF</t>
  </si>
  <si>
    <t>Fusion Zetec Auto</t>
  </si>
  <si>
    <t>***Corona virus (COVID-19)***
Please be aware all my cars are treated with an Ozone (Co3) machine between rentals.
These machines, kill or remove dangerous or irritating airborne particles  Viruses and is a Deodorizer Sterilizer. &amp; Disinfect for inside of the car.
This is one of 3 Ford fusions i have listed here, this is an Automatic,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200 mile daily limit, with additional mileage charged at just 0.30p per mile. but capped at £30 per 200 miles over   All my cars have a Sat Nav, phone holder and usb charging points 
Telemetry fitted to all cars including Dash cameras and trackers.
.All my cars are exempt from the London T Charge but are subject to the congestion &amp; dart charge.</t>
  </si>
  <si>
    <t>FN58OPH</t>
  </si>
  <si>
    <t>C180 Elegance Kompressor</t>
  </si>
  <si>
    <t>FN20VLZ</t>
  </si>
  <si>
    <t>Yaris Gr-Sport Vvt-I Hev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</si>
  <si>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</si>
  <si>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FN20VLX</t>
  </si>
  <si>
    <t>A 6 minute walk from Caledonian Road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</si>
  <si>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FN20VLW</t>
  </si>
  <si>
    <t>FN20VLU</t>
  </si>
  <si>
    <t>The car is a 15 minute walk from Finchley Central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</si>
  <si>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FN20VLD</t>
  </si>
  <si>
    <t>The car is an 8 minute walk from Tulse Hill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</si>
  <si>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FN20VKX</t>
  </si>
  <si>
    <t>Yaris Y20 Vvt-I Hev Cvt</t>
  </si>
  <si>
    <t>Take a spin in our new Toyota Yaris with low emissions &amp; all the space you need for a weekend away or a trip to the shops.
The car is parked just a 10 minute walk from Crystal Palace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</si>
  <si>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FN20VKT</t>
  </si>
  <si>
    <t>A 10 minute walk from East Croydon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</si>
  <si>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FN20VEX</t>
  </si>
  <si>
    <t>Take a spin in our new Toyota Yaris Y20 with low emissions &amp; all the space you need for a weekend away or a trip to the shops.
The car is parked a 4 minute walk away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</si>
  <si>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FN19WGC</t>
  </si>
  <si>
    <t>Kodiaq Edition TDI Scr 4x4 S-A</t>
  </si>
  <si>
    <t>Thanks for visiting my page!
About the car:
SKODA KODIAQ EDITION TDI 150 4WD (7 SEAT) 
2019 Diesel 2.0L Automatic 5 doors
Very high spec car, 
Features:
7 Seats
Adaptive Cruise Control
Lane Keep Assist
Virtual Cockpit
Widescreen sat-nav &amp; infotainment system
360 Cameras 
Front and Rear Sensors
Apple Car Play &amp; Android Auto
Heated front seats
Black leather interior 
Front &amp; rear parking sensors
Reversing camera
Collision warning with automatic braking
Sport, Comfort &amp; Eco driving modes
Bluetooth
Automatic windscreen wipers
Automatic lights
Split folding rear seats 
Electric adjust memory seats and steering wheel
Very smooth and fun car to drive!
Our cars are very well maintained and in excellent condition - perfect for short or long trips
Car is registered on both congestion charge and Dartford crossing systems automatically so if you do cross just let us know and we'll request a reimbursement from you, taking the hassle out of crossing into those zones.
Location:
- Our cars are located in N16, North London
- Just ask and I will pick you up from any local transport station!
Delivery:
The car can be delivered, Sunday - Thursday 8am - 10pm to any of the locations below (for an additional fee) just message us with your delivery preferences. 
Anywhere within 5 miles of N16
Heathrow Airport  
London City Airport 
Luton Airport 
Kings Cross / St Pancras International Station
London Euston Station
Fuel:
A full tank of fuel (Diesel) is always provided for your trip. I ask that you return it also with a full tank. However, if you like you can return the car at whatever fuel level and I will fill it up for you once returned for a minimal fee. 
Mileage:
Our allowance is 200 miles per day. Any more than this will incur a per-mile fee. However, I am not too strict and a couple of miles over will not incur this fee. If you do think you will do more miles, you can book the optional extra of ”Unlimited Mileage” in the extras section at checkout.
Car cleaning:
My cars are always provided in spectacular condition being given super clean inside and out. I ask that you return it in this same condition having had it cleaned (inside &amp; out). However, if you do not have time to get the car cleaned this is not a problem, just select the optional extra of “Post-Trip Cleaning” in the extras section at checkout. 
Returning the car:
Please return the car on time. Returning the car late will result in a fee. However, if you are considerate and let me know you are running a little late I am very reasonable and this will not be a problem. You also have the option of extending your trip if you will not make it on time.
Policies:
Bring it back with full fuel and within mileage limit (otherwise please add the Refuel or the unlimited Mileage extra)
No pets
No smoking
No Food (except light snacks which don't leave a mess)
A hefty cleaning fee will be applied if upon returning the vehicle there is any sign or smell of pets, food or smoking or any breach of the policies.
Treat the car well and I’ll treat you well. Have a great time, enjoy the car and be safe! I am always available day or night to answer questions or help you out with your rental, so don’t hesitate to contact me at any time.</t>
  </si>
  <si>
    <t>FN14UTU</t>
  </si>
  <si>
    <t>Here I have a zippy Yaris in Red. Great condition, done just 30k so drives and looks like new. Very decent tires fitted for your safety.
The car is perfect for short city distances and offers easy parking due to the rear camera and distance sensors.
We did some longer journeys in her too, you can comfortably cruise at motorway speeds and there is a speed control to assist you, so you can take the right foot off the pedal and rest it. 
Any questions, just ask.</t>
  </si>
  <si>
    <t>FM65VHB</t>
  </si>
  <si>
    <t>All I wish is to give an experience, This A-Class has four drive dynamic selections Comfort Individual (feel free to customize) Eco and Sports Mode for a more responsive drive. will you be driving to the beach for a sunrise watch, Road trip, Business trip or Visiting family maybe?
(Please stay safe with COVID 19)
This Astra is disinfected before and after each rental for peace of mind, plus I don't want that virus. High traffic cleaning areas include but not limited to;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</si>
  <si>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FM21HMD</t>
  </si>
  <si>
    <t>This new Seat Ibiza,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</si>
  <si>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FM21HMC</t>
  </si>
  <si>
    <t>Take a spin in our new SEAT Ibiza with low emissions &amp; all the space you need for a weekend away or a trip to the shops.
The car is parked just a 10 minute walk from Rectory Road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</si>
  <si>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FM21HMA</t>
  </si>
  <si>
    <t>Take a spin in our new SEAT Ibiza with low emissions &amp; all the space you need for a weekend away or a trip to the shops.
The car is parked just a 5 minute walk from Bellingham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</si>
  <si>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</si>
  <si>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</si>
  <si>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FM21HLX</t>
  </si>
  <si>
    <t>Take a spin in our new SEAT Ibiza Xcellence with low emissions &amp; all the space you need for a weekend away or a trip to the shops.
The car is parked just a 20 minute walk from Kidbrooke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</si>
  <si>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FM21HLW</t>
  </si>
  <si>
    <t>Take a spin in our new SEAT Ibiza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</si>
  <si>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FM21HLV</t>
  </si>
  <si>
    <t>Meet Susie, my beautiful ULEZ compliant Seat!
Susie is located a 5 minute walk from Rectory Road Overground Station.
Parking is easy - you can park anywhere in Zone E, but do prioritise Darville Road where this car normally lives.
The closest petrol station is the BP on Stoke Newington High Street, a 6 min drive to Zone E parking, so please, take the time to refuel the car 🙏
The car is Instant book and fitted with Quickstart so you just need a fully charged smartphone to unlock the car. It's also Autopay ready, which means you’ll be charged for a trip into the CC zone or over the Dartford crossing the following month. 
Full disclaimer:
I'm Hiyacar's Head of Product. I'm currently looking after this car as if it were my own so that I can learn more about what it's like to share your personal car on Hiyacar. That means that yes, I'm the one cleaning it so please keep it tidy and let me know if you get a PCN! I give a £10 discount to repeat bookers that agree to give me feedback over a socially distanced chat or zoom video call, so please, reach out! :)
Please bring a USB-C cable with you to access Apple CarPlay or Android Auto</t>
  </si>
  <si>
    <t>FM21HLU</t>
  </si>
  <si>
    <t>Take a spin in our new Seat Ibiza, a 8 minute walk away from Kent House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</si>
  <si>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FM21HLR</t>
  </si>
  <si>
    <t>Take a spin in our new Seat Ibiza with low emissions &amp; all the space you need for a weekend away or a trip to the shops.
The car is parked just a 9 minute walk from Borough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</si>
  <si>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FM21HLO</t>
  </si>
  <si>
    <t>Take a spin in our new SEAT Ibiza Xcellence with low emissions &amp; all the space you need for a weekend away or a trip to the shops.
The car is parked just a 10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</si>
  <si>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FM21HLN</t>
  </si>
  <si>
    <t>Take a spin in our new SEAT Ibiza with low emissions &amp; all the space you need for a weekend away or a trip to the shops.
The car is parked just a 13 minute walk from Hornsey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</si>
  <si>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FM21HLJ</t>
  </si>
  <si>
    <t>Take a spin in our new Seat Ibiza, a 20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</si>
  <si>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FM21HLH</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</si>
  <si>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</si>
  <si>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FM21HLG</t>
  </si>
  <si>
    <t>Take a spin in our new Seat Ibiza, a 10 minute walk away from Streatham Hill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</si>
  <si>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FM21HLF</t>
  </si>
  <si>
    <t>Take a spin in our new SEAT Ibiza with low emissions and all the space you need for a weekend away or a trip to the shops.
The car has everything you would expect from a new car including SatNav,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and have a generous allowance of 1000 miles per day and no hidden fees (we are nice like that). All you need to do is bring the car back with the same amount of fuel and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</si>
  <si>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FM21HLE</t>
  </si>
  <si>
    <t>Take a spin in our new SEAT Ibiza with low emissions &amp; all the space you need for a weekend away or a trip to the shops.
The car is parked inside Stratford International Car Park.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</si>
  <si>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</si>
  <si>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a massive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</si>
  <si>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</si>
  <si>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</si>
  <si>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FM21HKW</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</si>
  <si>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Please bring a USB-C cable with you to access Apple CarPlay or Android Auto</t>
  </si>
  <si>
    <t>FM21HKV</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</si>
  <si>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</si>
  <si>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FM21HKU</t>
  </si>
  <si>
    <t>Take a spin in our new Seat Ibiza, an 11 minute walk away from Hanger Lane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</si>
  <si>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FM21HKT</t>
  </si>
  <si>
    <t>Take a spin in our new SEAT Ibiza with low emissions &amp; all the space you need for a weekend away or a trip to the shops.
The car is parked on the corner of Eversleigh and Gordon Road on a private driveway. 
The car has everything you would expect from a new car including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</si>
  <si>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FM21HKP</t>
  </si>
  <si>
    <t>Take a spin in our new SEAT Ibiza with low emissions &amp; all the space you need for a weekend away or a trip to the shops.
The car is parked just an 8 minute walk from Parson Street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</si>
  <si>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FM21HKO</t>
  </si>
  <si>
    <t>Take a spin in our new SEAT Ibiza with low emissions &amp; all the space you need for a weekend away or a trip to the shops.
The car is parked just a 4 minute walk from Clifton Down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</si>
  <si>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FM21HKN</t>
  </si>
  <si>
    <t>Take a spin in our new SEAT Ibiza with low emissions &amp; all the space you need for a weekend away or a trip to the shops.
The car is parked just an 8 minute walk from Clifton Down or Redland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</si>
  <si>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FM21HKG</t>
  </si>
  <si>
    <t>Take a spin in our new SEAT Ibiza with low emissions &amp; all the space you need for a weekend away or a trip to the shops.
The car is parked just a 5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</si>
  <si>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FM21HKF</t>
  </si>
  <si>
    <t>Take a spin in our new SEAT Ibiza with low emissions &amp; all the space you need for a weekend away or a trip to the shops.
The car is parked just a 11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</si>
  <si>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FM21HKE</t>
  </si>
  <si>
    <t>Seat Ibiza with low emissions &amp; all the space you need for a weekend away or a trip to the shops. 
The car has everything you would expect from a new car including Apple/Android car play &amp; all the other bells &amp; whistles you need to make your trip as comfortable as possible.  
The car is fitted with QuickStart so all you need is a smart phone to search, book &amp; drive.
There is a mileage limit of 500 miles per day with no hidden fees. Please bring the car back with the same amount of fuel &amp; remove any rubbish when you leave. 
Please drop me a message through the app if you’ve got any questions.
Please bring a USB-C cable with you to access Apple CarPlay or Android Auto</t>
  </si>
  <si>
    <t>FM21EZO</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</si>
  <si>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Got a question? Drop us a message through the app &amp; one of the team will be able to answer any questions you can think of, except tonight’s lottery numbers.
Please bring a USB-C cable with you to access Apple CarPlay or Android Auto</t>
  </si>
  <si>
    <t>FM21EZN</t>
  </si>
  <si>
    <t>Take a spin in our new Seat Ibiza with low emissions &amp; all the space you need for a weekend away or a trip to the shops.
The car is parked just an 10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</si>
  <si>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FM21EZL</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</si>
  <si>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</si>
  <si>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FM21EZK</t>
  </si>
  <si>
    <t>Take a spin in our new SEAT Ibiza with low emissions &amp; all the space you need for a weekend away or a trip to the shops.
 The car is parked just a 15 minute walk from Hackney overground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</si>
  <si>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FM21EYX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</si>
  <si>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</si>
  <si>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FM21EYW</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</si>
  <si>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</si>
  <si>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FM21EYV</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</si>
  <si>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</si>
  <si>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FM21ERJ</t>
  </si>
  <si>
    <t>This is a spacious new Seat Ibiza, a 10 minutes walk from Highbury&amp;Islington or Caledonian Road Train stations,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Please bring a USB-C cable with you to access Apple CarPlay or Android Auto</t>
  </si>
  <si>
    <t>FM21EPX</t>
  </si>
  <si>
    <t>FM21EPU</t>
  </si>
  <si>
    <t>FM21EPP</t>
  </si>
  <si>
    <t>Take a spin in our new Seat Ibiza, a 16 minute walk away from Clapham South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</si>
  <si>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FM21EPO</t>
  </si>
  <si>
    <t>Take a spin in our new Seat Ibiza, a 10 minute walk away from Brixton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</si>
  <si>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FM21EPL</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</si>
  <si>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</si>
  <si>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FM21EPK</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</si>
  <si>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</si>
  <si>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FM21EPJ</t>
  </si>
  <si>
    <t>FM21EPF</t>
  </si>
  <si>
    <t>FM21EPC</t>
  </si>
  <si>
    <t>Take a spin in our new SEAT Ibiza Xcellence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</si>
  <si>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</si>
  <si>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</si>
  <si>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FM21EOW</t>
  </si>
  <si>
    <t>Take a spin in our new SEAT Ibiza Xcellence with low emissions &amp; all the space you need for a weekend away or a trip to the shops.
The car is parked just a 7 minute walk from East Dulwich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</si>
  <si>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FM21EOU</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</si>
  <si>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</si>
  <si>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FM21EOT</t>
  </si>
  <si>
    <t>Take a spin in our new SEAT Ibiza Xclellence with low emissions &amp; all the space you need for a weekend away or a trip to the shops.
The car is parked just a 12 minute walk from Peckham Rye or Queens Road Peckham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</si>
  <si>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FM21EOJ</t>
  </si>
  <si>
    <t>Take a spin in our new Seat Ibiza, with low emissions &amp; all the space you need for a weekend away or a trip to the shops. 
The car has everything you would expect from a new car including Apple CarPlay/AndroidAuto &amp; all the other bells &amp; whistles you need to make your trip as comfortable as possible.  
All our cars are fitted with QuickStart so all you need is a smart phone to search, book &amp; drive.
TOP TIP - All our cars have 200 miles a day &amp; no hidden fees (We are nice like that).it is 30p per mile after the 200 so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</si>
  <si>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FM19LYC</t>
  </si>
  <si>
    <t>C4 Gr Stourer Feel Bhdi S/s A</t>
  </si>
  <si>
    <t>Stylish and Versatile Citroen C4 Spacetourer 
Take a spin in my Citroen C4 Spacetourer with low emissions &amp; all the space you need. The car can fit 7 passengers. It is also very economical and gets 74 miles per gallon
Bonus  Feature for those who own cars and need the extra seats - LEAVE YOUR CAR IN MY PARKING SPACE TO MAKE PICK UP/DROP OFF EASY :) 
 The car has everything you would expect from a new car including bluetooth, USB ports and all the other bells and whistles you need to make your trip as comfortable as possible.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General Summary:
ULEZ Compliant
VERY economical - 74mpg!!
Practical Features:
The car can seat  up to 7 people
Inside features:
Apple CarPlay
Android Auto
Bluetooth
Digital Radio
Front &amp; Rear Parking Sensors
Air Conditioning</t>
  </si>
  <si>
    <t>FM15FPT</t>
  </si>
  <si>
    <t>Pulsar Tekna Dig-T</t>
  </si>
  <si>
    <t>Reliable and spacious economical petrol car. Has additional safety features including lane departure warning, front crash warning system and black out back windows. Has reversing camera. Great boot space, efficient air conditioning, heated seats. Has USB iPhone cable available for phone charging as well as radio and Bluetooth connectivity.
Warning: middle back seat is NOT functioning as seatbelt is not useable, therefore this is a FOUR SEATER car. Vehicle is ULEZ compliant.</t>
  </si>
  <si>
    <t>FL68AOS</t>
  </si>
  <si>
    <t>Rav4 Icon Hev 4x2 Cvt</t>
  </si>
  <si>
    <t>2018 Reg RAV4 hybrid car. SUV. In great condition</t>
  </si>
  <si>
    <t>FL60ZPH</t>
  </si>
  <si>
    <t>Family car, dog friendly</t>
  </si>
  <si>
    <t>FL21ZPB</t>
  </si>
  <si>
    <t>Take a spin in our new Seat Ibiza, this car is a 15 minute walk away from Streatham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</si>
  <si>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FL21ZCV</t>
  </si>
  <si>
    <t>FL21ZBV</t>
  </si>
  <si>
    <t>Take a spin in our new Seat Ibiza, a 3 minute walk away from Tooting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</si>
  <si>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FL21YZW</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</si>
  <si>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</si>
  <si>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FL21YZV</t>
  </si>
  <si>
    <t>Take a spin in our new Seat Ibiza, a 20 minute walk away from Tooting bec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</si>
  <si>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FL21YZT</t>
  </si>
  <si>
    <t>Take a spin in our new SEAT Ibiza with low emissions &amp; all the space you need for a weekend away or a trip to the shops.
The car is parked just a 5 minute walk from New Cross Gate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</si>
  <si>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FL21YZN</t>
  </si>
  <si>
    <t>Take a spin in our new Seat Ibiza, a 6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</si>
  <si>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FL21YZK</t>
  </si>
  <si>
    <t>Take a spin in our new Seat Ibiza, a 4 minute walk away from Stepney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</si>
  <si>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FL19ELU</t>
  </si>
  <si>
    <t>218d M Sport</t>
  </si>
  <si>
    <t>We are 20 minutes from Stansted Airport and provide hassle free collection and drop off. If you are hiring this car to experience a convertible car instead of your usual car, you can also leave your own car on the farm during your rental. We look forward to your booking.</t>
  </si>
  <si>
    <t>FL14UYY</t>
  </si>
  <si>
    <t>Very economical car, cheap to run and fun to drive around. 
With this Vauxhall corsa limited edition you can travel and attend whatever you want and when you want, the cars a good looker nice and clean and very lovely in white. 
Has AUX connection 
5 speed manual
10 litres of petrol will give you approximately 160 miles! 
Why don't you book this and enjoy your time in there. 
UNLIMITED MILEAGE AVAILABLE FOR EXTRA COST!
MONTHLY BOOKINGS AVAILABLE 
LONG TERM RENT AVAILABLE. 
Please don't hesitate to get in touch! 
Sam</t>
  </si>
  <si>
    <t>FL13KLC</t>
  </si>
  <si>
    <t>Range Rover Evoque D-Lux Sd4a</t>
  </si>
  <si>
    <t>FULLY LOADED RANGE ROVER EVOQUE DYNAMIC LUX!!!!
Features include;
Premium Satellite Navigation
Superb Meridian 825w 16 speaker surround sound system
Numerous voice control systems (SatNav, telephone, memo etc.)
Digital Television with dual view screen and white-fire headphones
5 surround cameras inc. reversing, Self parking (Parallel Park, Perpendicular Park, Parking Exit) 
Full length panoramic roof with electric sun blind
6 Speed automatic transmission
Must be over 25  to rent this car</t>
  </si>
  <si>
    <t>FH67RYA</t>
  </si>
  <si>
    <t>I10 Premium SE</t>
  </si>
  <si>
    <t>Nice little car with built in Apple car play android auto 
Reverse parking sensors 
Sunroof 
Heated seats 
Cheap car to get around really economical and nippy at the same time</t>
  </si>
  <si>
    <t>FH19VRE</t>
  </si>
  <si>
    <t>Corolla Icon Tech Vvti Hev Cvt</t>
  </si>
  <si>
    <t>The car is parked a 10 minute walk from Essex Road Train Station.
A self-charging hybrid, that means you don't need to worry about plugging in and it's also ULEZ compliant so no extra charges! It's got all the mod cons you need to make your journey as comfortable as possible including:
- Sat nav 
- Adaptive cruise control
- Reversing Camera
- Bluetooth Audio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</si>
  <si>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FH14TUO</t>
  </si>
  <si>
    <t>5 door Nissan Juke. A lovely reliable car that helps gets me from A to B when I need it. Very comfortable and good control when steering.</t>
  </si>
  <si>
    <t>FG62VHZ</t>
  </si>
  <si>
    <t>Astra Elite Auto</t>
  </si>
  <si>
    <t>My Astra is very well maintained and taken care of. It's always clean both in and out, equipped with :
- heated leather seats 
- aux cable and a usb charger
- bluetooth connectivity
- air conditioning
- baby seat available free upon request 
- satnav available free upon request 
- cruise control
- smoked privacy windows on the rear windows.
- the car will always get a professional clean both in and out before hired.
The car is very comfortable, smooth and very easy to drive.
If you have any further questions on the car, don't hesitate to ask.
Thanks for looking.</t>
  </si>
  <si>
    <t>FG21ZBR</t>
  </si>
  <si>
    <t>Take a spin in our Seat Ibiza with low emissions and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and drive!
Congestion zone: If you enter the congestion zone during your booking, you will be billed for the usage the following month. 
TOP TIP - All our cars are ULEZ compliant, and have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</si>
  <si>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FG21NWC</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</si>
  <si>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</si>
  <si>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FG21NVW</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</si>
  <si>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</si>
  <si>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FG20VLW</t>
  </si>
  <si>
    <t>Take a spin in our new Toyota Yaris Y20 with low emissions &amp; all the space you need for a weekend away or a trip to the shops.
The car is parked just a 8 minute walk from Kennington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</si>
  <si>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FG20VLV</t>
  </si>
  <si>
    <t>A brand new automatic Yaris Hybrid Y20 special edition. The car is self-charging, so don’t worry – there is no need to plug it in. Just top up with petrol after your trip. 
This car is an 8 minute walk away from Acton Main Line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Most importantly, enjoy your trip!</t>
  </si>
  <si>
    <t>FG20VLU</t>
  </si>
  <si>
    <t>A brand new automatic Yaris Hybrid Y20 special edition. The car is self-charging, so don’t worry – there is no need to plug it in. Just top up with petrol after your trip. 
This car is a 20 minute walk away from Tooting Bec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</si>
  <si>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FG20VLS</t>
  </si>
  <si>
    <t>Take a spin in our new Toyota Yaris Hybrid with low emissions &amp; all the space you need for a weekend away or a trip to the shops.
It is located a 12 minute walk away from Lewisham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</si>
  <si>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FG20VLP</t>
  </si>
  <si>
    <t>Take a spin in our new Toyota Yaris Hybrid with low emissions &amp; all the space you need for a weekend away or a trip to the shops.
The car is parked just a 3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</si>
  <si>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FG20VLN</t>
  </si>
  <si>
    <t>The car is a 5-minute walk from New Cross Gate overground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</si>
  <si>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FG20VLK</t>
  </si>
  <si>
    <t>Take a spin in our new Toyota Yaris Y20 with low emissions &amp; all the space you need for a weekend away or a trip to the shops.
The car is parked just a 10 minute walk from Surrey Quays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</si>
  <si>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FG20VLH</t>
  </si>
  <si>
    <t>Take a spin in our new Toyota Yaris Y20 with low emissions &amp; all the space you need for a weekend away or a trip to the shops.
The car is parked just an 8 minute walk from Tufnell Park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</si>
  <si>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FG20VLF</t>
  </si>
  <si>
    <t>The car is parked a 7 minute walk from Caledonian Road &amp; Barnsbury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</si>
  <si>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FG20VLE</t>
  </si>
  <si>
    <t>Take a spin in our Toyota Yaris Y20 with low emissions &amp; all the space you need for a weekend away or a trip to the shops.
The car is parked a 16 minute walk away from Clifton Down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</si>
  <si>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FG20VLD</t>
  </si>
  <si>
    <t>The car is located a 6 minute walk from Clifton Down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</si>
  <si>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FG20VLC</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</si>
  <si>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</si>
  <si>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FG20VLA</t>
  </si>
  <si>
    <t>The car is located a 10 Minute walk away from Kennington and Oval underground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</si>
  <si>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FG20VKX</t>
  </si>
  <si>
    <t>Take a spin in our new Toyota Yaris Hybrid with low emissions &amp; all the space you need for a weekend away or a trip to the shops.
The car is parked just a 4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</si>
  <si>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FG20VKW</t>
  </si>
  <si>
    <t>The car is parked just a 2 minute walk from Bush Hill Park Station.
An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</si>
  <si>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FG20VKV</t>
  </si>
  <si>
    <t>The car is located a 15 minute walk from Streatham Common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</si>
  <si>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FG20UHX</t>
  </si>
  <si>
    <t>The car is an 11 minute walk from King's Cross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</si>
  <si>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FG20UHW</t>
  </si>
  <si>
    <t>A brand new automatic Yaris Hybrid Y20 special edition. The car is self-charging, so don’t worry – there is no need to plug it in. Just top up with petrol after your trip. 
The car is parked just a 6 minute walk from Nunhead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</si>
  <si>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FG20UHT</t>
  </si>
  <si>
    <t>FG20UHM</t>
  </si>
  <si>
    <t>Take a spin in our Toyota Yaris Hybrid with low emissions &amp; all the space you need for a weekend away or a trip to the shops.
The car is parked a 4 minute walk from Devons Road DLR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</si>
  <si>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FG20UGW</t>
  </si>
  <si>
    <t>FG20UGT</t>
  </si>
  <si>
    <t>The car is located a 5 minute walk away from Wandsworth Town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</si>
  <si>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FG20UGP</t>
  </si>
  <si>
    <t>The car is parked in Central Faversham in Institute Road Car Park.
Use our fuel card to fill up the car, so no upfront fuel costs. Get 100 miles per day included in each booking, then 20p per mile for anything over, charged on completion of booking.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</si>
  <si>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FG20UGF</t>
  </si>
  <si>
    <t>Take a spin in our new Toyota Yaris Y20 with low emissions &amp; all the space you need for a weekend away or a trip to the shops.
The car is parked an 11 minute walk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</si>
  <si>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FG20UFM</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</si>
  <si>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This car is a 4 minute walk from Streatham Hill station
Autopay ready: you’ll be charged for a trip into the CC Zone the following month. 
Please remember that this is not a normal hire car so you need to leave the car clean and ready for the next person.
Most importantly, enjoy your trip!</t>
  </si>
  <si>
    <t>FG20UFJ</t>
  </si>
  <si>
    <t>Take a spin in our new Toyota Yaris Y20 with low emissions &amp; all the space you need for a weekend away or a trip to the shops.
The car is parked just a 10 minute walk from Canada Water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</si>
  <si>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FG20UFB</t>
  </si>
  <si>
    <t>Take a spin in our new Toyota Yaris Y20 with low emissions &amp; all the space you need for a weekend away or a trip to the shops.
The car is a 2 minute walk from Faversham Train Station in Queens Road Car Park.
Use our fuel card to fill up the car, so no upfront fuel costs. Get 100 miles per day included in each booking, then 20p per mile for anything over, charged on completion of booking.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</si>
  <si>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FG13DXJ</t>
  </si>
  <si>
    <t>Scirocco TSI</t>
  </si>
  <si>
    <t xml:space="preserve">This car is my pride and joy and I do use it on a regular basis. There is a special offer to take the car off my
Hands from April 9th-23rd April simply message me and I’ll adjust the price accordingly </t>
  </si>
  <si>
    <t>FF16EUR</t>
  </si>
  <si>
    <t>Fortwo Prime Premium Auto</t>
  </si>
  <si>
    <t>Full leather interior, Tom Tom, cruise control, panoramic roof, air con, electric windows, 6 speed auto, £32 to fill up very efficient.</t>
  </si>
  <si>
    <t>FE69EFM</t>
  </si>
  <si>
    <t>Viva SE</t>
  </si>
  <si>
    <t>A great little island runabout.  Economical, comfortable and well equipped.  Nippy, easy to drive and easy to park.</t>
  </si>
  <si>
    <t>FE64UHO</t>
  </si>
  <si>
    <t>This Ford B Max is beautiful and in excellent condition, it will be professionally valeted before you hire this car for your comfort and pleasure. This car comes with many extras such as: air conditioning, DAB radio, CD player, MP3 connection, 12v socket, AUX and remote audio controls on steering wheel. A great family car that has an automatic transmission and plenty of space in the boot and the cabin.</t>
  </si>
  <si>
    <t>FE60TEU</t>
  </si>
  <si>
    <t>***ALL OUR CARS ARE CLEANED AND DISSINFECTED BEFORE AND AFTER EACH TRIP. WE USE SANITIZING SPRAY AND OZONE TREATMENT.***
Mercedes B-Class in silver metallic. Manual gearbox.
Spacious and comfortable to drive, economical car. Good for city and motorway trips.
One of the cheapest cars on this platform!
She is a well maintained, tidy and regularly serviced car.
She has many extras such as Bluetooth, AUX, cruise control, black cloth interior, Large, 12V Power Output, automatic lights and wipers, tinted windows and more...
It is registered for ULEZ, CC and Dart Charge autopay so do not worry about getting PCN.
If you forget to pay you will only need to pay the original price.
More reasons to drive away with this Mercedes B-Class:
✅ Read my reviews to rent with confidence.
✅ Washed and cleaned cars. I want you to enjoy your trip! 
✅ Instant booking! Time is precious, I won't waste your time! 
✅ Last-minute bookings are available.
✅ I accept all trip modifications, even if it means giving a refund!
✅ Top Host in the London area
✅ Many extras available
✅ Unlimited mileage option (if generous mileage allowance is not enough)
✅ I am available 24/7 via the APP or phone
✅ Longer rentals - contact me for a better price
🌟🌟🌟 IMPORTANT 🌟🌟🌟
🌟 CLEAN TO CLEAN POLICY 
🌟 FUEL - FULL TO FULL 
🌟 Minimum of 2 days booking over the weekend
If it's not what you are looking for, please click on my photo to view my other cars:
2010 Mercedes B160 1.5 Petrol Automatic
2011 Audi Q5 S-Line Quattro 2.0T Petrol Automatic
2011 FIAT 500 Twinair 0.9T Petrol Automatic
2012 Audi A5 TFSI 1.8T Petrol Automatic
2013 BMW 118d coupe sport 2.0 Diesel Automatic
2013 Peugeot 208 Allure 1.2 Petrol Manual
2013 Mercedes A180 Sport 1.6T Petrol Automatic
2014 Audi A5 S-Line 2.0 TDI Diesel Automatic
2014 Vauxhall Corsa SXI 1.2 Petrol Manual
2015 BMW 118i M Sport 1.6 Petrol Automatic
2016 Audi A5 S-Line 2.0 TDI Diesel Automatic
2016 MINI Countryman Cooper 1.6 Petrol Automatic
2016 Toyota Yaris Orange Edition Hybrid Automatic
2018 Audi Q3 1.4 TFSI Sport Petrol Automatic
2019 VW Golf Match 1.0t Petrol Automatic
You can count on me for a smooth, reliable rental experience. 
Thank you 👍</t>
  </si>
  <si>
    <t>FE56OUX</t>
  </si>
  <si>
    <t>going tďq</t>
  </si>
  <si>
    <t>FE15GDY</t>
  </si>
  <si>
    <t>FE14HAA</t>
  </si>
  <si>
    <t>Zafira Tourer Sri Cdti Auto</t>
  </si>
  <si>
    <t>Nice modern, comfortable family 7 seater.</t>
  </si>
  <si>
    <t>FD67EJK</t>
  </si>
  <si>
    <t>X-Trail Acenta Dig-T</t>
  </si>
  <si>
    <t>7 seater  with panoramic sunroof.....1.6 Petrol,manual gearbox....very economic car...perfect for a family getaway weekend....</t>
  </si>
  <si>
    <t>FD65LCC</t>
  </si>
  <si>
    <t>Astra Energy Turbo</t>
  </si>
  <si>
    <t>. I</t>
  </si>
  <si>
    <t>FD64YBK</t>
  </si>
  <si>
    <t>A7 S Line Black Ed TDI Quat Sa</t>
  </si>
  <si>
    <t>Car in excellent condition, will always be made available in clean and valet condition. 
I would expect the car to be returned in this condition.</t>
  </si>
  <si>
    <t>FD62VNK</t>
  </si>
  <si>
    <t>Insignia Sri Cdti</t>
  </si>
  <si>
    <t>Economical, comfy and simple car just to get in and drive!  This car will easily achieve 50 mpg, so if you need something simple and nice this is the car for you!</t>
  </si>
  <si>
    <t>FD21UXB</t>
  </si>
  <si>
    <t>FD21UNJ</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</si>
  <si>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</si>
  <si>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FD21UNH</t>
  </si>
  <si>
    <t>Take a spin in our new SEAT Ibiza with low emissions &amp; all the space you need for a weekend away or a trip to the shops.
The car is parked just a 2 minute walk from Crouch Hill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</si>
  <si>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FD21UNF</t>
  </si>
  <si>
    <t>FD21UNE</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</si>
  <si>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</si>
  <si>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FD21UNB</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</si>
  <si>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</si>
  <si>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FD21UMZ</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</si>
  <si>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</si>
  <si>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FD21UMX</t>
  </si>
  <si>
    <t>Take a spin in our new Seat Ibiza, a 7 minute walk away from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</si>
  <si>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FD21UMV</t>
  </si>
  <si>
    <t>Take a spin in my Seat Ibiza with low emissions &amp; all the space you need for a weekend away or a trip to the shops.
 The car is located 2 mins from Kings Cross Train Station.
The car has everything you would expect from a new car including sat nav, Android/Apple CarPlay, bluetooth, etc! QuickStart is also fitted so you can use your phone to search, book &amp; drive! We also have a boot liner so all set up for you to bring your furry friends with you without too much clean up afterwards!  
Congestion zone: If you enter the congestion zone during your booking, you will be billed for the usage the following month. 
TOP TIP - All our cars are ULEZ compliant, have unlimited mileage and no hidden fees. All you need to do is bring the car back with the same amount of fuel &amp; take your rubbish from the inside.
Please bring a USB-C cable with you to access Apple CarPlay or Android Auto</t>
  </si>
  <si>
    <t>FD21UMU</t>
  </si>
  <si>
    <t>Take a spin in our SEAT Ibiza with low emissions &amp; all the space you need for a weekend away or a trip to the shops.
The car is parked just a 5 minute walk from Wapping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</si>
  <si>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FD21UMR</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</si>
  <si>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</si>
  <si>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FD21UMO</t>
  </si>
  <si>
    <t>Take a spin in our new Seat Ibiza with low emissions &amp; all the space you need for a weekend away or a trip to the shops.
The car is parked just a 3 minute walk from Canonbury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</si>
  <si>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FD21UML</t>
  </si>
  <si>
    <t>FD21UMK</t>
  </si>
  <si>
    <t>Take a spin in our new Seat Ibiza a 17 minute walk away from Tooting station and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</si>
  <si>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FD21UMG</t>
  </si>
  <si>
    <t>Take a spin in our new Seat Ibiza with low emissions &amp; all the space you need for a weekend away or a trip to the shops.
The car is parked just a 6 minute walk from Gipsy Hill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</si>
  <si>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FD21UMF</t>
  </si>
  <si>
    <t>Take a spin in our new Seat Ibiza, a 12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</si>
  <si>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FD21UME</t>
  </si>
  <si>
    <t>FD21UMC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</si>
  <si>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</si>
  <si>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FD21UMB</t>
  </si>
  <si>
    <t>FD21UMA</t>
  </si>
  <si>
    <t>FD21ULZ</t>
  </si>
  <si>
    <t>FD21ULW</t>
  </si>
  <si>
    <t>Take a spin in our SEAT Ibiza with low emissions &amp; all the space you need for a weekend away or a trip to the shops.
The car is parked just a 15 minute walk from Highgate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</si>
  <si>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FD21ULT</t>
  </si>
  <si>
    <t>Take a spin in our SEAT Ibiza with low emissions &amp; all the space you need for a weekend away or a trip to the shops.
The car is parked just a 2 minute walk from Hackney Central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</si>
  <si>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FD21UHA</t>
  </si>
  <si>
    <t>Take a spin in our new SEAT Ibiza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</si>
  <si>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FD21UCW</t>
  </si>
  <si>
    <t>FD21UCV</t>
  </si>
  <si>
    <t>Take a spin in our new Seat Ibiza, a 14 minutes walk away from East Acton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</si>
  <si>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FD21UBE</t>
  </si>
  <si>
    <t>FD21TXK</t>
  </si>
  <si>
    <t>FD21TXJ</t>
  </si>
  <si>
    <t>Take a spin in our SEAT Ibiza Xcellence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</si>
  <si>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FD21TXH</t>
  </si>
  <si>
    <t>Take a spin in our new SEAT Ibiza with low emissions &amp; all the space you need for a weekend away or a trip to the shops.
The car is parked just a 5 minute walk from East Finchley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</si>
  <si>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FD21TXG</t>
  </si>
  <si>
    <t>Take a spin in our new SEAT Ibiza with low emissions &amp; all the space you need for a weekend away or a trip to the shops.
The car is parked just a 20 minute walk from Hither Green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</si>
  <si>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FD21TXE</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</si>
  <si>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</si>
  <si>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FD21TXC</t>
  </si>
  <si>
    <t>Take a spin in our new Seat Ibiza with low emissions &amp; all the space you need for a weekend away or a trip to the shops. 
The car is parked just a 25 minute walk from Alexandra Palace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Most importantly, enjoy your hiya 👋
Please bring a USB-C cable with you to access Apple CarPlay or Android Auto</t>
  </si>
  <si>
    <t>FD21TXA</t>
  </si>
  <si>
    <t>Take a spin in our new Seat Ibiza with low emissions &amp; all the space you need for a weekend away or a trip to the shops.
The car is parked just a 10 minute walk from East Acton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</si>
  <si>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FD21TWZ</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</si>
  <si>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</si>
  <si>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FD21TWX</t>
  </si>
  <si>
    <t>FD21TWW</t>
  </si>
  <si>
    <t>Take a spin in our SEAT Ibiza with low emissions &amp; all the space you need for a weekend away or a trip to the shops.
The car is parked just a 8 minute walk from Bow Church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</si>
  <si>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FD21TWV</t>
  </si>
  <si>
    <t>Take a spin in our new SEAT Ibiza with low emissions &amp; all the space you need for a weekend away or a trip to the shops.
The car is parked just a 5 minute walk from Seven Sisters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</si>
  <si>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FD21TWU</t>
  </si>
  <si>
    <t>Take a spin in our new SEAT Ibiza Xcellence with low emissions &amp; all the space you need for a weekend away or a trip to the shops.
The car is parked just a 5 minute walk from Arsenal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</si>
  <si>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FD21TWP</t>
  </si>
  <si>
    <t>Take a spin in our new SEAT Ibiza Xcellence with low emissions &amp; all the space you need for a weekend away or a trip to the shops.
The car is parked just a 5 minute walk from Drayton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</si>
  <si>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FD21TWN</t>
  </si>
  <si>
    <t>FD21TWM</t>
  </si>
  <si>
    <t>Take a spin in our new SEAT Ibiza with low emissions &amp; all the space you need for a weekend away or a trip to the shops.
The car is parked in Rosehill, near the roundabout outside the laundry shop.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</si>
  <si>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FD21TWL</t>
  </si>
  <si>
    <t>Take a spin in our new Seat Ibiza, a 6 minute walk away from Turnham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</si>
  <si>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FD21TWK</t>
  </si>
  <si>
    <t>Take a spin in our new Seat Ibiza, a 4 minute walk away from Stamford Brook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</si>
  <si>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FD21TWG</t>
  </si>
  <si>
    <t>Take a spin in our new SEAT Ibiza Xcellence with low emissions &amp; all the space you need for a weekend away or a trip to the shops.
The car is parked just a 5 minute walk from Crofton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</si>
  <si>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FD21TWF</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</si>
  <si>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</si>
  <si>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FD21KVT</t>
  </si>
  <si>
    <t>Take a spin in our SEAT Ibiza with low emissions &amp; all the space you need for a weekend away or a trip to the shops.
The car is parked just a 15 minute walk from Bow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</si>
  <si>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FD21KVP</t>
  </si>
  <si>
    <t>Take a spin in our SEAT Ibiza with low emissions &amp; all the space you need for a weekend away or a trip to the shops.
The car is parked just a 3 minute walk from Bow Road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</si>
  <si>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FD21KVO</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</si>
  <si>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</si>
  <si>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FD21KNH</t>
  </si>
  <si>
    <t>Take a spin in our SEAT Ibiza with low emissions &amp; all the space you need for a weekend away or a trip to the shops.
The car is parked just a 3 minute walk from Mudchute DLR Station
The car has everything you would expect from a new car including bluetooth, USB-C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</si>
  <si>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FD21JSZ</t>
  </si>
  <si>
    <t>Take a spin in our new SEAT Ibiza with low emissions &amp; all the space you need for a weekend away or a trip to the shops.
The car is parked just an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</si>
  <si>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FD21JNV</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</si>
  <si>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</si>
  <si>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FD21JLV</t>
  </si>
  <si>
    <t>Take a spin in our SEAT Ibiza with low emissions &amp; all the space you need for a weekend away or a trip to the shops.
The car is parked just a 13 minute walk from Tower Hill Tube Station or Tower Gateway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</si>
  <si>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FD21HYZ</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</si>
  <si>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</si>
  <si>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FD21HTA</t>
  </si>
  <si>
    <t>Take a spin in our SEAT Ibiza with low emissions &amp; all the space you need for a weekend away or a trip to the shops.
The car is parked just a 4 minute walk from Westferry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</si>
  <si>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FD21HSZ</t>
  </si>
  <si>
    <t>FD21HSV</t>
  </si>
  <si>
    <t>Ibiza Xcellencee Tsi 110</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</si>
  <si>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we will be able to answer any questions you can think of, except tonight’s lottery numbers.
Please bring a USB-C cable with you to access Apple CarPlay or Android Auto</t>
  </si>
  <si>
    <t>FD21HRK</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</si>
  <si>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</si>
  <si>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FD21HPN</t>
  </si>
  <si>
    <t>Take a spin in our SEAT Ibiza with low emissions &amp; all the space you need for a weekend away or a trip to the shops.
The car is parked just a 7 minute walk from Whitechapel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</si>
  <si>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FD21HPF</t>
  </si>
  <si>
    <t>Take a spin in our SEAT Ibiza TSI 110 HP with low emissions &amp; all the space you need for a weekend away or a trip to the shops.
The car has everything you would expect from a new car including bluetooth, USB ports, Android Auto and Apple CarPlay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</si>
  <si>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FD21HPE</t>
  </si>
  <si>
    <t>Take a spin in our SEAT Ibiza with low emissions &amp; all the space you need for a weekend away or a trip to the shops.
The car is parked just a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</si>
  <si>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</si>
  <si>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this car is already in the Congestion Zone, you will be not be billed for the Congestion Charge as it’s included in your booking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</si>
  <si>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FD21HJF</t>
  </si>
  <si>
    <t>Easy to pick up - use the app, no key required.
The car lives on Wick Lane south of Tredegar Road, behind Bow Quarter. 
All you need to do is bring the car back with the same amount of fuel, not dirty &amp; take your rubbish with you. 
The USB ports are USB-C. iPhone cable supplied - please don’t nick it 😉
ULEZ compliant, but please pay your own congestion charge if you enter the zone. 
Got a question? Drop me a message through the app.
Please bring a USB-C cable with you to access Apple CarPlay or Android Auto</t>
  </si>
  <si>
    <t>FD21HFH</t>
  </si>
  <si>
    <t>FD21HCA</t>
  </si>
  <si>
    <t>Poplar HARCA!
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</si>
  <si>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FD21GXO</t>
  </si>
  <si>
    <t>Take a spin in our SEAT Ibiza with low emissions &amp; all the space you need for a weekend away or a trip to the shops.
The car is parked just a 13 minute walk from Mile End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</si>
  <si>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FD21GXM</t>
  </si>
  <si>
    <t>Take a spin in our new SEAT Ibiza Xcellence with low emissions &amp; all the space you need for a weekend away or a trip to the shops.
The car is parked just a 5 minute walk from Brockley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</si>
  <si>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FD21GXE</t>
  </si>
  <si>
    <t>FD21GXC</t>
  </si>
  <si>
    <t>Take a spin in our SEAT Ibiza with low emissions &amp; all the space you need for a weekend away or a trip to the shops.
The car is parked just a 12 minute walk from Stratford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</si>
  <si>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FD21GTF</t>
  </si>
  <si>
    <t>Take a spin in our SEAT Ibiza with low emissions &amp; all the space you need for a weekend away or a trip to the shops.
The car is parked just a 3 minute walk from Crossharbour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</si>
  <si>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FD21DZJ</t>
  </si>
  <si>
    <t>Take a spin in our SEAT Ibiza with low emissions &amp; all the space you need for a weekend away or a trip to the shops.
The car is parked just a 5 minute walk from Bromley by Bow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</si>
  <si>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FD21DZH</t>
  </si>
  <si>
    <t>FD21DZC</t>
  </si>
  <si>
    <t>Take a spin in our SEAT Ibiza with low emissions &amp; all the space you need for a weekend away or a trip to the shops.
The car is parked just a 8 minute walk from Limehouse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</si>
  <si>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FD21DXZ</t>
  </si>
  <si>
    <t>FD21CHG</t>
  </si>
  <si>
    <t>Take a spin in our new Seat Ibiza, an 8 minute walk away from Colliers Wood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</si>
  <si>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FD21BNN</t>
  </si>
  <si>
    <t>FD21BNJ</t>
  </si>
  <si>
    <t>Take a spin in our new SEAT Ibiza Xcellence with low emissions &amp; all the space you need for a weekend away or a trip to the shops.
The car is parked just a 15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</si>
  <si>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FD21BNF</t>
  </si>
  <si>
    <t>FD21BMZ</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</si>
  <si>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</si>
  <si>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FD15UBG</t>
  </si>
  <si>
    <t>320d M Sport Auto</t>
  </si>
  <si>
    <t>Nearly new car.good runner. very comfortable and efficiency</t>
  </si>
  <si>
    <t>FD13WXZ</t>
  </si>
  <si>
    <t>Zafira Exclusiv Cdti Eflx</t>
  </si>
  <si>
    <t xml:space="preserve">Blue zafira Very clean in and out, front and back parking sensors, excellent on desiel </t>
  </si>
  <si>
    <t>FD10GCK</t>
  </si>
  <si>
    <t>Insignia Exclusiv</t>
  </si>
  <si>
    <t>FB15AVP</t>
  </si>
  <si>
    <t>A1 S Line TFSI</t>
  </si>
  <si>
    <t>An amazing drive. 4 seats.
S line Audi A1 Hatchback with tinted rear windows</t>
  </si>
  <si>
    <t>EY66BGU</t>
  </si>
  <si>
    <t>208 Allure S/s Auto</t>
  </si>
  <si>
    <t>Hi all Hiyacar members,
My Peugeot is a very economical car and is a very comfortable car to drive no smoking 🚭 in my car please
The car has
USB
Bluetooth (Peugeot) (Press SRC on Dashboard when you try to connect)
Cruise Control 
Air Conditioner
Centre Console (Arm Rest)
10 min's walk from Bounds Green Station, if you need to come by train.
 Please take extra care and not leave in "Park Suspension" bays
If you have any questions, do not hesitate to ask.</t>
  </si>
  <si>
    <t>EY62RXG</t>
  </si>
  <si>
    <t>Cx-5 Sport Nav D</t>
  </si>
  <si>
    <t>A comfortable and economical family SUV with good rear leg room, high spec and plenty of boot space. My car will be clean and disinfected ready for every trip. 
✳️ Always clean
⛽️ Always full of fuel
🚭 No smoking
🐕 No pets
🚗 2.2l diesel
🚘 Manual
🚗 5 seats
🚘 Isofix
🚗 Bluetooth
🚘 Satnav
🚗 12v and USB ports
🚘 Heated front seats 
🚗 Reversing camera, front/rear sensors
🚘 Dual zone Air con/climate control
🚗 Auto dim rear view mirror
🚘 DAB radio
🚗 Cruise control</t>
  </si>
  <si>
    <t>EY62HKB</t>
  </si>
  <si>
    <t>EY17FMF</t>
  </si>
  <si>
    <t>Mustang Ecoboost Auto</t>
  </si>
  <si>
    <t>MINIMUM DURATION PREFERRED IS 7 DAYS</t>
  </si>
  <si>
    <t>EY16ZXU</t>
  </si>
  <si>
    <t>Bmw 520d M sport drivers amazing tinted windows, very well looked after full Bmw Connected Drive
Black one of my favourites, we will also very soon have more cars to choose from</t>
  </si>
  <si>
    <t>EY16UAL</t>
  </si>
  <si>
    <t>Great reliable car , is the perfect motorway and city car, cheap to run !</t>
  </si>
  <si>
    <t>EY08VSA</t>
  </si>
  <si>
    <t>Megane Dynamique S Vvt</t>
  </si>
  <si>
    <t>Renault Megane Dynamique located in Jhon Williams Close, (10 min walk from New Cross Road station) The Car is instant book and fitted with QuickStart (there is no need to get in touch before booking, only check out and turn up to the location with your phone and that's simply it)
 -Comsumption:
   *Extra-urban:5,6L/100km
   *Urban: 9.1L/100km
   *On average: 6.9/100km 
  CO2 emissions: 164gr/km
  Max speed: 192 km/h
  Acceleration: 0-100km/h: 10,9s
 -Transmission:
  Traction: front-wheel drive
  Gearbox: manual 
  Number of gears: 5
 -Combustion Engine:
  Fuel: petrol
  Maximum power: 111cv/82 kw
  Number of cylinders: 4
 -Dimensions, Weight, Capacities:
  Body type: turism
  Door number: 5 
  Length:4.209 mm
  Width:1.777mm
  Weigth: 1.250kg
  Fuel: 60L 
  Luggage compartment: 330L
  Seating capacity: 5
 -Interior Features:
  4x15w single CD RDS Radio with 6 speakers 
  Adjustable  steering calumn/wheel
  Air-conditioning 
  Armrest
  Cruise control 
  Electric windows (front/rear)
  Extra storages 
  Gear knob leather 
  In car entertaiment: (radio/CD)
  AUX jack and USB-C (iPhone)
  Leather steering wheel
  Seat height adjustment
  Seat with lumbar support
  Seat split rear
  Speakers 
  Steering wheel leather 
  Srip control
 -Exterior Features:
  Alloy Wheels (16in)
  Boby coloured bumpers
  Mirrors external
  Side protection mouldings
  Windscreen wiper 
*Auto pay ready: You'll be charge for a trip into the CC zone or over the dartford crossing the following month.
Keep in mind this is not a normal hire car; each time is used it's expected to be left in the same condition that was found. A quick wipe with the car wipes that are available inside the glove box will be appreciated when you leave it for the next person to use. Same ammount of fuel (full tank) will be required when leaving the car.</t>
  </si>
  <si>
    <t>EX68MKN</t>
  </si>
  <si>
    <t>EX67JVE</t>
  </si>
  <si>
    <t>I10 Premium Auto</t>
  </si>
  <si>
    <t>Hyaundai i10, Automatic. 4 passenger seats</t>
  </si>
  <si>
    <t>EX66EXU</t>
  </si>
  <si>
    <t>Corsa Design Ecoflex</t>
  </si>
  <si>
    <t>2016 Vauxhall Corsa 3 Door. Very quick and economical efficient with fuel.
Immaculately presented and clean inside out, petrol and manual
*Features include* 
🚘 Cruise Control
⚡️Electric Windows
💨 Air Con
⚒ISO Fix
🍎 Apple CarPlay
All functions of the vehicle are in working condition. The car itself is very clean and well looked after. This car will be wiped down with disinfectant after/before every customer. 
Please when using the vehicle make sure you look after it as it’s your own and don’t make a mess. Lastly, please make sure the car is on brought back with 1/4 of a tank minimum for ease.</t>
  </si>
  <si>
    <t>EX63CWG</t>
  </si>
  <si>
    <t>I10 Active</t>
  </si>
  <si>
    <t>This is a practical, efficient and eco-friendly Hyundai i10, ready to hire for getting around any means necessary.  Fully serviced and well maintained, clean inside and out with great bodywork, extremely reliable and super economical car.
The car come with basic features including
14in Alloy Wheels, Adjustable Head Restraints, Air Conditioning, EBD - Electronic Brake Force Distribution, Front Fog Lights, 4x Speakers, Sun Visors with Driver and Passenger Vanity Mirrors, USB and AUX Connections.
It is a compact but yet a very comfortable car, good to drive around the city and very easy to park with 4 seats and a decent size boot for storage.
I’m sure the car will meet your driving need and you surely will love driving this car.</t>
  </si>
  <si>
    <t>EX61KKO</t>
  </si>
  <si>
    <t>Spark Plus</t>
  </si>
  <si>
    <t xml:space="preserve">1 Litre but nippy around town and has been to leeds and back, very cheap to run. Can fit 5 in confotably. 
Sat Nav not integrated but can include if needed
</t>
  </si>
  <si>
    <t>EX17UHA</t>
  </si>
  <si>
    <t>Galaxy Titanium X Tdci Auto</t>
  </si>
  <si>
    <t>Very comfortable 7 seater MPV,panoramic sunroof,sat nav etc…ULEZ free</t>
  </si>
  <si>
    <t>EX17FEH</t>
  </si>
  <si>
    <t>S-Max Titanium Sport Turbo A</t>
  </si>
  <si>
    <t>Excellent 7 seater,sat nav,air condition,euro6 engine(ulez free)</t>
  </si>
  <si>
    <t>EX11UZM</t>
  </si>
  <si>
    <t>Nice blue Audi, had 2 owners and runs beautifully. MPG normally around 50mpg and a full tank is 600 miles. Great machine. Also included is a USB charing port, polo's in the glove box and an honesty pot of coins for parking machines (also to be used as a tip jar... should you feel so inclined!)</t>
  </si>
  <si>
    <t>EX08LPF</t>
  </si>
  <si>
    <t>Sturdy and good value.</t>
  </si>
  <si>
    <t>EU63YSN</t>
  </si>
  <si>
    <t>Juke N-Tec</t>
  </si>
  <si>
    <t>Neat and tidy, located near to centre of town. Lovely to drive, tinted windows for privacy. Eco, normal or sport mode available when driving, good value for money and economic for fuel. Petrol, manual.</t>
  </si>
  <si>
    <t>EU19VRK</t>
  </si>
  <si>
    <t>Hyundai i10 1.0 litre premium spec 
Apple car play 
Android auto 
Easy to get around 
ULEZ compliant</t>
  </si>
  <si>
    <t>EU16EEX</t>
  </si>
  <si>
    <t>Qashqai N-Connecta Dig-T</t>
  </si>
  <si>
    <t>this car come with touchscreen navigation system,360 around view monitor,climate control,cruise control,speed limiter,stop/start function,bluetooth connectivity.twins usb pot.very economical to run....it drive like brand new.</t>
  </si>
  <si>
    <t>EU14ULL</t>
  </si>
  <si>
    <t>Octavia Elegance TDI CR</t>
  </si>
  <si>
    <t>Emphasis on economy, practicality, simplicity and comfort: Comfortable leather seats with lumbar support in the front, good legroom in the back, large luggage capacity, good quality cruise control, electric windows, dual zone air conditioning, DAB radio, sat nav (not much use really), bluetooth phone connection, usb charging port, parking radar at rear, heated wing mirrors, stop/start engine and very fuel efficient (50-75mpg). 'Eco', 'normal' and 'sport' modes. Simple no-nonsense controls. Stable and comfortable on motorways. Purchased from Skoda, Serviced by Skoda. Going into the ULEZ charged by TfL at current daily rate (will be added to your Hiyacar bill if you enter the ULEZ). Same with congestion charge, Dartford crossing etc.
The car is rarely used so frequently available.
I always enjoy driving this car, I hope you do too.</t>
  </si>
  <si>
    <t>ETH947V</t>
  </si>
  <si>
    <t>Hey and welcome. Thanks for stopping by. 
This is my Lexus CT200H -  this is an automatic petrol hybrid. Very economical. (It’s the same engine and running gear as the Toyota Prius, so you can be assured of quality and reliability. 
It is a five seat hatchback,  although would be a squeeze with five adults. Due to the hybrid system the boot is very small for size of car. 
It’s fully serviced by Lexus,  recent new tyres, brake discs and pads. Very good condition and an unusual colour. It’s Lexus solar yellow, how it left the factory. 
Very comfortable non leather interior. Bluetooth connection, aux and USB ports. 
Any questions please ask.</t>
  </si>
  <si>
    <t>ET62AEW</t>
  </si>
  <si>
    <t xml:space="preserve">Here I have a beautiful racing Red, Ford Focus, Eco Turbo, 1 litre engine. Drives absolutely superb, very clean and well looked after. Bluetooth and hands free phone system, cruise control with speed limit set, auto lights, great sound system, and very spacious. </t>
  </si>
  <si>
    <t>ET55UFO</t>
  </si>
  <si>
    <t xml:space="preserve">this 7 seater mpv has a low co2 and a very good mpg as it is the latest 1.6 cdti sri eco stop/start 136bhp with high torque, bodykit and 19" alloys. the vehicle is very versatile and all 5 rear seats can fold flat in seconds for an extra large load. the rear 2 seats can be raised for 7 people and a boot or the 2 rear seats lowered and a very large boot. all 5 rearseats can be individually lowered and raised for different situations and loads. the vehicle has been serviced from new and is a solid, comfortable drive. plenty of driver adjustment for lumber, height, etc. great size for uk holidays as the boot has massive space for large suitcases and the leg room and width allows for each passenger to have plenty of space.
speed limiter, so you cant accidentally go over the speed limit.
i do have a mi witness front and rear camera that protects yourself from any damage/accidents and can record even as parked to fully protect anyone from blame. should you request this for complete peace of mind whilst you rent the vehicle, i can have this included.
non smoking vehicle and always looked after. great for a uk family holiday getaway.
</t>
  </si>
  <si>
    <t>ET15FAF</t>
  </si>
  <si>
    <t>Kuga Titanium X Sport Tdci 4x4</t>
  </si>
  <si>
    <t>Very economical 4x4 SUV….very nice drive</t>
  </si>
  <si>
    <t>ET12KDU</t>
  </si>
  <si>
    <t>Iq3 Vvt-I Cvt</t>
  </si>
  <si>
    <t>My little IQ has the larger 1.3L engine and CCV automatic box.  It is ideal for town driving as you can park in tiny spaces.   The rear seats fold forwards so it can take lots of shopping.
It is ULEZ compliant.
If you go into the Congestion Charge Zone, I get billed automatically and will pass the bill on to the hirer.</t>
  </si>
  <si>
    <t>EO71YSB</t>
  </si>
  <si>
    <t>Mx-30 First Edition Ev</t>
  </si>
  <si>
    <t>Environmentally conscious All-Electric, equipped with advanced safety technology, i-Activsense, damage-mitigating brake technology, Smart Brake Support (SBS), and collision prevention function at intersections.
Very new, with great tech specs, provides a smooth driving experience.
Congestion Charge free
Battery range 124 miles on full charge
7in Colour Touch Screen for Climate Control Settings
8.8in TFT Colour Centre Display with Mazda Connect Infotainment
AM-FM-DAB Radio - MP3 with 8 Speakers
Apple CarPlay and Android Auto
Digital Instrument Cluster
Integrated Bluetooth
Lane Departure Warning System
Mazda Navigation System
Mazda Radar Cruise Control with Intelligent Speed Assist
Multimedia Commander including Separate Volume Dial
OEM Sound System
Parking Sensors - Front and Rear
Reversing Camera
Service Indicator
Trip Computer
Tyre Pressure Monitoring System</t>
  </si>
  <si>
    <t>EO69VXZ</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</si>
  <si>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Climatic control is also included which is perfect for maintaining the cars temperature to your desire. This car is perfect for both driving around town or for long distances and very economical. Simple but smart car</t>
  </si>
  <si>
    <t>EO67MUW</t>
  </si>
  <si>
    <t>The vehicle is in exceptional condition. It is a great, exclusive car ideal for business trips/familiy or simply weekend breaks. It features front heated seats, voice control, ambient lighting (variety of colors), touch display, traffic information, GPS, and three driving modes: ECO, COMFORT and SPORT. Highly booked! Do not miss it!</t>
  </si>
  <si>
    <t>EO64VUE</t>
  </si>
  <si>
    <t>Rent out my 2014 Hyundai i20!
Really easy car to drive with great fuel consumption. Surprisingly spacious for a small car. It’s not a brand new car so does have some age related marks but on the whole looks great and is super reliable :)
The car is ULEZ compliant but please be aware of tolls and congestion charge as you will be billed for this if you drive through. Please ensure you go online to pay this yourself to avoid a much larger penalty charge notice.</t>
  </si>
  <si>
    <t>EO59ZDV</t>
  </si>
  <si>
    <t>My lovely little Fiat 500 - super fun to drive, easy to park and extremely fuel efficient. This car is reliable and safe, and is recently serviced and well-maintained. ULEZ compliant. Keys are kept close by and I'm happy to arrange quick, Covid-secure pick ups at any time. 
To make sure everything is safe and hygienic, the car is disinfected between each booking and antibacterial wipes and hand sanitiser are provided in the glovebox.</t>
  </si>
  <si>
    <t>EO17GHB</t>
  </si>
  <si>
    <t>I800 SE Crdi Auto</t>
  </si>
  <si>
    <t xml:space="preserve">8 seater family car takes add blue, comfortable for long journeys rear climate control tinted rear windows heated front seats.
No pets allowed 
No smoking allowed </t>
  </si>
  <si>
    <t>EO12WWG</t>
  </si>
  <si>
    <t>E220 SE CDi Blueef-Cy S/s A</t>
  </si>
  <si>
    <t>Beautiful smooth black Mercedes e class available for short or long term rental, idea for for business trip or luxury family holiday. Feel free to get in touch with your question if any.</t>
  </si>
  <si>
    <t>EN67NJF</t>
  </si>
  <si>
    <t>Sandra's Ford C-Max is available to rent in London, SW2. The car has been named ‘Ruby’ by our children.
This red Ford C-Max Titanium 1.0 EcoBoost 125PS is a 5 door manual rental car with 7 seats. The car has roof bars and a booster seat can be provided if needed. It is easy to drive and it does stand out in any parking lot as the bright red is easy to spot!</t>
  </si>
  <si>
    <t>EN15XFR</t>
  </si>
  <si>
    <t>208 Active E-Hdi S-A</t>
  </si>
  <si>
    <t>Fantastic 2015 Peugeot 208 1.4 e-HDi Active EGC 5dr.
❌ Covid-19 Cleaning regime ❌
Our cars are disinfected inside and out, both before and after each trip, rest assured we take the hygienic condition of our cars very seriously.
We operate a clean to clean policy, so you will receive the car washed and clean inside and out and you will be required to return the car in the same condition. 
Photo's are of the actual vehicle you will be booking. We’re always on hand, should you need to contact us before or during your trip.
This car really is in great condition with all of the extras you would wish for, including:
✅Automatic Transmission
✅Excellent fuel efficiency of 88.3mpg EU / 78.5mpg U
✅Metallic Grey Body Paint
✅15in Azote Alloy Wheels
✅Electric Windows
✅Air Conditioning
✅Child Safety Door Locking
✅Cruise Control 
✅Bluetooth Telephone/iPod
✅Electrically Operated and Heated Door Mirrors
✅ Rear Seat 3 Point ISOFIX Location Mounts x 2
✅ USB Socket
Included with all bookings...
✅ Full tank of petrol at the start of every trip.
✅ All Cars will be washed and clean, ready for your bookings.
✅ INSTANT BOOKING option on all cars, you don't need to wait for us to confirm the booking.
✅Repeat customer discount: (details sent after your first booking).</t>
  </si>
  <si>
    <t>EN14WBD</t>
  </si>
  <si>
    <t>A3 S Line TFSI S-A</t>
  </si>
  <si>
    <t>When I saw this car it was love at first sight. It is convertible, still a relatively small car for city drive, automatic, has the S Line time from Audi, and is also sporty. Can be driven as a normal car however, when the sun comes out, this is where the magic happens, just take the roof off and enjoy the ride. Perfect for seaside, country roads or any other type of holiday.
This Audi comes in Black with a Sporty look outside appearance, and inside it has multiple USB charging points, heated sports seats, and dual-zone automatic climatization.
It can easily seat 4 adults and the 1.8 Litre engine pushes really well along the motorway.
For short or long trips, by yourself or with friends/family, this Audi is a great choice!
The car has parking sensors back &amp; front so parking is easy and safe.
The car is pet friendly, however when you book, please notify me so I can install a cover for the rear seats, so your pet can stay there without doing any damage to the car.</t>
  </si>
  <si>
    <t>EN14OKV</t>
  </si>
  <si>
    <t xml:space="preserve">Automatic
Vauxhall Astra 1.6ltrs, LOW MILEAGE (under 14K its like brand new) 14 plate, Only one Registered Keeper, just serviced (engine &amp; gearbox) &amp; MOT for one full year, with no knock &amp; bangs underneath car, no oil leaks, around 1k worth of extra fitted front &amp; rear parking sensors, front &amp; rear electric windows, Leather Upholstery, Heated Front Seats, Climate Air Conditioning, Power Folding Mirrors, alarm, Auto Lights, Auto Wipers, airbags all around, remote central locking, ABS, orignal alloys, 4 tyres in excellent condition (goodyears), 5 doors, very clean car, radio/CD/aux player, power steering, cruise control.
</t>
  </si>
  <si>
    <t>EN11EXW</t>
  </si>
  <si>
    <t>Grand C-Max Titanium</t>
  </si>
  <si>
    <t>ULEZ EXEMPT ✅
Cruise Control
Climate Control
Parking sensors
Digital Radio
Bluetooth audio
7 Seats
Sliding doors
Very economical</t>
  </si>
  <si>
    <t>EK70YJR</t>
  </si>
  <si>
    <t>Q2 S Line 30 TDI S-A</t>
  </si>
  <si>
    <t>This car is a top spec S Line Audi Q2. It comes complete with many features as listed in the description.
Not only sporty, fun to drive and comfortable but also very economical too and I'm pretty sure you'll have a blast driving it. 
The car is both ULEZ and congestion charge exempt. So there's no need to pay for this, giving you more bang for your buck. 
I'd appreciate if the guest treats this beauty as their own.</t>
  </si>
  <si>
    <t>EK64LKN</t>
  </si>
  <si>
    <t>A3 Sport TFSI S-A</t>
  </si>
  <si>
    <t>Perfectly reliable car that will meet your needs and smash your expectations! There is the perfect amount of boot space for short trips and the car runs efficiently on petrol, so is ULEZ free. Message me for details on key hand over, I will be happy to help when needed!</t>
  </si>
  <si>
    <t>EK61CZW</t>
  </si>
  <si>
    <t>This black Smart ForTwo convertible is newly serviced, new MOT and with four brand new tyres. Holds two passengers but is deceptively spacious. Comes with full RAC breakdown service and comprehensive mechanical warranty.</t>
  </si>
  <si>
    <t>EK19VFL</t>
  </si>
  <si>
    <t>Polo SE TSI S-A</t>
  </si>
  <si>
    <t>Great new Volkswagen Polo
*Pick-up and drop-offs from train stations and locations within 3miles - SEE TIMETABLE BELOW*
ULEZ EXEMPT
Amazing Carplay audio system
7 Speed DSG Automatic
Smooth; drive, look, and interior
Pick-up &amp; drop-off timetable (24hr notice needed)
Monday - Friday (AM) : 5.30am - 7.30am 
Monday - Friday (PM) : 18.30pm - 21.30pm 
Weekends : Anytime</t>
  </si>
  <si>
    <t>EK18RFL</t>
  </si>
  <si>
    <t>Economical, phone charger and holder, heated seats, air-con, Dashcam</t>
  </si>
  <si>
    <t>EK17OSX</t>
  </si>
  <si>
    <t>Captur Dynamique Nav Tce Auto</t>
  </si>
  <si>
    <t>Very practical and easy drive....1.2 Petrol with automatic gearbox....sat Nav</t>
  </si>
  <si>
    <t>EK16YHV</t>
  </si>
  <si>
    <t>Giulietta Sprint Multiair Tb</t>
  </si>
  <si>
    <t>A pretty and well maintained Alfa Giulietta located just off North Street giving easy access out of the city. The car is serviced annually and regularly valeted to ensure a pleasant and reliable ride. 
It's the ideal size for both around the city and out for a getaway to the country. It's got all the tech you need: 
- Uconnect 5" multimedia
- bluetooth connectivity 
- reversing sensors 
The car is fitted with Quickstart so you don't need to meet before you turn up to the car. Just come with your phone and away you go! 
Please remember that this is not a normal hire car so please leave the car clean and ready for the next person. 
Most importantly, enjoy your trip!</t>
  </si>
  <si>
    <t>EK16GRX</t>
  </si>
  <si>
    <t>308 GT Line Pure Tech S/s Auto</t>
  </si>
  <si>
    <t>The Peugeot 308 is a sleek and modern car, perfect for those who want to travel in style. This 2016 model comes with a GT line trim, providing added comfort and luxury. The metallic grey color adds to its sophisticated look. With automatic transmission, driving is effortless and smooth. The spacious interior and excellent fuel efficiency make it the perfect car for both short and long journeys. Book now for a premium driving experience and hassle-free rental.
Comes with:
🛳 Cruise control and speed limiter
📺 Touchscreen
🚗 Sports seats
🚘 Automatic gearbox
✋️ stop - start system
⚙️ 18 inch diamond alloy wheels
🔑 Keyless entry
🤩 Beautiful interior
💆‍♂️ Massage seats (front seats)
🛰 GPS
🔵 Bluetooth enabled
🍃 AC with climate control
📷 Reverse sensors and camera
🤗 Hassle free pick up and drop off
🗺 In built map
📻 DAB radio
✅️ Hassle free booking
✅️ Full tank on arrival
✅️ Flexible delivery options
✅️ ULEZ Exempt
✅️ Cleaned and sanitized before pick up</t>
  </si>
  <si>
    <t>EJ69NFD</t>
  </si>
  <si>
    <t>My Citroen is great for short trips and longer ones as it’s super comfortable and great on fuel. It’s nippy and able to handle the traffic of central London with automatic stop start to save you fuel also great on longer journeys as it’s relatively new and full of beans.
I have a hammock and harnesses available if you want to bring along dogs. Just message me in advance and I can put them in the boot.</t>
  </si>
  <si>
    <t>EJ63GVL</t>
  </si>
  <si>
    <t>Very economical with lots of boot space</t>
  </si>
  <si>
    <t>EJ17OHU</t>
  </si>
  <si>
    <t>Clean vehicle that’s well maintained. Lovely car to drive in the city and on the motorway. Very fuel efficient. Comes with AppleCarPlay which mirrors your applications to the car screen - the GPS/SatNav works through your google maps application.  There is no inbuilt GPS. An iPhone connector cable can be found in the glove box if needed for your rental. 
This vehicle meets the emission standards for ULEZ so you don't have to pay this charge when driving within the zone.</t>
  </si>
  <si>
    <t>EJ17HRO</t>
  </si>
  <si>
    <t>I20 SE Mpi Auto</t>
  </si>
  <si>
    <t xml:space="preserve">Clean, spacious and easy drive </t>
  </si>
  <si>
    <t>EJ15VOD</t>
  </si>
  <si>
    <t>Qashqai Tekna Dig-T</t>
  </si>
  <si>
    <t>Lovely car, Nissan Quashqai, leather interior, good condition.  Drives really well.  Manual, sunroof (Doesn't open) but lets lots of light in at the top of the car, air conditioning, USB port, very large boot, can transport large items by putting down the back seat.  Unleaded petrol and lots of other great features.</t>
  </si>
  <si>
    <t>EJ10DVO</t>
  </si>
  <si>
    <t>This is an Automatic, and No longer a QuickStart car. The key will be exchanged at handover.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250 mile daily limit,  Sat Nav, phone holder and usb charging points 
Telemetry fitted to all cars including Dash cameras and trackers.
This car are exempt from the London ULEZ Charge but Is registered for TFL Auto pay congestion charge .
This means no penalties if you forget to pay, i will automatically be charged if you enter the zone, so you will need to pay me the fee, NOT TFL. 
I have a secure garage if you wish to park a motorcycle or push bike, I also have a baby/childs seat if needed. 
I'm on the corner of Greyhound lane / Rotherhill Av and keep the cars on Rotherhill Av. 
I'll always aim to meet and greet you on collection and drop off and show you round the car on your first rental.</t>
  </si>
  <si>
    <t>EG15OVJ</t>
  </si>
  <si>
    <t>Juke Acenta Premium Dig-T</t>
  </si>
  <si>
    <t>2015 Nissan Juke With Comfort Pack
(Electric Glass Sunroof) &amp; Exterior Plus Pack.
My car is in great condition inside and out.
Comes with features such as 
-Reverse Camera
-Bluetooth 
-Sat Nav
-Climate Control
-Nissan Connect
-Electric Glass Sunroof
The car is good for both short drives around town and long trips outside of city.
Very practical &amp; fuel efficient 
ULEZ Compliant</t>
  </si>
  <si>
    <t>EF72HRU</t>
  </si>
  <si>
    <t>Kuga St-Line X Ed Phev Cvt</t>
  </si>
  <si>
    <t>The car is parked in Central Sittingbourne in Albany Road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</si>
  <si>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EF63APO</t>
  </si>
  <si>
    <t>Meriva Tech Line</t>
  </si>
  <si>
    <t>Amazing family car that is huge on the inside but compact and easy to park on the outside. This very low mileage well kept car is the perfect rental for your getaway and it has all the comforts you need - front and rear parking sensors, 5 completely independent seats with laptop trays for the back seats, heated steering and front seats and much more. I even made sure you’ll find a universal phone cradle and charging leads to use during your rental.</t>
  </si>
  <si>
    <t>EF62UCG</t>
  </si>
  <si>
    <t>Grand C-Max Titanium X Turbo</t>
  </si>
  <si>
    <t>My vehicle is well-maintained and in very good condition. It has a panoramic roof and heated seats to ensure maximum comfort for all the passengers.</t>
  </si>
  <si>
    <t>EF60YNW</t>
  </si>
  <si>
    <t>Ceed 2 Auto</t>
  </si>
  <si>
    <t>This is a fantastic drive - it's a Kia so ultra reliable and automatic so easy to drive. Good sound system with an audio input - and most importantly of all - 2 cup holders. I have driven many cars over the years - but this is easily my favourite.
This car meets the ULEZ (Ultra Low Emission Zone) standard.
Good boot size. 5 door central locking and child lock as standard.</t>
  </si>
  <si>
    <t>EF22BWH</t>
  </si>
  <si>
    <t>NSFT pool car at Hellesdon</t>
  </si>
  <si>
    <t>EF15UGT</t>
  </si>
  <si>
    <t>Kuga Titanium X 4x4 Auto</t>
  </si>
  <si>
    <t>My top spec automatic Ford Kuga is an excellent SUV which gives you luxury and performance (AWD).
Perfect for London driving and parking for this size SUV. 
Key-less entry and key-less engine start.
Stop Start function (engine turns off when you stop at lights, and starts when you take your foot of the brake).
Tinted windows
Large boot space
Can include child booster seats.
Please drive responsibly which ever car you drive.</t>
  </si>
  <si>
    <t>EF10RXK</t>
  </si>
  <si>
    <t>Corsa Energy</t>
  </si>
  <si>
    <t>Friendly and comfortable manual 3dr car. 
Great for long trips and short errands. 
Very spacious with enough leg room for everyone, large boot that can fit two large sized suitcases.</t>
  </si>
  <si>
    <t>EA72LLF</t>
  </si>
  <si>
    <t>The car is parked in Central Sittingbourne in Spring Street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</si>
  <si>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EA62FSP</t>
  </si>
  <si>
    <t>A5 S Line TFSI Cvt</t>
  </si>
  <si>
    <t>Custom Colour - Shiraz Red, Sports 1.8 TURBO PETROL
S-Line Model
Fully loaded except no SAT NAV
Minimum 2 DAYS HIRE ONLY PLEASE
MAXIMUM 7 DAYS HIRE ONLY PLEASE
If you require the vehicle for longer than 7 days please check beforehand!
Congestion Charge included
ULEZ Exempt</t>
  </si>
  <si>
    <t>EA62FJV</t>
  </si>
  <si>
    <t>VEHICLE DETAILS:
Smart ForTwo Passion MHD 1.0 litre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Panoramic Sunroof
- Multimedia Entertainment Screen
- USB &amp; Bluetooth Connectivity
- CD Drive &amp; SD Card Slot
- Radio Functions
- Eco Driving Mode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max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PRICING:
This car is priced very fairly and is based at one of the cheapest daily rates available for this kind of vehicle.
There is no extra charge for short bookings - guest can book the vehicle for as little as 1 hour up to 10 days long.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- 5 Star Rating
- Based in Dundee (Scotland)
- Available to answer guests any time
- Phone: 07742378909
Please contact me with any enquiries and I will be happy to assist.
Thanks For Looking!</t>
  </si>
  <si>
    <t>EA18SDO</t>
  </si>
  <si>
    <t>Focus St-3 Turbo</t>
  </si>
  <si>
    <t>Hiya, 
For rent is my 2018 Ford Focus ST-3 Turbo Petrol in metallic "deep impact blue".  I have decided to name her "Bethany". She is the sporty upgrade with a 2.0L eco boost engine which generates around 250BHP- fun for accelerating (up to the speed limit of course) and has a top speed limited to 155mph and is extremely fun to drive.  
Despite her having a powerful engine (compared to the standard Focus) she is relatively fuel friendly. I have averaged around 35MPG on the motorway and 28MPG city driving. On average I get around 340 miles per full tank. 
On top of the standard vehicle features selected she also has: Upgraded Sony speakers with subwoofer, reversing camera, LED Bi- Xenon headlights, active city stop, Recaro sports leather seats, ST black style pack, heated steering wheel, heated seats, heated windscreens and door edge protectors.
The reason I am renting is because I will be going travelling for a while and it would be a pity for her to just sit stationary.  However, because I am going travelling, renting will be very flexible and extended periods of time is possible. 
If you have any questions, don't hesitate to ask! 
*if you plan on renting the car for longer than 1 week, a discount on renting can be negotiated*
Thanks, 
Delvin</t>
  </si>
  <si>
    <t>EA17HDJ</t>
  </si>
  <si>
    <t>2017 Hyundai i10 1.0 premium se spec
Alloys
Privacy glass
Adaptive cornering headlights
Cruise control
Media player
Bluetooth</t>
  </si>
  <si>
    <t>EA16UYW</t>
  </si>
  <si>
    <t>X1 Sdrive18d Xline Auto</t>
  </si>
  <si>
    <t>Excellent BMW X1 XLine with HEATED BLACK LEATHER, Sat Nav, Cruise Control, REAR PARK AID, DAB RADIO, BLUETOOTH, XENON, LED DRL and plenty of features to make driving as easy as possible. The car is good size SUV for small family getaway trip. Baby Seat can be supplied for babies 0 to 2 yr old.
Strictly no smoking and no pets in the car.</t>
  </si>
  <si>
    <t>EA12NGX</t>
  </si>
  <si>
    <t>This car comes with
Climate Control, Reversing Assist Camera, Bluetooth Connectivity, Electric Windows, Electric Door Mirrors, Auxiliary Power Socket, USB Functionality, CD Player, Steering Wheel Audio Controls, Alloy Wheels, Remote Central Locking, Immobiliser, Airbags, Anti Lock Braking System(ABS), Isofix, Adjustable Steering Column, Height Adjustable Drivers seat, Leather Steering Wheel, Outside Temperature Indicator, Vanity Mirrors, Metallic Paint, Low Running Costs,</t>
  </si>
  <si>
    <t>EA11PZT</t>
  </si>
  <si>
    <t>E4RLF</t>
  </si>
  <si>
    <t>500 Lounge Turbo</t>
  </si>
  <si>
    <t>This is a brand-new fleet to my collection. One of the best city car in the world and extremely eco-with very cheap insurance. Very easy and friendly to car. Great on short distance and city drive. It is also has a sunroof so it is a rare version. 
All my car has regular service and highly Maintain on a regular basis.</t>
  </si>
  <si>
    <t>DY72YRG</t>
  </si>
  <si>
    <t>Ioniq SE Connect Hev S-A</t>
  </si>
  <si>
    <t>This Hyundai is great to drive in the city as when you drive below 30mph it is in the Electric mode which means it's super quiet, smooth to ride and very economical with fuel.
This was released in September 2022 which means it has all of the latest features including a touchscreen display with AndroidAuto and AppleCarPlay, powerful air conditioning, electric windows and adaptive cruise control.</t>
  </si>
  <si>
    <t>DY66RZS</t>
  </si>
  <si>
    <t>Note Tekna Dig-S Cvt</t>
  </si>
  <si>
    <t>Excellent city car,very easy to drive it…very economical as well</t>
  </si>
  <si>
    <t>DY65CXS</t>
  </si>
  <si>
    <t>Astra Sri Cdti S/s</t>
  </si>
  <si>
    <t>This car is economic and the car is parked near to station. Moreover,  it runs perfectly and it looks like a new and will not cause any trouble.</t>
  </si>
  <si>
    <t>DY16YKJ</t>
  </si>
  <si>
    <t>BMW 4 series convertible automatic with red interior</t>
  </si>
  <si>
    <t>DY15BKA</t>
  </si>
  <si>
    <t>2015 Vauxhall Astra 1.4 Design Petrol very economical gives 50+mpg, 5 Door, CD radio, Bluetooth connectivity &amp; AC, isoFIX 
My vehicle is well maintained and very smooth to drive.
I am sure you will not be disappointed hiring my car out.
Very comfortable and in immaculate condition.
Please be aware that pets or smoking are not allowed in my cars. Thanks</t>
  </si>
  <si>
    <t>DY12YOX</t>
  </si>
  <si>
    <t>207 Allure Sw</t>
  </si>
  <si>
    <t>My car is up for rent in Exeter. I don't use it for commuting and currently walk to work so it is sitting around doing very little but is taxed, MOT'd and insured. It is an estate car so has a good sized boot and there is a lot of space especially when the back seats are down and i have roof racks that can be attached if you want them. Would be ideal for people wanting to use it to move or for general logistics. It's always been very reliable, i have had it for 2 years and have had no issues. It was last MOT'd in May 2017 and at that point also got 4 brand new tyres. It has also recently been serviced. It has a little dint on the back right hand side where i had a woopsie.
If you would like to use my car for a trip in the south west then i will also throw in my camping gear for no extra charge. This includes a 3 man tent, 2 x padded blow up sleeping mats, up to 4 sleeping bags, pillows, 2 x camping chairs, a wee gas stove with plates, dishes, cups, cutlery and a cooler box. If you're coming from overseas and want to camp in England but can't bring all your gear....this would pretty much fully equip you.</t>
  </si>
  <si>
    <t>DY12AJO</t>
  </si>
  <si>
    <t>Zafira Design</t>
  </si>
  <si>
    <t xml:space="preserve">A well maintained family car.
Everything on it works. No blemeshish to the bodywork or alloy wheels.
Climate control
Privacy glass to the rear.
Load area cover.
7 Seats versatility 
Roof Rack if requested!!
</t>
  </si>
  <si>
    <t>DX15WGN</t>
  </si>
  <si>
    <t>Outlander Gx 3h Phev Auto</t>
  </si>
  <si>
    <t>My car is good condition,  hybrid   near upton park tube station</t>
  </si>
  <si>
    <t>DX14NVS</t>
  </si>
  <si>
    <t>Focus Zetec 105</t>
  </si>
  <si>
    <t>My Ford Focus is reliable and economical and ULEZ compliant. It is comfortable and has a great level of equipment. It has covered only 56,000 miles and has a full service history so you know it has been well looked after.</t>
  </si>
  <si>
    <t>DX13KYY</t>
  </si>
  <si>
    <t xml:space="preserve">This is a very well maintained and good car. Very cheap to rent. 
*** Minimum Booking 2 Days.
*** Only 5 min walking distance from Stepney Green Underground Station.
*** Very Reliable, 2013 Model. 
*** Fuel Economy. Diesel Car. It drives more than 65 miles/Gallon of Diesel. So great for your long drive.
*** CD Player / Radio,  *** Air Condition *** Foldable rear seat. So extra space when you need it. 
***2x USB Mobile Charging Point And Universal Mobile Holder.
*** STRICTLY NO SMOKING AND NO PET PLEASE.
If you have any queries please do not hesitate to contact me. Thanks.
NOTE: 
*** You need to pay Congestion Charge and Ultra Low Emission Charge if you drive inside the Congestion Charge Zone &amp; Ultra Low Emission Zone. For more details please visit following web sites:
https://tfl.gov.uk/modes/driving/congestion-charge
https://tfl.gov.uk/modes/driving/ultra-low-emission-zone
</t>
  </si>
  <si>
    <t>DV72UBA</t>
  </si>
  <si>
    <t>Qashqai Acenta Prem T Mhev Cvt</t>
  </si>
  <si>
    <t>🚘 Welcome to my Nissan Qashqai 
Very economical on fuel 
Brand new car 2023
Apple CarPlay &amp; Android Auto
5 seater with very large boot space
Super spacious and comfortable
Rear parking camera
Smart cruise control
Air-con, Bluetooth, USB charging, great sound system
Child-friendly - car seat available
Squeaky clean vehicle ❇️
No smoking 🚭
Ben ✌️</t>
  </si>
  <si>
    <t>DV62UML</t>
  </si>
  <si>
    <t>S3 S Line Black Edit TFSI Quat</t>
  </si>
  <si>
    <t>Audi S3 Facelift Pano roof, full works</t>
  </si>
  <si>
    <t>DV18XRL</t>
  </si>
  <si>
    <t>V 250 D AMG Line Auto</t>
  </si>
  <si>
    <t>Practically Brand new car and first registered March 2018. It has the fullest possible options available for this model. Expect nothing less than a brand new car condition.</t>
  </si>
  <si>
    <t>DV12WEJ</t>
  </si>
  <si>
    <t>Alto SZ</t>
  </si>
  <si>
    <t>It is a red hatchback suzuki alto, located close to Tooting Bec underground station. Fuel economy is good. It is a small family car, so ideal for family getaway, business trips, conferences, camping and weekend away. It can hold upto 4-5 passengers and two medium size trolley bags. Another PLUS about this car is that it doesn't incur any CONGESTION CHARGES in central London. The car has a CD player/stereo and FM/AM radio. The car is well maintained, clean and serviced</t>
  </si>
  <si>
    <t>DV08DUD</t>
  </si>
  <si>
    <t>308 S Dt</t>
  </si>
  <si>
    <t>My car is economical and ready to go.</t>
  </si>
  <si>
    <t>DU19YCX</t>
  </si>
  <si>
    <t>Mokka X Design Nav Ecotec S/s</t>
  </si>
  <si>
    <t>A great car with a smooth drive. Friendly and happy to help you with your rental experience!</t>
  </si>
  <si>
    <t>DU16AOT</t>
  </si>
  <si>
    <t>Outlander Gx 3h Phev S-A</t>
  </si>
  <si>
    <t>NOTE: Minimum 2 days booking on weekend or must return before midnight on same day otherwise I will cancel the booking. 
Car features:
2.0L petrol hybrid/electric, Automatic, 5 seater, Parking sensors, Tinted windows, Satellite navigation, Bluetooth,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</si>
  <si>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DU15PUY</t>
  </si>
  <si>
    <t>Qashqai N-Tec + Dig-T Cvt</t>
  </si>
  <si>
    <t>DU14AOP</t>
  </si>
  <si>
    <t>GS 300h F Sport Cvt</t>
  </si>
  <si>
    <t>A lovely Lexus GS300h in pristine condition - very low mileage. Crimson red exterior colour with matching red (CABERNET) leather interior. This is fully loaded, the stylish F-Sport version which comes with a lot of very useful equipment such as:
Lexus PREMIUM NAVIGATION
Bi-xenon Adaptive Highbeam front lamps with AFS
Blind Spot Monitor 
Rear Spoiler 
F Sport seats- Electric adjust 18-way memory
Cruise control 
Easy access (Tilt steering wheel and seat slide) 
19\" Alloy Wheels
Smart Keyless Entry</t>
  </si>
  <si>
    <t>DT16CWD</t>
  </si>
  <si>
    <t>Astra Sri Nav Ecoflex S/s</t>
  </si>
  <si>
    <t>Available for minimum one week bookings only! A beautiful Vauxhall Astra for hire. This Astra is top of the range SRi model and therefore comes with lots of extras such as: climate control, lane assist, sat nav, Bluetooth preparation, front and rear parking sensors and cruise control. This car is the ecoflex 1.0 model which means it has an excellent mpg and don't be put off with the engine size as it drives and performs like a larger engine. Give it a go.</t>
  </si>
  <si>
    <t>DS72BTY</t>
  </si>
  <si>
    <t>Qashqai Acenta Prem Dig-T Mhev</t>
  </si>
  <si>
    <t>🚗 New 5 Seater SUV - Petrol - Manual
👋 Hello everyone, introducing my brand new Nissan Qashqai which is available to rent in Salford, Manchester.
✅ This Nissan Qashqai is a 5-door manual petrol car with 5 seats and the space is very comfortable for families.
✅ The car was purchased in November 2022 so it’s good as new.
✅ The car also meets the emissions standards so you do not need to pay the clean air zone fees when driving around the UK or the ULEZ fees if you are driving in London.
✅ I can also deliver/locate the car to nearby areas (eg. Salford, MediaCityUK and Old Trafford) without any extra charges if it’s more convenient for you.</t>
  </si>
  <si>
    <t>DS68CLX</t>
  </si>
  <si>
    <t>Astra Sri Nav Cdti S/s Auto</t>
  </si>
  <si>
    <t>About the Car. 
COVID-19: This car is cleaned after every hire and ready to drive.  
Pick up location is in ***Zone B parking bay*** outside Premier Inn next to Beckton DLR Station which is opposite ASDA (Less than 3 mins walk)
*****Please return the car to a “Zone B” parking bay NOT CAR CLUB to avoid parking tickets*****
Calendar is always updated so please book away.
Please remember to pay for any Congestion Charge or Dartford Crossing Charge straight away to avoid paying more than necessary.
Please refuel back to the level of fuel the car was picked up with.
Finally please treat this car as your own, drive gently and leave the car clean after hire for the next person.
Interior:
Air con
Android Auto
Apple CarPlay
Universal USB Charger
Phone Holder
Bluetooth
Cloth seats
Cruise control
DAB
ISOFIX fittings
Lane departure warning
Sat nav display
Start/stop technology
Collision Warning
ULEZ Compliant</t>
  </si>
  <si>
    <t>DS65WLU</t>
  </si>
  <si>
    <t>Micra Visia</t>
  </si>
  <si>
    <t>DS62PZU</t>
  </si>
  <si>
    <t>Very easy to drive.light steering so easy to park.its very smooth and quiet ideal for long journeys.and its very economical with a spacious interior and a large boot.
Also there is a spare with full kit incase of a punture.</t>
  </si>
  <si>
    <t>DS16TRV</t>
  </si>
  <si>
    <t>My Gold TDI Match Edition is available for long term hire.
I am currently not using the vehicle due to work commitments and no longer require it for the foreseeable future.
Happy to discuss long term hire of my car to those who need it.</t>
  </si>
  <si>
    <t>DP16HUK</t>
  </si>
  <si>
    <t>Astra Sri Ecoflex S/s</t>
  </si>
  <si>
    <t>Clean, Comfortable and Lovely Astra avaible for hiring at a reasonably priced rate.</t>
  </si>
  <si>
    <t>DN16BZM</t>
  </si>
  <si>
    <t>Located a 2 minute walk from Clapton Overground and 6 minutes from Rectory Road station
A lovely recently serviced 16 plate. It has 5 doors and 5 seats so you can easily fit all your friends and family in.
The car has everything you need from City driving mode and a speed limiter for cruising round the city, to cruise control and bluetooth connection for those longer trips.
It is very economical and a super low insurance group.
Please let me know any questions you have :).</t>
  </si>
  <si>
    <t>DN14HGG</t>
  </si>
  <si>
    <t>Corsa SE</t>
  </si>
  <si>
    <t>VAUXHALL CORSA SRI - 2014 - 1.4 PETROL - 5 SPEED MANUAL 
Welcome to our Vauxhall Corsa
🚘 THE CAR - 'Mitchell'
A reliable classic:
- Economical on fuel (Petrol)
- Light steering, smooth gear change, and stable drive on all road types
- Compact yet spacious</t>
  </si>
  <si>
    <t>DN11RZE</t>
  </si>
  <si>
    <t>Great little car in good condition. It is extremely efficient on fuel and a very cheap and compact runaround - perfect for short or long trips, and parking couldn't be easier. It is  and will always be cleaned inside and out between rentals. It would be appreciated if you can return it in a similar condition as the start of the rental. Please treat it as you would treat your own.</t>
  </si>
  <si>
    <t>DN11OCD</t>
  </si>
  <si>
    <t>Insignia Sri Nav Cdti A</t>
  </si>
  <si>
    <t>The car comes with a huge trunk, automatic transmission, Air Con, Sat Nav,  and in a very good condition.
The daily distance coverage  limit is 100 miles, what is included in the rental. Any addition mile is adding 30 pence to the rental cost.</t>
  </si>
  <si>
    <t>DL66FNS</t>
  </si>
  <si>
    <t>Astra Tech Line</t>
  </si>
  <si>
    <t>This Astra is cleaned before and after each rental for peace of mind plus I don't want that ... virus, key cleaning areas are the high traffic locations;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</si>
  <si>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DL64VCJ</t>
  </si>
  <si>
    <t>Stunning 420d M Sport Convertible packed with extras.</t>
  </si>
  <si>
    <t>DL16OTZ</t>
  </si>
  <si>
    <t>Zafira Tourer Exclusiv Turbo</t>
  </si>
  <si>
    <t>My car is 2016 full option 1.4 petrol 
Economic full leather 7 seats you can drive to Central London</t>
  </si>
  <si>
    <t>DK63OBL</t>
  </si>
  <si>
    <t>308 Active Navigation Version</t>
  </si>
  <si>
    <t>My trusty Peugeot is clean, reliable and easy to drive. 
Discounted - Promotional rates available for extended hires. Let me know, if you're planning a longer trip and I will send you a discount code to use when booking: 5% off a 2 day hire, 10% off a 3 day hire, 15% off a 4 day hire, 20% off a 5 day hire, 25% off a 6 day hire and 30% off a 7 day hire (which is automatically applied without a code). Please. note these discounts only apply to the hire fee, not the booking fees or insurance costs.     
Spacious – Easily seats 5 adults and also has a large boot. The back seats fold flat to further extend the boot space which can be used to transport larger items or load up for a road trip or a holiday somewhere in the UK.  
Connected - Comes with an in-built DAB radio and navigation system, but you can also plug your phone into a USB port or connect via Bluetooth, to play music, charge your phone or use Google/ Apple maps.  
Economical - Very fuel efficient and really excels on long runs. Regularly used for trips up to Manchester and out to the South East Coast, so it is guaranteed to be running well whenever it is available to hire. 
Comfortable – Active cruise control and extensive temperature controls, including full air conditioning and heated front/ rear windows. 
Accessible - Only a 2 minute walk from Bow Road station on the District line and just a 10 minute walk from Mile End station on the Central line. 
Protected - ULEZ compliant and Auto Pay ready so you won’t be issued with any unexpected Penalty Charge Notices. If you do travel into the congestion zone or use the Dartford crossing I will request the payment the following month. All other PCN’s, tolls and parking fines are considered your responsibility. 
When returning, please refuel to pre-hire level with unleaded petrol, park in the B2 controlled parking zone and remove any rubbish.</t>
  </si>
  <si>
    <t>DK17NLC</t>
  </si>
  <si>
    <t>VW Polo GT Bluemotion
This is the perfect city car which will eat up miles on the motorway too!
Only 1.1 litre but generates 150bhp meaning 0-60 in around 7 seconds. Bluemotion technology means you will get around 35-45 mpg in the city and 55-60mpg out on the faster roads.
Ample space for 4 (or 5 smaller) folk. Rear seats fold down if required for lots of stowage space.
The car is a joy to drive, hope you enjoy!</t>
  </si>
  <si>
    <t>DK16ZCL</t>
  </si>
  <si>
    <t>A4 Sport Ultra TDI S-A</t>
  </si>
  <si>
    <t>**  IMPORTANT THERE IS 'NO' ULEZ TO PAY ON THIS CAR **
MINIMUM OF 2 DAYS BOOKING OVER THE WEEKEND!!
Please note that the car maybe located at it's secondary location which is Hendon NW London. Please do contact us prior to booking to avoid confusion. I also can be contacted on 07564062557. STRICTLY NO RENTALS OUTSIDE OF HIYACAR!! 
Here we have an Audi A4 Ultra Sport Edition Automatic in Black. The Car has many extras such as Sat Nav, Bluetooth, USB, DAB Radio, Cruise Control, Rear Parking Sensors, Front Distronic Radar Sensor, Full Black Cloth Interior, Large Boot Space with 12V Power Output, Voice Command, Stop - Start Technology, Automatic Lights/ Rain Sensors, Air Con etc. Very Economical on Fuel. Sports Button for the Extra Power if needed. 
* WHAT CAR FUEL ECONOMY STATS *
Fuel consumption (urban)  60.1 mpg
Fuel consumption (extra urban) 80.7 mpg
Fuel consumption (combined)  72.4 mpg</t>
  </si>
  <si>
    <t>DG72PKN</t>
  </si>
  <si>
    <t>208 GT Premium Puretech S/s</t>
  </si>
  <si>
    <t>Situated a stone's throw from Liverpool City centre and within walking distance of Broad Green Railway Station you'll have no trouble finding this stylish, high-tech, top of the range Peugeot 208 GT PREMIUM!
- PEUGEOT i-Cockpit®: compact steering wheel
- PEUGEOT i-Cockpit® with 3.5" instrument panel display
- PEUGEOT 3D i-Cockpit®: Configurable 3D head-up instrument panel
- PEUGEOT 3D i-Cockpit®: 10.0" capacitive colour touchscreen
- PEUGEOT Open &amp; Go (keyless entry and push button start)
Not only nice to look at but beautiful to drive and super fuel efficient.</t>
  </si>
  <si>
    <t>DG69FZV</t>
  </si>
  <si>
    <t>Arteon R-Line TSI S-A</t>
  </si>
  <si>
    <t>drives perfectly, like new, has heated seats, bluetooth, satnav , driving assistant, smart driving, adaptive cruise control, dual air con, 20' alloy wheels.</t>
  </si>
  <si>
    <t>DG14YDN</t>
  </si>
  <si>
    <t>**QUICK START - UNLOCK THE CAR ON YOUR APP**
**300 MILES PER DAY**
**GUARANTEED ACCEPTANCE**
The VW Golf is the best hatchback available to rent today. It is a smooth and effortless drive and very economical with a full tank giving over 300 miles. 
A very well maintained and stylish car, it has Sat Nav built in with Bluetooth phone and audio streaming. Included is 300 miles a day to enable you to complete all your goals! It also has a spacious through load boot which allows ample space to carry large items.</t>
  </si>
  <si>
    <t>DF23ORH</t>
  </si>
  <si>
    <t>The car is parked in Central Sittingbourne in Spring Street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</si>
  <si>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DF23OJS</t>
  </si>
  <si>
    <t>The car is parked in Central Sittingbourne in Albany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</si>
  <si>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DF13VYB</t>
  </si>
  <si>
    <t xml:space="preserve">Vauxhall zafria in great condition, 
kept very clean
2013 plate. can be used as either a five seat or 7 seat car.
</t>
  </si>
  <si>
    <t>DF13PPO</t>
  </si>
  <si>
    <t>Zafira Design Nav Cdti Ecoflex</t>
  </si>
  <si>
    <t>Great family car cheap on fuel offers massive space 7 seater</t>
  </si>
  <si>
    <t>DF12FDV</t>
  </si>
  <si>
    <t>C3 Black</t>
  </si>
  <si>
    <t>Well maintained, clean vehicle with air conditioning. Car is spacious and economical. Comes with an aux and charging cable. 
This vehicle meets the emission standards for ULEZ so you don't have to pay this charge when driving within the zone.</t>
  </si>
  <si>
    <t>DE62RVW</t>
  </si>
  <si>
    <t>Octavia Elegne TDI CR S-A</t>
  </si>
  <si>
    <t>Maroon</t>
  </si>
  <si>
    <t>This car is beautifully maintained and gives great city and motorway miles. It has Bluetooth connection for audio and phone calls. Great sound system and lot of space.
The Elegance has some great features that include: Rear Parking Sensors, Dual Climate Control, Touch Screen Media Unit, Electric Mirrors and Windows, Centre Arm Rest With Storage, Cruise Control, Alloy Wheels, Massive Boot and Much, Much More.</t>
  </si>
  <si>
    <t>DE57XOO</t>
  </si>
  <si>
    <t>S-Max Titanium Tdci A</t>
  </si>
  <si>
    <t>Diesel S-Max in good condition. Great 7 Seater with lots of capacity for any trip, whether you need to transport lots of people or lots of luggage!
It is an automatic and is fitted with QuickStart, so you can unlock it with the app, take the key from the glovebox and off you go!
NOTE: It's not exempt from the London ULEZ charge, so if you drive into the London ULEZ and/or Congestion Charge zone I'll need to charge you for this - it's on Auto-pay so you don't need to worry about any fines or paying TfL direct.
I'm happy to drop it to you for longer hires within a mile of SW16 5SA.</t>
  </si>
  <si>
    <t>DE18AOK</t>
  </si>
  <si>
    <t>Golf R TSI S-A</t>
  </si>
  <si>
    <t>New 18 plate Golf R Estate. DSG gearbox, only a few thousand miles driven so in excellent condition.
Fantastic fun to drive, yet still ideal for families being an estate car with loads of boot space. 
A must drive car!</t>
  </si>
  <si>
    <t>DE12ZGR</t>
  </si>
  <si>
    <t xml:space="preserve">The Prius is amazingly reliable resulting in very low maintenance costs 
It's very spacious effective and petrol efficient.
Excellent condition </t>
  </si>
  <si>
    <t>DE11NNN</t>
  </si>
  <si>
    <t>530d AC Auto</t>
  </si>
  <si>
    <t>BMW 5 series business class. Nice and clean condition like new. Comfortable and spacious.</t>
  </si>
  <si>
    <t>DE11KAA</t>
  </si>
  <si>
    <t>Nice little Hiya around car</t>
  </si>
  <si>
    <t>DC15WHJ</t>
  </si>
  <si>
    <t>Lovely little car and I hope you treat it with respect - please note the following:
- the car must be returned in the same condition it is found
- the car must be returned with the same petrol levels it was found with 
- you must park within the BR zone and let me know where it is parked</t>
  </si>
  <si>
    <t>DC15KRG</t>
  </si>
  <si>
    <t>500 S Twinair</t>
  </si>
  <si>
    <t>A fabulous Fiat 500 0.9 TwinAir 105 S 3dr. This car is in beautiful condition and spotless. Amongst other things, it comes with air conditioning, Blue &amp; Me with USB port, Bluetooth connectivity with voice recognition, rear parking sensor, dark tinted rear windows, AUX, 12v socket. This car drives superbly and is excellent on petrol too!</t>
  </si>
  <si>
    <t>DA64YZO</t>
  </si>
  <si>
    <t>Vauxhall Astra 1.4 Excite:
• ULEZ compliant
• Unleaded petrol (cap on right-hand side)
• Reliable family hatchback
• Handles motorways well 
• Spacious boot
• Top box for extra storage
• 1x child seat and 1x toddler seat available on request 
• Phone holder attached to windscreen
• iPhone cable in glove compartment
• Anti-bacterial wipes and clean cloth in passenger door</t>
  </si>
  <si>
    <t>DA60AEY</t>
  </si>
  <si>
    <t>Clio I-Music 16v</t>
  </si>
  <si>
    <t>Great city car with good boot storage for weekends away or a grocery shop. Key safe available! Just a note to all drivers, please park on same side you found it due to parking restrictions.</t>
  </si>
  <si>
    <t>DA16RVT</t>
  </si>
  <si>
    <t>XF Portfolio D Auto</t>
  </si>
  <si>
    <t>Jaguar Xf Portfolio is available to rent in Birmingham.
This black Jaguar Xf 2.0d Portfolio AT is a 4 door automatic rental car with 5 seats.
Additional Car Features: 
-Automatic SunRoof 
- Heads up Display
- Ambient Lighting
- Heated Steering Wheel 
- Upgraded Sound System 
- Extended Leather Upgrade 
- Speed Limit Detector 
- Collision Monitoring System 
- Automatic Tail Gate 
- Keyless Entry &amp; Exit 
- Park Assist</t>
  </si>
  <si>
    <t>CY19HBX</t>
  </si>
  <si>
    <t>Fabia Monte Carlo TSI</t>
  </si>
  <si>
    <t>Hi, please enjoy my Skoda Monte Carlo Estate. Nice looking car, lovely to drive, low emissions, great fuel consumption, and all the space you could need. Please see further details below and message if you have any questions. Thanks, James.
Air conditioning
Parking assist
Apple car play/Android auto
Bluetooth
DAB radio
ULEZ compliant
ISOFIX 
Lots of boot space</t>
  </si>
  <si>
    <t>CY15MKG</t>
  </si>
  <si>
    <t>Beautiful car, maintained regardless, clean and always smelling fresh
Top FR model 184BHP
Cruise control, Satnav, Bluetooth, Sports Mode, Parking Sensors</t>
  </si>
  <si>
    <t>CX68OXU</t>
  </si>
  <si>
    <t>Tucson SE Nav Gdi 2wd</t>
  </si>
  <si>
    <t>CX17OVN</t>
  </si>
  <si>
    <t>CX14VNG</t>
  </si>
  <si>
    <t xml:space="preserve">Great, comfortable, easy to drive car. Seats 4 adults comfortably. It is in perfect condition, great for business or pleasure. Super safe, reliable and cool. Congestion charge auto-paid and included. Last serviced and MOT April 2017. Please get in touch if you would like any more details. </t>
  </si>
  <si>
    <t>CV65ONC</t>
  </si>
  <si>
    <t>Small and petite. The fiat 500 is a great city car to go around short and medium distances in comfort and ease. The fiat 500 is well maintained, regularly serviced and has good all weather Nokian tyres on them. It is also east to maneuver and park in the tight London streets. If you have any questions do ask..</t>
  </si>
  <si>
    <t>CV65BYT</t>
  </si>
  <si>
    <t>Juke Acenta Dig-T</t>
  </si>
  <si>
    <t>Very good and practical drive....</t>
  </si>
  <si>
    <t>CV64ONP</t>
  </si>
  <si>
    <t>Jazz ES + I-Vtec</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</si>
  <si>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Very fuel efficient, and easy to drive.</t>
  </si>
  <si>
    <t>CV61YPR</t>
  </si>
  <si>
    <t>7 SEATER CAR PERFECT FOR FAMILY AWAY DAY OR WEEK AWAY.  ALL OUR CARS HAVE QUICK START FOR INSTANT BOOKING ETC.   ICE COLD AIR CONDITIONING, ULEZ FREINDLY AND VERY ECONOMICAL FOR A LARGE 7 SEATER CAR.</t>
  </si>
  <si>
    <t>CV60LHG</t>
  </si>
  <si>
    <t>3008 Exclusive HDi</t>
  </si>
  <si>
    <t>Really great car for long trips, extremely comfortable and lots of space, 
Booster seats available on request. 
Large boot with low tailgate for easy access. Has a few bumps and scratches.</t>
  </si>
  <si>
    <t>CV12GVP</t>
  </si>
  <si>
    <t>(COVID-19) Please use the wipes provided before and after your trip.
Full tank costs around £35-£40.
Averages 300-340 miles per tank! (12p /Mile)
Minimum booking duration: 2 Hours.
Isofix points in the rear seats,
STRICTLY NON SMOKING!
Note: message me to arrange key collection. 
Ideal car for small parking spaces, zipping around London or for longer trips outside the city. 
This is a charming little car with Air conditioning.  Electric windows front and rear. 
Fitted with CD radio and USB charge point, aux connection. 
Rear boot compact with interior lighting, rear seats fold down for more boot space.</t>
  </si>
  <si>
    <t>CU66XTV</t>
  </si>
  <si>
    <t>My car is economical, easy to drive and near the train station</t>
  </si>
  <si>
    <t>CU58HJJ</t>
  </si>
  <si>
    <t>Prius T Spirit Vv-I Auto</t>
  </si>
  <si>
    <t>Key features:
-  5 seats, 5 doors hatchback
- Backseat can lay down, large boot space
- Automatic transmission
- Hybrid car with great fuel economy (around 62mpg), consuming much less fuel than most car
- Ice cold air conditioning to keep you cool all the time!
- Leather Seats
- Bluetooth, and AUX compatible
- Backup camera with parking sensors
- Rear view screen, easy for parking
- Push-button start
- Always detailed and ready to go</t>
  </si>
  <si>
    <t>CT11FZB</t>
  </si>
  <si>
    <t>A8 SE Exec TDI Quattro A</t>
  </si>
  <si>
    <t>Lovely car, for any occasion!</t>
  </si>
  <si>
    <t>CP66AGY</t>
  </si>
  <si>
    <t>C4 Cactus Flair Edtn Bluehdi</t>
  </si>
  <si>
    <t>Located opposite Hackbridge Station by Lidl
Citroen C4 Cactus is the perfect combination of style and practicality.  
Spacious interior, large trunk, touchscreen infotainment system, sun roof, and rearview camera make parking and reversing a breeze.</t>
  </si>
  <si>
    <t>CP64OVG</t>
  </si>
  <si>
    <t>Manual - 5 Seater - Petrol - ULEZ Compliaint (drive with no clean air zone charges. most cities)
👋 I'm Lakanpal and my Skoda Fabia is available to rent in Bristol, BS5 
This blue Skoda Fabia is a 2015 5-door manual petrol rental car with 5 seats.
**When you rent my car, we don't need to meet the key lock box is near the front door! code will be provided once booked**
If you choose to rent my car, I hope you have a great time driving it, 
*****please remember to refill the fuel to a full tank also please leave a review*****</t>
  </si>
  <si>
    <t>CP19SOA</t>
  </si>
  <si>
    <t>Transit Custom 300 Trend</t>
  </si>
  <si>
    <t>Great option to pick up or deliver goods</t>
  </si>
  <si>
    <t>CK65TJY</t>
  </si>
  <si>
    <t>A 200 D AMG Line Premium Auto</t>
  </si>
  <si>
    <t>Excellent spot car,2.1 engine....sat nav,reverse camera....euro6 engine!</t>
  </si>
  <si>
    <t>CK63XSU</t>
  </si>
  <si>
    <t>Hi , thanks for viewing my ford, ill be happy to answer any queries you may have.</t>
  </si>
  <si>
    <t>CK17NWE</t>
  </si>
  <si>
    <t>MG</t>
  </si>
  <si>
    <t>3 Style Lux Vti-Tech</t>
  </si>
  <si>
    <t>Use referral code: DAVID726 for £5 off your first hire
This is a 5 seater 2017 MG3 petrol car, finished in metallic red alongside the white roof.
High spec model complete with: Leather interior, electric windows x4, cruise control, climate control with AC, DAB radio, Bluetooth, automatic headlights.
Easy to drive manual car with gear shift assist, hill hold assist, start stop, cruise control. Fitted with front facing dash cam. Comes with charger for your phone and aux cable.
Ulez compliant. C charge auto-pay ready. You will be billed after your booking for C charge if applicable</t>
  </si>
  <si>
    <t>CK14OWP</t>
  </si>
  <si>
    <t>208 Active E-Hdi</t>
  </si>
  <si>
    <t>This is my white Peugeot 208. Diesel. 14 Plate. Nippy little car with great MPG. Bluetooth, Aux cable included. Air con. I love this car and have had it for 6 months but don't use it too often as i live in London and go overseas a lot.</t>
  </si>
  <si>
    <t>CK12OCO</t>
  </si>
  <si>
    <t>CK11VOT</t>
  </si>
  <si>
    <t>One of the most enjoyable and dynamic cars I've ever driven. Immaculate, reliable and surprisingly spacious with plenty of room for two. Very comfortable for cruising around town, around country lanes, or on long journeys down the motorway.  
A pleasure to drive in traffic, with start stop technology, and extremely easy to park in the most unusually tight spaces! Five speed automatic transmission, with 65mpg makes this car extremely fuel efficient.   
Aircon; full panoramic glass roof; dash cam; phone mount; USB charging point; touch screen infotainment system with CD player; SD card reader; bluetooth for audio streaming; and satellite navigation.  
MOT and Full Service in May 2017.  Grab the key from the convenient key safe and you're on your way!</t>
  </si>
  <si>
    <t>CF70EDX</t>
  </si>
  <si>
    <t>Golf Life Etsi S-A</t>
  </si>
  <si>
    <t>The Volkswagen Golf is the ultimate classless automobile that anyone would be happy to be seen in, and has always managed to bridge two worlds: mainstream family cars and pricier premium alternatives</t>
  </si>
  <si>
    <t>CE68ZHD</t>
  </si>
  <si>
    <t>Forfour Passion</t>
  </si>
  <si>
    <t>My car is very economical
Drives absolutely lovely
Very light 
It’s lots of fun
Usb , Bluetooth, cruise control</t>
  </si>
  <si>
    <t>CE62XUS</t>
  </si>
  <si>
    <t>CE62BVN</t>
  </si>
  <si>
    <t>Car is in very good condition and well cared of. 1L eco boost, incredibly fuel saving car and moves really quick for a 1 Litre car. I have 1 year warranty therefore all parts are in good condition. Mileage is low (45k) Looking to rent out the car to weekly and monthly customers. Thanks</t>
  </si>
  <si>
    <t>CE14KLF</t>
  </si>
  <si>
    <t>Astra Gtc Sport Turbo Auto</t>
  </si>
  <si>
    <t>Astra GTC 1.4L Turbo 140 BHP
14 plate new car, Only 5,000 Miles on the clock
2 Door Hatchback
Very nice and smooth drive
3 Days+ Preferably
Weekly bookings negotiable</t>
  </si>
  <si>
    <t>CE13EOW</t>
  </si>
  <si>
    <t>Mondeo Titanium Tdci 140</t>
  </si>
  <si>
    <t>Reliable Car, great for long distance traveling.
The car is 5mns away from West Norwood station, it's parked on a private parking space</t>
  </si>
  <si>
    <t>CE11XHY</t>
  </si>
  <si>
    <t>Yaris SR Vvt-I</t>
  </si>
  <si>
    <t>INSTANT BOOK – ONLY 1 HOUR ADVANCE NOTICE REQUIRED
CONTACTLESS KEY PICKUP (in-person pick-up also available if preferred, just message me)
Toyota Yaris SR VVT-I 1.3l. Extremely reliable and cost-effective little runner, small size perfect for parking in and around London
**Please note the Air Con does not work, so if this is required please do NOT book**
ADD ON’S: (Please message me in advance if required to fit)
Baby car seat (0 – 4 years, 360 degree turn) for £6 per day or £13 per booking
Toddler car seat (4 years+, suitable for 100-150cm child height) for £6 per day or £13 per booking
Bike rack (for three bikes, fitted on rear boot) for £6 per day or £13 per booking
Premium car phone mount for £3 per day or £8 per booking
Car phone charger for £3 per day or £8 per booking (iPhone or Samsung. If not working/compatible, refund will be provided)
CAR RULES:
Full fuel tank provided, please refuel the car to full before returning it. Nearest fuel pumps are:
1. Harvest Energy, 130 Hale Ln, Edgware HA8 9RZ
2. Shell, Apex Corner, Barnet Way, London NW7 3ET
3. Morrisons, Stirling Way, Borehamwood WD6 2BT: Hoover + Car Wash
4. BP, Watford Way, London NW7 2ET: Hoover + Fragrance + Car Wash
Clean interiors, please return neat and tidy inside
No pets please
No smoking please
Cleaning fees apply starting at £15+ are charged if the car is unreasonably dirty
CAR FEATURES:
Manual gearbox
Electric front windows
Bluetooth, tomtom satnav and CD player
Remote control key
300 miles per day included
Cleaned before each trip, screen wash full and tyre air pressures checked regularly. Regularly serviced and maintained to ensure that it is in top condition for your rental.
10 mins to M1, M25 and A1(M) motorways
30 minutes to both LHR London Heathrow and Luton Airports
10 mins to Edgware underground train station on the northern line and Mill Hill Broadway over-ground Thames Link train line 
Super close to major roads such as the A406 / A41 / A1 / A10, so getting anywhere inside in London is also a breeze
LONDON TOLLS:
London congestion charge zone and Dartford crossing autopay ready. Please note driver will be charged if incurred
No charge for ULUZ (Ultra-low emissions zone) or CAZ (Clean-air zone)</t>
  </si>
  <si>
    <t>CE11DZU</t>
  </si>
  <si>
    <t>Giulietta Veloce M-Air Tb</t>
  </si>
  <si>
    <t>Lovely Alfa parked in Shoreditch, EC2A.
1.4 litre, turbocharged - 168 horsepower.</t>
  </si>
  <si>
    <t>CA64VLT</t>
  </si>
  <si>
    <t>Meet “Snow White”, a Cheap and cheerful Fiat 500, which is a joy to drive. 
This little Fiat is the perfect car to run around London, it's reliable and economical, and it has also travelled long distances all the way to Scotland and back with no problems giving the Ferraris on the motorway a good run for their money! :)</t>
  </si>
  <si>
    <t>CA19CAX</t>
  </si>
  <si>
    <t>Reliable. Efficient and easy to drive
Comes with light power steering for journeys in and around the city and sports mode for long motorway journeys 
The car also comes with a full tank of petrol. All you have to do is RETURN it to the same level👍</t>
  </si>
  <si>
    <t>CA16EXO</t>
  </si>
  <si>
    <t>My car is prefect for moving small furniture or for day trips with boot full of bags</t>
  </si>
  <si>
    <t>BW15UJE</t>
  </si>
  <si>
    <t>C1 Airscape Flair Puretech</t>
  </si>
  <si>
    <t>The is a great all year rounder but come the summer time you can pop the roof all the way back and soak up the sun as you head to the beach! Very fuel efficient economical and plenty of tech to keep you entertained on your journey.</t>
  </si>
  <si>
    <t>BW15BSX</t>
  </si>
  <si>
    <t>Fortwo Prime Premium T Auto</t>
  </si>
  <si>
    <t xml:space="preserve">This is a new model automatic Twin-turbo Smart ForTwo. 
It comes with all the latest mod-cons including Bluetooth &amp; USB connectivity, Heated Seats, TomTom Satellite Navigation and loads more.
Black alloys with metallic black paint work, it's a car that looks good and feels great to drive both in and out of the city.
South London location makes it quick and easy to get out of London when you need too.
</t>
  </si>
  <si>
    <t>BW14WWN</t>
  </si>
  <si>
    <t>Gorgeous cla….a turn heads all over the place….ulez free</t>
  </si>
  <si>
    <t>BV15FHE</t>
  </si>
  <si>
    <t>Insignia Dsign Nav Cdti Eco Ss</t>
  </si>
  <si>
    <t xml:space="preserve">Vauxhall Insignia 2.0 CDTi ecoFLEX  5dr [Start Stop] Satellite Navigation, Parking Sensor, Bluetooth.
This spacious Insignia is capable of up to 72 mpg. It comes with Sat Nav and cruise control so you can relax that bit more. Bluetooth to keep you chatting, and front and rear parking sensors to make parking a doddle. Well maintained with full service history. If you are looking for a spacious, economical, comfortable car with loads of boot space then i would highly recommend this stylish Insignia.
This car comes with:
Satellite Navigation
Bluetooth
Parking Sensors
Alloy Wheels
Air Conditioning
CD Player
Metallic Paint
Tinted rear windows
Rear tow bar for trailer or caravan
Connectivity / USB
Cruise Control
Automatic Lights
DAB
</t>
  </si>
  <si>
    <t>BU67FXT</t>
  </si>
  <si>
    <t xml:space="preserve">This nearly new I20 has come in boasting equipment such as; a Multi-Function Steering Wheel, Air Conditioning, Phone Integration, CD Player, Multimedia Connectivity, AUX &amp; USB, 12v Power Outlets and Alloy Wheels – while returning 55+MPG on average! 
 483 miles on the clock at the moment. Drives like new, looks like new and even smells like a new car.
Beautiful inside and out.
</t>
  </si>
  <si>
    <t>BU65KYW</t>
  </si>
  <si>
    <t>Corsa Design</t>
  </si>
  <si>
    <t>A beautiful Vauxhall Corsa 1.4 Design for hire in black. This Corsa comes with lots of extras such as: air conditioning, alloy wheels, Bluetooth preparation, cruise control, 12v socket, USB, AUX socket and Vauxhall's winter pack (heated steering wheel and front seats). This car is economical to run and in fabulous condition and will undergo a professional valet once booked.</t>
  </si>
  <si>
    <t>BU19OPF</t>
  </si>
  <si>
    <t>3 Sport Lux Mhev</t>
  </si>
  <si>
    <t>Only 5 month old car (19 plate). Available weekdays and weekends. 
A great car with great features but very affordable. 
Apple CarPlay and Android Auto. Great speakers.
Lane keep assist, blind spot monitoring, adaptive cruise control, auto breaking, auto wipers, auto headlights, auto high-beam, auto-hold, start/stop.
Just let me know if you need a mileage increase
Great economy and a great drive.</t>
  </si>
  <si>
    <t>BU14ELL</t>
  </si>
  <si>
    <t>A 180 D AMG Line Executive A</t>
  </si>
  <si>
    <t>2016 model...Excellent sporty car....1.5 turbo diesel(euro6)</t>
  </si>
  <si>
    <t>BT18XDG</t>
  </si>
  <si>
    <t>Insignia Design Nav Turbo Auto</t>
  </si>
  <si>
    <t>My car is very spacious inside and has a massive boot ideal for family renting , automatic petrol comes with satellite navigation android auto apple car play traction control dual heated  screens loads of storage space and amazing AC , very smooth fun driving car big but don’t feel like a bus on the road , crash detection sensor which alerts when drivers or obstacles might be a little to close.</t>
  </si>
  <si>
    <t>BT13FWS</t>
  </si>
  <si>
    <t>My Audi A4 stunning look super comfortable car has leather heated seat ,climet control,Aux In
And huge boot carrying loads of stuff during a journey .</t>
  </si>
  <si>
    <t>BT13FHL</t>
  </si>
  <si>
    <t>Unlabelled car without Car Club advertisements 
Fuel efficient and low cost 
Reliable 
Low mileage 
Very neat and tidy inside and out 
Wireless mobile holder and charger 
Aux
Mobile phone call Bluetooth 
USB connection and sync, music, maps, etc
Child back doors lock 
6 in 1 Portable power station with a city socket, a USB connect, 2 DC connect, a torchlight and plenty charge to keep you charged while outdoor or camping 
Face mask and sanitiser provided in the gloves box</t>
  </si>
  <si>
    <t>BP64CDE</t>
  </si>
  <si>
    <t>TT S Line TDI Ultra</t>
  </si>
  <si>
    <t>**  IMPORTANT THERE IS 'NO' ULEZ TO PAY ON THIS CAR **
MINIMUM OF 2 DAYS BOOKING OVER THE WEEKEND!!
Here we have an Audi TT Ultra S Line Tdi Manual in White. The Car has many extras such as Sat Nav, Bluetooth, USB, DAB Radio, AUX, Front &amp; Rear Parking Sensors, Heated Front Seats, Full Black Cloth/Leather Interior, Decent boot Space with 12V Power Output, Voice Command, Stop - Start Technology, Virtual Cockpit, Sweeping LED Turn Signal Indicators, All around Audi premium LED Lighting, Rear Privacy Glass, Automatic Lights/ Rain Sensors, Air Con &amp; Much Much More!!. Beautiful Colour Combination. Ideal wedding car. Very Economical on Fuel. Sports Button for the Extra Power if needed.  Note it is a 4 Seater Car.
WHY CHOOSE THE TT IN MANUAL &amp; NOT AUTOMATIC? Simple answer is unleashing all of it's 184 BHP can only be done with it's 6 speed Manual Gearbox rather than it's trip-tronic auto gearbox.
* WHAT CAR FUEL ECONOMY STATS *
Fuel consumption (urban)  51.4 mpg
Fuel consumption (extra urban) 67.3 mpg
Fuel consumption (combined)  60.1 mpg</t>
  </si>
  <si>
    <t>BP14EOU</t>
  </si>
  <si>
    <t>The car is a 4-minute walk from Paddington station and Lancaster Gate station (central line).
Quickstart: This car does not require human contact to pick up. 
The car is Instant Book and fitted with Quickstart, so you don't need to get in touch before you make a booking; complete your booking, turn up to the car with your phone and away you go!
Autopay ready: you’ll be charged for a trip into the CC zone but Not over the Dartford Crossing. The car is ULEZ compliant, so there are no extra charges!
 It's got all the mod cons you need to make your journey as comfortable as possible, including:
- Cruise Control
- Bluetooth Connectivity
- Media Centre
- Car Play
- USB Port
- A/C
Please remember:
1. This is Not a typical hire car, so you need to leave the car clean and ready for the next person. " It will be an Extra Service Charge of 35 pounds plus the valet bill if the car is not clean." 
2. Fill up the tank with the petrol that you used. " It will be an Extra Service Charge of 25 pounds plus the missing fuel receipt if the car is not at the same fuel level."
3. No dogs (Pets) allowed.</t>
  </si>
  <si>
    <t>BN65TLY</t>
  </si>
  <si>
    <t>Fiesta Zetec S Black Edition</t>
  </si>
  <si>
    <t>The Ford Fiesta is a limited edition model that looks sporty and stylish. The vehicle definitely stands out with the contrast factory colours and rear privacy glass. Inside, the interior looks nice and it is lovely to drive, with the one litre engine being very fuel efficient and powerful. The vehicle is also ULEZ compliant! Get peace of mind with AA breakdown cover with this rental! Can deliver to local airports (Gatwick, Heathrow, Stansted, Luton, City Airport) by prior agreement and payment.</t>
  </si>
  <si>
    <t>BN64GYY</t>
  </si>
  <si>
    <t>Great car, drives perfectly
Rent by the day, week or month
Good on fuel and cheap on insurance
ULEZ COMPLIANT
1.4 LITRE!!
Contact me for any further info 2015 Vauxhall Astra excite
- 1.4 Petrol, Manual
- 5 Door Hatchback
- Recently Serviced
- Drives well
- NO ULEZ Charge
- USB Charger and Input
-</t>
  </si>
  <si>
    <t>BN17TBX</t>
  </si>
  <si>
    <t>Peugeot 108  in excellent condition and ready to go. 
These are really great little cars. Extremely economical on fuel, deceptively spacious, comfortable, good looking and functional. Welcome to my Sportive peu :)
Regularly checked, cleaned &amp; maintained - this car is good for both shorter and longer trips.. Tarpaulin provided in the boot for any messy loads.
Conditions:
No smoking©
Ask if you want to take pets 🐞
Take your litter with you and help to keep the car tidy ✔️
Drive safely and carefully ❗️
I hope you enjoy your trip!</t>
  </si>
  <si>
    <t>BN14LBZ</t>
  </si>
  <si>
    <t>This Ford Focus is in excellent condition. It is a compact and economic family car which has been very well maintained. It has 5 doors which provides plenty of space for a family trip and offers a good amount of boot space as well. It is located a short travel distance from Heathrow Airport. Smoking and pets are not allowed in the car.</t>
  </si>
  <si>
    <t>BN11XFK</t>
  </si>
  <si>
    <t>In immaculate condition, drives like a beauty you'll love driving this one!</t>
  </si>
  <si>
    <t>BN11HHD</t>
  </si>
  <si>
    <t>BL17XXU</t>
  </si>
  <si>
    <t>Excellent 7 seater family car….very economical on fuel,ulez</t>
  </si>
  <si>
    <t>BL16WHS</t>
  </si>
  <si>
    <t>Golf Match Edition Bmt S-A</t>
  </si>
  <si>
    <t>-Ulez Compliant
-SatNav, Aircon
-Automatic
-Very Economical on diesel
-Aux put
-Start stop functionality
- Very low mileage
-Car wash after every rental
-Open to accepting long rental
Beautiful Car, drives extremely well, provides an enjoyable experience. This car comes with a Phone holder and anti bacterial wipes which is absolutely imperative, please wipe surfaces after use especially during this Covid-19 period in order to protect others. Congestion charges apply. Car is ready to pick 2 mins away from Brockley Station, Close proximity to Peckham and Lewisham.           First three Bookings for £25 a day!</t>
  </si>
  <si>
    <t>BL16DFE</t>
  </si>
  <si>
    <t xml:space="preserve">Hey people I have a very clean inside and out Ford Focus for hire, a great car that’s comfortable and drives very smooth. </t>
  </si>
  <si>
    <t>BK69WYP</t>
  </si>
  <si>
    <t>Ds3 C-Back Pfrmnc Ln Ptch Ss A</t>
  </si>
  <si>
    <t>Brand new DS3 Crossback Auto Performance Line.
A joy to drive and comes fully loaded with Sat Nav, auto door handles, lane departure, keyless start, auto stop/start, Apple Play, Android Auto, AC, DAB, MP3, USB ports.</t>
  </si>
  <si>
    <t>BK65XUX</t>
  </si>
  <si>
    <t>C1 Flair S-A</t>
  </si>
  <si>
    <t>Low mileage, 65 plate. Nippy little 5 door car, with decent size boot. It's an automatic, but also has flappy paddle manual gears as well, if you wish to use them (doesn't have a clutch). 
No scratches, or has been in any accidents. 
We have our dog in the backseat, so there's quite a bit of dog hair in the back. There isn't really any in the front.</t>
  </si>
  <si>
    <t>BK65GYA</t>
  </si>
  <si>
    <t>Golf Match TDI 110</t>
  </si>
  <si>
    <t>Location:
This car is located a 2 minute walk from Manor House station
Automatic DSG 7 speed transmission gearbox
Excellent MPG of around 50
Smooth drive and very comfortable 
Adaptive cruise control (excellent feature for the motorway)
Bike rack with 3 spaces available. Please message before hand as notice and availability is required.
Tinted windows all-round to keep you cool during summer
Has Bluetooth and aux cable inside as well as USB port so you can play your favourite music, has phone chargers as well as a phone holder 
Fuel must be brought back same level.
ULEZ exempt, 
Autopay ready: you’ll be charged by hiyacar for a trip into the CC zone or over the dartford crossing. 
I usually reply very quickly to messages and booking requests 
Quick start &amp; Instant book
Please message me for any request</t>
  </si>
  <si>
    <t>Hatchback</t>
  </si>
  <si>
    <t>BK18KKV</t>
  </si>
  <si>
    <t>Off white Nissan Micra 2018 low milage and easy to drive.</t>
  </si>
  <si>
    <t>BK17MGV</t>
  </si>
  <si>
    <t>Hello Renters! 👋
2017 Vauxhall Astra, located a 2 minute walk from Arena Tram Stop in Croydon. 🚗
The car is clean throughout. Both inside and out.
Group 1 / 2 / 3 car seat will be available to use.
A USB cable is provided and already connected to the car. All you need to do is connect a supported phone to use the CarPlay. 📱
Mileage under 20,000 so drives without any issue. ✅</t>
  </si>
  <si>
    <t>BK13AZZ</t>
  </si>
  <si>
    <t>208 Access Plus</t>
  </si>
  <si>
    <t xml:space="preserve">This car is a great little car - very spacious on the inside and very comfy. Located very central, 5 mins walk from London Bridge. Perfect for zipping around the city and being a Peugeot, great on the motorways too. Available most days for hire and very cost effective. as i live within the congestion charge zone, on most days it will be covered for congestion charge ( I will always inform you if you need to cover the congestion charge )
No Smokers and no pets please </t>
  </si>
  <si>
    <t>BJ58SUF</t>
  </si>
  <si>
    <t>Megane Dynamique Dci 106</t>
  </si>
  <si>
    <t>My car is very economical very clean inside out ulez and congestion free any questions please contact me</t>
  </si>
  <si>
    <t>BJ14EJE</t>
  </si>
  <si>
    <t>Golf S Bluemotin Techn TSI S-A</t>
  </si>
  <si>
    <t>A great runner with a decent sized boot. Everything works well and it's looked after well.</t>
  </si>
  <si>
    <t>BG22BKO</t>
  </si>
  <si>
    <t>The car is parked in Central Sittingbourne in Bell Road Car Park.
Use our fuel card to fill up the car, so no upfront fuel costs. Get 100 miles per day included in each booking, then 30p per mile for anything over, charged on completion of booking. This new hybrid Toyota Corolla,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</si>
  <si>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BG18XVM</t>
  </si>
  <si>
    <t>The car is a 10 minute walk from Colliers Wood tube station. 
It's a couple of months old and still has  a showroom feel.
It's in excellent condition, smooth to drive  and spacious. 
The car is ULEZ compliant.
The car is instant book and fitted with Quickstart.
Also includes
- Sat -Nav
- Bluetooth/ Handsfree
- Cd Player 
- Usb Port 
Covid-19
The vehicle will be disinfected and cleaned before and after each hire.
For everyone's safety antibacterial wipes will also be left in the car.
If you could please leave the vehicle as
you find it .
Lastly Enjoy !!!</t>
  </si>
  <si>
    <t>BG15FKR</t>
  </si>
  <si>
    <t>320d Business Efficientdynam A</t>
  </si>
  <si>
    <t>BMW 320d estate.  Superb efficiency (60mpg+) and great to drive.  All the gadgets!</t>
  </si>
  <si>
    <t>BG12VGT</t>
  </si>
  <si>
    <t>A5 SE TDI Cvt</t>
  </si>
  <si>
    <t>Blue Audi A5 automatic car. Sporty and comfortable! Easy and fun to drive. Very good audio system with Bluetooth connectivity</t>
  </si>
  <si>
    <t>BF65YKT</t>
  </si>
  <si>
    <t>Qashqai Tekna Dci Cvt</t>
  </si>
  <si>
    <t>** TOP OF THE RANGE, NISSAN QASHQAI TEKNA - Located 5min avg. walk from Zone 2 Highbury &amp; Islington Station N1 **
* Perfect and comfortable car for city driving and long distance cross country driving! * 
Retract the panoramic roof sun shade, connect to the Bluetooth, heat your seats, relax and enjoy! 
Very, very loved and looked after Top of The Range 2015 NISSAN QASHQAI TEKNA which is my own personal vehicle I use myself. She is no trouble whatsoever and is an absolute joy and pleasure to drive! 
*This lovely lady is also ULEZ compliant!*
Some features include large 19"  alloy wheels, leather seats, recent air-con recharge, panoramic sun roof, blind spot warning, lane departure warning, 360 degree birds eye view camera, large side mirrors, cruise control, Bluetooth and a large boot to list a few features! Boot space is 430 litres with the seats up and 1,585 litres with the rear seats folded.
I love my car so please treat it as if it were your own, e.g. take your rubbish with you and please be respectful and careful. NO SMOKING, VAPING or PETS. 
I aim to present my car with a full tank of diesel, so please out of courtesy return the favour by way of a full tank for the next user. Thanks! 
Please familiarise yourself with the document in the driver side door for information about the car and local fuelling stations and parking.
NO SMOKING, VAPING &amp; NO PETS</t>
  </si>
  <si>
    <t>BF64TSU</t>
  </si>
  <si>
    <t>Ford transit custom swb 2.2 diesel 
Euro 5 
This vehicle would require ulez to be paid if you enter the ulez zone</t>
  </si>
  <si>
    <t>BF16JUU</t>
  </si>
  <si>
    <t>Vauxhall Zafira Tourer Elite, 7 Seater, this car comes with leather interior (heated front seats), Satellite Navigation with CD Player, FM and DAB Radio, it has a Panoramic Sunroof with electric blind, climate control, the seating can be configured as a 7 seater, 6, 5, 4 or 2 seater and used as a mini van to transport your stuff.</t>
  </si>
  <si>
    <t>BF15LVA</t>
  </si>
  <si>
    <t>Juke Acenta Premium Cvt</t>
  </si>
  <si>
    <t>This car feels like a compact SUV and is fun and easy to maneuver and park, aided by a rear view camera and audible proximity warnings. The 1.6 engine is big enough to be sporty, especially in sports mode, and small enough to be economical. The automatic gearbox is very smooth and comfortable. There is enough space for a family of four and two suitcases, or alternatively the back seats can be put down for ample loading space at the back. The stiff chassis makes for a very responsive ride and superb handling. Air conditioning and climate control are intuitive to operate and work well.</t>
  </si>
  <si>
    <t>BF14NYY</t>
  </si>
  <si>
    <t>Astra Gtc Sri Cdti S/s</t>
  </si>
  <si>
    <t>BD66URO</t>
  </si>
  <si>
    <t>Ecosport Titanium Auto</t>
  </si>
  <si>
    <t xml:space="preserve">Very nice car!!  Reliable and well maintained, comfy and cosy for both front and back passengers. Cruise control, parking sensor, Bluetooth and leather interior!
Please feel free to contact if you need further information about the car!
</t>
  </si>
  <si>
    <t>BD19DFC</t>
  </si>
  <si>
    <t>I10 Go SE</t>
  </si>
  <si>
    <t>Nice little car 1.0litre petrol 
4 doors 
Satellite navigation 
Android auto and Apple car play integrated usb and aux port 
16 inch alloys 
DAB digital radio 
Air conditioning 
Very economical 
Easy to park and very easy to drive</t>
  </si>
  <si>
    <t>BC21KKB</t>
  </si>
  <si>
    <t>Puma St-Line X Mhev</t>
  </si>
  <si>
    <t>The car is parked in Central Faversham in Queens Road Car Park.
Use our fuel card to fill up the car, so no upfront fuel costs. Get First 100 miles included in each booking, then 30p per mile for anything over, charged on completion of booking. This new hybrid Ford Puma,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</si>
  <si>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BA69OGX</t>
  </si>
  <si>
    <t>Ibiza SE Technology TSI</t>
  </si>
  <si>
    <t>The Ibiza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alongside Apple CarPlay and Android Auto.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Our cars are ULEZ compliant, with 404 miles per day and NO hidden fees! Just return the car with the same fuel level and remove any rubbish inside. Easy peasy!</t>
  </si>
  <si>
    <t>B8YAO</t>
  </si>
  <si>
    <t>2014 BMW 520d M SPORT estate AUTO. White with brown leather interior. Big boot with automatic tailgate. Pro navigation.</t>
  </si>
  <si>
    <t>AY68WVX</t>
  </si>
  <si>
    <t>Vito 114 Bluetec</t>
  </si>
  <si>
    <t>Excellent LWB van with twin sliding doors.  Fully ply lined. Very smart inside and out. Excellent fuels economy. Bluetooth, air con.</t>
  </si>
  <si>
    <t>AY65FJN</t>
  </si>
  <si>
    <t>Bmw 420 msport, cream leathers 19in msport wheels.</t>
  </si>
  <si>
    <t>AY23KVJ</t>
  </si>
  <si>
    <t>AY23KVJ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</si>
  <si>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AY23KSJ</t>
  </si>
  <si>
    <t>KUGA ST-LINE PHEV CVT</t>
  </si>
  <si>
    <t>AY23KSJ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9807500</t>
  </si>
  <si>
    <t>AY13YTK</t>
  </si>
  <si>
    <t>A4 SE Technik TDI Cvt</t>
  </si>
  <si>
    <t>My car is a roomy well equipped estate car with automatic gearbox, that seats five in comfort and has plenty of space for luggage. Has luggage cover and cargo netting fitted. Very large boot when rear seats folded down.
I am 5 miles from Stansted Airport - could pick up and drop off at Stansted Airport if pre-arranged</t>
  </si>
  <si>
    <t>AX17OHP</t>
  </si>
  <si>
    <t>Attractive on the road and rewarding behind the wheel, the Audi A3 Saloon has the specification with looks to match.
Specifications: 
- 7-Speed S tronic Automatic transmission 
- 1.6 Diesel (very economical)
- Start/Stop system
- Cruise Control
- Full S-Line package 
- Flat-bottomed 3-spoke leather-trimmed steering wheel with paddle shifts
- Heated door mirrors with reverse dip
- Folding electric mirrors
- LED headlights
- LED dynamic rear lights (sweeping, laser indicators)
- Rear parking sensors
- LED interior lighting pack
- Sport suspension
- Sequence leather/ cloth sports seats
- Heated seats
- Privacy Glass 
- Cruise control
- MMI navigation
- Audi smartphone interface (e.g. Apple CarPlay)
- Bluetooth phone connection
- 18” 5-parallel-spoke design alloy wheels in a diamond cut finish
- Audi drive select
- ISOFIX child seat mounting and child locks
Note:
Vehicle should be kept clean and looked after
No Pets allowed 
No reckless driving / speeding etc
All new damages by driver including dents / scratches should be reported📝
The vehicle should not be used for carrying large / bulky items including using the seats to transport 
Free pickup/drop off from local TFL rail station (Seven Kings or Goodmayes)
COVID-19 UPDATE: for safety of both myself and customers, the car will be provided cleaned prior to handover and would appreciate it being handed back cleaned. 👍🏼
PICK UP AND RETURN TIMES:
Monday - Friday:
Morning: 7AM
Evening: 6PM - 12AM
Weekends: 
Anytime</t>
  </si>
  <si>
    <t>AV68BXL</t>
  </si>
  <si>
    <t>Sportage Gt-Line Isg</t>
  </si>
  <si>
    <t>Excellent SUV…very comfortable,with reverse camera and full leather seats</t>
  </si>
  <si>
    <t>AV23XZK</t>
  </si>
  <si>
    <t>AV23XZK-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- 0330 100 8965</t>
  </si>
  <si>
    <t>AV17XWZ</t>
  </si>
  <si>
    <t>Passat Gte Advance S-A</t>
  </si>
  <si>
    <t>A spacious, comfortable and reliable car.</t>
  </si>
  <si>
    <t>AV12CAO</t>
  </si>
  <si>
    <t>A6 SE TDI Cvt</t>
  </si>
  <si>
    <t>Very economical and spacious car</t>
  </si>
  <si>
    <t>AV12ATK</t>
  </si>
  <si>
    <t>Yaris Tr Vvt-I Cvt</t>
  </si>
  <si>
    <t>Exclusiv drive,very easy to manoeuvre and park it up ...with reverse camera</t>
  </si>
  <si>
    <t>AV11FNP</t>
  </si>
  <si>
    <t>Very clean. Valid pco badge. Auto. Drives great. New engine servoce and new gearbox fitted under 6000 miles ago.</t>
  </si>
  <si>
    <t>AU66XPS</t>
  </si>
  <si>
    <t>Polo Match TSI</t>
  </si>
  <si>
    <t>A gorgeous VW Polo TSI 1.2 Bluemotion for hire. This car is a fabulous drive and economical too, in excellent condition and well looked after. This VW Polo is the TSI model and therefore comes with some extras such as: rear privacy glass, air conditioning, cruise control, 12v socket, USB, AUX, DAB radio, CD player and Bluetooth preparation for your mobile phone.</t>
  </si>
  <si>
    <t>AU66WXP</t>
  </si>
  <si>
    <t>Sportage 1</t>
  </si>
  <si>
    <t>This is a lovely smooth running family car and very spacious. PETROL ONLY. Ideal for long Weekends away. Back seats fold down. Pet friendly. Middle armrest. Digital speedometer. 6 gear speed. Dab radio, Bluetooth and CD player. Aux port and 2 electric ports. Has air con for both the front and the rear passengers separately. Electric windows. Lock button for back windows. Automatic door locks. Child safety locks.</t>
  </si>
  <si>
    <t>AU65DZO</t>
  </si>
  <si>
    <t>116d Ed Plus</t>
  </si>
  <si>
    <t>**************Due to Covid please leave the car clean and wiped down. I have left some wipes on the passenger seat********************
BMW 116 series, Diesel in excellent condition. 1.4L located a couple of miles from City manchester city center.
This is an excellent vehicle, can hit over 60mpg on the motorway and I reguarly get it valeted so expect it in clean and tidy :)
- Eco mode, Comfort mode and sport mode
- Bluetooth key, I will be providing quick start once I have purchased a second key.
- Sat nav, A/C and all the modern features you expect with a 2015 plate car.</t>
  </si>
  <si>
    <t>AU62YHY</t>
  </si>
  <si>
    <t>C4 Grd Picasso Ed-N E-HDi S-A</t>
  </si>
  <si>
    <t xml:space="preserve">This is a Citroen C4 Grand Picasso (7 seater). It runs smoothly on a diesel, automatic transmission. The car is very clean both inside and out. The car consumes very little fuel with the addition of an ECO engine. The car is available for delivery. The car is easily accessible with a range of transport links nearby. Some of the closest underground stations are Holloway Road, Finsbury Park, Highbury&amp;Islington and Arsenal </t>
  </si>
  <si>
    <t>AU23SFO</t>
  </si>
  <si>
    <t>Yaris</t>
  </si>
  <si>
    <t>AU23SFO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</si>
  <si>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AU23SCX</t>
  </si>
  <si>
    <t>AU23SCX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</si>
  <si>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AU23NKG</t>
  </si>
  <si>
    <t>Niro 3 HEV S-A</t>
  </si>
  <si>
    <t>AU23NKG - KNOWN DAMAGE TO SIDE MIRROR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 number -0800 9807500
There is a visible chip in the bottom centre of the windscreen. This has already been resin filled and made safe.</t>
  </si>
  <si>
    <t>APR7L</t>
  </si>
  <si>
    <t>AP72MYA</t>
  </si>
  <si>
    <t>Niro</t>
  </si>
  <si>
    <t>AP72MYA - The car is fitted with QuickStart keyless technology so all you need is a smartphone with the Hiyacar app downloaded to search, book &amp; drive! If you identify damage please report this to the Travel Office
SCRATCH ON NEARSIDE WHEEL ARCH
If you do not have a smartphone go on the Hiyacar website to book and then use your QuickCard to lock and unlock the vehicle.
Recovery/breakdown number 0800 9807500</t>
  </si>
  <si>
    <t>AP72MXY</t>
  </si>
  <si>
    <t>AP72MXY - Kia Niro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- 08081969148</t>
  </si>
  <si>
    <t>AP72MXX</t>
  </si>
  <si>
    <t>AP72MXX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</si>
  <si>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AP72MXW</t>
  </si>
  <si>
    <t>AP72MXW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</si>
  <si>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AP70GWA</t>
  </si>
  <si>
    <t>Toyota Yaris Hybrid.
Automatic with great fuel economy, Clean Air Zone  &amp;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If you drive within the Congestion Zone or cross the Dartford crossing  in London, you’ll be charged for a trip  the following month.
Please remember that this is not a normal hire car so you need to leave the car clean and ready for the next person :)
Most importantly, enjoy your trip!</t>
  </si>
  <si>
    <t>AP16UST</t>
  </si>
  <si>
    <t>I10 Go</t>
  </si>
  <si>
    <t>Nice little runaround car 
Easy to get around and park
ULEZ compliant
Air conditioning, electric windows</t>
  </si>
  <si>
    <t>AP14OLR</t>
  </si>
  <si>
    <t>NOTE: Minimum 2 days booking on weekend or must return before midnight on same day otherwise I will cancel the booking. 
Car features:
BMW 420d M sport convertible. 2.0L diesel, Automatic, 4 seater, Parking sensors, Auto light and wiper, Bluetooth, aux, USB, Sat nav, ulez exempt.
Note: car is registered on auto pay for congestion charge and dart charge any outstanding payment due will be reimbursed via the app.
Free residential parking for 3h in tower hamlets all day on zone C2.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more to come soon...</t>
  </si>
  <si>
    <t>AO68EPA</t>
  </si>
  <si>
    <t>**PLEASE READ**
Remember to turn the car on and take a picture of the:
**FUEL AND MILEAGE LEVEL**
before driving off and after it’s returned 
It’s a lovely vibrant hybrid car which takes unleaded petrol. Fuel is NOT included 
Thank you</t>
  </si>
  <si>
    <t>AO66USM</t>
  </si>
  <si>
    <t>Astra Elite Turbo</t>
  </si>
  <si>
    <t>Astra K MK7 1.4 Turbo 150
Red
Elite spec (Top spec)</t>
  </si>
  <si>
    <t>AO65YPV</t>
  </si>
  <si>
    <t>S-Max Titanium Turbo</t>
  </si>
  <si>
    <t>7 seater car ,Automatic,
Perfect for Holiday &amp; Long Drive.
Keyless entry with App</t>
  </si>
  <si>
    <t>AK63FHJ</t>
  </si>
  <si>
    <t>Ford Focus 2013 1 litre Hatchback
-ULEZ compliant, no fees 
-Great condition, comfortable and clean
-Very economical car, with 55mpg so petrol usage low
-Petrol engine
-Bluetooth phone connection for music and calls. USB &amp; AUX ports too (USB2.0)
-AA breakdown cover included
-Manual gearbox</t>
  </si>
  <si>
    <t>AK62UXB</t>
  </si>
  <si>
    <t>208 Allure</t>
  </si>
  <si>
    <t>Pink</t>
  </si>
  <si>
    <t>Immaculate bodywork, very clean interior. Extremely economical and excellent power steering.</t>
  </si>
  <si>
    <t>AK62MKP</t>
  </si>
  <si>
    <t>Qashqai Acenta dCi</t>
  </si>
  <si>
    <t xml:space="preserve">I have a lovely Quasqai that is not used much in the week.  Bluetooth and USB port are in the car. There is USB charger which is in the car for a second phone or device. 
The car has electric windows, adjustable seats, 2 cup holders at the front of car and a cup holder at each door.
It would be my pleasure to hire my car. 
If you do need he car for longer than 7 days, please let me know and we can come to some agreement. </t>
  </si>
  <si>
    <t>AK61YNE</t>
  </si>
  <si>
    <t>120d SE</t>
  </si>
  <si>
    <t>My car is sporty, slick and with a slight tint to the windows and full air con stays cool even in the hottest summer days. It has bluetooth and black leather interior. its an absolute dream to drive and i love it. Also it does about 50mpg. So it’s extremely economical. It actually does more miles to the gallon than my friends hybrid. Go figure….
Also there’s a child/baby seat in the car with ISO fix. If you wish it to be removed please let me know. Thanks</t>
  </si>
  <si>
    <t>AK60PLJ</t>
  </si>
  <si>
    <t>Civic Es-T I-Vtec Auto</t>
  </si>
  <si>
    <t>Honda Civic 1.8L Automatic Petrol ULEZ Exempt
Smooth, reliable and easy to drive
- 5 Seats (Isofix in the back)
- Dual Zone Climate Control Air Conditioning
- 7" Sat Nav Radio with Bluetooth &amp; AUX
- Auto Lights and Wipers
- Front and Rear Electric Windows
- Power Folding Mirrors
- Rear Parking Sensors
- 12V Socket to charge your phone
- Glass Roof
- Folding Rear Seats</t>
  </si>
  <si>
    <t>AK23MPO</t>
  </si>
  <si>
    <t>AK23MPO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</si>
  <si>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AK18TYY</t>
  </si>
  <si>
    <t>Yaris Icon Tech Vvt-I Hev Cvt</t>
  </si>
  <si>
    <t>Lovely little car. The Toyota Yaris is an automatic, so it's easy and fun to drive, and because it's a hybrid it's super efficient too. Plenty of space in the boot. Ideal for a day trip or weekend away. It's located between New Cross and Brockley stations, so it's easily accessible on public transport. Child seat available on request! We love our little red car and we're sure that you will too.</t>
  </si>
  <si>
    <t>AK17OBR</t>
  </si>
  <si>
    <t>Fabia SE Mpi</t>
  </si>
  <si>
    <t>Important Notice:
As my car is registered with different rental platform, I am only available to give the keys on the following times:
- Monday to Friday (8.15am or before) or (after 5.45pm)
- Saturday and Sunday (Anytime)
Sorry for inconvenience
Description:
My vehicle is well-maintained and in excellent condition with very low mileage, like new. Very economy, low fuel consumption and pleasure to drive. (Advice: to achieve maximum fuel economy, set your speed limit to 30m/h or 40m/h depending on the road speed limit, or 60m/h on motorways). 
Good news is the car is eligible to be driven in central London (not subject to the ULEZ charge and penalties) however you are still required to pay the congestion charges (£11.50 daily charge for driving a vehicle within the charging zone between 07:00 and 18:00, Monday to Friday). This is applicable to most of the cars. 
It has Air con, Electric heated door mirrors, electric front windows, DAB, Bluetooth, rear parking sensors and Speed Limiter. It has front assistant function 
It supports mirrorlink and smartlink for Android and iPhone which enables you to share your mobile app in Skoda screen. You can operate Google Map or waze from your phone in the car. You will need to connect your phone using your phone USB cable. (Please bring yours).
Very simple: plug in and your maps and other apps will be in the Skoda screen. (Android: you might need to download Android Auto from Google play, then in the Skoda Screen go to phone then to Menu then touch Android Auto). 
The car is still under Skoda warranty so you don’t need to worry about anything.  The car is very trustworthy, drives very well without any issue.
However for any emergency and your reassurance, this car comes with free Roadside Assistance. Please dial  0800 526 625 for Roadside Assistance.
Located about 5 minutes walk from the nearest underground station
Please make sure you return the car the same condition you received it. (Tidy and clean)
Child seat is available upon request (extra charge, please contact me for more info).</t>
  </si>
  <si>
    <t>AK15ZYR</t>
  </si>
  <si>
    <t>Rapid S TDI CR</t>
  </si>
  <si>
    <t>good family car with big boot</t>
  </si>
  <si>
    <t>AK10HLC</t>
  </si>
  <si>
    <t>Passat Highline+ TDI 110</t>
  </si>
  <si>
    <t>A reliable and comfortable car, good for long trips or moving from city to city. Collect our car from Glasgow city centre or nearby or we can make arrangements to drop it of at a convenient location for both parties. The car will always be handed over with a full tank of fuel so ready to drive.
Added accessories include, car charger, hand sanitisers and car phone holder</t>
  </si>
  <si>
    <t>AK09VWL</t>
  </si>
  <si>
    <t>Freelander SE Td4 A</t>
  </si>
  <si>
    <t>Landrover Freelander - Affordable Luxury 
This Landrover Freelander SE TD4 , with lots of bells and whistles, is a fantastic solution for many trips, whether its a family holiday to the coast, trip to Ikea or just the fact you want a bit more space than usual. Its not a new car but you will find this car delivers on many levels.
With features such as twin sun roof, satnav, bluetooth phone connection and a fantastic driving position it's relaxed and easy to drive and is the perfect vehicle for longer journeys. For a car of its size the 2.2 diesel engine delivers great mpg especially when motorway cruising.
Auto Windows. All Round Parking Sensors. Air Con, Leather Trimmed Seats.  - its all on board.
If you take the car into London congestion charging zone you will need to pay CC. (ULEZ does apply to this car but we will cover the cost for one day during each hire period of four days or more).
Our autopay account with TFL will automatically pay on your behalf if you do go into CC or ULEZ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as long as 72 hours notice is given. Please request with the host.
The car is been fully serviced, and is in excellent working order.  
Please do not hesitate to contact me if you want to ask any questions at all.</t>
  </si>
  <si>
    <t>AJ65UDG</t>
  </si>
  <si>
    <t>Megane Gtline TT Energy Dci Ss</t>
  </si>
  <si>
    <t>You'll enjoy fresh air when the sun is up, heated seats will warm you up when it is cold outside and you'll see the stars through the glass roof during the night. Ideal combination for the weekend getaways.
Car seat from 15month of age till 6 years of age available on request. 
2+2 seats hardtop convertible. Al the possible options are in this car (GT sport trim, leather heated  seats, cruise control, fully automatic AC, glass sunroof, 4x35w arkyms stereo with bluetooth, cruise control, gps, optional removable wind deflector, etc). 
Comfortable ride for 2 people with the possibility of 4 seats. 
Well maintained and low mileage. Low consumption and ULEZ exempt.</t>
  </si>
  <si>
    <t>AJ62PWX</t>
  </si>
  <si>
    <t>C220 Executiv SE Cdi Blue-Cy A</t>
  </si>
  <si>
    <t>Please send me request, I will respond soon as possible. If i am unable to respond please send me text.</t>
  </si>
  <si>
    <t>AJ16VLE</t>
  </si>
  <si>
    <t>A 180 D AMG Line Auto</t>
  </si>
  <si>
    <t>Brand new vehicle only 4500 on the milege try it and youll love it</t>
  </si>
  <si>
    <t>AF71BXM</t>
  </si>
  <si>
    <t>Yaris Design Hev Cvt</t>
  </si>
  <si>
    <t>The car is parked in Central Faversham in Institute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</si>
  <si>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AF65MFV</t>
  </si>
  <si>
    <t>A4 SE Technik Ultra TDI</t>
  </si>
  <si>
    <t>Audi A4 in great condition. Serviced regularly and well looked after. Has wired dash cams to both front and rear.</t>
  </si>
  <si>
    <t>AF64XTY</t>
  </si>
  <si>
    <t>Leon SE Technology TDI</t>
  </si>
  <si>
    <t>A midsized hatch back perfect for road trips or just hopping around town. A 1.6L engine with a turbo boost adds a little fun to the drive with cruise control for those who want a relaxed drive.</t>
  </si>
  <si>
    <t>AE64RXF</t>
  </si>
  <si>
    <t>XF Luxury V6 D Auto</t>
  </si>
  <si>
    <t>This is a lovely car with 2 year Jaguar warranty. Pleasure to drive and you can bet you have a clean car with half thank each time</t>
  </si>
  <si>
    <t>AD15OEO</t>
  </si>
  <si>
    <t>435d Xdrive M Sport Auto</t>
  </si>
  <si>
    <t>Beautiful  435d xdrive 0-60 in 4.6 seconds absolutely  immaculate  condition</t>
  </si>
  <si>
    <t>AD15NNL</t>
  </si>
  <si>
    <t>Cla220 AMG Sport CDi Auto</t>
  </si>
  <si>
    <t>I am renting out my Mercades CLA 220 AMG as I rarely drive it due to living close to work. 
The car is very flash and drives really well. It comes fully equipped with the AMG styling package including black leather seats/steering wheel with red stitching, Xenon lights, black panoramic sunroof (great for summer) black AMG alloys and privacy glass. 
The car is very efficient on fuel and is comfortable to drive.
I have kept this car in very good condition and would like the renter to do the same</t>
  </si>
  <si>
    <t>A22EXM</t>
  </si>
  <si>
    <t>Fortwo Passion Cdi Auto</t>
  </si>
  <si>
    <t>VEHICLE DETAILS:
Smart ForTwo Passion Cabrio CDI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Convertible Roof
- Powersteering
- Hill Start
- Multimedia Entertainment Screen
- USB &amp; Bluetooth Connectivity
- CD Drive &amp; SD Card Slot
- Radio Functions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</si>
  <si>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A1USK</t>
  </si>
  <si>
    <t>208 Xy</t>
  </si>
  <si>
    <t>Nippy city runner. Fairly economical with a lot of mod cons including reversing sensors, sat nav, led running lights, Bluetooth and touch screen media center.</t>
  </si>
  <si>
    <t>567BCG</t>
  </si>
  <si>
    <t>Reliable and very economical (over 50mpg) with 7 speed automatic gearbox and start/stop technology</t>
  </si>
  <si>
    <t>111SN</t>
  </si>
  <si>
    <t>Octavia SE Bness Gline Iii TDI</t>
  </si>
  <si>
    <t>Come and rent our Skoda Octavia Estate, located about a 10 min walk from Clapham Junction.  It has low emissions and plenty of space for all of your luggage for a weekend away, or even a trip to IKEA for more bulky items.  I have a bike rack and a group 1/2/3 child seat that are both available on request, please drop me a message for more details.  If you are looking for a rental of more than three days, please get in touch for any special offers.
It has built in Sat Nav, independent climate control AC, and you can connect Android and Apple using either Bluetooth or the cables provided.  The car is ULEZ compliant and auto-pay ready for the Congestion Charge, however any Dartford Crossing tolls will need to be paid on the day.
It is fitted with QuickStart and Instant Book, so you can book it and collect it without any fuss, all you have to remember to do is start the engine within 5 mins of unlocking.  All you need to do is bring it back with the same amount of fuel and remove your rubbish.</t>
  </si>
  <si>
    <t>vrm</t>
  </si>
  <si>
    <t>make</t>
  </si>
  <si>
    <t>value</t>
  </si>
  <si>
    <t>model</t>
  </si>
  <si>
    <t>transmission</t>
  </si>
  <si>
    <t>fuel_string</t>
  </si>
  <si>
    <t>mileage</t>
  </si>
  <si>
    <t>colour</t>
  </si>
  <si>
    <t>tax_&amp;_mot_status</t>
  </si>
  <si>
    <t>type_string</t>
  </si>
  <si>
    <t>vehicle_age_years</t>
  </si>
  <si>
    <t>mot_expires_date</t>
  </si>
  <si>
    <t>insurance_group</t>
  </si>
  <si>
    <t>description</t>
  </si>
  <si>
    <t>body_type</t>
  </si>
  <si>
    <t>engine_cc</t>
  </si>
  <si>
    <t>mpg</t>
  </si>
  <si>
    <t>seats</t>
  </si>
  <si>
    <t>co2</t>
  </si>
  <si>
    <t>year</t>
  </si>
  <si>
    <t>Price Band Lower Limit</t>
  </si>
  <si>
    <t>Transmission Mapped</t>
  </si>
  <si>
    <t>Price Band</t>
  </si>
  <si>
    <t>Price Band Upper Limit</t>
  </si>
  <si>
    <t>£0-5k</t>
  </si>
  <si>
    <t>£5-10k</t>
  </si>
  <si>
    <t>£10-£15k</t>
  </si>
  <si>
    <t>£15-20k</t>
  </si>
  <si>
    <t>£20-25k</t>
  </si>
  <si>
    <t>£25-30k</t>
  </si>
  <si>
    <t>Value Rounded to Nearest 5000</t>
  </si>
  <si>
    <t>Mileage Lower Limit</t>
  </si>
  <si>
    <t>Low</t>
  </si>
  <si>
    <t>Medium</t>
  </si>
  <si>
    <t>High</t>
  </si>
  <si>
    <t>Mileage Band</t>
  </si>
  <si>
    <t>Mileage Rounded to Nearest 50,000</t>
  </si>
  <si>
    <t>Very High</t>
  </si>
  <si>
    <t>Engine Size Rounded</t>
  </si>
  <si>
    <t>Price Filter</t>
  </si>
  <si>
    <t>Mileage Filter</t>
  </si>
  <si>
    <t>Engine Size Filter</t>
  </si>
  <si>
    <t>Year Filter</t>
  </si>
  <si>
    <t>MPG Filter</t>
  </si>
  <si>
    <t>Master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</si>
</sst>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0"/>
      <color rgb="FF000000"/>
      <name val="Arial"/>
      <scheme val="minor"/>
    </font>
    <font>
      <sz val="10"/>
      <color theme="1"/>
      <name val="Arial"/>
      <family val="2"/>
      <scheme val="minor"/>
    </font>
    <font>
      <sz val="10"/>
      <color rgb="FF000000"/>
      <name val="Arial"/>
      <family val="2"/>
      <scheme val="minor"/>
    </font>
    <font>
      <sz val="10"/>
      <name val="Arial"/>
      <family val="2"/>
      <scheme val="minor"/>
    </font>
  </fonts>
  <fills count="5">
    <fill>
      <patternFill patternType="none"/>
    </fill>
    <fill>
      <patternFill patternType="gray125"/>
    </fill>
    <fill>
      <patternFill patternType="solid">
        <fgColor rgb="FFA1BDF1"/>
        <bgColor indexed="64"/>
      </patternFill>
    </fill>
    <fill>
      <patternFill patternType="solid">
        <fgColor rgb="FFE1A8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3" fontId="1" fillId="0" borderId="0" xfId="0" applyNumberFormat="1" applyFont="1"/>
    <xf numFmtId="164" fontId="1" fillId="0" borderId="0" xfId="0" applyNumberFormat="1" applyFont="1"/>
    <xf numFmtId="0" fontId="2" fillId="0" borderId="0" xfId="0" applyFont="1"/>
    <xf numFmtId="0" fontId="3" fillId="2" borderId="0" xfId="0" applyFont="1" applyFill="1"/>
    <xf numFmtId="0" fontId="1" fillId="2" borderId="0" xfId="0" applyFont="1" applyFill="1"/>
    <xf numFmtId="0" fontId="0" fillId="2" borderId="0" xfId="0" applyFill="1"/>
    <xf numFmtId="0" fontId="2" fillId="2" borderId="0" xfId="0" applyFont="1" applyFill="1"/>
    <xf numFmtId="0" fontId="0" fillId="3" borderId="0" xfId="0" applyFill="1"/>
    <xf numFmtId="0" fontId="2" fillId="3" borderId="0" xfId="0" applyFont="1" applyFill="1"/>
    <xf numFmtId="0" fontId="0" fillId="4" borderId="0" xfId="0" applyFill="1"/>
    <xf numFmtId="0" fontId="2" fillId="4" borderId="0" xfId="0" applyFont="1" applyFill="1"/>
  </cellXfs>
  <cellStyles count="1">
    <cellStyle name="Normal" xfId="0" builtinId="0"/>
  </cellStyles>
  <dxfs count="0"/>
  <tableStyles count="0" defaultTableStyle="TableStyleMedium2" defaultPivotStyle="PivotStyleLight16"/>
  <colors>
    <mruColors>
      <color rgb="FFE1A885"/>
      <color rgb="FFFAE18B"/>
      <color rgb="FFA1BD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330"/>
  <sheetViews>
    <sheetView topLeftCell="AB1" zoomScale="192" zoomScaleNormal="192" workbookViewId="0">
      <selection activeCell="AF4" sqref="A4:AF1330"/>
    </sheetView>
  </sheetViews>
  <sheetFormatPr baseColWidth="10" defaultColWidth="12.6640625" defaultRowHeight="15.75" customHeight="1" x14ac:dyDescent="0.15"/>
  <cols>
    <col min="21" max="21" width="18.1640625" style="5" bestFit="1" customWidth="1"/>
    <col min="22" max="22" width="26.83203125" style="7" bestFit="1" customWidth="1"/>
    <col min="23" max="23" width="16.6640625" style="7" customWidth="1"/>
    <col min="24" max="24" width="29.83203125" style="7" bestFit="1" customWidth="1"/>
    <col min="25" max="25" width="12.6640625" style="7"/>
    <col min="26" max="26" width="18.33203125" style="7" bestFit="1" customWidth="1"/>
    <col min="27" max="31" width="12.6640625" style="9"/>
    <col min="32" max="32" width="12.6640625" style="11"/>
  </cols>
  <sheetData>
    <row r="1" spans="1:32" ht="15.75" customHeight="1" x14ac:dyDescent="0.15">
      <c r="A1" s="1" t="s">
        <v>3421</v>
      </c>
      <c r="B1" s="1" t="s">
        <v>3422</v>
      </c>
      <c r="C1" s="1" t="s">
        <v>3423</v>
      </c>
      <c r="D1" s="1" t="s">
        <v>3424</v>
      </c>
      <c r="E1" s="1" t="s">
        <v>3425</v>
      </c>
      <c r="F1" s="1" t="s">
        <v>3426</v>
      </c>
      <c r="G1" s="1" t="s">
        <v>3427</v>
      </c>
      <c r="H1" s="1" t="s">
        <v>3428</v>
      </c>
      <c r="I1" s="1" t="s">
        <v>3429</v>
      </c>
      <c r="J1" s="1" t="s">
        <v>3430</v>
      </c>
      <c r="K1" s="1" t="s">
        <v>3431</v>
      </c>
      <c r="L1" s="1" t="s">
        <v>3432</v>
      </c>
      <c r="M1" s="1" t="s">
        <v>3433</v>
      </c>
      <c r="N1" s="1" t="s">
        <v>3434</v>
      </c>
      <c r="O1" s="1" t="s">
        <v>3435</v>
      </c>
      <c r="P1" s="1" t="s">
        <v>3436</v>
      </c>
      <c r="Q1" s="1" t="s">
        <v>3437</v>
      </c>
      <c r="R1" s="1" t="s">
        <v>3438</v>
      </c>
      <c r="S1" s="1" t="s">
        <v>3439</v>
      </c>
      <c r="T1" s="1" t="s">
        <v>3440</v>
      </c>
      <c r="U1" s="5" t="s">
        <v>3442</v>
      </c>
      <c r="V1" s="6" t="s">
        <v>3451</v>
      </c>
      <c r="W1" s="6" t="s">
        <v>3443</v>
      </c>
      <c r="X1" s="6" t="s">
        <v>3457</v>
      </c>
      <c r="Y1" s="8" t="s">
        <v>3456</v>
      </c>
      <c r="Z1" s="6" t="s">
        <v>3459</v>
      </c>
      <c r="AA1" s="10" t="s">
        <v>3460</v>
      </c>
      <c r="AB1" s="10" t="s">
        <v>3461</v>
      </c>
      <c r="AC1" s="10" t="s">
        <v>3462</v>
      </c>
      <c r="AD1" s="10" t="s">
        <v>3463</v>
      </c>
      <c r="AE1" s="10" t="s">
        <v>3464</v>
      </c>
      <c r="AF1" s="12" t="s">
        <v>3465</v>
      </c>
    </row>
    <row r="2" spans="1:32" ht="15.75" customHeight="1" x14ac:dyDescent="0.15">
      <c r="A2" s="1" t="s">
        <v>0</v>
      </c>
      <c r="B2" s="1" t="s">
        <v>1</v>
      </c>
      <c r="C2" s="2">
        <v>14945</v>
      </c>
      <c r="D2" s="1" t="s">
        <v>2</v>
      </c>
      <c r="E2" s="1">
        <v>2</v>
      </c>
      <c r="F2" s="1" t="s">
        <v>3</v>
      </c>
      <c r="G2" s="2">
        <v>2552</v>
      </c>
      <c r="H2" s="1" t="s">
        <v>4</v>
      </c>
      <c r="I2" s="1" t="s">
        <v>5</v>
      </c>
      <c r="J2" s="1" t="s">
        <v>6</v>
      </c>
      <c r="K2" s="1">
        <v>4</v>
      </c>
      <c r="L2" s="3">
        <v>45576</v>
      </c>
      <c r="M2" s="1">
        <v>12</v>
      </c>
      <c r="N2" s="1" t="s">
        <v>7</v>
      </c>
      <c r="O2" s="1" t="s">
        <v>6</v>
      </c>
      <c r="P2" s="2">
        <v>1580</v>
      </c>
      <c r="Q2" s="1">
        <v>74.3</v>
      </c>
      <c r="R2" s="1">
        <v>5</v>
      </c>
      <c r="S2" s="1">
        <v>110</v>
      </c>
      <c r="T2" s="1">
        <v>2020</v>
      </c>
      <c r="U2" s="5" t="str">
        <f>IF(E2=2,"Automatic","Manual")</f>
        <v>Automatic</v>
      </c>
      <c r="V2" s="7">
        <f>ROUNDDOWN(C2/5000,0)*5000</f>
        <v>10000</v>
      </c>
      <c r="W2" s="7" t="str">
        <f>IFERROR(INDEX(PriceBands!C:C,MATCH(V2,PriceBands!A:A,0)),"£30k+")</f>
        <v>£10-£15k</v>
      </c>
      <c r="X2" s="7">
        <f>ROUNDDOWN(G2/50000,0)*50000</f>
        <v>0</v>
      </c>
      <c r="Y2" s="7" t="str">
        <f>IFERROR(INDEX(MileageBand!B:B,MATCH(VehicleData!X2,MileageBand!A:A,0)),"Extremely High")</f>
        <v>Low</v>
      </c>
      <c r="Z2" s="7">
        <f>ROUND(P2/1000,1)</f>
        <v>1.6</v>
      </c>
      <c r="AA2" s="9" t="str">
        <f>IF(W2="£30k+","N","Y")</f>
        <v>Y</v>
      </c>
      <c r="AB2" s="9" t="str">
        <f>IF(Y2="High","N","Y")</f>
        <v>Y</v>
      </c>
      <c r="AC2" s="9" t="str">
        <f>IF(Z2&gt;2.5,"N","Y")</f>
        <v>Y</v>
      </c>
      <c r="AD2" s="9" t="str">
        <f>IF(T2&lt;2014,"N","Y")</f>
        <v>Y</v>
      </c>
      <c r="AE2" s="9" t="str">
        <f>IF(Q2&lt;30,"N","Y")</f>
        <v>Y</v>
      </c>
      <c r="AF2" s="11" t="str">
        <f>IF(AND(AA2="Y",AB2="Y",AC2="Y",AD2="Y",AE2="Y"),"Y","N")</f>
        <v>Y</v>
      </c>
    </row>
    <row r="3" spans="1:32" ht="15.75" customHeight="1" x14ac:dyDescent="0.15">
      <c r="A3" s="1" t="s">
        <v>8</v>
      </c>
      <c r="B3" s="1" t="s">
        <v>9</v>
      </c>
      <c r="C3" s="2">
        <v>4836</v>
      </c>
      <c r="D3" s="1" t="s">
        <v>10</v>
      </c>
      <c r="E3" s="1">
        <v>1</v>
      </c>
      <c r="F3" s="1" t="s">
        <v>11</v>
      </c>
      <c r="G3" s="2">
        <v>39166</v>
      </c>
      <c r="H3" s="1" t="s">
        <v>12</v>
      </c>
      <c r="I3" s="1" t="s">
        <v>5</v>
      </c>
      <c r="J3" s="1" t="s">
        <v>13</v>
      </c>
      <c r="K3" s="1">
        <v>9</v>
      </c>
      <c r="L3" s="3">
        <v>45663</v>
      </c>
      <c r="M3" s="1">
        <v>12</v>
      </c>
      <c r="N3" s="1" t="s">
        <v>14</v>
      </c>
      <c r="O3" s="1" t="s">
        <v>15</v>
      </c>
      <c r="P3" s="1">
        <v>999</v>
      </c>
      <c r="Q3" s="1">
        <v>57.7</v>
      </c>
      <c r="R3" s="1">
        <v>5</v>
      </c>
      <c r="S3" s="1">
        <v>114</v>
      </c>
      <c r="T3" s="1">
        <v>2015</v>
      </c>
      <c r="U3" s="5" t="str">
        <f t="shared" ref="U3:U66" si="0">IF(E3=2,"Automatic","Manual")</f>
        <v>Manual</v>
      </c>
      <c r="V3" s="7">
        <f t="shared" ref="V3:V66" si="1">ROUNDDOWN(C3/5000,0)*5000</f>
        <v>0</v>
      </c>
      <c r="W3" s="7" t="str">
        <f>IFERROR(INDEX(PriceBands!C:C,MATCH(V3,PriceBands!A:A,0)),"£30k+")</f>
        <v>£0-5k</v>
      </c>
      <c r="X3" s="7">
        <f t="shared" ref="X3:X66" si="2">ROUNDDOWN(G3/50000,0)*50000</f>
        <v>0</v>
      </c>
      <c r="Y3" s="7" t="str">
        <f>IFERROR(INDEX(MileageBand!B:B,MATCH(VehicleData!X3,MileageBand!A:A,0)),"Extremely High")</f>
        <v>Low</v>
      </c>
      <c r="Z3" s="7">
        <f t="shared" ref="Z3:Z66" si="3">ROUND(P3/1000,1)</f>
        <v>1</v>
      </c>
      <c r="AA3" s="9" t="str">
        <f t="shared" ref="AA3:AA66" si="4">IF(W3="£30k+","N","Y")</f>
        <v>Y</v>
      </c>
      <c r="AB3" s="9" t="str">
        <f t="shared" ref="AB3:AB66" si="5">IF(Y3="High","N","Y")</f>
        <v>Y</v>
      </c>
      <c r="AC3" s="9" t="str">
        <f t="shared" ref="AC3:AC66" si="6">IF(Z3&gt;2.5,"N","Y")</f>
        <v>Y</v>
      </c>
      <c r="AD3" s="9" t="str">
        <f t="shared" ref="AD3:AD66" si="7">IF(T3&lt;2014,"N","Y")</f>
        <v>Y</v>
      </c>
      <c r="AE3" s="9" t="str">
        <f t="shared" ref="AE3:AE66" si="8">IF(Q3&lt;30,"N","Y")</f>
        <v>Y</v>
      </c>
      <c r="AF3" s="11" t="str">
        <f t="shared" ref="AF3:AF66" si="9">IF(AND(AA3="Y",AB3="Y",AC3="Y",AD3="Y",AE3="Y"),"Y","N")</f>
        <v>Y</v>
      </c>
    </row>
    <row r="4" spans="1:32" ht="15.75" customHeight="1" x14ac:dyDescent="0.15">
      <c r="A4" s="1" t="s">
        <v>16</v>
      </c>
      <c r="B4" s="1" t="s">
        <v>17</v>
      </c>
      <c r="C4" s="2">
        <v>3305</v>
      </c>
      <c r="D4" s="1" t="s">
        <v>18</v>
      </c>
      <c r="E4" s="1">
        <v>1</v>
      </c>
      <c r="F4" s="1" t="s">
        <v>11</v>
      </c>
      <c r="G4" s="2">
        <v>31686</v>
      </c>
      <c r="H4" s="1" t="s">
        <v>12</v>
      </c>
      <c r="I4" s="1" t="s">
        <v>5</v>
      </c>
      <c r="J4" s="1" t="s">
        <v>13</v>
      </c>
      <c r="K4" s="1">
        <v>13</v>
      </c>
      <c r="L4" s="3">
        <v>45677</v>
      </c>
      <c r="M4" s="1">
        <v>5</v>
      </c>
      <c r="N4" s="1" t="s">
        <v>19</v>
      </c>
      <c r="O4" s="1" t="s">
        <v>20</v>
      </c>
      <c r="P4" s="2">
        <v>1198</v>
      </c>
      <c r="Q4" s="1">
        <v>56.5</v>
      </c>
      <c r="R4" s="1">
        <v>5</v>
      </c>
      <c r="S4" s="1">
        <v>115</v>
      </c>
      <c r="T4" s="1">
        <v>2011</v>
      </c>
      <c r="U4" s="5" t="str">
        <f t="shared" si="0"/>
        <v>Manual</v>
      </c>
      <c r="V4" s="7">
        <f t="shared" si="1"/>
        <v>0</v>
      </c>
      <c r="W4" s="7" t="str">
        <f>IFERROR(INDEX(PriceBands!C:C,MATCH(V4,PriceBands!A:A,0)),"£30k+")</f>
        <v>£0-5k</v>
      </c>
      <c r="X4" s="7">
        <f t="shared" si="2"/>
        <v>0</v>
      </c>
      <c r="Y4" s="7" t="str">
        <f>IFERROR(INDEX(MileageBand!B:B,MATCH(VehicleData!X4,MileageBand!A:A,0)),"Extremely High")</f>
        <v>Low</v>
      </c>
      <c r="Z4" s="7">
        <f t="shared" si="3"/>
        <v>1.2</v>
      </c>
      <c r="AA4" s="9" t="str">
        <f t="shared" si="4"/>
        <v>Y</v>
      </c>
      <c r="AB4" s="9" t="str">
        <f t="shared" si="5"/>
        <v>Y</v>
      </c>
      <c r="AC4" s="9" t="str">
        <f t="shared" si="6"/>
        <v>Y</v>
      </c>
      <c r="AD4" s="9" t="str">
        <f t="shared" si="7"/>
        <v>N</v>
      </c>
      <c r="AE4" s="9" t="str">
        <f t="shared" si="8"/>
        <v>Y</v>
      </c>
      <c r="AF4" s="11" t="str">
        <f t="shared" si="9"/>
        <v>N</v>
      </c>
    </row>
    <row r="5" spans="1:32" ht="15.75" customHeight="1" x14ac:dyDescent="0.15">
      <c r="A5" s="1" t="s">
        <v>21</v>
      </c>
      <c r="B5" s="1" t="s">
        <v>22</v>
      </c>
      <c r="C5" s="2">
        <v>6410</v>
      </c>
      <c r="D5" s="1" t="s">
        <v>23</v>
      </c>
      <c r="E5" s="1">
        <v>2</v>
      </c>
      <c r="F5" s="1" t="s">
        <v>24</v>
      </c>
      <c r="G5" s="2">
        <v>25000</v>
      </c>
      <c r="H5" s="1" t="s">
        <v>12</v>
      </c>
      <c r="I5" s="1" t="s">
        <v>25</v>
      </c>
      <c r="J5" s="1" t="s">
        <v>26</v>
      </c>
      <c r="K5" s="1">
        <v>11</v>
      </c>
      <c r="L5" s="3">
        <v>44140</v>
      </c>
      <c r="M5" s="1">
        <v>21</v>
      </c>
      <c r="N5" s="1" t="s">
        <v>27</v>
      </c>
      <c r="O5" s="1" t="s">
        <v>28</v>
      </c>
      <c r="P5" s="2">
        <v>1968</v>
      </c>
      <c r="Q5" s="1">
        <v>54.3</v>
      </c>
      <c r="R5" s="1">
        <v>5</v>
      </c>
      <c r="S5" s="1">
        <v>135</v>
      </c>
      <c r="T5" s="1">
        <v>2013</v>
      </c>
      <c r="U5" s="5" t="str">
        <f t="shared" si="0"/>
        <v>Automatic</v>
      </c>
      <c r="V5" s="7">
        <f t="shared" si="1"/>
        <v>5000</v>
      </c>
      <c r="W5" s="7" t="str">
        <f>IFERROR(INDEX(PriceBands!C:C,MATCH(V5,PriceBands!A:A,0)),"£30k+")</f>
        <v>£5-10k</v>
      </c>
      <c r="X5" s="7">
        <f t="shared" si="2"/>
        <v>0</v>
      </c>
      <c r="Y5" s="7" t="str">
        <f>IFERROR(INDEX(MileageBand!B:B,MATCH(VehicleData!X5,MileageBand!A:A,0)),"Extremely High")</f>
        <v>Low</v>
      </c>
      <c r="Z5" s="7">
        <f t="shared" si="3"/>
        <v>2</v>
      </c>
      <c r="AA5" s="9" t="str">
        <f t="shared" si="4"/>
        <v>Y</v>
      </c>
      <c r="AB5" s="9" t="str">
        <f t="shared" si="5"/>
        <v>Y</v>
      </c>
      <c r="AC5" s="9" t="str">
        <f t="shared" si="6"/>
        <v>Y</v>
      </c>
      <c r="AD5" s="9" t="str">
        <f t="shared" si="7"/>
        <v>N</v>
      </c>
      <c r="AE5" s="9" t="str">
        <f t="shared" si="8"/>
        <v>Y</v>
      </c>
      <c r="AF5" s="11" t="str">
        <f t="shared" si="9"/>
        <v>N</v>
      </c>
    </row>
    <row r="6" spans="1:32" ht="15.75" customHeight="1" x14ac:dyDescent="0.15">
      <c r="A6" s="1" t="s">
        <v>29</v>
      </c>
      <c r="B6" s="1" t="s">
        <v>30</v>
      </c>
      <c r="C6" s="2">
        <v>19473</v>
      </c>
      <c r="D6" s="1" t="s">
        <v>31</v>
      </c>
      <c r="E6" s="1">
        <v>2</v>
      </c>
      <c r="F6" s="1" t="s">
        <v>24</v>
      </c>
      <c r="G6" s="2">
        <v>39000</v>
      </c>
      <c r="H6" s="1" t="s">
        <v>32</v>
      </c>
      <c r="I6" s="1" t="s">
        <v>33</v>
      </c>
      <c r="J6" s="1" t="s">
        <v>6</v>
      </c>
      <c r="K6" s="1">
        <v>7</v>
      </c>
      <c r="L6" s="3">
        <v>45639</v>
      </c>
      <c r="M6" s="1">
        <v>29</v>
      </c>
      <c r="N6" s="1" t="s">
        <v>34</v>
      </c>
      <c r="O6" s="1" t="s">
        <v>6</v>
      </c>
      <c r="P6" s="2">
        <v>1999</v>
      </c>
      <c r="Q6" s="1">
        <v>53.3</v>
      </c>
      <c r="R6" s="1">
        <v>5</v>
      </c>
      <c r="S6" s="1">
        <v>139</v>
      </c>
      <c r="T6" s="1">
        <v>2017</v>
      </c>
      <c r="U6" s="5" t="str">
        <f t="shared" si="0"/>
        <v>Automatic</v>
      </c>
      <c r="V6" s="7">
        <f t="shared" si="1"/>
        <v>15000</v>
      </c>
      <c r="W6" s="7" t="str">
        <f>IFERROR(INDEX(PriceBands!C:C,MATCH(V6,PriceBands!A:A,0)),"£30k+")</f>
        <v>£15-20k</v>
      </c>
      <c r="X6" s="7">
        <f t="shared" si="2"/>
        <v>0</v>
      </c>
      <c r="Y6" s="7" t="str">
        <f>IFERROR(INDEX(MileageBand!B:B,MATCH(VehicleData!X6,MileageBand!A:A,0)),"Extremely High")</f>
        <v>Low</v>
      </c>
      <c r="Z6" s="7">
        <f t="shared" si="3"/>
        <v>2</v>
      </c>
      <c r="AA6" s="9" t="str">
        <f t="shared" si="4"/>
        <v>Y</v>
      </c>
      <c r="AB6" s="9" t="str">
        <f t="shared" si="5"/>
        <v>Y</v>
      </c>
      <c r="AC6" s="9" t="str">
        <f t="shared" si="6"/>
        <v>Y</v>
      </c>
      <c r="AD6" s="9" t="str">
        <f t="shared" si="7"/>
        <v>Y</v>
      </c>
      <c r="AE6" s="9" t="str">
        <f t="shared" si="8"/>
        <v>Y</v>
      </c>
      <c r="AF6" s="11" t="str">
        <f t="shared" si="9"/>
        <v>Y</v>
      </c>
    </row>
    <row r="7" spans="1:32" ht="15.75" customHeight="1" x14ac:dyDescent="0.15">
      <c r="A7" s="1" t="s">
        <v>35</v>
      </c>
      <c r="B7" s="1" t="s">
        <v>36</v>
      </c>
      <c r="C7" s="2">
        <v>4783</v>
      </c>
      <c r="D7" s="1" t="s">
        <v>37</v>
      </c>
      <c r="E7" s="1">
        <v>1</v>
      </c>
      <c r="F7" s="1" t="s">
        <v>11</v>
      </c>
      <c r="G7" s="2">
        <v>97813</v>
      </c>
      <c r="H7" s="1" t="s">
        <v>32</v>
      </c>
      <c r="I7" s="1" t="s">
        <v>5</v>
      </c>
      <c r="J7" s="1" t="s">
        <v>13</v>
      </c>
      <c r="K7" s="1">
        <v>9</v>
      </c>
      <c r="L7" s="3">
        <v>45546</v>
      </c>
      <c r="M7" s="1">
        <v>9</v>
      </c>
      <c r="N7" s="1" t="s">
        <v>38</v>
      </c>
      <c r="O7" s="1" t="s">
        <v>20</v>
      </c>
      <c r="P7" s="1">
        <v>898</v>
      </c>
      <c r="Q7" s="1">
        <v>65.7</v>
      </c>
      <c r="R7" s="1">
        <v>4</v>
      </c>
      <c r="S7" s="1">
        <v>99</v>
      </c>
      <c r="T7" s="1">
        <v>2015</v>
      </c>
      <c r="U7" s="5" t="str">
        <f t="shared" si="0"/>
        <v>Manual</v>
      </c>
      <c r="V7" s="7">
        <f t="shared" si="1"/>
        <v>0</v>
      </c>
      <c r="W7" s="7" t="str">
        <f>IFERROR(INDEX(PriceBands!C:C,MATCH(V7,PriceBands!A:A,0)),"£30k+")</f>
        <v>£0-5k</v>
      </c>
      <c r="X7" s="7">
        <f t="shared" si="2"/>
        <v>50000</v>
      </c>
      <c r="Y7" s="7" t="str">
        <f>IFERROR(INDEX(MileageBand!B:B,MATCH(VehicleData!X7,MileageBand!A:A,0)),"Extremely High")</f>
        <v>Medium</v>
      </c>
      <c r="Z7" s="7">
        <f t="shared" si="3"/>
        <v>0.9</v>
      </c>
      <c r="AA7" s="9" t="str">
        <f t="shared" si="4"/>
        <v>Y</v>
      </c>
      <c r="AB7" s="9" t="str">
        <f t="shared" si="5"/>
        <v>Y</v>
      </c>
      <c r="AC7" s="9" t="str">
        <f t="shared" si="6"/>
        <v>Y</v>
      </c>
      <c r="AD7" s="9" t="str">
        <f t="shared" si="7"/>
        <v>Y</v>
      </c>
      <c r="AE7" s="9" t="str">
        <f t="shared" si="8"/>
        <v>Y</v>
      </c>
      <c r="AF7" s="11" t="str">
        <f t="shared" si="9"/>
        <v>Y</v>
      </c>
    </row>
    <row r="8" spans="1:32" ht="15.75" customHeight="1" x14ac:dyDescent="0.15">
      <c r="A8" s="1" t="s">
        <v>39</v>
      </c>
      <c r="B8" s="1" t="s">
        <v>40</v>
      </c>
      <c r="C8" s="2">
        <v>13145</v>
      </c>
      <c r="D8" s="1" t="s">
        <v>41</v>
      </c>
      <c r="E8" s="1">
        <v>2</v>
      </c>
      <c r="F8" s="1" t="s">
        <v>24</v>
      </c>
      <c r="G8" s="1">
        <v>20</v>
      </c>
      <c r="H8" s="1" t="s">
        <v>12</v>
      </c>
      <c r="I8" s="1" t="s">
        <v>25</v>
      </c>
      <c r="J8" s="1" t="s">
        <v>42</v>
      </c>
      <c r="K8" s="1">
        <v>12</v>
      </c>
      <c r="L8" s="3">
        <v>44572</v>
      </c>
      <c r="M8" s="1">
        <v>31</v>
      </c>
      <c r="N8" s="1" t="s">
        <v>43</v>
      </c>
      <c r="O8" s="1" t="s">
        <v>44</v>
      </c>
      <c r="P8" s="2">
        <v>2143</v>
      </c>
      <c r="Q8" s="1">
        <v>38.700000000000003</v>
      </c>
      <c r="R8" s="1">
        <v>8</v>
      </c>
      <c r="S8" s="1">
        <v>214</v>
      </c>
      <c r="T8" s="1">
        <v>2012</v>
      </c>
      <c r="U8" s="5" t="str">
        <f t="shared" si="0"/>
        <v>Automatic</v>
      </c>
      <c r="V8" s="7">
        <f t="shared" si="1"/>
        <v>10000</v>
      </c>
      <c r="W8" s="7" t="str">
        <f>IFERROR(INDEX(PriceBands!C:C,MATCH(V8,PriceBands!A:A,0)),"£30k+")</f>
        <v>£10-£15k</v>
      </c>
      <c r="X8" s="7">
        <f t="shared" si="2"/>
        <v>0</v>
      </c>
      <c r="Y8" s="7" t="str">
        <f>IFERROR(INDEX(MileageBand!B:B,MATCH(VehicleData!X8,MileageBand!A:A,0)),"Extremely High")</f>
        <v>Low</v>
      </c>
      <c r="Z8" s="7">
        <f t="shared" si="3"/>
        <v>2.1</v>
      </c>
      <c r="AA8" s="9" t="str">
        <f t="shared" si="4"/>
        <v>Y</v>
      </c>
      <c r="AB8" s="9" t="str">
        <f t="shared" si="5"/>
        <v>Y</v>
      </c>
      <c r="AC8" s="9" t="str">
        <f t="shared" si="6"/>
        <v>Y</v>
      </c>
      <c r="AD8" s="9" t="str">
        <f t="shared" si="7"/>
        <v>N</v>
      </c>
      <c r="AE8" s="9" t="str">
        <f>IF(Q8&lt;30,"N","Y")</f>
        <v>Y</v>
      </c>
      <c r="AF8" s="11" t="str">
        <f t="shared" si="9"/>
        <v>N</v>
      </c>
    </row>
    <row r="9" spans="1:32" ht="15.75" customHeight="1" x14ac:dyDescent="0.15">
      <c r="A9" s="1" t="s">
        <v>45</v>
      </c>
      <c r="B9" s="1" t="s">
        <v>46</v>
      </c>
      <c r="C9" s="2">
        <v>8343</v>
      </c>
      <c r="D9" s="1" t="s">
        <v>47</v>
      </c>
      <c r="E9" s="1">
        <v>2</v>
      </c>
      <c r="F9" s="1" t="s">
        <v>24</v>
      </c>
      <c r="G9" s="2">
        <v>132962</v>
      </c>
      <c r="H9" s="1" t="s">
        <v>48</v>
      </c>
      <c r="I9" s="1" t="s">
        <v>5</v>
      </c>
      <c r="J9" s="1" t="s">
        <v>6</v>
      </c>
      <c r="K9" s="1">
        <v>6</v>
      </c>
      <c r="L9" s="3">
        <v>45707</v>
      </c>
      <c r="M9" s="1">
        <v>25</v>
      </c>
      <c r="N9" s="1" t="s">
        <v>49</v>
      </c>
      <c r="O9" s="1" t="s">
        <v>6</v>
      </c>
      <c r="P9" s="2">
        <v>1968</v>
      </c>
      <c r="Q9" s="1">
        <v>62.8</v>
      </c>
      <c r="R9" s="1">
        <v>5</v>
      </c>
      <c r="S9" s="1">
        <v>116</v>
      </c>
      <c r="T9" s="1">
        <v>2018</v>
      </c>
      <c r="U9" s="5" t="str">
        <f t="shared" si="0"/>
        <v>Automatic</v>
      </c>
      <c r="V9" s="7">
        <f t="shared" si="1"/>
        <v>5000</v>
      </c>
      <c r="W9" s="7" t="str">
        <f>IFERROR(INDEX(PriceBands!C:C,MATCH(V9,PriceBands!A:A,0)),"£30k+")</f>
        <v>£5-10k</v>
      </c>
      <c r="X9" s="7">
        <f t="shared" si="2"/>
        <v>100000</v>
      </c>
      <c r="Y9" s="7" t="str">
        <f>IFERROR(INDEX(MileageBand!B:B,MATCH(VehicleData!X9,MileageBand!A:A,0)),"Extremely High")</f>
        <v>High</v>
      </c>
      <c r="Z9" s="7">
        <f t="shared" si="3"/>
        <v>2</v>
      </c>
      <c r="AA9" s="9" t="str">
        <f t="shared" si="4"/>
        <v>Y</v>
      </c>
      <c r="AB9" s="9" t="str">
        <f t="shared" si="5"/>
        <v>N</v>
      </c>
      <c r="AC9" s="9" t="str">
        <f t="shared" si="6"/>
        <v>Y</v>
      </c>
      <c r="AD9" s="9" t="str">
        <f t="shared" si="7"/>
        <v>Y</v>
      </c>
      <c r="AE9" s="9" t="str">
        <f t="shared" si="8"/>
        <v>Y</v>
      </c>
      <c r="AF9" s="11" t="str">
        <f t="shared" si="9"/>
        <v>N</v>
      </c>
    </row>
    <row r="10" spans="1:32" ht="15.75" customHeight="1" x14ac:dyDescent="0.15">
      <c r="A10" s="1" t="s">
        <v>50</v>
      </c>
      <c r="B10" s="1" t="s">
        <v>51</v>
      </c>
      <c r="C10" s="2">
        <v>6460</v>
      </c>
      <c r="D10" s="1" t="s">
        <v>52</v>
      </c>
      <c r="E10" s="1">
        <v>2</v>
      </c>
      <c r="F10" s="1" t="s">
        <v>11</v>
      </c>
      <c r="G10" s="2">
        <v>38177</v>
      </c>
      <c r="H10" s="1" t="s">
        <v>4</v>
      </c>
      <c r="I10" s="1" t="s">
        <v>25</v>
      </c>
      <c r="J10" s="1" t="s">
        <v>42</v>
      </c>
      <c r="K10" s="1">
        <v>9</v>
      </c>
      <c r="L10" s="3">
        <v>45026</v>
      </c>
      <c r="M10" s="1">
        <v>10</v>
      </c>
      <c r="N10" s="1" t="s">
        <v>53</v>
      </c>
      <c r="O10" s="1" t="s">
        <v>44</v>
      </c>
      <c r="P10" s="2">
        <v>1596</v>
      </c>
      <c r="Q10" s="1">
        <v>44.1</v>
      </c>
      <c r="R10" s="1">
        <v>5</v>
      </c>
      <c r="S10" s="1">
        <v>149</v>
      </c>
      <c r="T10" s="1">
        <v>2015</v>
      </c>
      <c r="U10" s="5" t="str">
        <f t="shared" si="0"/>
        <v>Automatic</v>
      </c>
      <c r="V10" s="7">
        <f t="shared" si="1"/>
        <v>5000</v>
      </c>
      <c r="W10" s="7" t="str">
        <f>IFERROR(INDEX(PriceBands!C:C,MATCH(V10,PriceBands!A:A,0)),"£30k+")</f>
        <v>£5-10k</v>
      </c>
      <c r="X10" s="7">
        <f t="shared" si="2"/>
        <v>0</v>
      </c>
      <c r="Y10" s="7" t="str">
        <f>IFERROR(INDEX(MileageBand!B:B,MATCH(VehicleData!X10,MileageBand!A:A,0)),"Extremely High")</f>
        <v>Low</v>
      </c>
      <c r="Z10" s="7">
        <f t="shared" si="3"/>
        <v>1.6</v>
      </c>
      <c r="AA10" s="9" t="str">
        <f t="shared" si="4"/>
        <v>Y</v>
      </c>
      <c r="AB10" s="9" t="str">
        <f t="shared" si="5"/>
        <v>Y</v>
      </c>
      <c r="AC10" s="9" t="str">
        <f t="shared" si="6"/>
        <v>Y</v>
      </c>
      <c r="AD10" s="9" t="str">
        <f t="shared" si="7"/>
        <v>Y</v>
      </c>
      <c r="AE10" s="9" t="str">
        <f t="shared" si="8"/>
        <v>Y</v>
      </c>
      <c r="AF10" s="11" t="str">
        <f t="shared" si="9"/>
        <v>Y</v>
      </c>
    </row>
    <row r="11" spans="1:32" ht="15.75" customHeight="1" x14ac:dyDescent="0.15">
      <c r="A11" s="1" t="s">
        <v>54</v>
      </c>
      <c r="B11" s="1" t="s">
        <v>9</v>
      </c>
      <c r="C11" s="2">
        <v>10695</v>
      </c>
      <c r="D11" s="1" t="s">
        <v>55</v>
      </c>
      <c r="E11" s="1">
        <v>1</v>
      </c>
      <c r="F11" s="1" t="s">
        <v>24</v>
      </c>
      <c r="G11" s="2">
        <v>75266</v>
      </c>
      <c r="H11" s="1" t="s">
        <v>56</v>
      </c>
      <c r="I11" s="1" t="s">
        <v>5</v>
      </c>
      <c r="J11" s="1" t="s">
        <v>57</v>
      </c>
      <c r="K11" s="1">
        <v>8</v>
      </c>
      <c r="L11" s="3">
        <v>45428</v>
      </c>
      <c r="M11" s="1">
        <v>11</v>
      </c>
      <c r="N11" s="1" t="s">
        <v>58</v>
      </c>
      <c r="O11" s="1" t="s">
        <v>59</v>
      </c>
      <c r="P11" s="2">
        <v>1598</v>
      </c>
      <c r="Q11" s="1">
        <v>43.5</v>
      </c>
      <c r="R11" s="1">
        <v>3</v>
      </c>
      <c r="S11" s="1">
        <v>170</v>
      </c>
      <c r="T11" s="1">
        <v>2016</v>
      </c>
      <c r="U11" s="5" t="str">
        <f t="shared" si="0"/>
        <v>Manual</v>
      </c>
      <c r="V11" s="7">
        <f t="shared" si="1"/>
        <v>10000</v>
      </c>
      <c r="W11" s="7" t="str">
        <f>IFERROR(INDEX(PriceBands!C:C,MATCH(V11,PriceBands!A:A,0)),"£30k+")</f>
        <v>£10-£15k</v>
      </c>
      <c r="X11" s="7">
        <f t="shared" si="2"/>
        <v>50000</v>
      </c>
      <c r="Y11" s="7" t="str">
        <f>IFERROR(INDEX(MileageBand!B:B,MATCH(VehicleData!X11,MileageBand!A:A,0)),"Extremely High")</f>
        <v>Medium</v>
      </c>
      <c r="Z11" s="7">
        <f t="shared" si="3"/>
        <v>1.6</v>
      </c>
      <c r="AA11" s="9" t="str">
        <f t="shared" si="4"/>
        <v>Y</v>
      </c>
      <c r="AB11" s="9" t="str">
        <f t="shared" si="5"/>
        <v>Y</v>
      </c>
      <c r="AC11" s="9" t="str">
        <f t="shared" si="6"/>
        <v>Y</v>
      </c>
      <c r="AD11" s="9" t="str">
        <f t="shared" si="7"/>
        <v>Y</v>
      </c>
      <c r="AE11" s="9" t="str">
        <f t="shared" si="8"/>
        <v>Y</v>
      </c>
      <c r="AF11" s="11" t="str">
        <f t="shared" si="9"/>
        <v>Y</v>
      </c>
    </row>
    <row r="12" spans="1:32" ht="15.75" customHeight="1" x14ac:dyDescent="0.15">
      <c r="A12" s="1" t="s">
        <v>60</v>
      </c>
      <c r="B12" s="1" t="s">
        <v>51</v>
      </c>
      <c r="C12" s="2">
        <v>5295</v>
      </c>
      <c r="D12" s="1" t="s">
        <v>61</v>
      </c>
      <c r="E12" s="1">
        <v>1</v>
      </c>
      <c r="F12" s="1" t="s">
        <v>11</v>
      </c>
      <c r="G12" s="2">
        <v>47000</v>
      </c>
      <c r="H12" s="1" t="s">
        <v>56</v>
      </c>
      <c r="I12" s="1" t="s">
        <v>25</v>
      </c>
      <c r="J12" s="1" t="s">
        <v>13</v>
      </c>
      <c r="K12" s="1">
        <v>10</v>
      </c>
      <c r="L12" s="3">
        <v>44881</v>
      </c>
      <c r="M12" s="1">
        <v>11</v>
      </c>
      <c r="N12" s="1" t="s">
        <v>62</v>
      </c>
      <c r="O12" s="1" t="s">
        <v>15</v>
      </c>
      <c r="P12" s="1">
        <v>998</v>
      </c>
      <c r="Q12" s="1">
        <v>65.7</v>
      </c>
      <c r="R12" s="1">
        <v>5</v>
      </c>
      <c r="S12" s="1">
        <v>99</v>
      </c>
      <c r="T12" s="1">
        <v>2014</v>
      </c>
      <c r="U12" s="5" t="str">
        <f t="shared" si="0"/>
        <v>Manual</v>
      </c>
      <c r="V12" s="7">
        <f t="shared" si="1"/>
        <v>5000</v>
      </c>
      <c r="W12" s="7" t="str">
        <f>IFERROR(INDEX(PriceBands!C:C,MATCH(V12,PriceBands!A:A,0)),"£30k+")</f>
        <v>£5-10k</v>
      </c>
      <c r="X12" s="7">
        <f t="shared" si="2"/>
        <v>0</v>
      </c>
      <c r="Y12" s="7" t="str">
        <f>IFERROR(INDEX(MileageBand!B:B,MATCH(VehicleData!X12,MileageBand!A:A,0)),"Extremely High")</f>
        <v>Low</v>
      </c>
      <c r="Z12" s="7">
        <f t="shared" si="3"/>
        <v>1</v>
      </c>
      <c r="AA12" s="9" t="str">
        <f t="shared" si="4"/>
        <v>Y</v>
      </c>
      <c r="AB12" s="9" t="str">
        <f t="shared" si="5"/>
        <v>Y</v>
      </c>
      <c r="AC12" s="9" t="str">
        <f t="shared" si="6"/>
        <v>Y</v>
      </c>
      <c r="AD12" s="9" t="str">
        <f t="shared" si="7"/>
        <v>Y</v>
      </c>
      <c r="AE12" s="9" t="str">
        <f t="shared" si="8"/>
        <v>Y</v>
      </c>
      <c r="AF12" s="11" t="str">
        <f t="shared" si="9"/>
        <v>Y</v>
      </c>
    </row>
    <row r="13" spans="1:32" ht="15.75" customHeight="1" x14ac:dyDescent="0.15">
      <c r="A13" s="1" t="s">
        <v>63</v>
      </c>
      <c r="B13" s="1" t="s">
        <v>9</v>
      </c>
      <c r="C13" s="2">
        <v>10195</v>
      </c>
      <c r="D13" s="1" t="s">
        <v>64</v>
      </c>
      <c r="E13" s="1">
        <v>1</v>
      </c>
      <c r="F13" s="1" t="s">
        <v>24</v>
      </c>
      <c r="G13" s="2">
        <v>14340</v>
      </c>
      <c r="H13" s="1" t="s">
        <v>65</v>
      </c>
      <c r="I13" s="1" t="s">
        <v>66</v>
      </c>
      <c r="J13" s="1" t="s">
        <v>13</v>
      </c>
      <c r="K13" s="1">
        <v>10</v>
      </c>
      <c r="L13" s="3">
        <v>45296</v>
      </c>
      <c r="M13" s="1">
        <v>19</v>
      </c>
      <c r="N13" s="1" t="s">
        <v>67</v>
      </c>
      <c r="O13" s="1" t="s">
        <v>20</v>
      </c>
      <c r="P13" s="2">
        <v>1956</v>
      </c>
      <c r="Q13" s="1">
        <v>76.400000000000006</v>
      </c>
      <c r="R13" s="1">
        <v>5</v>
      </c>
      <c r="S13" s="1">
        <v>98</v>
      </c>
      <c r="T13" s="1">
        <v>2014</v>
      </c>
      <c r="U13" s="5" t="str">
        <f t="shared" si="0"/>
        <v>Manual</v>
      </c>
      <c r="V13" s="7">
        <f t="shared" si="1"/>
        <v>10000</v>
      </c>
      <c r="W13" s="7" t="str">
        <f>IFERROR(INDEX(PriceBands!C:C,MATCH(V13,PriceBands!A:A,0)),"£30k+")</f>
        <v>£10-£15k</v>
      </c>
      <c r="X13" s="7">
        <f t="shared" si="2"/>
        <v>0</v>
      </c>
      <c r="Y13" s="7" t="str">
        <f>IFERROR(INDEX(MileageBand!B:B,MATCH(VehicleData!X13,MileageBand!A:A,0)),"Extremely High")</f>
        <v>Low</v>
      </c>
      <c r="Z13" s="7">
        <f t="shared" si="3"/>
        <v>2</v>
      </c>
      <c r="AA13" s="9" t="str">
        <f t="shared" si="4"/>
        <v>Y</v>
      </c>
      <c r="AB13" s="9" t="str">
        <f t="shared" si="5"/>
        <v>Y</v>
      </c>
      <c r="AC13" s="9" t="str">
        <f t="shared" si="6"/>
        <v>Y</v>
      </c>
      <c r="AD13" s="9" t="str">
        <f t="shared" si="7"/>
        <v>Y</v>
      </c>
      <c r="AE13" s="9" t="str">
        <f t="shared" si="8"/>
        <v>Y</v>
      </c>
      <c r="AF13" s="11" t="str">
        <f t="shared" si="9"/>
        <v>Y</v>
      </c>
    </row>
    <row r="14" spans="1:32" ht="15.75" customHeight="1" x14ac:dyDescent="0.15">
      <c r="A14" s="1" t="s">
        <v>68</v>
      </c>
      <c r="B14" s="1" t="s">
        <v>9</v>
      </c>
      <c r="C14" s="2">
        <v>12995</v>
      </c>
      <c r="D14" s="1" t="s">
        <v>69</v>
      </c>
      <c r="E14" s="1">
        <v>2</v>
      </c>
      <c r="F14" s="1" t="s">
        <v>3</v>
      </c>
      <c r="G14" s="2">
        <v>50000</v>
      </c>
      <c r="H14" s="1" t="s">
        <v>56</v>
      </c>
      <c r="I14" s="1" t="s">
        <v>5</v>
      </c>
      <c r="J14" s="1" t="s">
        <v>13</v>
      </c>
      <c r="K14" s="1">
        <v>11</v>
      </c>
      <c r="L14" s="3">
        <v>45618</v>
      </c>
      <c r="M14" s="1">
        <v>20</v>
      </c>
      <c r="N14" s="1" t="s">
        <v>70</v>
      </c>
      <c r="O14" s="1" t="s">
        <v>20</v>
      </c>
      <c r="P14" s="2">
        <v>1398</v>
      </c>
      <c r="Q14" s="1">
        <v>235.4</v>
      </c>
      <c r="R14" s="1">
        <v>4</v>
      </c>
      <c r="S14" s="1">
        <v>27</v>
      </c>
      <c r="T14" s="1">
        <v>2013</v>
      </c>
      <c r="U14" s="5" t="str">
        <f t="shared" si="0"/>
        <v>Automatic</v>
      </c>
      <c r="V14" s="7">
        <f t="shared" si="1"/>
        <v>10000</v>
      </c>
      <c r="W14" s="7" t="str">
        <f>IFERROR(INDEX(PriceBands!C:C,MATCH(V14,PriceBands!A:A,0)),"£30k+")</f>
        <v>£10-£15k</v>
      </c>
      <c r="X14" s="7">
        <f t="shared" si="2"/>
        <v>50000</v>
      </c>
      <c r="Y14" s="7" t="str">
        <f>IFERROR(INDEX(MileageBand!B:B,MATCH(VehicleData!X14,MileageBand!A:A,0)),"Extremely High")</f>
        <v>Medium</v>
      </c>
      <c r="Z14" s="7">
        <f t="shared" si="3"/>
        <v>1.4</v>
      </c>
      <c r="AA14" s="9" t="str">
        <f t="shared" si="4"/>
        <v>Y</v>
      </c>
      <c r="AB14" s="9" t="str">
        <f t="shared" si="5"/>
        <v>Y</v>
      </c>
      <c r="AC14" s="9" t="str">
        <f t="shared" si="6"/>
        <v>Y</v>
      </c>
      <c r="AD14" s="9" t="str">
        <f t="shared" si="7"/>
        <v>N</v>
      </c>
      <c r="AE14" s="9" t="str">
        <f t="shared" si="8"/>
        <v>Y</v>
      </c>
      <c r="AF14" s="11" t="str">
        <f t="shared" si="9"/>
        <v>N</v>
      </c>
    </row>
    <row r="15" spans="1:32" ht="15.75" customHeight="1" x14ac:dyDescent="0.15">
      <c r="A15" s="1" t="s">
        <v>71</v>
      </c>
      <c r="B15" s="1" t="s">
        <v>9</v>
      </c>
      <c r="C15" s="2">
        <v>4345</v>
      </c>
      <c r="D15" s="1" t="s">
        <v>72</v>
      </c>
      <c r="E15" s="1">
        <v>1</v>
      </c>
      <c r="F15" s="1" t="s">
        <v>11</v>
      </c>
      <c r="G15" s="2">
        <v>40000</v>
      </c>
      <c r="H15" s="1" t="s">
        <v>56</v>
      </c>
      <c r="I15" s="1" t="s">
        <v>25</v>
      </c>
      <c r="J15" s="1" t="s">
        <v>13</v>
      </c>
      <c r="K15" s="1">
        <v>13</v>
      </c>
      <c r="L15" s="3">
        <v>43779</v>
      </c>
      <c r="M15" s="1">
        <v>9</v>
      </c>
      <c r="N15" s="1" t="s">
        <v>73</v>
      </c>
      <c r="O15" s="1" t="s">
        <v>20</v>
      </c>
      <c r="P15" s="2">
        <v>1398</v>
      </c>
      <c r="Q15" s="1">
        <v>51.4</v>
      </c>
      <c r="R15" s="1">
        <v>5</v>
      </c>
      <c r="S15" s="1">
        <v>129</v>
      </c>
      <c r="T15" s="1">
        <v>2011</v>
      </c>
      <c r="U15" s="5" t="str">
        <f t="shared" si="0"/>
        <v>Manual</v>
      </c>
      <c r="V15" s="7">
        <f t="shared" si="1"/>
        <v>0</v>
      </c>
      <c r="W15" s="7" t="str">
        <f>IFERROR(INDEX(PriceBands!C:C,MATCH(V15,PriceBands!A:A,0)),"£30k+")</f>
        <v>£0-5k</v>
      </c>
      <c r="X15" s="7">
        <f t="shared" si="2"/>
        <v>0</v>
      </c>
      <c r="Y15" s="7" t="str">
        <f>IFERROR(INDEX(MileageBand!B:B,MATCH(VehicleData!X15,MileageBand!A:A,0)),"Extremely High")</f>
        <v>Low</v>
      </c>
      <c r="Z15" s="7">
        <f t="shared" si="3"/>
        <v>1.4</v>
      </c>
      <c r="AA15" s="9" t="str">
        <f t="shared" si="4"/>
        <v>Y</v>
      </c>
      <c r="AB15" s="9" t="str">
        <f t="shared" si="5"/>
        <v>Y</v>
      </c>
      <c r="AC15" s="9" t="str">
        <f t="shared" si="6"/>
        <v>Y</v>
      </c>
      <c r="AD15" s="9" t="str">
        <f t="shared" si="7"/>
        <v>N</v>
      </c>
      <c r="AE15" s="9" t="str">
        <f t="shared" si="8"/>
        <v>Y</v>
      </c>
      <c r="AF15" s="11" t="str">
        <f t="shared" si="9"/>
        <v>N</v>
      </c>
    </row>
    <row r="16" spans="1:32" ht="15.75" customHeight="1" x14ac:dyDescent="0.15">
      <c r="A16" s="1" t="s">
        <v>74</v>
      </c>
      <c r="B16" s="1" t="s">
        <v>22</v>
      </c>
      <c r="C16" s="2">
        <v>2130</v>
      </c>
      <c r="D16" s="1" t="s">
        <v>75</v>
      </c>
      <c r="E16" s="1">
        <v>2</v>
      </c>
      <c r="F16" s="1" t="s">
        <v>24</v>
      </c>
      <c r="G16" s="2">
        <v>9275</v>
      </c>
      <c r="H16" s="1" t="s">
        <v>12</v>
      </c>
      <c r="I16" s="1" t="s">
        <v>5</v>
      </c>
      <c r="J16" s="1" t="s">
        <v>13</v>
      </c>
      <c r="K16" s="1">
        <v>15</v>
      </c>
      <c r="L16" s="3">
        <v>45672</v>
      </c>
      <c r="M16" s="1">
        <v>19</v>
      </c>
      <c r="N16" s="1" t="s">
        <v>76</v>
      </c>
      <c r="O16" s="1" t="s">
        <v>20</v>
      </c>
      <c r="P16" s="2">
        <v>1968</v>
      </c>
      <c r="Q16" s="1">
        <v>50.4</v>
      </c>
      <c r="R16" s="1">
        <v>5</v>
      </c>
      <c r="S16" s="1">
        <v>146</v>
      </c>
      <c r="T16" s="1">
        <v>2009</v>
      </c>
      <c r="U16" s="5" t="str">
        <f t="shared" si="0"/>
        <v>Automatic</v>
      </c>
      <c r="V16" s="7">
        <f t="shared" si="1"/>
        <v>0</v>
      </c>
      <c r="W16" s="7" t="str">
        <f>IFERROR(INDEX(PriceBands!C:C,MATCH(V16,PriceBands!A:A,0)),"£30k+")</f>
        <v>£0-5k</v>
      </c>
      <c r="X16" s="7">
        <f t="shared" si="2"/>
        <v>0</v>
      </c>
      <c r="Y16" s="7" t="str">
        <f>IFERROR(INDEX(MileageBand!B:B,MATCH(VehicleData!X16,MileageBand!A:A,0)),"Extremely High")</f>
        <v>Low</v>
      </c>
      <c r="Z16" s="7">
        <f t="shared" si="3"/>
        <v>2</v>
      </c>
      <c r="AA16" s="9" t="str">
        <f t="shared" si="4"/>
        <v>Y</v>
      </c>
      <c r="AB16" s="9" t="str">
        <f t="shared" si="5"/>
        <v>Y</v>
      </c>
      <c r="AC16" s="9" t="str">
        <f t="shared" si="6"/>
        <v>Y</v>
      </c>
      <c r="AD16" s="9" t="str">
        <f t="shared" si="7"/>
        <v>N</v>
      </c>
      <c r="AE16" s="9" t="str">
        <f t="shared" si="8"/>
        <v>Y</v>
      </c>
      <c r="AF16" s="11" t="str">
        <f t="shared" si="9"/>
        <v>N</v>
      </c>
    </row>
    <row r="17" spans="1:32" ht="15.75" customHeight="1" x14ac:dyDescent="0.15">
      <c r="A17" s="1" t="s">
        <v>77</v>
      </c>
      <c r="B17" s="1" t="s">
        <v>46</v>
      </c>
      <c r="C17" s="2">
        <v>7345</v>
      </c>
      <c r="D17" s="1" t="s">
        <v>78</v>
      </c>
      <c r="E17" s="1">
        <v>1</v>
      </c>
      <c r="F17" s="1" t="s">
        <v>24</v>
      </c>
      <c r="G17" s="2">
        <v>141225</v>
      </c>
      <c r="H17" s="1" t="s">
        <v>65</v>
      </c>
      <c r="I17" s="1" t="s">
        <v>5</v>
      </c>
      <c r="J17" s="1" t="s">
        <v>13</v>
      </c>
      <c r="K17" s="1">
        <v>11</v>
      </c>
      <c r="L17" s="3">
        <v>45635</v>
      </c>
      <c r="M17" s="1">
        <v>16</v>
      </c>
      <c r="N17" s="1" t="s">
        <v>79</v>
      </c>
      <c r="O17" s="1" t="s">
        <v>20</v>
      </c>
      <c r="P17" s="2">
        <v>1598</v>
      </c>
      <c r="Q17" s="1">
        <v>74.3</v>
      </c>
      <c r="R17" s="1">
        <v>5</v>
      </c>
      <c r="S17" s="1">
        <v>99</v>
      </c>
      <c r="T17" s="1">
        <v>2013</v>
      </c>
      <c r="U17" s="5" t="str">
        <f t="shared" si="0"/>
        <v>Manual</v>
      </c>
      <c r="V17" s="7">
        <f t="shared" si="1"/>
        <v>5000</v>
      </c>
      <c r="W17" s="7" t="str">
        <f>IFERROR(INDEX(PriceBands!C:C,MATCH(V17,PriceBands!A:A,0)),"£30k+")</f>
        <v>£5-10k</v>
      </c>
      <c r="X17" s="7">
        <f t="shared" si="2"/>
        <v>100000</v>
      </c>
      <c r="Y17" s="7" t="str">
        <f>IFERROR(INDEX(MileageBand!B:B,MATCH(VehicleData!X17,MileageBand!A:A,0)),"Extremely High")</f>
        <v>High</v>
      </c>
      <c r="Z17" s="7">
        <f t="shared" si="3"/>
        <v>1.6</v>
      </c>
      <c r="AA17" s="9" t="str">
        <f t="shared" si="4"/>
        <v>Y</v>
      </c>
      <c r="AB17" s="9" t="str">
        <f t="shared" si="5"/>
        <v>N</v>
      </c>
      <c r="AC17" s="9" t="str">
        <f t="shared" si="6"/>
        <v>Y</v>
      </c>
      <c r="AD17" s="9" t="str">
        <f t="shared" si="7"/>
        <v>N</v>
      </c>
      <c r="AE17" s="9" t="str">
        <f t="shared" si="8"/>
        <v>Y</v>
      </c>
      <c r="AF17" s="11" t="str">
        <f t="shared" si="9"/>
        <v>N</v>
      </c>
    </row>
    <row r="18" spans="1:32" ht="15.75" customHeight="1" x14ac:dyDescent="0.15">
      <c r="A18" s="1" t="s">
        <v>80</v>
      </c>
      <c r="B18" s="1" t="s">
        <v>9</v>
      </c>
      <c r="C18" s="2">
        <v>2305</v>
      </c>
      <c r="D18" s="1" t="s">
        <v>81</v>
      </c>
      <c r="E18" s="1">
        <v>1</v>
      </c>
      <c r="F18" s="1" t="s">
        <v>11</v>
      </c>
      <c r="G18" s="2">
        <v>78000</v>
      </c>
      <c r="H18" s="1" t="s">
        <v>12</v>
      </c>
      <c r="I18" s="1" t="s">
        <v>5</v>
      </c>
      <c r="J18" s="1" t="s">
        <v>13</v>
      </c>
      <c r="K18" s="1">
        <v>14</v>
      </c>
      <c r="L18" s="3">
        <v>45700</v>
      </c>
      <c r="M18" s="1">
        <v>12</v>
      </c>
      <c r="N18" s="1" t="s">
        <v>82</v>
      </c>
      <c r="O18" s="1" t="s">
        <v>20</v>
      </c>
      <c r="P18" s="2">
        <v>1598</v>
      </c>
      <c r="Q18" s="1">
        <v>44.8</v>
      </c>
      <c r="R18" s="1">
        <v>5</v>
      </c>
      <c r="S18" s="1">
        <v>147</v>
      </c>
      <c r="T18" s="1">
        <v>2010</v>
      </c>
      <c r="U18" s="5" t="str">
        <f t="shared" si="0"/>
        <v>Manual</v>
      </c>
      <c r="V18" s="7">
        <f t="shared" si="1"/>
        <v>0</v>
      </c>
      <c r="W18" s="7" t="str">
        <f>IFERROR(INDEX(PriceBands!C:C,MATCH(V18,PriceBands!A:A,0)),"£30k+")</f>
        <v>£0-5k</v>
      </c>
      <c r="X18" s="7">
        <f t="shared" si="2"/>
        <v>50000</v>
      </c>
      <c r="Y18" s="7" t="str">
        <f>IFERROR(INDEX(MileageBand!B:B,MATCH(VehicleData!X18,MileageBand!A:A,0)),"Extremely High")</f>
        <v>Medium</v>
      </c>
      <c r="Z18" s="7">
        <f t="shared" si="3"/>
        <v>1.6</v>
      </c>
      <c r="AA18" s="9" t="str">
        <f t="shared" si="4"/>
        <v>Y</v>
      </c>
      <c r="AB18" s="9" t="str">
        <f t="shared" si="5"/>
        <v>Y</v>
      </c>
      <c r="AC18" s="9" t="str">
        <f t="shared" si="6"/>
        <v>Y</v>
      </c>
      <c r="AD18" s="9" t="str">
        <f t="shared" si="7"/>
        <v>N</v>
      </c>
      <c r="AE18" s="9" t="str">
        <f t="shared" si="8"/>
        <v>Y</v>
      </c>
      <c r="AF18" s="11" t="str">
        <f t="shared" si="9"/>
        <v>N</v>
      </c>
    </row>
    <row r="19" spans="1:32" ht="15.75" customHeight="1" x14ac:dyDescent="0.15">
      <c r="A19" s="1" t="s">
        <v>83</v>
      </c>
      <c r="B19" s="1" t="s">
        <v>17</v>
      </c>
      <c r="C19" s="2">
        <v>2240</v>
      </c>
      <c r="D19" s="1" t="s">
        <v>84</v>
      </c>
      <c r="E19" s="1">
        <v>1</v>
      </c>
      <c r="F19" s="1" t="s">
        <v>24</v>
      </c>
      <c r="G19" s="2">
        <v>39000</v>
      </c>
      <c r="H19" s="1" t="s">
        <v>65</v>
      </c>
      <c r="I19" s="1" t="s">
        <v>25</v>
      </c>
      <c r="J19" s="1" t="s">
        <v>42</v>
      </c>
      <c r="K19" s="1">
        <v>14</v>
      </c>
      <c r="L19" s="3">
        <v>44737</v>
      </c>
      <c r="M19" s="1">
        <v>15</v>
      </c>
      <c r="N19" s="1" t="s">
        <v>85</v>
      </c>
      <c r="O19" s="1" t="s">
        <v>44</v>
      </c>
      <c r="P19" s="2">
        <v>1461</v>
      </c>
      <c r="Q19" s="1">
        <v>54.3</v>
      </c>
      <c r="R19" s="1">
        <v>7</v>
      </c>
      <c r="S19" s="1">
        <v>137</v>
      </c>
      <c r="T19" s="1">
        <v>2010</v>
      </c>
      <c r="U19" s="5" t="str">
        <f t="shared" si="0"/>
        <v>Manual</v>
      </c>
      <c r="V19" s="7">
        <f t="shared" si="1"/>
        <v>0</v>
      </c>
      <c r="W19" s="7" t="str">
        <f>IFERROR(INDEX(PriceBands!C:C,MATCH(V19,PriceBands!A:A,0)),"£30k+")</f>
        <v>£0-5k</v>
      </c>
      <c r="X19" s="7">
        <f t="shared" si="2"/>
        <v>0</v>
      </c>
      <c r="Y19" s="7" t="str">
        <f>IFERROR(INDEX(MileageBand!B:B,MATCH(VehicleData!X19,MileageBand!A:A,0)),"Extremely High")</f>
        <v>Low</v>
      </c>
      <c r="Z19" s="7">
        <f t="shared" si="3"/>
        <v>1.5</v>
      </c>
      <c r="AA19" s="9" t="str">
        <f t="shared" si="4"/>
        <v>Y</v>
      </c>
      <c r="AB19" s="9" t="str">
        <f t="shared" si="5"/>
        <v>Y</v>
      </c>
      <c r="AC19" s="9" t="str">
        <f t="shared" si="6"/>
        <v>Y</v>
      </c>
      <c r="AD19" s="9" t="str">
        <f t="shared" si="7"/>
        <v>N</v>
      </c>
      <c r="AE19" s="9" t="str">
        <f t="shared" si="8"/>
        <v>Y</v>
      </c>
      <c r="AF19" s="11" t="str">
        <f t="shared" si="9"/>
        <v>N</v>
      </c>
    </row>
    <row r="20" spans="1:32" ht="15.75" customHeight="1" x14ac:dyDescent="0.15">
      <c r="A20" s="1" t="s">
        <v>86</v>
      </c>
      <c r="B20" s="1" t="s">
        <v>51</v>
      </c>
      <c r="C20" s="2">
        <v>25000</v>
      </c>
      <c r="D20" s="1" t="s">
        <v>87</v>
      </c>
      <c r="E20" s="1">
        <v>1</v>
      </c>
      <c r="F20" s="1" t="s">
        <v>24</v>
      </c>
      <c r="G20" s="2">
        <v>18735</v>
      </c>
      <c r="H20" s="1" t="s">
        <v>32</v>
      </c>
      <c r="I20" s="1" t="s">
        <v>5</v>
      </c>
      <c r="J20" s="1" t="s">
        <v>57</v>
      </c>
      <c r="K20" s="1">
        <v>2</v>
      </c>
      <c r="L20" s="3">
        <v>45777</v>
      </c>
      <c r="M20" s="1">
        <v>16</v>
      </c>
      <c r="N20" s="1" t="s">
        <v>88</v>
      </c>
      <c r="O20" s="1" t="s">
        <v>59</v>
      </c>
      <c r="P20" s="2">
        <v>2000</v>
      </c>
      <c r="Q20" s="1">
        <v>46</v>
      </c>
      <c r="R20" s="1">
        <v>3</v>
      </c>
      <c r="S20" s="1">
        <v>159</v>
      </c>
      <c r="T20" s="1">
        <v>2022</v>
      </c>
      <c r="U20" s="5" t="str">
        <f t="shared" si="0"/>
        <v>Manual</v>
      </c>
      <c r="V20" s="7">
        <f t="shared" si="1"/>
        <v>25000</v>
      </c>
      <c r="W20" s="7" t="str">
        <f>IFERROR(INDEX(PriceBands!C:C,MATCH(V20,PriceBands!A:A,0)),"£30k+")</f>
        <v>£25-30k</v>
      </c>
      <c r="X20" s="7">
        <f t="shared" si="2"/>
        <v>0</v>
      </c>
      <c r="Y20" s="7" t="str">
        <f>IFERROR(INDEX(MileageBand!B:B,MATCH(VehicleData!X20,MileageBand!A:A,0)),"Extremely High")</f>
        <v>Low</v>
      </c>
      <c r="Z20" s="7">
        <f t="shared" si="3"/>
        <v>2</v>
      </c>
      <c r="AA20" s="9" t="str">
        <f t="shared" si="4"/>
        <v>Y</v>
      </c>
      <c r="AB20" s="9" t="str">
        <f t="shared" si="5"/>
        <v>Y</v>
      </c>
      <c r="AC20" s="9" t="str">
        <f t="shared" si="6"/>
        <v>Y</v>
      </c>
      <c r="AD20" s="9" t="str">
        <f t="shared" si="7"/>
        <v>Y</v>
      </c>
      <c r="AE20" s="9" t="str">
        <f t="shared" si="8"/>
        <v>Y</v>
      </c>
      <c r="AF20" s="11" t="str">
        <f t="shared" si="9"/>
        <v>Y</v>
      </c>
    </row>
    <row r="21" spans="1:32" ht="15.75" customHeight="1" x14ac:dyDescent="0.15">
      <c r="A21" s="1" t="s">
        <v>89</v>
      </c>
      <c r="B21" s="1" t="s">
        <v>51</v>
      </c>
      <c r="C21" s="2">
        <v>25000</v>
      </c>
      <c r="D21" s="1" t="s">
        <v>87</v>
      </c>
      <c r="E21" s="1">
        <v>1</v>
      </c>
      <c r="F21" s="1" t="s">
        <v>24</v>
      </c>
      <c r="G21" s="2">
        <v>14952</v>
      </c>
      <c r="H21" s="1" t="s">
        <v>12</v>
      </c>
      <c r="I21" s="1" t="s">
        <v>5</v>
      </c>
      <c r="J21" s="1" t="s">
        <v>57</v>
      </c>
      <c r="K21" s="1">
        <v>2</v>
      </c>
      <c r="L21" s="3">
        <v>45777</v>
      </c>
      <c r="M21" s="1">
        <v>16</v>
      </c>
      <c r="N21" s="1" t="s">
        <v>90</v>
      </c>
      <c r="O21" s="1" t="s">
        <v>59</v>
      </c>
      <c r="P21" s="2">
        <v>2000</v>
      </c>
      <c r="Q21" s="1">
        <v>46</v>
      </c>
      <c r="R21" s="1">
        <v>3</v>
      </c>
      <c r="S21" s="1">
        <v>159</v>
      </c>
      <c r="T21" s="1">
        <v>2022</v>
      </c>
      <c r="U21" s="5" t="str">
        <f t="shared" si="0"/>
        <v>Manual</v>
      </c>
      <c r="V21" s="7">
        <f t="shared" si="1"/>
        <v>25000</v>
      </c>
      <c r="W21" s="7" t="str">
        <f>IFERROR(INDEX(PriceBands!C:C,MATCH(V21,PriceBands!A:A,0)),"£30k+")</f>
        <v>£25-30k</v>
      </c>
      <c r="X21" s="7">
        <f t="shared" si="2"/>
        <v>0</v>
      </c>
      <c r="Y21" s="7" t="str">
        <f>IFERROR(INDEX(MileageBand!B:B,MATCH(VehicleData!X21,MileageBand!A:A,0)),"Extremely High")</f>
        <v>Low</v>
      </c>
      <c r="Z21" s="7">
        <f t="shared" si="3"/>
        <v>2</v>
      </c>
      <c r="AA21" s="9" t="str">
        <f t="shared" si="4"/>
        <v>Y</v>
      </c>
      <c r="AB21" s="9" t="str">
        <f t="shared" si="5"/>
        <v>Y</v>
      </c>
      <c r="AC21" s="9" t="str">
        <f t="shared" si="6"/>
        <v>Y</v>
      </c>
      <c r="AD21" s="9" t="str">
        <f t="shared" si="7"/>
        <v>Y</v>
      </c>
      <c r="AE21" s="9" t="str">
        <f t="shared" si="8"/>
        <v>Y</v>
      </c>
      <c r="AF21" s="11" t="str">
        <f t="shared" si="9"/>
        <v>Y</v>
      </c>
    </row>
    <row r="22" spans="1:32" ht="15.75" customHeight="1" x14ac:dyDescent="0.15">
      <c r="A22" s="1" t="s">
        <v>91</v>
      </c>
      <c r="B22" s="1" t="s">
        <v>51</v>
      </c>
      <c r="C22" s="2">
        <v>6465</v>
      </c>
      <c r="D22" s="1" t="s">
        <v>52</v>
      </c>
      <c r="E22" s="1">
        <v>2</v>
      </c>
      <c r="F22" s="1" t="s">
        <v>11</v>
      </c>
      <c r="G22" s="2">
        <v>27096</v>
      </c>
      <c r="H22" s="1" t="s">
        <v>65</v>
      </c>
      <c r="I22" s="1" t="s">
        <v>5</v>
      </c>
      <c r="J22" s="1" t="s">
        <v>42</v>
      </c>
      <c r="K22" s="1">
        <v>9</v>
      </c>
      <c r="L22" s="3">
        <v>45617</v>
      </c>
      <c r="M22" s="1">
        <v>10</v>
      </c>
      <c r="N22" s="1" t="s">
        <v>92</v>
      </c>
      <c r="O22" s="1" t="s">
        <v>44</v>
      </c>
      <c r="P22" s="2">
        <v>1596</v>
      </c>
      <c r="Q22" s="1">
        <v>44.1</v>
      </c>
      <c r="R22" s="1">
        <v>5</v>
      </c>
      <c r="S22" s="1">
        <v>149</v>
      </c>
      <c r="T22" s="1">
        <v>2015</v>
      </c>
      <c r="U22" s="5" t="str">
        <f t="shared" si="0"/>
        <v>Automatic</v>
      </c>
      <c r="V22" s="7">
        <f t="shared" si="1"/>
        <v>5000</v>
      </c>
      <c r="W22" s="7" t="str">
        <f>IFERROR(INDEX(PriceBands!C:C,MATCH(V22,PriceBands!A:A,0)),"£30k+")</f>
        <v>£5-10k</v>
      </c>
      <c r="X22" s="7">
        <f t="shared" si="2"/>
        <v>0</v>
      </c>
      <c r="Y22" s="7" t="str">
        <f>IFERROR(INDEX(MileageBand!B:B,MATCH(VehicleData!X22,MileageBand!A:A,0)),"Extremely High")</f>
        <v>Low</v>
      </c>
      <c r="Z22" s="7">
        <f t="shared" si="3"/>
        <v>1.6</v>
      </c>
      <c r="AA22" s="9" t="str">
        <f t="shared" si="4"/>
        <v>Y</v>
      </c>
      <c r="AB22" s="9" t="str">
        <f t="shared" si="5"/>
        <v>Y</v>
      </c>
      <c r="AC22" s="9" t="str">
        <f t="shared" si="6"/>
        <v>Y</v>
      </c>
      <c r="AD22" s="9" t="str">
        <f t="shared" si="7"/>
        <v>Y</v>
      </c>
      <c r="AE22" s="9" t="str">
        <f t="shared" si="8"/>
        <v>Y</v>
      </c>
      <c r="AF22" s="11" t="str">
        <f t="shared" si="9"/>
        <v>Y</v>
      </c>
    </row>
    <row r="23" spans="1:32" ht="15.75" customHeight="1" x14ac:dyDescent="0.15">
      <c r="A23" s="1" t="s">
        <v>93</v>
      </c>
      <c r="B23" s="1" t="s">
        <v>94</v>
      </c>
      <c r="C23" s="2">
        <v>15045</v>
      </c>
      <c r="D23" s="1" t="s">
        <v>95</v>
      </c>
      <c r="E23" s="1">
        <v>1</v>
      </c>
      <c r="F23" s="1" t="s">
        <v>24</v>
      </c>
      <c r="G23" s="2">
        <v>72000</v>
      </c>
      <c r="H23" s="1" t="s">
        <v>56</v>
      </c>
      <c r="I23" s="1" t="s">
        <v>5</v>
      </c>
      <c r="J23" s="1" t="s">
        <v>26</v>
      </c>
      <c r="K23" s="1">
        <v>10</v>
      </c>
      <c r="L23" s="3">
        <v>45674</v>
      </c>
      <c r="M23" s="1">
        <v>33</v>
      </c>
      <c r="N23" s="1" t="s">
        <v>96</v>
      </c>
      <c r="O23" s="1" t="s">
        <v>28</v>
      </c>
      <c r="P23" s="2">
        <v>1995</v>
      </c>
      <c r="Q23" s="1">
        <v>62.8</v>
      </c>
      <c r="R23" s="1">
        <v>5</v>
      </c>
      <c r="S23" s="1">
        <v>119</v>
      </c>
      <c r="T23" s="1">
        <v>2014</v>
      </c>
      <c r="U23" s="5" t="str">
        <f t="shared" si="0"/>
        <v>Manual</v>
      </c>
      <c r="V23" s="7">
        <f t="shared" si="1"/>
        <v>15000</v>
      </c>
      <c r="W23" s="7" t="str">
        <f>IFERROR(INDEX(PriceBands!C:C,MATCH(V23,PriceBands!A:A,0)),"£30k+")</f>
        <v>£15-20k</v>
      </c>
      <c r="X23" s="7">
        <f t="shared" si="2"/>
        <v>50000</v>
      </c>
      <c r="Y23" s="7" t="str">
        <f>IFERROR(INDEX(MileageBand!B:B,MATCH(VehicleData!X23,MileageBand!A:A,0)),"Extremely High")</f>
        <v>Medium</v>
      </c>
      <c r="Z23" s="7">
        <f t="shared" si="3"/>
        <v>2</v>
      </c>
      <c r="AA23" s="9" t="str">
        <f t="shared" si="4"/>
        <v>Y</v>
      </c>
      <c r="AB23" s="9" t="str">
        <f t="shared" si="5"/>
        <v>Y</v>
      </c>
      <c r="AC23" s="9" t="str">
        <f t="shared" si="6"/>
        <v>Y</v>
      </c>
      <c r="AD23" s="9" t="str">
        <f t="shared" si="7"/>
        <v>Y</v>
      </c>
      <c r="AE23" s="9" t="str">
        <f t="shared" si="8"/>
        <v>Y</v>
      </c>
      <c r="AF23" s="11" t="str">
        <f t="shared" si="9"/>
        <v>Y</v>
      </c>
    </row>
    <row r="24" spans="1:32" ht="15.75" customHeight="1" x14ac:dyDescent="0.15">
      <c r="A24" s="1" t="s">
        <v>97</v>
      </c>
      <c r="B24" s="1" t="s">
        <v>51</v>
      </c>
      <c r="C24" s="2">
        <v>5845</v>
      </c>
      <c r="D24" s="1" t="s">
        <v>61</v>
      </c>
      <c r="E24" s="1">
        <v>1</v>
      </c>
      <c r="F24" s="1" t="s">
        <v>11</v>
      </c>
      <c r="G24" s="2">
        <v>53591</v>
      </c>
      <c r="H24" s="1" t="s">
        <v>98</v>
      </c>
      <c r="I24" s="1" t="s">
        <v>25</v>
      </c>
      <c r="J24" s="1" t="s">
        <v>13</v>
      </c>
      <c r="K24" s="1">
        <v>12</v>
      </c>
      <c r="L24" s="3">
        <v>44711</v>
      </c>
      <c r="M24" s="1">
        <v>8</v>
      </c>
      <c r="N24" s="1" t="s">
        <v>99</v>
      </c>
      <c r="O24" s="1" t="s">
        <v>20</v>
      </c>
      <c r="P24" s="2">
        <v>1388</v>
      </c>
      <c r="Q24" s="1">
        <v>48.7</v>
      </c>
      <c r="R24" s="1">
        <v>5</v>
      </c>
      <c r="S24" s="1">
        <v>130</v>
      </c>
      <c r="T24" s="1">
        <v>2012</v>
      </c>
      <c r="U24" s="5" t="str">
        <f t="shared" si="0"/>
        <v>Manual</v>
      </c>
      <c r="V24" s="7">
        <f t="shared" si="1"/>
        <v>5000</v>
      </c>
      <c r="W24" s="7" t="str">
        <f>IFERROR(INDEX(PriceBands!C:C,MATCH(V24,PriceBands!A:A,0)),"£30k+")</f>
        <v>£5-10k</v>
      </c>
      <c r="X24" s="7">
        <f t="shared" si="2"/>
        <v>50000</v>
      </c>
      <c r="Y24" s="7" t="str">
        <f>IFERROR(INDEX(MileageBand!B:B,MATCH(VehicleData!X24,MileageBand!A:A,0)),"Extremely High")</f>
        <v>Medium</v>
      </c>
      <c r="Z24" s="7">
        <f t="shared" si="3"/>
        <v>1.4</v>
      </c>
      <c r="AA24" s="9" t="str">
        <f t="shared" si="4"/>
        <v>Y</v>
      </c>
      <c r="AB24" s="9" t="str">
        <f t="shared" si="5"/>
        <v>Y</v>
      </c>
      <c r="AC24" s="9" t="str">
        <f t="shared" si="6"/>
        <v>Y</v>
      </c>
      <c r="AD24" s="9" t="str">
        <f t="shared" si="7"/>
        <v>N</v>
      </c>
      <c r="AE24" s="9" t="str">
        <f t="shared" si="8"/>
        <v>Y</v>
      </c>
      <c r="AF24" s="11" t="str">
        <f t="shared" si="9"/>
        <v>N</v>
      </c>
    </row>
    <row r="25" spans="1:32" ht="15.75" customHeight="1" x14ac:dyDescent="0.15">
      <c r="A25" s="1" t="s">
        <v>100</v>
      </c>
      <c r="B25" s="1" t="s">
        <v>51</v>
      </c>
      <c r="C25" s="2">
        <v>12395</v>
      </c>
      <c r="D25" s="1" t="s">
        <v>101</v>
      </c>
      <c r="E25" s="1">
        <v>1</v>
      </c>
      <c r="F25" s="1" t="s">
        <v>24</v>
      </c>
      <c r="G25" s="2">
        <v>102670</v>
      </c>
      <c r="H25" s="1" t="s">
        <v>56</v>
      </c>
      <c r="I25" s="1" t="s">
        <v>5</v>
      </c>
      <c r="J25" s="1" t="s">
        <v>57</v>
      </c>
      <c r="K25" s="1">
        <v>6</v>
      </c>
      <c r="L25" s="3">
        <v>45463</v>
      </c>
      <c r="M25" s="1">
        <v>18</v>
      </c>
      <c r="N25" s="1" t="s">
        <v>102</v>
      </c>
      <c r="O25" s="1" t="s">
        <v>59</v>
      </c>
      <c r="P25" s="2">
        <v>1995</v>
      </c>
      <c r="Q25" s="1">
        <v>40.9</v>
      </c>
      <c r="R25" s="1">
        <v>3</v>
      </c>
      <c r="S25" s="1">
        <v>177</v>
      </c>
      <c r="T25" s="1">
        <v>2018</v>
      </c>
      <c r="U25" s="5" t="str">
        <f t="shared" si="0"/>
        <v>Manual</v>
      </c>
      <c r="V25" s="7">
        <f t="shared" si="1"/>
        <v>10000</v>
      </c>
      <c r="W25" s="7" t="str">
        <f>IFERROR(INDEX(PriceBands!C:C,MATCH(V25,PriceBands!A:A,0)),"£30k+")</f>
        <v>£10-£15k</v>
      </c>
      <c r="X25" s="7">
        <f t="shared" si="2"/>
        <v>100000</v>
      </c>
      <c r="Y25" s="7" t="str">
        <f>IFERROR(INDEX(MileageBand!B:B,MATCH(VehicleData!X25,MileageBand!A:A,0)),"Extremely High")</f>
        <v>High</v>
      </c>
      <c r="Z25" s="7">
        <f t="shared" si="3"/>
        <v>2</v>
      </c>
      <c r="AA25" s="9" t="str">
        <f t="shared" si="4"/>
        <v>Y</v>
      </c>
      <c r="AB25" s="9" t="str">
        <f t="shared" si="5"/>
        <v>N</v>
      </c>
      <c r="AC25" s="9" t="str">
        <f t="shared" si="6"/>
        <v>Y</v>
      </c>
      <c r="AD25" s="9" t="str">
        <f t="shared" si="7"/>
        <v>Y</v>
      </c>
      <c r="AE25" s="9" t="str">
        <f t="shared" si="8"/>
        <v>Y</v>
      </c>
      <c r="AF25" s="11" t="str">
        <f t="shared" si="9"/>
        <v>N</v>
      </c>
    </row>
    <row r="26" spans="1:32" ht="15.75" customHeight="1" x14ac:dyDescent="0.15">
      <c r="A26" s="1" t="s">
        <v>103</v>
      </c>
      <c r="B26" s="1" t="s">
        <v>104</v>
      </c>
      <c r="C26" s="2">
        <v>9515</v>
      </c>
      <c r="D26" s="1" t="s">
        <v>105</v>
      </c>
      <c r="E26" s="1">
        <v>2</v>
      </c>
      <c r="F26" s="1" t="s">
        <v>3</v>
      </c>
      <c r="G26" s="2">
        <v>57994</v>
      </c>
      <c r="H26" s="1" t="s">
        <v>32</v>
      </c>
      <c r="I26" s="1" t="s">
        <v>5</v>
      </c>
      <c r="J26" s="1" t="s">
        <v>13</v>
      </c>
      <c r="K26" s="1">
        <v>9</v>
      </c>
      <c r="L26" s="3">
        <v>45748</v>
      </c>
      <c r="M26" s="1">
        <v>12</v>
      </c>
      <c r="N26" s="1" t="s">
        <v>106</v>
      </c>
      <c r="O26" s="1" t="s">
        <v>20</v>
      </c>
      <c r="P26" s="2">
        <v>1798</v>
      </c>
      <c r="Q26" s="1">
        <v>78.5</v>
      </c>
      <c r="R26" s="1">
        <v>5</v>
      </c>
      <c r="S26" s="1">
        <v>82</v>
      </c>
      <c r="T26" s="1">
        <v>2015</v>
      </c>
      <c r="U26" s="5" t="str">
        <f t="shared" si="0"/>
        <v>Automatic</v>
      </c>
      <c r="V26" s="7">
        <f t="shared" si="1"/>
        <v>5000</v>
      </c>
      <c r="W26" s="7" t="str">
        <f>IFERROR(INDEX(PriceBands!C:C,MATCH(V26,PriceBands!A:A,0)),"£30k+")</f>
        <v>£5-10k</v>
      </c>
      <c r="X26" s="7">
        <f t="shared" si="2"/>
        <v>50000</v>
      </c>
      <c r="Y26" s="7" t="str">
        <f>IFERROR(INDEX(MileageBand!B:B,MATCH(VehicleData!X26,MileageBand!A:A,0)),"Extremely High")</f>
        <v>Medium</v>
      </c>
      <c r="Z26" s="7">
        <f t="shared" si="3"/>
        <v>1.8</v>
      </c>
      <c r="AA26" s="9" t="str">
        <f t="shared" si="4"/>
        <v>Y</v>
      </c>
      <c r="AB26" s="9" t="str">
        <f t="shared" si="5"/>
        <v>Y</v>
      </c>
      <c r="AC26" s="9" t="str">
        <f t="shared" si="6"/>
        <v>Y</v>
      </c>
      <c r="AD26" s="9" t="str">
        <f t="shared" si="7"/>
        <v>Y</v>
      </c>
      <c r="AE26" s="9" t="str">
        <f t="shared" si="8"/>
        <v>Y</v>
      </c>
      <c r="AF26" s="11" t="str">
        <f t="shared" si="9"/>
        <v>Y</v>
      </c>
    </row>
    <row r="27" spans="1:32" ht="15.75" customHeight="1" x14ac:dyDescent="0.15">
      <c r="A27" s="1" t="s">
        <v>107</v>
      </c>
      <c r="B27" s="1" t="s">
        <v>108</v>
      </c>
      <c r="C27" s="2">
        <v>4671</v>
      </c>
      <c r="D27" s="1" t="s">
        <v>109</v>
      </c>
      <c r="E27" s="1">
        <v>1</v>
      </c>
      <c r="F27" s="1" t="s">
        <v>11</v>
      </c>
      <c r="G27" s="2">
        <v>17719</v>
      </c>
      <c r="H27" s="1" t="s">
        <v>32</v>
      </c>
      <c r="I27" s="1" t="s">
        <v>5</v>
      </c>
      <c r="J27" s="1" t="s">
        <v>13</v>
      </c>
      <c r="K27" s="1">
        <v>9</v>
      </c>
      <c r="L27" s="3">
        <v>45488</v>
      </c>
      <c r="M27" s="1">
        <v>1</v>
      </c>
      <c r="N27" s="1" t="s">
        <v>110</v>
      </c>
      <c r="O27" s="1" t="s">
        <v>20</v>
      </c>
      <c r="P27" s="1">
        <v>998</v>
      </c>
      <c r="Q27" s="1">
        <v>60.1</v>
      </c>
      <c r="R27" s="1">
        <v>5</v>
      </c>
      <c r="S27" s="1">
        <v>108</v>
      </c>
      <c r="T27" s="1">
        <v>2015</v>
      </c>
      <c r="U27" s="5" t="str">
        <f t="shared" si="0"/>
        <v>Manual</v>
      </c>
      <c r="V27" s="7">
        <f t="shared" si="1"/>
        <v>0</v>
      </c>
      <c r="W27" s="7" t="str">
        <f>IFERROR(INDEX(PriceBands!C:C,MATCH(V27,PriceBands!A:A,0)),"£30k+")</f>
        <v>£0-5k</v>
      </c>
      <c r="X27" s="7">
        <f t="shared" si="2"/>
        <v>0</v>
      </c>
      <c r="Y27" s="7" t="str">
        <f>IFERROR(INDEX(MileageBand!B:B,MATCH(VehicleData!X27,MileageBand!A:A,0)),"Extremely High")</f>
        <v>Low</v>
      </c>
      <c r="Z27" s="7">
        <f t="shared" si="3"/>
        <v>1</v>
      </c>
      <c r="AA27" s="9" t="str">
        <f t="shared" si="4"/>
        <v>Y</v>
      </c>
      <c r="AB27" s="9" t="str">
        <f t="shared" si="5"/>
        <v>Y</v>
      </c>
      <c r="AC27" s="9" t="str">
        <f t="shared" si="6"/>
        <v>Y</v>
      </c>
      <c r="AD27" s="9" t="str">
        <f t="shared" si="7"/>
        <v>Y</v>
      </c>
      <c r="AE27" s="9" t="str">
        <f t="shared" si="8"/>
        <v>Y</v>
      </c>
      <c r="AF27" s="11" t="str">
        <f t="shared" si="9"/>
        <v>Y</v>
      </c>
    </row>
    <row r="28" spans="1:32" ht="15.75" customHeight="1" x14ac:dyDescent="0.15">
      <c r="A28" s="1" t="s">
        <v>111</v>
      </c>
      <c r="B28" s="1" t="s">
        <v>112</v>
      </c>
      <c r="C28" s="2">
        <v>4445</v>
      </c>
      <c r="D28" s="1" t="s">
        <v>113</v>
      </c>
      <c r="E28" s="1">
        <v>1</v>
      </c>
      <c r="F28" s="1" t="s">
        <v>11</v>
      </c>
      <c r="G28" s="2">
        <v>5000</v>
      </c>
      <c r="H28" s="1" t="s">
        <v>56</v>
      </c>
      <c r="I28" s="1" t="s">
        <v>5</v>
      </c>
      <c r="J28" s="1" t="s">
        <v>13</v>
      </c>
      <c r="K28" s="1">
        <v>10</v>
      </c>
      <c r="L28" s="3">
        <v>45664</v>
      </c>
      <c r="M28" s="1">
        <v>6</v>
      </c>
      <c r="N28" s="1" t="s">
        <v>114</v>
      </c>
      <c r="O28" s="1" t="s">
        <v>20</v>
      </c>
      <c r="P28" s="1">
        <v>998</v>
      </c>
      <c r="Q28" s="1">
        <v>68.900000000000006</v>
      </c>
      <c r="R28" s="1">
        <v>4</v>
      </c>
      <c r="S28" s="1">
        <v>95</v>
      </c>
      <c r="T28" s="1">
        <v>2014</v>
      </c>
      <c r="U28" s="5" t="str">
        <f t="shared" si="0"/>
        <v>Manual</v>
      </c>
      <c r="V28" s="7">
        <f t="shared" si="1"/>
        <v>0</v>
      </c>
      <c r="W28" s="7" t="str">
        <f>IFERROR(INDEX(PriceBands!C:C,MATCH(V28,PriceBands!A:A,0)),"£30k+")</f>
        <v>£0-5k</v>
      </c>
      <c r="X28" s="7">
        <f t="shared" si="2"/>
        <v>0</v>
      </c>
      <c r="Y28" s="7" t="str">
        <f>IFERROR(INDEX(MileageBand!B:B,MATCH(VehicleData!X28,MileageBand!A:A,0)),"Extremely High")</f>
        <v>Low</v>
      </c>
      <c r="Z28" s="7">
        <f t="shared" si="3"/>
        <v>1</v>
      </c>
      <c r="AA28" s="9" t="str">
        <f t="shared" si="4"/>
        <v>Y</v>
      </c>
      <c r="AB28" s="9" t="str">
        <f t="shared" si="5"/>
        <v>Y</v>
      </c>
      <c r="AC28" s="9" t="str">
        <f t="shared" si="6"/>
        <v>Y</v>
      </c>
      <c r="AD28" s="9" t="str">
        <f t="shared" si="7"/>
        <v>Y</v>
      </c>
      <c r="AE28" s="9" t="str">
        <f t="shared" si="8"/>
        <v>Y</v>
      </c>
      <c r="AF28" s="11" t="str">
        <f t="shared" si="9"/>
        <v>Y</v>
      </c>
    </row>
    <row r="29" spans="1:32" ht="15.75" customHeight="1" x14ac:dyDescent="0.15">
      <c r="A29" s="1" t="s">
        <v>115</v>
      </c>
      <c r="B29" s="1" t="s">
        <v>94</v>
      </c>
      <c r="C29" s="2">
        <v>18895</v>
      </c>
      <c r="D29" s="1" t="s">
        <v>116</v>
      </c>
      <c r="E29" s="1">
        <v>2</v>
      </c>
      <c r="F29" s="1" t="s">
        <v>24</v>
      </c>
      <c r="G29" s="2">
        <v>9000</v>
      </c>
      <c r="H29" s="1" t="s">
        <v>56</v>
      </c>
      <c r="I29" s="1" t="s">
        <v>25</v>
      </c>
      <c r="J29" s="1" t="s">
        <v>117</v>
      </c>
      <c r="K29" s="1">
        <v>10</v>
      </c>
      <c r="L29" s="3">
        <v>44638</v>
      </c>
      <c r="M29" s="1">
        <v>30</v>
      </c>
      <c r="N29" s="1" t="s">
        <v>118</v>
      </c>
      <c r="O29" s="1" t="s">
        <v>119</v>
      </c>
      <c r="P29" s="2">
        <v>1995</v>
      </c>
      <c r="Q29" s="1">
        <v>60.1</v>
      </c>
      <c r="R29" s="1">
        <v>4</v>
      </c>
      <c r="S29" s="1">
        <v>124</v>
      </c>
      <c r="T29" s="1">
        <v>2014</v>
      </c>
      <c r="U29" s="5" t="str">
        <f t="shared" si="0"/>
        <v>Automatic</v>
      </c>
      <c r="V29" s="7">
        <f t="shared" si="1"/>
        <v>15000</v>
      </c>
      <c r="W29" s="7" t="str">
        <f>IFERROR(INDEX(PriceBands!C:C,MATCH(V29,PriceBands!A:A,0)),"£30k+")</f>
        <v>£15-20k</v>
      </c>
      <c r="X29" s="7">
        <f t="shared" si="2"/>
        <v>0</v>
      </c>
      <c r="Y29" s="7" t="str">
        <f>IFERROR(INDEX(MileageBand!B:B,MATCH(VehicleData!X29,MileageBand!A:A,0)),"Extremely High")</f>
        <v>Low</v>
      </c>
      <c r="Z29" s="7">
        <f t="shared" si="3"/>
        <v>2</v>
      </c>
      <c r="AA29" s="9" t="str">
        <f t="shared" si="4"/>
        <v>Y</v>
      </c>
      <c r="AB29" s="9" t="str">
        <f t="shared" si="5"/>
        <v>Y</v>
      </c>
      <c r="AC29" s="9" t="str">
        <f t="shared" si="6"/>
        <v>Y</v>
      </c>
      <c r="AD29" s="9" t="str">
        <f t="shared" si="7"/>
        <v>Y</v>
      </c>
      <c r="AE29" s="9" t="str">
        <f t="shared" si="8"/>
        <v>Y</v>
      </c>
      <c r="AF29" s="11" t="str">
        <f t="shared" si="9"/>
        <v>Y</v>
      </c>
    </row>
    <row r="30" spans="1:32" ht="15.75" customHeight="1" x14ac:dyDescent="0.15">
      <c r="A30" s="1" t="s">
        <v>120</v>
      </c>
      <c r="B30" s="1" t="s">
        <v>1</v>
      </c>
      <c r="C30" s="2">
        <v>11257</v>
      </c>
      <c r="D30" s="1" t="s">
        <v>121</v>
      </c>
      <c r="E30" s="1">
        <v>2</v>
      </c>
      <c r="F30" s="1" t="s">
        <v>24</v>
      </c>
      <c r="G30" s="2">
        <v>87265</v>
      </c>
      <c r="H30" s="1" t="s">
        <v>4</v>
      </c>
      <c r="I30" s="1" t="s">
        <v>5</v>
      </c>
      <c r="J30" s="1" t="s">
        <v>6</v>
      </c>
      <c r="K30" s="1">
        <v>7</v>
      </c>
      <c r="L30" s="3">
        <v>45625</v>
      </c>
      <c r="M30" s="1">
        <v>25</v>
      </c>
      <c r="N30" s="1" t="s">
        <v>122</v>
      </c>
      <c r="O30" s="1" t="s">
        <v>6</v>
      </c>
      <c r="P30" s="2">
        <v>2199</v>
      </c>
      <c r="Q30" s="1">
        <v>42.8</v>
      </c>
      <c r="R30" s="1">
        <v>7</v>
      </c>
      <c r="S30" s="1">
        <v>174</v>
      </c>
      <c r="T30" s="1">
        <v>2017</v>
      </c>
      <c r="U30" s="5" t="str">
        <f t="shared" si="0"/>
        <v>Automatic</v>
      </c>
      <c r="V30" s="7">
        <f t="shared" si="1"/>
        <v>10000</v>
      </c>
      <c r="W30" s="7" t="str">
        <f>IFERROR(INDEX(PriceBands!C:C,MATCH(V30,PriceBands!A:A,0)),"£30k+")</f>
        <v>£10-£15k</v>
      </c>
      <c r="X30" s="7">
        <f t="shared" si="2"/>
        <v>50000</v>
      </c>
      <c r="Y30" s="7" t="str">
        <f>IFERROR(INDEX(MileageBand!B:B,MATCH(VehicleData!X30,MileageBand!A:A,0)),"Extremely High")</f>
        <v>Medium</v>
      </c>
      <c r="Z30" s="7">
        <f t="shared" si="3"/>
        <v>2.2000000000000002</v>
      </c>
      <c r="AA30" s="9" t="str">
        <f t="shared" si="4"/>
        <v>Y</v>
      </c>
      <c r="AB30" s="9" t="str">
        <f t="shared" si="5"/>
        <v>Y</v>
      </c>
      <c r="AC30" s="9" t="str">
        <f t="shared" si="6"/>
        <v>Y</v>
      </c>
      <c r="AD30" s="9" t="str">
        <f t="shared" si="7"/>
        <v>Y</v>
      </c>
      <c r="AE30" s="9" t="str">
        <f t="shared" si="8"/>
        <v>Y</v>
      </c>
      <c r="AF30" s="11" t="str">
        <f t="shared" si="9"/>
        <v>Y</v>
      </c>
    </row>
    <row r="31" spans="1:32" ht="15.75" customHeight="1" x14ac:dyDescent="0.15">
      <c r="A31" s="1" t="s">
        <v>123</v>
      </c>
      <c r="B31" s="1" t="s">
        <v>112</v>
      </c>
      <c r="C31" s="2">
        <v>4777</v>
      </c>
      <c r="D31" s="1" t="s">
        <v>124</v>
      </c>
      <c r="E31" s="1">
        <v>2</v>
      </c>
      <c r="F31" s="1" t="s">
        <v>11</v>
      </c>
      <c r="G31" s="2">
        <v>40721</v>
      </c>
      <c r="H31" s="1" t="s">
        <v>48</v>
      </c>
      <c r="I31" s="1" t="s">
        <v>5</v>
      </c>
      <c r="J31" s="1" t="s">
        <v>13</v>
      </c>
      <c r="K31" s="1">
        <v>9</v>
      </c>
      <c r="L31" s="3">
        <v>45640</v>
      </c>
      <c r="M31" s="1">
        <v>6</v>
      </c>
      <c r="N31" s="1" t="s">
        <v>125</v>
      </c>
      <c r="O31" s="1" t="s">
        <v>20</v>
      </c>
      <c r="P31" s="1">
        <v>998</v>
      </c>
      <c r="Q31" s="1">
        <v>67.3</v>
      </c>
      <c r="R31" s="1">
        <v>4</v>
      </c>
      <c r="S31" s="1">
        <v>97</v>
      </c>
      <c r="T31" s="1">
        <v>2015</v>
      </c>
      <c r="U31" s="5" t="str">
        <f t="shared" si="0"/>
        <v>Automatic</v>
      </c>
      <c r="V31" s="7">
        <f t="shared" si="1"/>
        <v>0</v>
      </c>
      <c r="W31" s="7" t="str">
        <f>IFERROR(INDEX(PriceBands!C:C,MATCH(V31,PriceBands!A:A,0)),"£30k+")</f>
        <v>£0-5k</v>
      </c>
      <c r="X31" s="7">
        <f t="shared" si="2"/>
        <v>0</v>
      </c>
      <c r="Y31" s="7" t="str">
        <f>IFERROR(INDEX(MileageBand!B:B,MATCH(VehicleData!X31,MileageBand!A:A,0)),"Extremely High")</f>
        <v>Low</v>
      </c>
      <c r="Z31" s="7">
        <f t="shared" si="3"/>
        <v>1</v>
      </c>
      <c r="AA31" s="9" t="str">
        <f t="shared" si="4"/>
        <v>Y</v>
      </c>
      <c r="AB31" s="9" t="str">
        <f t="shared" si="5"/>
        <v>Y</v>
      </c>
      <c r="AC31" s="9" t="str">
        <f t="shared" si="6"/>
        <v>Y</v>
      </c>
      <c r="AD31" s="9" t="str">
        <f t="shared" si="7"/>
        <v>Y</v>
      </c>
      <c r="AE31" s="9" t="str">
        <f t="shared" si="8"/>
        <v>Y</v>
      </c>
      <c r="AF31" s="11" t="str">
        <f t="shared" si="9"/>
        <v>Y</v>
      </c>
    </row>
    <row r="32" spans="1:32" ht="15.75" customHeight="1" x14ac:dyDescent="0.15">
      <c r="A32" s="1" t="s">
        <v>126</v>
      </c>
      <c r="B32" s="1" t="s">
        <v>127</v>
      </c>
      <c r="C32" s="2">
        <v>3477</v>
      </c>
      <c r="D32" s="1" t="s">
        <v>128</v>
      </c>
      <c r="E32" s="1">
        <v>1</v>
      </c>
      <c r="F32" s="1" t="s">
        <v>11</v>
      </c>
      <c r="G32" s="2">
        <v>60000</v>
      </c>
      <c r="H32" s="1" t="s">
        <v>56</v>
      </c>
      <c r="I32" s="1" t="s">
        <v>33</v>
      </c>
      <c r="J32" s="1" t="s">
        <v>117</v>
      </c>
      <c r="K32" s="1">
        <v>14</v>
      </c>
      <c r="L32" s="3">
        <v>45538</v>
      </c>
      <c r="M32" s="1">
        <v>18</v>
      </c>
      <c r="N32" s="1" t="s">
        <v>129</v>
      </c>
      <c r="O32" s="1" t="s">
        <v>130</v>
      </c>
      <c r="P32" s="2">
        <v>1598</v>
      </c>
      <c r="Q32" s="1">
        <v>49.6</v>
      </c>
      <c r="R32" s="1">
        <v>4</v>
      </c>
      <c r="S32" s="1">
        <v>133</v>
      </c>
      <c r="T32" s="1">
        <v>2010</v>
      </c>
      <c r="U32" s="5" t="str">
        <f t="shared" si="0"/>
        <v>Manual</v>
      </c>
      <c r="V32" s="7">
        <f t="shared" si="1"/>
        <v>0</v>
      </c>
      <c r="W32" s="7" t="str">
        <f>IFERROR(INDEX(PriceBands!C:C,MATCH(V32,PriceBands!A:A,0)),"£30k+")</f>
        <v>£0-5k</v>
      </c>
      <c r="X32" s="7">
        <f t="shared" si="2"/>
        <v>50000</v>
      </c>
      <c r="Y32" s="7" t="str">
        <f>IFERROR(INDEX(MileageBand!B:B,MATCH(VehicleData!X32,MileageBand!A:A,0)),"Extremely High")</f>
        <v>Medium</v>
      </c>
      <c r="Z32" s="7">
        <f t="shared" si="3"/>
        <v>1.6</v>
      </c>
      <c r="AA32" s="9" t="str">
        <f t="shared" si="4"/>
        <v>Y</v>
      </c>
      <c r="AB32" s="9" t="str">
        <f t="shared" si="5"/>
        <v>Y</v>
      </c>
      <c r="AC32" s="9" t="str">
        <f t="shared" si="6"/>
        <v>Y</v>
      </c>
      <c r="AD32" s="9" t="str">
        <f t="shared" si="7"/>
        <v>N</v>
      </c>
      <c r="AE32" s="9" t="str">
        <f t="shared" si="8"/>
        <v>Y</v>
      </c>
      <c r="AF32" s="11" t="str">
        <f t="shared" si="9"/>
        <v>N</v>
      </c>
    </row>
    <row r="33" spans="1:32" ht="15.75" customHeight="1" x14ac:dyDescent="0.15">
      <c r="A33" s="1" t="s">
        <v>131</v>
      </c>
      <c r="B33" s="1" t="s">
        <v>94</v>
      </c>
      <c r="C33" s="2">
        <v>17495</v>
      </c>
      <c r="D33" s="1" t="s">
        <v>132</v>
      </c>
      <c r="E33" s="1">
        <v>2</v>
      </c>
      <c r="F33" s="1" t="s">
        <v>24</v>
      </c>
      <c r="G33" s="2">
        <v>45000</v>
      </c>
      <c r="H33" s="1" t="s">
        <v>56</v>
      </c>
      <c r="I33" s="1" t="s">
        <v>25</v>
      </c>
      <c r="J33" s="1" t="s">
        <v>26</v>
      </c>
      <c r="K33" s="1">
        <v>11</v>
      </c>
      <c r="L33" s="3">
        <v>45110</v>
      </c>
      <c r="M33" s="1">
        <v>33</v>
      </c>
      <c r="N33" s="1" t="s">
        <v>133</v>
      </c>
      <c r="O33" s="1" t="s">
        <v>28</v>
      </c>
      <c r="P33" s="2">
        <v>1995</v>
      </c>
      <c r="Q33" s="1">
        <v>57.7</v>
      </c>
      <c r="R33" s="1">
        <v>5</v>
      </c>
      <c r="S33" s="1">
        <v>129</v>
      </c>
      <c r="T33" s="1">
        <v>2013</v>
      </c>
      <c r="U33" s="5" t="str">
        <f t="shared" si="0"/>
        <v>Automatic</v>
      </c>
      <c r="V33" s="7">
        <f t="shared" si="1"/>
        <v>15000</v>
      </c>
      <c r="W33" s="7" t="str">
        <f>IFERROR(INDEX(PriceBands!C:C,MATCH(V33,PriceBands!A:A,0)),"£30k+")</f>
        <v>£15-20k</v>
      </c>
      <c r="X33" s="7">
        <f t="shared" si="2"/>
        <v>0</v>
      </c>
      <c r="Y33" s="7" t="str">
        <f>IFERROR(INDEX(MileageBand!B:B,MATCH(VehicleData!X33,MileageBand!A:A,0)),"Extremely High")</f>
        <v>Low</v>
      </c>
      <c r="Z33" s="7">
        <f t="shared" si="3"/>
        <v>2</v>
      </c>
      <c r="AA33" s="9" t="str">
        <f t="shared" si="4"/>
        <v>Y</v>
      </c>
      <c r="AB33" s="9" t="str">
        <f t="shared" si="5"/>
        <v>Y</v>
      </c>
      <c r="AC33" s="9" t="str">
        <f t="shared" si="6"/>
        <v>Y</v>
      </c>
      <c r="AD33" s="9" t="str">
        <f t="shared" si="7"/>
        <v>N</v>
      </c>
      <c r="AE33" s="9" t="str">
        <f t="shared" si="8"/>
        <v>Y</v>
      </c>
      <c r="AF33" s="11" t="str">
        <f t="shared" si="9"/>
        <v>N</v>
      </c>
    </row>
    <row r="34" spans="1:32" ht="15.75" customHeight="1" x14ac:dyDescent="0.15">
      <c r="A34" s="1" t="s">
        <v>134</v>
      </c>
      <c r="B34" s="1" t="s">
        <v>94</v>
      </c>
      <c r="C34" s="2">
        <v>7895</v>
      </c>
      <c r="D34" s="1" t="s">
        <v>135</v>
      </c>
      <c r="E34" s="1">
        <v>2</v>
      </c>
      <c r="F34" s="1" t="s">
        <v>24</v>
      </c>
      <c r="G34" s="2">
        <v>68000</v>
      </c>
      <c r="H34" s="1" t="s">
        <v>12</v>
      </c>
      <c r="I34" s="1" t="s">
        <v>5</v>
      </c>
      <c r="J34" s="1" t="s">
        <v>13</v>
      </c>
      <c r="K34" s="1">
        <v>11</v>
      </c>
      <c r="L34" s="3">
        <v>45491</v>
      </c>
      <c r="M34" s="1">
        <v>24</v>
      </c>
      <c r="N34" s="1" t="s">
        <v>136</v>
      </c>
      <c r="O34" s="1" t="s">
        <v>15</v>
      </c>
      <c r="P34" s="2">
        <v>1995</v>
      </c>
      <c r="Q34" s="1">
        <v>64.2</v>
      </c>
      <c r="R34" s="1">
        <v>5</v>
      </c>
      <c r="S34" s="1">
        <v>116</v>
      </c>
      <c r="T34" s="1">
        <v>2013</v>
      </c>
      <c r="U34" s="5" t="str">
        <f t="shared" si="0"/>
        <v>Automatic</v>
      </c>
      <c r="V34" s="7">
        <f t="shared" si="1"/>
        <v>5000</v>
      </c>
      <c r="W34" s="7" t="str">
        <f>IFERROR(INDEX(PriceBands!C:C,MATCH(V34,PriceBands!A:A,0)),"£30k+")</f>
        <v>£5-10k</v>
      </c>
      <c r="X34" s="7">
        <f t="shared" si="2"/>
        <v>50000</v>
      </c>
      <c r="Y34" s="7" t="str">
        <f>IFERROR(INDEX(MileageBand!B:B,MATCH(VehicleData!X34,MileageBand!A:A,0)),"Extremely High")</f>
        <v>Medium</v>
      </c>
      <c r="Z34" s="7">
        <f t="shared" si="3"/>
        <v>2</v>
      </c>
      <c r="AA34" s="9" t="str">
        <f t="shared" si="4"/>
        <v>Y</v>
      </c>
      <c r="AB34" s="9" t="str">
        <f t="shared" si="5"/>
        <v>Y</v>
      </c>
      <c r="AC34" s="9" t="str">
        <f t="shared" si="6"/>
        <v>Y</v>
      </c>
      <c r="AD34" s="9" t="str">
        <f t="shared" si="7"/>
        <v>N</v>
      </c>
      <c r="AE34" s="9" t="str">
        <f t="shared" si="8"/>
        <v>Y</v>
      </c>
      <c r="AF34" s="11" t="str">
        <f t="shared" si="9"/>
        <v>N</v>
      </c>
    </row>
    <row r="35" spans="1:32" ht="15.75" customHeight="1" x14ac:dyDescent="0.15">
      <c r="A35" s="1" t="s">
        <v>137</v>
      </c>
      <c r="B35" s="1" t="s">
        <v>94</v>
      </c>
      <c r="C35" s="2">
        <v>4397</v>
      </c>
      <c r="D35" s="1" t="s">
        <v>138</v>
      </c>
      <c r="E35" s="1">
        <v>1</v>
      </c>
      <c r="F35" s="1" t="s">
        <v>11</v>
      </c>
      <c r="G35" s="2">
        <v>82000</v>
      </c>
      <c r="H35" s="1" t="s">
        <v>12</v>
      </c>
      <c r="I35" s="1" t="s">
        <v>5</v>
      </c>
      <c r="J35" s="1" t="s">
        <v>117</v>
      </c>
      <c r="K35" s="1">
        <v>13</v>
      </c>
      <c r="L35" s="3">
        <v>45405</v>
      </c>
      <c r="M35" s="1">
        <v>23</v>
      </c>
      <c r="N35" s="1" t="s">
        <v>139</v>
      </c>
      <c r="O35" s="1" t="s">
        <v>130</v>
      </c>
      <c r="P35" s="2">
        <v>1995</v>
      </c>
      <c r="Q35" s="1">
        <v>42.8</v>
      </c>
      <c r="R35" s="1">
        <v>4</v>
      </c>
      <c r="S35" s="1">
        <v>153</v>
      </c>
      <c r="T35" s="1">
        <v>2011</v>
      </c>
      <c r="U35" s="5" t="str">
        <f t="shared" si="0"/>
        <v>Manual</v>
      </c>
      <c r="V35" s="7">
        <f t="shared" si="1"/>
        <v>0</v>
      </c>
      <c r="W35" s="7" t="str">
        <f>IFERROR(INDEX(PriceBands!C:C,MATCH(V35,PriceBands!A:A,0)),"£30k+")</f>
        <v>£0-5k</v>
      </c>
      <c r="X35" s="7">
        <f t="shared" si="2"/>
        <v>50000</v>
      </c>
      <c r="Y35" s="7" t="str">
        <f>IFERROR(INDEX(MileageBand!B:B,MATCH(VehicleData!X35,MileageBand!A:A,0)),"Extremely High")</f>
        <v>Medium</v>
      </c>
      <c r="Z35" s="7">
        <f t="shared" si="3"/>
        <v>2</v>
      </c>
      <c r="AA35" s="9" t="str">
        <f t="shared" si="4"/>
        <v>Y</v>
      </c>
      <c r="AB35" s="9" t="str">
        <f t="shared" si="5"/>
        <v>Y</v>
      </c>
      <c r="AC35" s="9" t="str">
        <f t="shared" si="6"/>
        <v>Y</v>
      </c>
      <c r="AD35" s="9" t="str">
        <f t="shared" si="7"/>
        <v>N</v>
      </c>
      <c r="AE35" s="9" t="str">
        <f t="shared" si="8"/>
        <v>Y</v>
      </c>
      <c r="AF35" s="11" t="str">
        <f t="shared" si="9"/>
        <v>N</v>
      </c>
    </row>
    <row r="36" spans="1:32" ht="15.75" customHeight="1" x14ac:dyDescent="0.15">
      <c r="A36" s="1" t="s">
        <v>140</v>
      </c>
      <c r="B36" s="1" t="s">
        <v>94</v>
      </c>
      <c r="C36" s="2">
        <v>14245</v>
      </c>
      <c r="D36" s="1" t="s">
        <v>141</v>
      </c>
      <c r="E36" s="1">
        <v>2</v>
      </c>
      <c r="F36" s="1" t="s">
        <v>11</v>
      </c>
      <c r="G36" s="2">
        <v>71000</v>
      </c>
      <c r="H36" s="1" t="s">
        <v>12</v>
      </c>
      <c r="I36" s="1" t="s">
        <v>33</v>
      </c>
      <c r="J36" s="1" t="s">
        <v>117</v>
      </c>
      <c r="K36" s="1">
        <v>13</v>
      </c>
      <c r="L36" s="3">
        <v>45446</v>
      </c>
      <c r="M36" s="1">
        <v>31</v>
      </c>
      <c r="N36" s="1" t="s">
        <v>142</v>
      </c>
      <c r="O36" s="1" t="s">
        <v>130</v>
      </c>
      <c r="P36" s="2">
        <v>1995</v>
      </c>
      <c r="Q36" s="1">
        <v>38.700000000000003</v>
      </c>
      <c r="R36" s="1">
        <v>4</v>
      </c>
      <c r="S36" s="1">
        <v>169</v>
      </c>
      <c r="T36" s="1">
        <v>2011</v>
      </c>
      <c r="U36" s="5" t="str">
        <f t="shared" si="0"/>
        <v>Automatic</v>
      </c>
      <c r="V36" s="7">
        <f t="shared" si="1"/>
        <v>10000</v>
      </c>
      <c r="W36" s="7" t="str">
        <f>IFERROR(INDEX(PriceBands!C:C,MATCH(V36,PriceBands!A:A,0)),"£30k+")</f>
        <v>£10-£15k</v>
      </c>
      <c r="X36" s="7">
        <f t="shared" si="2"/>
        <v>50000</v>
      </c>
      <c r="Y36" s="7" t="str">
        <f>IFERROR(INDEX(MileageBand!B:B,MATCH(VehicleData!X36,MileageBand!A:A,0)),"Extremely High")</f>
        <v>Medium</v>
      </c>
      <c r="Z36" s="7">
        <f t="shared" si="3"/>
        <v>2</v>
      </c>
      <c r="AA36" s="9" t="str">
        <f t="shared" si="4"/>
        <v>Y</v>
      </c>
      <c r="AB36" s="9" t="str">
        <f t="shared" si="5"/>
        <v>Y</v>
      </c>
      <c r="AC36" s="9" t="str">
        <f t="shared" si="6"/>
        <v>Y</v>
      </c>
      <c r="AD36" s="9" t="str">
        <f t="shared" si="7"/>
        <v>N</v>
      </c>
      <c r="AE36" s="9" t="str">
        <f t="shared" si="8"/>
        <v>Y</v>
      </c>
      <c r="AF36" s="11" t="str">
        <f t="shared" si="9"/>
        <v>N</v>
      </c>
    </row>
    <row r="37" spans="1:32" ht="15.75" customHeight="1" x14ac:dyDescent="0.15">
      <c r="A37" s="1" t="s">
        <v>143</v>
      </c>
      <c r="B37" s="1" t="s">
        <v>94</v>
      </c>
      <c r="C37" s="2">
        <v>19345</v>
      </c>
      <c r="D37" s="1" t="s">
        <v>132</v>
      </c>
      <c r="E37" s="1">
        <v>2</v>
      </c>
      <c r="F37" s="1" t="s">
        <v>24</v>
      </c>
      <c r="G37" s="2">
        <v>34500</v>
      </c>
      <c r="H37" s="1" t="s">
        <v>12</v>
      </c>
      <c r="I37" s="1" t="s">
        <v>25</v>
      </c>
      <c r="J37" s="1" t="s">
        <v>26</v>
      </c>
      <c r="K37" s="1">
        <v>10</v>
      </c>
      <c r="L37" s="3">
        <v>44536</v>
      </c>
      <c r="M37" s="1">
        <v>36</v>
      </c>
      <c r="N37" s="1" t="s">
        <v>144</v>
      </c>
      <c r="O37" s="1" t="s">
        <v>28</v>
      </c>
      <c r="P37" s="2">
        <v>1995</v>
      </c>
      <c r="Q37" s="1">
        <v>62.8</v>
      </c>
      <c r="R37" s="1">
        <v>5</v>
      </c>
      <c r="S37" s="1">
        <v>119</v>
      </c>
      <c r="T37" s="1">
        <v>2014</v>
      </c>
      <c r="U37" s="5" t="str">
        <f t="shared" si="0"/>
        <v>Automatic</v>
      </c>
      <c r="V37" s="7">
        <f t="shared" si="1"/>
        <v>15000</v>
      </c>
      <c r="W37" s="7" t="str">
        <f>IFERROR(INDEX(PriceBands!C:C,MATCH(V37,PriceBands!A:A,0)),"£30k+")</f>
        <v>£15-20k</v>
      </c>
      <c r="X37" s="7">
        <f t="shared" si="2"/>
        <v>0</v>
      </c>
      <c r="Y37" s="7" t="str">
        <f>IFERROR(INDEX(MileageBand!B:B,MATCH(VehicleData!X37,MileageBand!A:A,0)),"Extremely High")</f>
        <v>Low</v>
      </c>
      <c r="Z37" s="7">
        <f t="shared" si="3"/>
        <v>2</v>
      </c>
      <c r="AA37" s="9" t="str">
        <f t="shared" si="4"/>
        <v>Y</v>
      </c>
      <c r="AB37" s="9" t="str">
        <f t="shared" si="5"/>
        <v>Y</v>
      </c>
      <c r="AC37" s="9" t="str">
        <f t="shared" si="6"/>
        <v>Y</v>
      </c>
      <c r="AD37" s="9" t="str">
        <f t="shared" si="7"/>
        <v>Y</v>
      </c>
      <c r="AE37" s="9" t="str">
        <f t="shared" si="8"/>
        <v>Y</v>
      </c>
      <c r="AF37" s="11" t="str">
        <f t="shared" si="9"/>
        <v>Y</v>
      </c>
    </row>
    <row r="38" spans="1:32" ht="15.75" customHeight="1" x14ac:dyDescent="0.15">
      <c r="A38" s="1" t="s">
        <v>145</v>
      </c>
      <c r="B38" s="1" t="s">
        <v>1</v>
      </c>
      <c r="C38" s="2">
        <v>26922</v>
      </c>
      <c r="D38" s="1" t="s">
        <v>146</v>
      </c>
      <c r="E38" s="1">
        <v>2</v>
      </c>
      <c r="F38" s="1" t="s">
        <v>11</v>
      </c>
      <c r="G38" s="2">
        <v>37582</v>
      </c>
      <c r="H38" s="1" t="s">
        <v>12</v>
      </c>
      <c r="I38" s="1" t="s">
        <v>5</v>
      </c>
      <c r="J38" s="1" t="s">
        <v>6</v>
      </c>
      <c r="K38" s="1">
        <v>13</v>
      </c>
      <c r="L38" s="3">
        <v>46022</v>
      </c>
      <c r="M38" s="1">
        <v>12</v>
      </c>
      <c r="N38" s="1" t="s">
        <v>147</v>
      </c>
      <c r="O38" s="1" t="s">
        <v>6</v>
      </c>
      <c r="P38" s="2">
        <v>1998</v>
      </c>
      <c r="Q38" s="1">
        <v>35.799999999999997</v>
      </c>
      <c r="R38" s="1">
        <v>5</v>
      </c>
      <c r="S38" s="1">
        <v>188</v>
      </c>
      <c r="T38" s="1">
        <v>2011</v>
      </c>
      <c r="U38" s="5" t="str">
        <f t="shared" si="0"/>
        <v>Automatic</v>
      </c>
      <c r="V38" s="7">
        <f t="shared" si="1"/>
        <v>25000</v>
      </c>
      <c r="W38" s="7" t="str">
        <f>IFERROR(INDEX(PriceBands!C:C,MATCH(V38,PriceBands!A:A,0)),"£30k+")</f>
        <v>£25-30k</v>
      </c>
      <c r="X38" s="7">
        <f t="shared" si="2"/>
        <v>0</v>
      </c>
      <c r="Y38" s="7" t="str">
        <f>IFERROR(INDEX(MileageBand!B:B,MATCH(VehicleData!X38,MileageBand!A:A,0)),"Extremely High")</f>
        <v>Low</v>
      </c>
      <c r="Z38" s="7">
        <f t="shared" si="3"/>
        <v>2</v>
      </c>
      <c r="AA38" s="9" t="str">
        <f t="shared" si="4"/>
        <v>Y</v>
      </c>
      <c r="AB38" s="9" t="str">
        <f t="shared" si="5"/>
        <v>Y</v>
      </c>
      <c r="AC38" s="9" t="str">
        <f t="shared" si="6"/>
        <v>Y</v>
      </c>
      <c r="AD38" s="9" t="str">
        <f t="shared" si="7"/>
        <v>N</v>
      </c>
      <c r="AE38" s="9" t="str">
        <f t="shared" si="8"/>
        <v>Y</v>
      </c>
      <c r="AF38" s="11" t="str">
        <f t="shared" si="9"/>
        <v>N</v>
      </c>
    </row>
    <row r="39" spans="1:32" ht="15.75" customHeight="1" x14ac:dyDescent="0.15">
      <c r="A39" s="1" t="s">
        <v>148</v>
      </c>
      <c r="B39" s="1" t="s">
        <v>51</v>
      </c>
      <c r="C39" s="2">
        <v>6995</v>
      </c>
      <c r="D39" s="1" t="s">
        <v>149</v>
      </c>
      <c r="E39" s="1">
        <v>1</v>
      </c>
      <c r="F39" s="1" t="s">
        <v>11</v>
      </c>
      <c r="G39" s="2">
        <v>65000</v>
      </c>
      <c r="H39" s="1" t="s">
        <v>32</v>
      </c>
      <c r="I39" s="1" t="s">
        <v>25</v>
      </c>
      <c r="J39" s="1" t="s">
        <v>42</v>
      </c>
      <c r="K39" s="1">
        <v>9</v>
      </c>
      <c r="L39" s="3">
        <v>44887</v>
      </c>
      <c r="M39" s="1">
        <v>16</v>
      </c>
      <c r="N39" s="1" t="s">
        <v>150</v>
      </c>
      <c r="O39" s="1" t="s">
        <v>44</v>
      </c>
      <c r="P39" s="1">
        <v>999</v>
      </c>
      <c r="Q39" s="1">
        <v>55.4</v>
      </c>
      <c r="R39" s="1">
        <v>5</v>
      </c>
      <c r="S39" s="1">
        <v>117</v>
      </c>
      <c r="T39" s="1">
        <v>2015</v>
      </c>
      <c r="U39" s="5" t="str">
        <f t="shared" si="0"/>
        <v>Manual</v>
      </c>
      <c r="V39" s="7">
        <f t="shared" si="1"/>
        <v>5000</v>
      </c>
      <c r="W39" s="7" t="str">
        <f>IFERROR(INDEX(PriceBands!C:C,MATCH(V39,PriceBands!A:A,0)),"£30k+")</f>
        <v>£5-10k</v>
      </c>
      <c r="X39" s="7">
        <f t="shared" si="2"/>
        <v>50000</v>
      </c>
      <c r="Y39" s="7" t="str">
        <f>IFERROR(INDEX(MileageBand!B:B,MATCH(VehicleData!X39,MileageBand!A:A,0)),"Extremely High")</f>
        <v>Medium</v>
      </c>
      <c r="Z39" s="7">
        <f t="shared" si="3"/>
        <v>1</v>
      </c>
      <c r="AA39" s="9" t="str">
        <f t="shared" si="4"/>
        <v>Y</v>
      </c>
      <c r="AB39" s="9" t="str">
        <f t="shared" si="5"/>
        <v>Y</v>
      </c>
      <c r="AC39" s="9" t="str">
        <f t="shared" si="6"/>
        <v>Y</v>
      </c>
      <c r="AD39" s="9" t="str">
        <f t="shared" si="7"/>
        <v>Y</v>
      </c>
      <c r="AE39" s="9" t="str">
        <f t="shared" si="8"/>
        <v>Y</v>
      </c>
      <c r="AF39" s="11" t="str">
        <f t="shared" si="9"/>
        <v>Y</v>
      </c>
    </row>
    <row r="40" spans="1:32" ht="15.75" customHeight="1" x14ac:dyDescent="0.15">
      <c r="A40" s="1" t="s">
        <v>151</v>
      </c>
      <c r="B40" s="1" t="s">
        <v>94</v>
      </c>
      <c r="C40" s="2">
        <v>6995</v>
      </c>
      <c r="D40" s="1" t="s">
        <v>152</v>
      </c>
      <c r="E40" s="1">
        <v>1</v>
      </c>
      <c r="F40" s="1" t="s">
        <v>24</v>
      </c>
      <c r="G40" s="1">
        <v>300</v>
      </c>
      <c r="H40" s="1" t="s">
        <v>65</v>
      </c>
      <c r="I40" s="1" t="s">
        <v>25</v>
      </c>
      <c r="J40" s="1" t="s">
        <v>13</v>
      </c>
      <c r="K40" s="1">
        <v>13</v>
      </c>
      <c r="L40" s="3">
        <v>44489</v>
      </c>
      <c r="M40" s="1">
        <v>19</v>
      </c>
      <c r="N40" s="1" t="s">
        <v>153</v>
      </c>
      <c r="O40" s="1" t="s">
        <v>20</v>
      </c>
      <c r="P40" s="2">
        <v>1995</v>
      </c>
      <c r="Q40" s="1">
        <v>62.8</v>
      </c>
      <c r="R40" s="1">
        <v>5</v>
      </c>
      <c r="S40" s="1">
        <v>118</v>
      </c>
      <c r="T40" s="1">
        <v>2011</v>
      </c>
      <c r="U40" s="5" t="str">
        <f t="shared" si="0"/>
        <v>Manual</v>
      </c>
      <c r="V40" s="7">
        <f t="shared" si="1"/>
        <v>5000</v>
      </c>
      <c r="W40" s="7" t="str">
        <f>IFERROR(INDEX(PriceBands!C:C,MATCH(V40,PriceBands!A:A,0)),"£30k+")</f>
        <v>£5-10k</v>
      </c>
      <c r="X40" s="7">
        <f t="shared" si="2"/>
        <v>0</v>
      </c>
      <c r="Y40" s="7" t="str">
        <f>IFERROR(INDEX(MileageBand!B:B,MATCH(VehicleData!X40,MileageBand!A:A,0)),"Extremely High")</f>
        <v>Low</v>
      </c>
      <c r="Z40" s="7">
        <f t="shared" si="3"/>
        <v>2</v>
      </c>
      <c r="AA40" s="9" t="str">
        <f t="shared" si="4"/>
        <v>Y</v>
      </c>
      <c r="AB40" s="9" t="str">
        <f t="shared" si="5"/>
        <v>Y</v>
      </c>
      <c r="AC40" s="9" t="str">
        <f t="shared" si="6"/>
        <v>Y</v>
      </c>
      <c r="AD40" s="9" t="str">
        <f t="shared" si="7"/>
        <v>N</v>
      </c>
      <c r="AE40" s="9" t="str">
        <f t="shared" si="8"/>
        <v>Y</v>
      </c>
      <c r="AF40" s="11" t="str">
        <f t="shared" si="9"/>
        <v>N</v>
      </c>
    </row>
    <row r="41" spans="1:32" ht="15.75" customHeight="1" x14ac:dyDescent="0.15">
      <c r="A41" s="1" t="s">
        <v>154</v>
      </c>
      <c r="B41" s="1" t="s">
        <v>94</v>
      </c>
      <c r="C41" s="2">
        <v>35995</v>
      </c>
      <c r="D41" s="1" t="s">
        <v>155</v>
      </c>
      <c r="E41" s="1">
        <v>2</v>
      </c>
      <c r="F41" s="1" t="s">
        <v>24</v>
      </c>
      <c r="G41" s="1">
        <v>200</v>
      </c>
      <c r="H41" s="1" t="s">
        <v>32</v>
      </c>
      <c r="I41" s="1" t="s">
        <v>25</v>
      </c>
      <c r="J41" s="1" t="s">
        <v>26</v>
      </c>
      <c r="K41" s="1">
        <v>6</v>
      </c>
      <c r="L41" s="3">
        <v>44676</v>
      </c>
      <c r="M41" s="1">
        <v>41</v>
      </c>
      <c r="O41" s="1" t="s">
        <v>28</v>
      </c>
      <c r="P41" s="2">
        <v>1995</v>
      </c>
      <c r="Q41" s="1">
        <v>60.1</v>
      </c>
      <c r="R41" s="1">
        <v>5</v>
      </c>
      <c r="S41" s="1">
        <v>124</v>
      </c>
      <c r="T41" s="1">
        <v>2018</v>
      </c>
      <c r="U41" s="5" t="str">
        <f t="shared" si="0"/>
        <v>Automatic</v>
      </c>
      <c r="V41" s="7">
        <f t="shared" si="1"/>
        <v>35000</v>
      </c>
      <c r="W41" s="7" t="str">
        <f>IFERROR(INDEX(PriceBands!C:C,MATCH(V41,PriceBands!A:A,0)),"£30k+")</f>
        <v>£30k+</v>
      </c>
      <c r="X41" s="7">
        <f t="shared" si="2"/>
        <v>0</v>
      </c>
      <c r="Y41" s="7" t="str">
        <f>IFERROR(INDEX(MileageBand!B:B,MATCH(VehicleData!X41,MileageBand!A:A,0)),"Extremely High")</f>
        <v>Low</v>
      </c>
      <c r="Z41" s="7">
        <f t="shared" si="3"/>
        <v>2</v>
      </c>
      <c r="AA41" s="9" t="str">
        <f t="shared" si="4"/>
        <v>N</v>
      </c>
      <c r="AB41" s="9" t="str">
        <f t="shared" si="5"/>
        <v>Y</v>
      </c>
      <c r="AC41" s="9" t="str">
        <f t="shared" si="6"/>
        <v>Y</v>
      </c>
      <c r="AD41" s="9" t="str">
        <f t="shared" si="7"/>
        <v>Y</v>
      </c>
      <c r="AE41" s="9" t="str">
        <f t="shared" si="8"/>
        <v>Y</v>
      </c>
      <c r="AF41" s="11" t="str">
        <f t="shared" si="9"/>
        <v>N</v>
      </c>
    </row>
    <row r="42" spans="1:32" ht="15.75" customHeight="1" x14ac:dyDescent="0.15">
      <c r="A42" s="1" t="s">
        <v>156</v>
      </c>
      <c r="B42" s="1" t="s">
        <v>17</v>
      </c>
      <c r="C42" s="2">
        <v>5680</v>
      </c>
      <c r="D42" s="1" t="s">
        <v>157</v>
      </c>
      <c r="E42" s="1">
        <v>1</v>
      </c>
      <c r="F42" s="1" t="s">
        <v>11</v>
      </c>
      <c r="G42" s="2">
        <v>40725</v>
      </c>
      <c r="H42" s="1" t="s">
        <v>65</v>
      </c>
      <c r="I42" s="1" t="s">
        <v>5</v>
      </c>
      <c r="J42" s="1" t="s">
        <v>13</v>
      </c>
      <c r="K42" s="1">
        <v>7</v>
      </c>
      <c r="L42" s="3">
        <v>45483</v>
      </c>
      <c r="M42" s="1">
        <v>7</v>
      </c>
      <c r="N42" s="1" t="s">
        <v>158</v>
      </c>
      <c r="O42" s="1" t="s">
        <v>20</v>
      </c>
      <c r="P42" s="2">
        <v>1198</v>
      </c>
      <c r="Q42" s="1">
        <v>56.5</v>
      </c>
      <c r="R42" s="1">
        <v>5</v>
      </c>
      <c r="S42" s="1">
        <v>115</v>
      </c>
      <c r="T42" s="1">
        <v>2017</v>
      </c>
      <c r="U42" s="5" t="str">
        <f t="shared" si="0"/>
        <v>Manual</v>
      </c>
      <c r="V42" s="7">
        <f t="shared" si="1"/>
        <v>5000</v>
      </c>
      <c r="W42" s="7" t="str">
        <f>IFERROR(INDEX(PriceBands!C:C,MATCH(V42,PriceBands!A:A,0)),"£30k+")</f>
        <v>£5-10k</v>
      </c>
      <c r="X42" s="7">
        <f t="shared" si="2"/>
        <v>0</v>
      </c>
      <c r="Y42" s="7" t="str">
        <f>IFERROR(INDEX(MileageBand!B:B,MATCH(VehicleData!X42,MileageBand!A:A,0)),"Extremely High")</f>
        <v>Low</v>
      </c>
      <c r="Z42" s="7">
        <f t="shared" si="3"/>
        <v>1.2</v>
      </c>
      <c r="AA42" s="9" t="str">
        <f t="shared" si="4"/>
        <v>Y</v>
      </c>
      <c r="AB42" s="9" t="str">
        <f t="shared" si="5"/>
        <v>Y</v>
      </c>
      <c r="AC42" s="9" t="str">
        <f t="shared" si="6"/>
        <v>Y</v>
      </c>
      <c r="AD42" s="9" t="str">
        <f t="shared" si="7"/>
        <v>Y</v>
      </c>
      <c r="AE42" s="9" t="str">
        <f t="shared" si="8"/>
        <v>Y</v>
      </c>
      <c r="AF42" s="11" t="str">
        <f t="shared" si="9"/>
        <v>Y</v>
      </c>
    </row>
    <row r="43" spans="1:32" ht="15.75" customHeight="1" x14ac:dyDescent="0.15">
      <c r="A43" s="1" t="s">
        <v>159</v>
      </c>
      <c r="B43" s="1" t="s">
        <v>40</v>
      </c>
      <c r="C43" s="2">
        <v>22295</v>
      </c>
      <c r="D43" s="1" t="s">
        <v>160</v>
      </c>
      <c r="E43" s="1">
        <v>2</v>
      </c>
      <c r="F43" s="1" t="s">
        <v>24</v>
      </c>
      <c r="G43" s="2">
        <v>50000</v>
      </c>
      <c r="H43" s="1" t="s">
        <v>4</v>
      </c>
      <c r="I43" s="1" t="s">
        <v>25</v>
      </c>
      <c r="J43" s="1" t="s">
        <v>26</v>
      </c>
      <c r="K43" s="1">
        <v>9</v>
      </c>
      <c r="L43" s="3">
        <v>44537</v>
      </c>
      <c r="M43" s="1">
        <v>24</v>
      </c>
      <c r="N43" s="1" t="s">
        <v>161</v>
      </c>
      <c r="O43" s="1" t="s">
        <v>28</v>
      </c>
      <c r="P43" s="2">
        <v>2143</v>
      </c>
      <c r="Q43" s="1">
        <v>62.8</v>
      </c>
      <c r="R43" s="1">
        <v>5</v>
      </c>
      <c r="S43" s="1">
        <v>109</v>
      </c>
      <c r="T43" s="1">
        <v>2015</v>
      </c>
      <c r="U43" s="5" t="str">
        <f t="shared" si="0"/>
        <v>Automatic</v>
      </c>
      <c r="V43" s="7">
        <f t="shared" si="1"/>
        <v>20000</v>
      </c>
      <c r="W43" s="7" t="str">
        <f>IFERROR(INDEX(PriceBands!C:C,MATCH(V43,PriceBands!A:A,0)),"£30k+")</f>
        <v>£20-25k</v>
      </c>
      <c r="X43" s="7">
        <f t="shared" si="2"/>
        <v>50000</v>
      </c>
      <c r="Y43" s="7" t="str">
        <f>IFERROR(INDEX(MileageBand!B:B,MATCH(VehicleData!X43,MileageBand!A:A,0)),"Extremely High")</f>
        <v>Medium</v>
      </c>
      <c r="Z43" s="7">
        <f t="shared" si="3"/>
        <v>2.1</v>
      </c>
      <c r="AA43" s="9" t="str">
        <f t="shared" si="4"/>
        <v>Y</v>
      </c>
      <c r="AB43" s="9" t="str">
        <f t="shared" si="5"/>
        <v>Y</v>
      </c>
      <c r="AC43" s="9" t="str">
        <f t="shared" si="6"/>
        <v>Y</v>
      </c>
      <c r="AD43" s="9" t="str">
        <f t="shared" si="7"/>
        <v>Y</v>
      </c>
      <c r="AE43" s="9" t="str">
        <f t="shared" si="8"/>
        <v>Y</v>
      </c>
      <c r="AF43" s="11" t="str">
        <f t="shared" si="9"/>
        <v>Y</v>
      </c>
    </row>
    <row r="44" spans="1:32" ht="15.75" customHeight="1" x14ac:dyDescent="0.15">
      <c r="A44" s="1" t="s">
        <v>162</v>
      </c>
      <c r="B44" s="1" t="s">
        <v>127</v>
      </c>
      <c r="C44" s="2">
        <v>7664</v>
      </c>
      <c r="D44" s="1" t="s">
        <v>163</v>
      </c>
      <c r="E44" s="1">
        <v>2</v>
      </c>
      <c r="F44" s="1" t="s">
        <v>24</v>
      </c>
      <c r="G44" s="2">
        <v>43600</v>
      </c>
      <c r="H44" s="1" t="s">
        <v>56</v>
      </c>
      <c r="I44" s="1" t="s">
        <v>5</v>
      </c>
      <c r="J44" s="1" t="s">
        <v>13</v>
      </c>
      <c r="K44" s="1">
        <v>9</v>
      </c>
      <c r="L44" s="3">
        <v>45579</v>
      </c>
      <c r="M44" s="1">
        <v>17</v>
      </c>
      <c r="N44" s="1" t="s">
        <v>164</v>
      </c>
      <c r="O44" s="1" t="s">
        <v>20</v>
      </c>
      <c r="P44" s="2">
        <v>1995</v>
      </c>
      <c r="Q44" s="1">
        <v>50.4</v>
      </c>
      <c r="R44" s="1">
        <v>5</v>
      </c>
      <c r="S44" s="1">
        <v>148</v>
      </c>
      <c r="T44" s="1">
        <v>2015</v>
      </c>
      <c r="U44" s="5" t="str">
        <f t="shared" si="0"/>
        <v>Automatic</v>
      </c>
      <c r="V44" s="7">
        <f t="shared" si="1"/>
        <v>5000</v>
      </c>
      <c r="W44" s="7" t="str">
        <f>IFERROR(INDEX(PriceBands!C:C,MATCH(V44,PriceBands!A:A,0)),"£30k+")</f>
        <v>£5-10k</v>
      </c>
      <c r="X44" s="7">
        <f t="shared" si="2"/>
        <v>0</v>
      </c>
      <c r="Y44" s="7" t="str">
        <f>IFERROR(INDEX(MileageBand!B:B,MATCH(VehicleData!X44,MileageBand!A:A,0)),"Extremely High")</f>
        <v>Low</v>
      </c>
      <c r="Z44" s="7">
        <f t="shared" si="3"/>
        <v>2</v>
      </c>
      <c r="AA44" s="9" t="str">
        <f t="shared" si="4"/>
        <v>Y</v>
      </c>
      <c r="AB44" s="9" t="str">
        <f t="shared" si="5"/>
        <v>Y</v>
      </c>
      <c r="AC44" s="9" t="str">
        <f t="shared" si="6"/>
        <v>Y</v>
      </c>
      <c r="AD44" s="9" t="str">
        <f t="shared" si="7"/>
        <v>Y</v>
      </c>
      <c r="AE44" s="9" t="str">
        <f t="shared" si="8"/>
        <v>Y</v>
      </c>
      <c r="AF44" s="11" t="str">
        <f t="shared" si="9"/>
        <v>Y</v>
      </c>
    </row>
    <row r="45" spans="1:32" ht="15.75" customHeight="1" x14ac:dyDescent="0.15">
      <c r="A45" s="1" t="s">
        <v>165</v>
      </c>
      <c r="B45" s="1" t="s">
        <v>94</v>
      </c>
      <c r="C45" s="2">
        <v>10745</v>
      </c>
      <c r="D45" s="1" t="s">
        <v>166</v>
      </c>
      <c r="E45" s="1">
        <v>2</v>
      </c>
      <c r="F45" s="1" t="s">
        <v>11</v>
      </c>
      <c r="G45" s="2">
        <v>28000</v>
      </c>
      <c r="H45" s="1" t="s">
        <v>12</v>
      </c>
      <c r="I45" s="1" t="s">
        <v>25</v>
      </c>
      <c r="J45" s="1" t="s">
        <v>13</v>
      </c>
      <c r="K45" s="1">
        <v>10</v>
      </c>
      <c r="L45" s="3">
        <v>45321</v>
      </c>
      <c r="M45" s="1">
        <v>18</v>
      </c>
      <c r="N45" s="1" t="s">
        <v>167</v>
      </c>
      <c r="O45" s="1" t="s">
        <v>20</v>
      </c>
      <c r="P45" s="2">
        <v>1598</v>
      </c>
      <c r="Q45" s="1">
        <v>48.7</v>
      </c>
      <c r="R45" s="1">
        <v>5</v>
      </c>
      <c r="S45" s="1">
        <v>134</v>
      </c>
      <c r="T45" s="1">
        <v>2014</v>
      </c>
      <c r="U45" s="5" t="str">
        <f t="shared" si="0"/>
        <v>Automatic</v>
      </c>
      <c r="V45" s="7">
        <f t="shared" si="1"/>
        <v>10000</v>
      </c>
      <c r="W45" s="7" t="str">
        <f>IFERROR(INDEX(PriceBands!C:C,MATCH(V45,PriceBands!A:A,0)),"£30k+")</f>
        <v>£10-£15k</v>
      </c>
      <c r="X45" s="7">
        <f t="shared" si="2"/>
        <v>0</v>
      </c>
      <c r="Y45" s="7" t="str">
        <f>IFERROR(INDEX(MileageBand!B:B,MATCH(VehicleData!X45,MileageBand!A:A,0)),"Extremely High")</f>
        <v>Low</v>
      </c>
      <c r="Z45" s="7">
        <f t="shared" si="3"/>
        <v>1.6</v>
      </c>
      <c r="AA45" s="9" t="str">
        <f t="shared" si="4"/>
        <v>Y</v>
      </c>
      <c r="AB45" s="9" t="str">
        <f t="shared" si="5"/>
        <v>Y</v>
      </c>
      <c r="AC45" s="9" t="str">
        <f t="shared" si="6"/>
        <v>Y</v>
      </c>
      <c r="AD45" s="9" t="str">
        <f t="shared" si="7"/>
        <v>Y</v>
      </c>
      <c r="AE45" s="9" t="str">
        <f t="shared" si="8"/>
        <v>Y</v>
      </c>
      <c r="AF45" s="11" t="str">
        <f t="shared" si="9"/>
        <v>Y</v>
      </c>
    </row>
    <row r="46" spans="1:32" ht="15.75" customHeight="1" x14ac:dyDescent="0.15">
      <c r="A46" s="1" t="s">
        <v>168</v>
      </c>
      <c r="B46" s="1" t="s">
        <v>22</v>
      </c>
      <c r="C46" s="2">
        <v>6150</v>
      </c>
      <c r="D46" s="1" t="s">
        <v>169</v>
      </c>
      <c r="E46" s="1">
        <v>1</v>
      </c>
      <c r="F46" s="1" t="s">
        <v>11</v>
      </c>
      <c r="G46" s="2">
        <v>62000</v>
      </c>
      <c r="H46" s="1" t="s">
        <v>12</v>
      </c>
      <c r="I46" s="1" t="s">
        <v>25</v>
      </c>
      <c r="J46" s="1" t="s">
        <v>26</v>
      </c>
      <c r="K46" s="1">
        <v>12</v>
      </c>
      <c r="L46" s="3">
        <v>44550</v>
      </c>
      <c r="M46" s="1">
        <v>19</v>
      </c>
      <c r="N46" s="1" t="s">
        <v>170</v>
      </c>
      <c r="O46" s="1" t="s">
        <v>171</v>
      </c>
      <c r="P46" s="2">
        <v>1390</v>
      </c>
      <c r="Q46" s="1">
        <v>44.1</v>
      </c>
      <c r="R46" s="1">
        <v>4</v>
      </c>
      <c r="S46" s="1">
        <v>149</v>
      </c>
      <c r="T46" s="1">
        <v>2012</v>
      </c>
      <c r="U46" s="5" t="str">
        <f t="shared" si="0"/>
        <v>Manual</v>
      </c>
      <c r="V46" s="7">
        <f t="shared" si="1"/>
        <v>5000</v>
      </c>
      <c r="W46" s="7" t="str">
        <f>IFERROR(INDEX(PriceBands!C:C,MATCH(V46,PriceBands!A:A,0)),"£30k+")</f>
        <v>£5-10k</v>
      </c>
      <c r="X46" s="7">
        <f t="shared" si="2"/>
        <v>50000</v>
      </c>
      <c r="Y46" s="7" t="str">
        <f>IFERROR(INDEX(MileageBand!B:B,MATCH(VehicleData!X46,MileageBand!A:A,0)),"Extremely High")</f>
        <v>Medium</v>
      </c>
      <c r="Z46" s="7">
        <f t="shared" si="3"/>
        <v>1.4</v>
      </c>
      <c r="AA46" s="9" t="str">
        <f t="shared" si="4"/>
        <v>Y</v>
      </c>
      <c r="AB46" s="9" t="str">
        <f t="shared" si="5"/>
        <v>Y</v>
      </c>
      <c r="AC46" s="9" t="str">
        <f t="shared" si="6"/>
        <v>Y</v>
      </c>
      <c r="AD46" s="9" t="str">
        <f t="shared" si="7"/>
        <v>N</v>
      </c>
      <c r="AE46" s="9" t="str">
        <f t="shared" si="8"/>
        <v>Y</v>
      </c>
      <c r="AF46" s="11" t="str">
        <f t="shared" si="9"/>
        <v>N</v>
      </c>
    </row>
    <row r="47" spans="1:32" ht="15.75" customHeight="1" x14ac:dyDescent="0.15">
      <c r="A47" s="1" t="s">
        <v>172</v>
      </c>
      <c r="B47" s="1" t="s">
        <v>173</v>
      </c>
      <c r="C47" s="2">
        <v>2892</v>
      </c>
      <c r="D47" s="1" t="s">
        <v>174</v>
      </c>
      <c r="E47" s="1">
        <v>1</v>
      </c>
      <c r="F47" s="1" t="s">
        <v>11</v>
      </c>
      <c r="G47" s="2">
        <v>74000</v>
      </c>
      <c r="H47" s="1" t="s">
        <v>56</v>
      </c>
      <c r="I47" s="1" t="s">
        <v>5</v>
      </c>
      <c r="J47" s="1" t="s">
        <v>13</v>
      </c>
      <c r="K47" s="1">
        <v>13</v>
      </c>
      <c r="L47" s="3">
        <v>45482</v>
      </c>
      <c r="M47" s="1">
        <v>9</v>
      </c>
      <c r="N47" s="1" t="s">
        <v>175</v>
      </c>
      <c r="O47" s="1" t="s">
        <v>15</v>
      </c>
      <c r="P47" s="2">
        <v>1242</v>
      </c>
      <c r="Q47" s="1">
        <v>56.5</v>
      </c>
      <c r="R47" s="1">
        <v>4</v>
      </c>
      <c r="S47" s="1">
        <v>116</v>
      </c>
      <c r="T47" s="1">
        <v>2011</v>
      </c>
      <c r="U47" s="5" t="str">
        <f t="shared" si="0"/>
        <v>Manual</v>
      </c>
      <c r="V47" s="7">
        <f t="shared" si="1"/>
        <v>0</v>
      </c>
      <c r="W47" s="7" t="str">
        <f>IFERROR(INDEX(PriceBands!C:C,MATCH(V47,PriceBands!A:A,0)),"£30k+")</f>
        <v>£0-5k</v>
      </c>
      <c r="X47" s="7">
        <f t="shared" si="2"/>
        <v>50000</v>
      </c>
      <c r="Y47" s="7" t="str">
        <f>IFERROR(INDEX(MileageBand!B:B,MATCH(VehicleData!X47,MileageBand!A:A,0)),"Extremely High")</f>
        <v>Medium</v>
      </c>
      <c r="Z47" s="7">
        <f t="shared" si="3"/>
        <v>1.2</v>
      </c>
      <c r="AA47" s="9" t="str">
        <f t="shared" si="4"/>
        <v>Y</v>
      </c>
      <c r="AB47" s="9" t="str">
        <f t="shared" si="5"/>
        <v>Y</v>
      </c>
      <c r="AC47" s="9" t="str">
        <f t="shared" si="6"/>
        <v>Y</v>
      </c>
      <c r="AD47" s="9" t="str">
        <f t="shared" si="7"/>
        <v>N</v>
      </c>
      <c r="AE47" s="9" t="str">
        <f t="shared" si="8"/>
        <v>Y</v>
      </c>
      <c r="AF47" s="11" t="str">
        <f t="shared" si="9"/>
        <v>N</v>
      </c>
    </row>
    <row r="48" spans="1:32" ht="15.75" customHeight="1" x14ac:dyDescent="0.15">
      <c r="A48" s="1" t="s">
        <v>176</v>
      </c>
      <c r="B48" s="1" t="s">
        <v>17</v>
      </c>
      <c r="C48" s="2">
        <v>2941</v>
      </c>
      <c r="D48" s="1" t="s">
        <v>177</v>
      </c>
      <c r="E48" s="1">
        <v>1</v>
      </c>
      <c r="F48" s="1" t="s">
        <v>11</v>
      </c>
      <c r="G48" s="2">
        <v>62000</v>
      </c>
      <c r="H48" s="1" t="s">
        <v>32</v>
      </c>
      <c r="I48" s="1" t="s">
        <v>25</v>
      </c>
      <c r="J48" s="1" t="s">
        <v>42</v>
      </c>
      <c r="K48" s="1">
        <v>13</v>
      </c>
      <c r="L48" s="3">
        <v>45294</v>
      </c>
      <c r="M48" s="1">
        <v>10</v>
      </c>
      <c r="N48" s="1" t="s">
        <v>178</v>
      </c>
      <c r="O48" s="1" t="s">
        <v>44</v>
      </c>
      <c r="P48" s="2">
        <v>1386</v>
      </c>
      <c r="Q48" s="1">
        <v>47.9</v>
      </c>
      <c r="R48" s="1">
        <v>5</v>
      </c>
      <c r="S48" s="1">
        <v>139</v>
      </c>
      <c r="T48" s="1">
        <v>2011</v>
      </c>
      <c r="U48" s="5" t="str">
        <f t="shared" si="0"/>
        <v>Manual</v>
      </c>
      <c r="V48" s="7">
        <f t="shared" si="1"/>
        <v>0</v>
      </c>
      <c r="W48" s="7" t="str">
        <f>IFERROR(INDEX(PriceBands!C:C,MATCH(V48,PriceBands!A:A,0)),"£30k+")</f>
        <v>£0-5k</v>
      </c>
      <c r="X48" s="7">
        <f t="shared" si="2"/>
        <v>50000</v>
      </c>
      <c r="Y48" s="7" t="str">
        <f>IFERROR(INDEX(MileageBand!B:B,MATCH(VehicleData!X48,MileageBand!A:A,0)),"Extremely High")</f>
        <v>Medium</v>
      </c>
      <c r="Z48" s="7">
        <f t="shared" si="3"/>
        <v>1.4</v>
      </c>
      <c r="AA48" s="9" t="str">
        <f t="shared" si="4"/>
        <v>Y</v>
      </c>
      <c r="AB48" s="9" t="str">
        <f t="shared" si="5"/>
        <v>Y</v>
      </c>
      <c r="AC48" s="9" t="str">
        <f t="shared" si="6"/>
        <v>Y</v>
      </c>
      <c r="AD48" s="9" t="str">
        <f t="shared" si="7"/>
        <v>N</v>
      </c>
      <c r="AE48" s="9" t="str">
        <f t="shared" si="8"/>
        <v>Y</v>
      </c>
      <c r="AF48" s="11" t="str">
        <f t="shared" si="9"/>
        <v>N</v>
      </c>
    </row>
    <row r="49" spans="1:32" ht="15.75" customHeight="1" x14ac:dyDescent="0.15">
      <c r="A49" s="1" t="s">
        <v>179</v>
      </c>
      <c r="B49" s="1" t="s">
        <v>112</v>
      </c>
      <c r="C49" s="2">
        <v>3395</v>
      </c>
      <c r="D49" s="1" t="s">
        <v>180</v>
      </c>
      <c r="E49" s="1">
        <v>2</v>
      </c>
      <c r="F49" s="1" t="s">
        <v>11</v>
      </c>
      <c r="G49" s="2">
        <v>21500</v>
      </c>
      <c r="H49" s="1" t="s">
        <v>12</v>
      </c>
      <c r="I49" s="1" t="s">
        <v>5</v>
      </c>
      <c r="J49" s="1" t="s">
        <v>13</v>
      </c>
      <c r="K49" s="1">
        <v>11</v>
      </c>
      <c r="L49" s="3">
        <v>45742</v>
      </c>
      <c r="M49" s="1">
        <v>3</v>
      </c>
      <c r="N49" s="1" t="s">
        <v>181</v>
      </c>
      <c r="O49" s="1" t="s">
        <v>20</v>
      </c>
      <c r="P49" s="1">
        <v>998</v>
      </c>
      <c r="Q49" s="1">
        <v>62.8</v>
      </c>
      <c r="R49" s="1">
        <v>4</v>
      </c>
      <c r="S49" s="1">
        <v>104</v>
      </c>
      <c r="T49" s="1">
        <v>2013</v>
      </c>
      <c r="U49" s="5" t="str">
        <f t="shared" si="0"/>
        <v>Automatic</v>
      </c>
      <c r="V49" s="7">
        <f t="shared" si="1"/>
        <v>0</v>
      </c>
      <c r="W49" s="7" t="str">
        <f>IFERROR(INDEX(PriceBands!C:C,MATCH(V49,PriceBands!A:A,0)),"£30k+")</f>
        <v>£0-5k</v>
      </c>
      <c r="X49" s="7">
        <f t="shared" si="2"/>
        <v>0</v>
      </c>
      <c r="Y49" s="7" t="str">
        <f>IFERROR(INDEX(MileageBand!B:B,MATCH(VehicleData!X49,MileageBand!A:A,0)),"Extremely High")</f>
        <v>Low</v>
      </c>
      <c r="Z49" s="7">
        <f t="shared" si="3"/>
        <v>1</v>
      </c>
      <c r="AA49" s="9" t="str">
        <f t="shared" si="4"/>
        <v>Y</v>
      </c>
      <c r="AB49" s="9" t="str">
        <f t="shared" si="5"/>
        <v>Y</v>
      </c>
      <c r="AC49" s="9" t="str">
        <f t="shared" si="6"/>
        <v>Y</v>
      </c>
      <c r="AD49" s="9" t="str">
        <f t="shared" si="7"/>
        <v>N</v>
      </c>
      <c r="AE49" s="9" t="str">
        <f t="shared" si="8"/>
        <v>Y</v>
      </c>
      <c r="AF49" s="11" t="str">
        <f t="shared" si="9"/>
        <v>N</v>
      </c>
    </row>
    <row r="50" spans="1:32" ht="15.75" customHeight="1" x14ac:dyDescent="0.15">
      <c r="A50" s="1" t="s">
        <v>182</v>
      </c>
      <c r="B50" s="1" t="s">
        <v>104</v>
      </c>
      <c r="C50" s="2">
        <v>18895</v>
      </c>
      <c r="D50" s="1" t="s">
        <v>183</v>
      </c>
      <c r="E50" s="1">
        <v>2</v>
      </c>
      <c r="F50" s="1" t="s">
        <v>3</v>
      </c>
      <c r="G50" s="2">
        <v>10069</v>
      </c>
      <c r="H50" s="1" t="s">
        <v>56</v>
      </c>
      <c r="I50" s="1" t="s">
        <v>5</v>
      </c>
      <c r="J50" s="1" t="s">
        <v>13</v>
      </c>
      <c r="K50" s="1">
        <v>6</v>
      </c>
      <c r="L50" s="3">
        <v>45443</v>
      </c>
      <c r="M50" s="1">
        <v>14</v>
      </c>
      <c r="N50" s="1" t="s">
        <v>184</v>
      </c>
      <c r="O50" s="1" t="s">
        <v>20</v>
      </c>
      <c r="P50" s="2">
        <v>1798</v>
      </c>
      <c r="Q50" s="1">
        <v>1</v>
      </c>
      <c r="R50" s="1">
        <v>5</v>
      </c>
      <c r="S50" s="1">
        <v>86</v>
      </c>
      <c r="T50" s="1">
        <v>2018</v>
      </c>
      <c r="U50" s="5" t="str">
        <f t="shared" si="0"/>
        <v>Automatic</v>
      </c>
      <c r="V50" s="7">
        <f t="shared" si="1"/>
        <v>15000</v>
      </c>
      <c r="W50" s="7" t="str">
        <f>IFERROR(INDEX(PriceBands!C:C,MATCH(V50,PriceBands!A:A,0)),"£30k+")</f>
        <v>£15-20k</v>
      </c>
      <c r="X50" s="7">
        <f t="shared" si="2"/>
        <v>0</v>
      </c>
      <c r="Y50" s="7" t="str">
        <f>IFERROR(INDEX(MileageBand!B:B,MATCH(VehicleData!X50,MileageBand!A:A,0)),"Extremely High")</f>
        <v>Low</v>
      </c>
      <c r="Z50" s="7">
        <f t="shared" si="3"/>
        <v>1.8</v>
      </c>
      <c r="AA50" s="9" t="str">
        <f t="shared" si="4"/>
        <v>Y</v>
      </c>
      <c r="AB50" s="9" t="str">
        <f t="shared" si="5"/>
        <v>Y</v>
      </c>
      <c r="AC50" s="9" t="str">
        <f t="shared" si="6"/>
        <v>Y</v>
      </c>
      <c r="AD50" s="9" t="str">
        <f t="shared" si="7"/>
        <v>Y</v>
      </c>
      <c r="AE50" s="9" t="str">
        <f t="shared" si="8"/>
        <v>N</v>
      </c>
      <c r="AF50" s="11" t="str">
        <f t="shared" si="9"/>
        <v>N</v>
      </c>
    </row>
    <row r="51" spans="1:32" ht="13" x14ac:dyDescent="0.15">
      <c r="A51" s="1" t="s">
        <v>185</v>
      </c>
      <c r="B51" s="1" t="s">
        <v>22</v>
      </c>
      <c r="C51" s="2">
        <v>12495</v>
      </c>
      <c r="D51" s="1" t="s">
        <v>186</v>
      </c>
      <c r="E51" s="1">
        <v>2</v>
      </c>
      <c r="F51" s="1" t="s">
        <v>24</v>
      </c>
      <c r="G51" s="2">
        <v>55708</v>
      </c>
      <c r="H51" s="1" t="s">
        <v>12</v>
      </c>
      <c r="I51" s="1" t="s">
        <v>5</v>
      </c>
      <c r="J51" s="1" t="s">
        <v>13</v>
      </c>
      <c r="K51" s="1">
        <v>7</v>
      </c>
      <c r="L51" s="3">
        <v>45562</v>
      </c>
      <c r="M51" s="1">
        <v>13</v>
      </c>
      <c r="N51" s="1" t="s">
        <v>187</v>
      </c>
      <c r="O51" s="1" t="s">
        <v>20</v>
      </c>
      <c r="P51" s="2">
        <v>1598</v>
      </c>
      <c r="Q51" s="1">
        <v>72.400000000000006</v>
      </c>
      <c r="R51" s="1">
        <v>5</v>
      </c>
      <c r="S51" s="1">
        <v>102</v>
      </c>
      <c r="T51" s="1">
        <v>2017</v>
      </c>
      <c r="U51" s="5" t="str">
        <f t="shared" si="0"/>
        <v>Automatic</v>
      </c>
      <c r="V51" s="7">
        <f t="shared" si="1"/>
        <v>10000</v>
      </c>
      <c r="W51" s="7" t="str">
        <f>IFERROR(INDEX(PriceBands!C:C,MATCH(V51,PriceBands!A:A,0)),"£30k+")</f>
        <v>£10-£15k</v>
      </c>
      <c r="X51" s="7">
        <f t="shared" si="2"/>
        <v>50000</v>
      </c>
      <c r="Y51" s="7" t="str">
        <f>IFERROR(INDEX(MileageBand!B:B,MATCH(VehicleData!X51,MileageBand!A:A,0)),"Extremely High")</f>
        <v>Medium</v>
      </c>
      <c r="Z51" s="7">
        <f t="shared" si="3"/>
        <v>1.6</v>
      </c>
      <c r="AA51" s="9" t="str">
        <f t="shared" si="4"/>
        <v>Y</v>
      </c>
      <c r="AB51" s="9" t="str">
        <f t="shared" si="5"/>
        <v>Y</v>
      </c>
      <c r="AC51" s="9" t="str">
        <f t="shared" si="6"/>
        <v>Y</v>
      </c>
      <c r="AD51" s="9" t="str">
        <f t="shared" si="7"/>
        <v>Y</v>
      </c>
      <c r="AE51" s="9" t="str">
        <f t="shared" si="8"/>
        <v>Y</v>
      </c>
      <c r="AF51" s="11" t="str">
        <f t="shared" si="9"/>
        <v>Y</v>
      </c>
    </row>
    <row r="52" spans="1:32" ht="13" x14ac:dyDescent="0.15">
      <c r="A52" s="1" t="s">
        <v>188</v>
      </c>
      <c r="B52" s="1" t="s">
        <v>17</v>
      </c>
      <c r="C52" s="2">
        <v>10445</v>
      </c>
      <c r="D52" s="1" t="s">
        <v>189</v>
      </c>
      <c r="E52" s="1">
        <v>1</v>
      </c>
      <c r="F52" s="1" t="s">
        <v>24</v>
      </c>
      <c r="G52" s="2">
        <v>55000</v>
      </c>
      <c r="H52" s="1" t="s">
        <v>12</v>
      </c>
      <c r="I52" s="1" t="s">
        <v>25</v>
      </c>
      <c r="J52" s="1" t="s">
        <v>13</v>
      </c>
      <c r="K52" s="1">
        <v>10</v>
      </c>
      <c r="L52" s="3">
        <v>44752</v>
      </c>
      <c r="M52" s="1">
        <v>17</v>
      </c>
      <c r="N52" s="1" t="s">
        <v>190</v>
      </c>
      <c r="O52" s="1" t="s">
        <v>20</v>
      </c>
      <c r="P52" s="2">
        <v>1461</v>
      </c>
      <c r="Q52" s="1">
        <v>74.3</v>
      </c>
      <c r="R52" s="1">
        <v>5</v>
      </c>
      <c r="S52" s="1">
        <v>99</v>
      </c>
      <c r="T52" s="1">
        <v>2014</v>
      </c>
      <c r="U52" s="5" t="str">
        <f t="shared" si="0"/>
        <v>Manual</v>
      </c>
      <c r="V52" s="7">
        <f t="shared" si="1"/>
        <v>10000</v>
      </c>
      <c r="W52" s="7" t="str">
        <f>IFERROR(INDEX(PriceBands!C:C,MATCH(V52,PriceBands!A:A,0)),"£30k+")</f>
        <v>£10-£15k</v>
      </c>
      <c r="X52" s="7">
        <f t="shared" si="2"/>
        <v>50000</v>
      </c>
      <c r="Y52" s="7" t="str">
        <f>IFERROR(INDEX(MileageBand!B:B,MATCH(VehicleData!X52,MileageBand!A:A,0)),"Extremely High")</f>
        <v>Medium</v>
      </c>
      <c r="Z52" s="7">
        <f t="shared" si="3"/>
        <v>1.5</v>
      </c>
      <c r="AA52" s="9" t="str">
        <f t="shared" si="4"/>
        <v>Y</v>
      </c>
      <c r="AB52" s="9" t="str">
        <f t="shared" si="5"/>
        <v>Y</v>
      </c>
      <c r="AC52" s="9" t="str">
        <f t="shared" si="6"/>
        <v>Y</v>
      </c>
      <c r="AD52" s="9" t="str">
        <f t="shared" si="7"/>
        <v>Y</v>
      </c>
      <c r="AE52" s="9" t="str">
        <f t="shared" si="8"/>
        <v>Y</v>
      </c>
      <c r="AF52" s="11" t="str">
        <f t="shared" si="9"/>
        <v>Y</v>
      </c>
    </row>
    <row r="53" spans="1:32" ht="13" x14ac:dyDescent="0.15">
      <c r="A53" s="1" t="s">
        <v>191</v>
      </c>
      <c r="B53" s="1" t="s">
        <v>40</v>
      </c>
      <c r="C53" s="2">
        <v>8695</v>
      </c>
      <c r="D53" s="1" t="s">
        <v>192</v>
      </c>
      <c r="E53" s="1">
        <v>2</v>
      </c>
      <c r="F53" s="1" t="s">
        <v>24</v>
      </c>
      <c r="G53" s="1">
        <v>90</v>
      </c>
      <c r="H53" s="1" t="s">
        <v>12</v>
      </c>
      <c r="I53" s="1" t="s">
        <v>25</v>
      </c>
      <c r="J53" s="1" t="s">
        <v>26</v>
      </c>
      <c r="K53" s="1">
        <v>13</v>
      </c>
      <c r="L53" s="3">
        <v>44133</v>
      </c>
      <c r="M53" s="1">
        <v>34</v>
      </c>
      <c r="N53" s="1" t="s">
        <v>193</v>
      </c>
      <c r="O53" s="1" t="s">
        <v>28</v>
      </c>
      <c r="P53" s="2">
        <v>2143</v>
      </c>
      <c r="Q53" s="1">
        <v>56.5</v>
      </c>
      <c r="R53" s="1">
        <v>5</v>
      </c>
      <c r="S53" s="1">
        <v>136</v>
      </c>
      <c r="T53" s="1">
        <v>2011</v>
      </c>
      <c r="U53" s="5" t="str">
        <f t="shared" si="0"/>
        <v>Automatic</v>
      </c>
      <c r="V53" s="7">
        <f t="shared" si="1"/>
        <v>5000</v>
      </c>
      <c r="W53" s="7" t="str">
        <f>IFERROR(INDEX(PriceBands!C:C,MATCH(V53,PriceBands!A:A,0)),"£30k+")</f>
        <v>£5-10k</v>
      </c>
      <c r="X53" s="7">
        <f t="shared" si="2"/>
        <v>0</v>
      </c>
      <c r="Y53" s="7" t="str">
        <f>IFERROR(INDEX(MileageBand!B:B,MATCH(VehicleData!X53,MileageBand!A:A,0)),"Extremely High")</f>
        <v>Low</v>
      </c>
      <c r="Z53" s="7">
        <f t="shared" si="3"/>
        <v>2.1</v>
      </c>
      <c r="AA53" s="9" t="str">
        <f t="shared" si="4"/>
        <v>Y</v>
      </c>
      <c r="AB53" s="9" t="str">
        <f t="shared" si="5"/>
        <v>Y</v>
      </c>
      <c r="AC53" s="9" t="str">
        <f t="shared" si="6"/>
        <v>Y</v>
      </c>
      <c r="AD53" s="9" t="str">
        <f t="shared" si="7"/>
        <v>N</v>
      </c>
      <c r="AE53" s="9" t="str">
        <f t="shared" si="8"/>
        <v>Y</v>
      </c>
      <c r="AF53" s="11" t="str">
        <f t="shared" si="9"/>
        <v>N</v>
      </c>
    </row>
    <row r="54" spans="1:32" ht="13" x14ac:dyDescent="0.15">
      <c r="A54" s="1" t="s">
        <v>194</v>
      </c>
      <c r="B54" s="1" t="s">
        <v>36</v>
      </c>
      <c r="C54" s="2">
        <v>9195</v>
      </c>
      <c r="D54" s="1" t="s">
        <v>195</v>
      </c>
      <c r="E54" s="1">
        <v>1</v>
      </c>
      <c r="F54" s="1" t="s">
        <v>11</v>
      </c>
      <c r="G54" s="2">
        <v>27905</v>
      </c>
      <c r="H54" s="1" t="s">
        <v>12</v>
      </c>
      <c r="I54" s="1" t="s">
        <v>5</v>
      </c>
      <c r="J54" s="1" t="s">
        <v>117</v>
      </c>
      <c r="K54" s="1">
        <v>5</v>
      </c>
      <c r="L54" s="3">
        <v>45600</v>
      </c>
      <c r="M54" s="1">
        <v>5</v>
      </c>
      <c r="N54" s="1" t="s">
        <v>196</v>
      </c>
      <c r="O54" s="1" t="s">
        <v>130</v>
      </c>
      <c r="P54" s="1">
        <v>999</v>
      </c>
      <c r="Q54" s="1">
        <v>65.7</v>
      </c>
      <c r="R54" s="1">
        <v>2</v>
      </c>
      <c r="S54" s="1">
        <v>99</v>
      </c>
      <c r="T54" s="1">
        <v>2019</v>
      </c>
      <c r="U54" s="5" t="str">
        <f t="shared" si="0"/>
        <v>Manual</v>
      </c>
      <c r="V54" s="7">
        <f t="shared" si="1"/>
        <v>5000</v>
      </c>
      <c r="W54" s="7" t="str">
        <f>IFERROR(INDEX(PriceBands!C:C,MATCH(V54,PriceBands!A:A,0)),"£30k+")</f>
        <v>£5-10k</v>
      </c>
      <c r="X54" s="7">
        <f t="shared" si="2"/>
        <v>0</v>
      </c>
      <c r="Y54" s="7" t="str">
        <f>IFERROR(INDEX(MileageBand!B:B,MATCH(VehicleData!X54,MileageBand!A:A,0)),"Extremely High")</f>
        <v>Low</v>
      </c>
      <c r="Z54" s="7">
        <f t="shared" si="3"/>
        <v>1</v>
      </c>
      <c r="AA54" s="9" t="str">
        <f t="shared" si="4"/>
        <v>Y</v>
      </c>
      <c r="AB54" s="9" t="str">
        <f t="shared" si="5"/>
        <v>Y</v>
      </c>
      <c r="AC54" s="9" t="str">
        <f t="shared" si="6"/>
        <v>Y</v>
      </c>
      <c r="AD54" s="9" t="str">
        <f t="shared" si="7"/>
        <v>Y</v>
      </c>
      <c r="AE54" s="9" t="str">
        <f t="shared" si="8"/>
        <v>Y</v>
      </c>
      <c r="AF54" s="11" t="str">
        <f t="shared" si="9"/>
        <v>Y</v>
      </c>
    </row>
    <row r="55" spans="1:32" ht="13" x14ac:dyDescent="0.15">
      <c r="A55" s="1" t="s">
        <v>197</v>
      </c>
      <c r="B55" s="1" t="s">
        <v>127</v>
      </c>
      <c r="C55" s="2">
        <v>6380</v>
      </c>
      <c r="D55" s="1" t="s">
        <v>198</v>
      </c>
      <c r="E55" s="1">
        <v>1</v>
      </c>
      <c r="F55" s="1" t="s">
        <v>11</v>
      </c>
      <c r="G55" s="2">
        <v>34250</v>
      </c>
      <c r="H55" s="1" t="s">
        <v>12</v>
      </c>
      <c r="I55" s="1" t="s">
        <v>25</v>
      </c>
      <c r="J55" s="1" t="s">
        <v>13</v>
      </c>
      <c r="K55" s="1">
        <v>10</v>
      </c>
      <c r="L55" s="3">
        <v>43732</v>
      </c>
      <c r="M55" s="1">
        <v>12</v>
      </c>
      <c r="N55" s="1" t="s">
        <v>199</v>
      </c>
      <c r="O55" s="1" t="s">
        <v>20</v>
      </c>
      <c r="P55" s="2">
        <v>1598</v>
      </c>
      <c r="Q55" s="1">
        <v>47.1</v>
      </c>
      <c r="R55" s="1">
        <v>5</v>
      </c>
      <c r="S55" s="1">
        <v>134</v>
      </c>
      <c r="T55" s="1">
        <v>2014</v>
      </c>
      <c r="U55" s="5" t="str">
        <f t="shared" si="0"/>
        <v>Manual</v>
      </c>
      <c r="V55" s="7">
        <f t="shared" si="1"/>
        <v>5000</v>
      </c>
      <c r="W55" s="7" t="str">
        <f>IFERROR(INDEX(PriceBands!C:C,MATCH(V55,PriceBands!A:A,0)),"£30k+")</f>
        <v>£5-10k</v>
      </c>
      <c r="X55" s="7">
        <f t="shared" si="2"/>
        <v>0</v>
      </c>
      <c r="Y55" s="7" t="str">
        <f>IFERROR(INDEX(MileageBand!B:B,MATCH(VehicleData!X55,MileageBand!A:A,0)),"Extremely High")</f>
        <v>Low</v>
      </c>
      <c r="Z55" s="7">
        <f t="shared" si="3"/>
        <v>1.6</v>
      </c>
      <c r="AA55" s="9" t="str">
        <f t="shared" si="4"/>
        <v>Y</v>
      </c>
      <c r="AB55" s="9" t="str">
        <f t="shared" si="5"/>
        <v>Y</v>
      </c>
      <c r="AC55" s="9" t="str">
        <f t="shared" si="6"/>
        <v>Y</v>
      </c>
      <c r="AD55" s="9" t="str">
        <f t="shared" si="7"/>
        <v>Y</v>
      </c>
      <c r="AE55" s="9" t="str">
        <f t="shared" si="8"/>
        <v>Y</v>
      </c>
      <c r="AF55" s="11" t="str">
        <f t="shared" si="9"/>
        <v>Y</v>
      </c>
    </row>
    <row r="56" spans="1:32" ht="13" x14ac:dyDescent="0.15">
      <c r="A56" s="1" t="s">
        <v>200</v>
      </c>
      <c r="B56" s="1" t="s">
        <v>104</v>
      </c>
      <c r="C56" s="2">
        <v>18445</v>
      </c>
      <c r="D56" s="1" t="s">
        <v>201</v>
      </c>
      <c r="E56" s="1">
        <v>2</v>
      </c>
      <c r="F56" s="1" t="s">
        <v>11</v>
      </c>
      <c r="G56" s="2">
        <v>31000</v>
      </c>
      <c r="H56" s="1" t="s">
        <v>56</v>
      </c>
      <c r="I56" s="1" t="s">
        <v>5</v>
      </c>
      <c r="J56" s="1" t="s">
        <v>42</v>
      </c>
      <c r="K56" s="1">
        <v>8</v>
      </c>
      <c r="L56" s="3">
        <v>45559</v>
      </c>
      <c r="M56" s="1">
        <v>15</v>
      </c>
      <c r="N56" s="1" t="s">
        <v>202</v>
      </c>
      <c r="O56" s="1" t="s">
        <v>44</v>
      </c>
      <c r="P56" s="2">
        <v>1798</v>
      </c>
      <c r="Q56" s="1">
        <v>64.2</v>
      </c>
      <c r="R56" s="1">
        <v>7</v>
      </c>
      <c r="S56" s="1">
        <v>101</v>
      </c>
      <c r="T56" s="1">
        <v>2016</v>
      </c>
      <c r="U56" s="5" t="str">
        <f t="shared" si="0"/>
        <v>Automatic</v>
      </c>
      <c r="V56" s="7">
        <f t="shared" si="1"/>
        <v>15000</v>
      </c>
      <c r="W56" s="7" t="str">
        <f>IFERROR(INDEX(PriceBands!C:C,MATCH(V56,PriceBands!A:A,0)),"£30k+")</f>
        <v>£15-20k</v>
      </c>
      <c r="X56" s="7">
        <f t="shared" si="2"/>
        <v>0</v>
      </c>
      <c r="Y56" s="7" t="str">
        <f>IFERROR(INDEX(MileageBand!B:B,MATCH(VehicleData!X56,MileageBand!A:A,0)),"Extremely High")</f>
        <v>Low</v>
      </c>
      <c r="Z56" s="7">
        <f t="shared" si="3"/>
        <v>1.8</v>
      </c>
      <c r="AA56" s="9" t="str">
        <f t="shared" si="4"/>
        <v>Y</v>
      </c>
      <c r="AB56" s="9" t="str">
        <f t="shared" si="5"/>
        <v>Y</v>
      </c>
      <c r="AC56" s="9" t="str">
        <f t="shared" si="6"/>
        <v>Y</v>
      </c>
      <c r="AD56" s="9" t="str">
        <f t="shared" si="7"/>
        <v>Y</v>
      </c>
      <c r="AE56" s="9" t="str">
        <f t="shared" si="8"/>
        <v>Y</v>
      </c>
      <c r="AF56" s="11" t="str">
        <f t="shared" si="9"/>
        <v>Y</v>
      </c>
    </row>
    <row r="57" spans="1:32" ht="13" x14ac:dyDescent="0.15">
      <c r="A57" s="1" t="s">
        <v>203</v>
      </c>
      <c r="B57" s="1" t="s">
        <v>204</v>
      </c>
      <c r="C57" s="2">
        <v>7045</v>
      </c>
      <c r="D57" s="1" t="s">
        <v>205</v>
      </c>
      <c r="E57" s="1">
        <v>1</v>
      </c>
      <c r="F57" s="1" t="s">
        <v>11</v>
      </c>
      <c r="G57" s="2">
        <v>34000</v>
      </c>
      <c r="H57" s="1" t="s">
        <v>56</v>
      </c>
      <c r="I57" s="1" t="s">
        <v>33</v>
      </c>
      <c r="J57" s="1" t="s">
        <v>13</v>
      </c>
      <c r="K57" s="1">
        <v>9</v>
      </c>
      <c r="L57" s="3">
        <v>45440</v>
      </c>
      <c r="M57" s="1">
        <v>16</v>
      </c>
      <c r="N57" s="1" t="s">
        <v>206</v>
      </c>
      <c r="O57" s="1" t="s">
        <v>20</v>
      </c>
      <c r="P57" s="2">
        <v>1339</v>
      </c>
      <c r="Q57" s="1">
        <v>51.4</v>
      </c>
      <c r="R57" s="1">
        <v>5</v>
      </c>
      <c r="S57" s="1">
        <v>129</v>
      </c>
      <c r="T57" s="1">
        <v>2015</v>
      </c>
      <c r="U57" s="5" t="str">
        <f t="shared" si="0"/>
        <v>Manual</v>
      </c>
      <c r="V57" s="7">
        <f t="shared" si="1"/>
        <v>5000</v>
      </c>
      <c r="W57" s="7" t="str">
        <f>IFERROR(INDEX(PriceBands!C:C,MATCH(V57,PriceBands!A:A,0)),"£30k+")</f>
        <v>£5-10k</v>
      </c>
      <c r="X57" s="7">
        <f t="shared" si="2"/>
        <v>0</v>
      </c>
      <c r="Y57" s="7" t="str">
        <f>IFERROR(INDEX(MileageBand!B:B,MATCH(VehicleData!X57,MileageBand!A:A,0)),"Extremely High")</f>
        <v>Low</v>
      </c>
      <c r="Z57" s="7">
        <f t="shared" si="3"/>
        <v>1.3</v>
      </c>
      <c r="AA57" s="9" t="str">
        <f t="shared" si="4"/>
        <v>Y</v>
      </c>
      <c r="AB57" s="9" t="str">
        <f t="shared" si="5"/>
        <v>Y</v>
      </c>
      <c r="AC57" s="9" t="str">
        <f t="shared" si="6"/>
        <v>Y</v>
      </c>
      <c r="AD57" s="9" t="str">
        <f t="shared" si="7"/>
        <v>Y</v>
      </c>
      <c r="AE57" s="9" t="str">
        <f t="shared" si="8"/>
        <v>Y</v>
      </c>
      <c r="AF57" s="11" t="str">
        <f t="shared" si="9"/>
        <v>Y</v>
      </c>
    </row>
    <row r="58" spans="1:32" ht="13" x14ac:dyDescent="0.15">
      <c r="A58" s="1" t="s">
        <v>207</v>
      </c>
      <c r="B58" s="1" t="s">
        <v>94</v>
      </c>
      <c r="C58" s="2">
        <v>19645</v>
      </c>
      <c r="D58" s="1" t="s">
        <v>208</v>
      </c>
      <c r="E58" s="1">
        <v>2</v>
      </c>
      <c r="F58" s="1" t="s">
        <v>24</v>
      </c>
      <c r="G58" s="2">
        <v>35000</v>
      </c>
      <c r="H58" s="1" t="s">
        <v>48</v>
      </c>
      <c r="I58" s="1" t="s">
        <v>25</v>
      </c>
      <c r="J58" s="1" t="s">
        <v>117</v>
      </c>
      <c r="K58" s="1">
        <v>10</v>
      </c>
      <c r="L58" s="3">
        <v>44596</v>
      </c>
      <c r="M58" s="1">
        <v>31</v>
      </c>
      <c r="N58" s="1" t="s">
        <v>209</v>
      </c>
      <c r="O58" s="1" t="s">
        <v>130</v>
      </c>
      <c r="P58" s="2">
        <v>1995</v>
      </c>
      <c r="Q58" s="1">
        <v>58.9</v>
      </c>
      <c r="R58" s="1">
        <v>4</v>
      </c>
      <c r="S58" s="1">
        <v>131</v>
      </c>
      <c r="T58" s="1">
        <v>2014</v>
      </c>
      <c r="U58" s="5" t="str">
        <f t="shared" si="0"/>
        <v>Automatic</v>
      </c>
      <c r="V58" s="7">
        <f t="shared" si="1"/>
        <v>15000</v>
      </c>
      <c r="W58" s="7" t="str">
        <f>IFERROR(INDEX(PriceBands!C:C,MATCH(V58,PriceBands!A:A,0)),"£30k+")</f>
        <v>£15-20k</v>
      </c>
      <c r="X58" s="7">
        <f t="shared" si="2"/>
        <v>0</v>
      </c>
      <c r="Y58" s="7" t="str">
        <f>IFERROR(INDEX(MileageBand!B:B,MATCH(VehicleData!X58,MileageBand!A:A,0)),"Extremely High")</f>
        <v>Low</v>
      </c>
      <c r="Z58" s="7">
        <f t="shared" si="3"/>
        <v>2</v>
      </c>
      <c r="AA58" s="9" t="str">
        <f t="shared" si="4"/>
        <v>Y</v>
      </c>
      <c r="AB58" s="9" t="str">
        <f t="shared" si="5"/>
        <v>Y</v>
      </c>
      <c r="AC58" s="9" t="str">
        <f t="shared" si="6"/>
        <v>Y</v>
      </c>
      <c r="AD58" s="9" t="str">
        <f t="shared" si="7"/>
        <v>Y</v>
      </c>
      <c r="AE58" s="9" t="str">
        <f t="shared" si="8"/>
        <v>Y</v>
      </c>
      <c r="AF58" s="11" t="str">
        <f t="shared" si="9"/>
        <v>Y</v>
      </c>
    </row>
    <row r="59" spans="1:32" ht="13" x14ac:dyDescent="0.15">
      <c r="A59" s="1" t="s">
        <v>210</v>
      </c>
      <c r="B59" s="1" t="s">
        <v>22</v>
      </c>
      <c r="C59" s="2">
        <v>12545</v>
      </c>
      <c r="D59" s="1" t="s">
        <v>211</v>
      </c>
      <c r="E59" s="1">
        <v>2</v>
      </c>
      <c r="F59" s="1" t="s">
        <v>24</v>
      </c>
      <c r="G59" s="2">
        <v>115000</v>
      </c>
      <c r="H59" s="1" t="s">
        <v>32</v>
      </c>
      <c r="I59" s="1" t="s">
        <v>5</v>
      </c>
      <c r="J59" s="1" t="s">
        <v>6</v>
      </c>
      <c r="K59" s="1">
        <v>8</v>
      </c>
      <c r="L59" s="3">
        <v>45624</v>
      </c>
      <c r="M59" s="1">
        <v>19</v>
      </c>
      <c r="N59" s="1" t="s">
        <v>212</v>
      </c>
      <c r="O59" s="1" t="s">
        <v>6</v>
      </c>
      <c r="P59" s="2">
        <v>1968</v>
      </c>
      <c r="Q59" s="1">
        <v>60.1</v>
      </c>
      <c r="R59" s="1">
        <v>5</v>
      </c>
      <c r="S59" s="1">
        <v>122</v>
      </c>
      <c r="T59" s="1">
        <v>2016</v>
      </c>
      <c r="U59" s="5" t="str">
        <f t="shared" si="0"/>
        <v>Automatic</v>
      </c>
      <c r="V59" s="7">
        <f t="shared" si="1"/>
        <v>10000</v>
      </c>
      <c r="W59" s="7" t="str">
        <f>IFERROR(INDEX(PriceBands!C:C,MATCH(V59,PriceBands!A:A,0)),"£30k+")</f>
        <v>£10-£15k</v>
      </c>
      <c r="X59" s="7">
        <f t="shared" si="2"/>
        <v>100000</v>
      </c>
      <c r="Y59" s="7" t="str">
        <f>IFERROR(INDEX(MileageBand!B:B,MATCH(VehicleData!X59,MileageBand!A:A,0)),"Extremely High")</f>
        <v>High</v>
      </c>
      <c r="Z59" s="7">
        <f t="shared" si="3"/>
        <v>2</v>
      </c>
      <c r="AA59" s="9" t="str">
        <f t="shared" si="4"/>
        <v>Y</v>
      </c>
      <c r="AB59" s="9" t="str">
        <f t="shared" si="5"/>
        <v>N</v>
      </c>
      <c r="AC59" s="9" t="str">
        <f t="shared" si="6"/>
        <v>Y</v>
      </c>
      <c r="AD59" s="9" t="str">
        <f t="shared" si="7"/>
        <v>Y</v>
      </c>
      <c r="AE59" s="9" t="str">
        <f t="shared" si="8"/>
        <v>Y</v>
      </c>
      <c r="AF59" s="11" t="str">
        <f t="shared" si="9"/>
        <v>N</v>
      </c>
    </row>
    <row r="60" spans="1:32" ht="13" x14ac:dyDescent="0.15">
      <c r="A60" s="1" t="s">
        <v>213</v>
      </c>
      <c r="B60" s="1" t="s">
        <v>214</v>
      </c>
      <c r="C60" s="2">
        <v>5820</v>
      </c>
      <c r="D60" s="1" t="s">
        <v>215</v>
      </c>
      <c r="E60" s="1">
        <v>2</v>
      </c>
      <c r="F60" s="1" t="s">
        <v>11</v>
      </c>
      <c r="G60" s="2">
        <v>61000</v>
      </c>
      <c r="H60" s="1" t="s">
        <v>56</v>
      </c>
      <c r="I60" s="1" t="s">
        <v>25</v>
      </c>
      <c r="J60" s="1" t="s">
        <v>13</v>
      </c>
      <c r="K60" s="1">
        <v>11</v>
      </c>
      <c r="L60" s="3">
        <v>44929</v>
      </c>
      <c r="M60" s="1">
        <v>22</v>
      </c>
      <c r="N60" s="1" t="s">
        <v>216</v>
      </c>
      <c r="O60" s="1" t="s">
        <v>20</v>
      </c>
      <c r="P60" s="2">
        <v>1390</v>
      </c>
      <c r="Q60" s="1">
        <v>47.9</v>
      </c>
      <c r="R60" s="1">
        <v>5</v>
      </c>
      <c r="S60" s="1">
        <v>139</v>
      </c>
      <c r="T60" s="1">
        <v>2013</v>
      </c>
      <c r="U60" s="5" t="str">
        <f t="shared" si="0"/>
        <v>Automatic</v>
      </c>
      <c r="V60" s="7">
        <f t="shared" si="1"/>
        <v>5000</v>
      </c>
      <c r="W60" s="7" t="str">
        <f>IFERROR(INDEX(PriceBands!C:C,MATCH(V60,PriceBands!A:A,0)),"£30k+")</f>
        <v>£5-10k</v>
      </c>
      <c r="X60" s="7">
        <f t="shared" si="2"/>
        <v>50000</v>
      </c>
      <c r="Y60" s="7" t="str">
        <f>IFERROR(INDEX(MileageBand!B:B,MATCH(VehicleData!X60,MileageBand!A:A,0)),"Extremely High")</f>
        <v>Medium</v>
      </c>
      <c r="Z60" s="7">
        <f t="shared" si="3"/>
        <v>1.4</v>
      </c>
      <c r="AA60" s="9" t="str">
        <f t="shared" si="4"/>
        <v>Y</v>
      </c>
      <c r="AB60" s="9" t="str">
        <f t="shared" si="5"/>
        <v>Y</v>
      </c>
      <c r="AC60" s="9" t="str">
        <f t="shared" si="6"/>
        <v>Y</v>
      </c>
      <c r="AD60" s="9" t="str">
        <f t="shared" si="7"/>
        <v>N</v>
      </c>
      <c r="AE60" s="9" t="str">
        <f t="shared" si="8"/>
        <v>Y</v>
      </c>
      <c r="AF60" s="11" t="str">
        <f t="shared" si="9"/>
        <v>N</v>
      </c>
    </row>
    <row r="61" spans="1:32" ht="13" x14ac:dyDescent="0.15">
      <c r="A61" s="1" t="s">
        <v>217</v>
      </c>
      <c r="B61" s="1" t="s">
        <v>104</v>
      </c>
      <c r="C61" s="2">
        <v>16731</v>
      </c>
      <c r="D61" s="1" t="s">
        <v>218</v>
      </c>
      <c r="E61" s="1">
        <v>2</v>
      </c>
      <c r="F61" s="1" t="s">
        <v>3</v>
      </c>
      <c r="G61" s="2">
        <v>10455</v>
      </c>
      <c r="H61" s="1" t="s">
        <v>12</v>
      </c>
      <c r="I61" s="1" t="s">
        <v>5</v>
      </c>
      <c r="J61" s="1" t="s">
        <v>6</v>
      </c>
      <c r="K61" s="1">
        <v>3</v>
      </c>
      <c r="L61" s="3">
        <v>45443</v>
      </c>
      <c r="M61" s="1">
        <v>15</v>
      </c>
      <c r="N61" s="1" t="s">
        <v>219</v>
      </c>
      <c r="O61" s="1" t="s">
        <v>6</v>
      </c>
      <c r="P61" s="2">
        <v>1798</v>
      </c>
      <c r="Q61" s="1">
        <v>62.8</v>
      </c>
      <c r="R61" s="1">
        <v>5</v>
      </c>
      <c r="S61" s="1">
        <v>103</v>
      </c>
      <c r="T61" s="1">
        <v>2021</v>
      </c>
      <c r="U61" s="5" t="str">
        <f t="shared" si="0"/>
        <v>Automatic</v>
      </c>
      <c r="V61" s="7">
        <f t="shared" si="1"/>
        <v>15000</v>
      </c>
      <c r="W61" s="7" t="str">
        <f>IFERROR(INDEX(PriceBands!C:C,MATCH(V61,PriceBands!A:A,0)),"£30k+")</f>
        <v>£15-20k</v>
      </c>
      <c r="X61" s="7">
        <f t="shared" si="2"/>
        <v>0</v>
      </c>
      <c r="Y61" s="7" t="str">
        <f>IFERROR(INDEX(MileageBand!B:B,MATCH(VehicleData!X61,MileageBand!A:A,0)),"Extremely High")</f>
        <v>Low</v>
      </c>
      <c r="Z61" s="7">
        <f t="shared" si="3"/>
        <v>1.8</v>
      </c>
      <c r="AA61" s="9" t="str">
        <f t="shared" si="4"/>
        <v>Y</v>
      </c>
      <c r="AB61" s="9" t="str">
        <f t="shared" si="5"/>
        <v>Y</v>
      </c>
      <c r="AC61" s="9" t="str">
        <f t="shared" si="6"/>
        <v>Y</v>
      </c>
      <c r="AD61" s="9" t="str">
        <f t="shared" si="7"/>
        <v>Y</v>
      </c>
      <c r="AE61" s="9" t="str">
        <f t="shared" si="8"/>
        <v>Y</v>
      </c>
      <c r="AF61" s="11" t="str">
        <f t="shared" si="9"/>
        <v>Y</v>
      </c>
    </row>
    <row r="62" spans="1:32" ht="13" x14ac:dyDescent="0.15">
      <c r="A62" s="1" t="s">
        <v>220</v>
      </c>
      <c r="B62" s="1" t="s">
        <v>94</v>
      </c>
      <c r="C62" s="2">
        <v>16845</v>
      </c>
      <c r="D62" s="1" t="s">
        <v>221</v>
      </c>
      <c r="E62" s="1">
        <v>1</v>
      </c>
      <c r="F62" s="1" t="s">
        <v>24</v>
      </c>
      <c r="G62" s="2">
        <v>50000</v>
      </c>
      <c r="H62" s="1" t="s">
        <v>32</v>
      </c>
      <c r="I62" s="1" t="s">
        <v>25</v>
      </c>
      <c r="J62" s="1" t="s">
        <v>26</v>
      </c>
      <c r="K62" s="1">
        <v>11</v>
      </c>
      <c r="L62" s="3">
        <v>44483</v>
      </c>
      <c r="M62" s="1">
        <v>33</v>
      </c>
      <c r="N62" s="1" t="s">
        <v>222</v>
      </c>
      <c r="O62" s="1" t="s">
        <v>28</v>
      </c>
      <c r="P62" s="2">
        <v>1995</v>
      </c>
      <c r="Q62" s="1">
        <v>57.7</v>
      </c>
      <c r="R62" s="1">
        <v>5</v>
      </c>
      <c r="S62" s="1">
        <v>130</v>
      </c>
      <c r="T62" s="1">
        <v>2013</v>
      </c>
      <c r="U62" s="5" t="str">
        <f t="shared" si="0"/>
        <v>Manual</v>
      </c>
      <c r="V62" s="7">
        <f t="shared" si="1"/>
        <v>15000</v>
      </c>
      <c r="W62" s="7" t="str">
        <f>IFERROR(INDEX(PriceBands!C:C,MATCH(V62,PriceBands!A:A,0)),"£30k+")</f>
        <v>£15-20k</v>
      </c>
      <c r="X62" s="7">
        <f t="shared" si="2"/>
        <v>50000</v>
      </c>
      <c r="Y62" s="7" t="str">
        <f>IFERROR(INDEX(MileageBand!B:B,MATCH(VehicleData!X62,MileageBand!A:A,0)),"Extremely High")</f>
        <v>Medium</v>
      </c>
      <c r="Z62" s="7">
        <f t="shared" si="3"/>
        <v>2</v>
      </c>
      <c r="AA62" s="9" t="str">
        <f t="shared" si="4"/>
        <v>Y</v>
      </c>
      <c r="AB62" s="9" t="str">
        <f t="shared" si="5"/>
        <v>Y</v>
      </c>
      <c r="AC62" s="9" t="str">
        <f t="shared" si="6"/>
        <v>Y</v>
      </c>
      <c r="AD62" s="9" t="str">
        <f t="shared" si="7"/>
        <v>N</v>
      </c>
      <c r="AE62" s="9" t="str">
        <f t="shared" si="8"/>
        <v>Y</v>
      </c>
      <c r="AF62" s="11" t="str">
        <f t="shared" si="9"/>
        <v>N</v>
      </c>
    </row>
    <row r="63" spans="1:32" ht="13" x14ac:dyDescent="0.15">
      <c r="A63" s="1" t="s">
        <v>223</v>
      </c>
      <c r="B63" s="1" t="s">
        <v>30</v>
      </c>
      <c r="C63" s="2">
        <v>12095</v>
      </c>
      <c r="D63" s="1" t="s">
        <v>224</v>
      </c>
      <c r="E63" s="1">
        <v>2</v>
      </c>
      <c r="F63" s="1" t="s">
        <v>24</v>
      </c>
      <c r="G63" s="2">
        <v>60000</v>
      </c>
      <c r="H63" s="1" t="s">
        <v>12</v>
      </c>
      <c r="I63" s="1" t="s">
        <v>25</v>
      </c>
      <c r="J63" s="1" t="s">
        <v>26</v>
      </c>
      <c r="K63" s="1">
        <v>12</v>
      </c>
      <c r="L63" s="3">
        <v>44512</v>
      </c>
      <c r="M63" s="1">
        <v>36</v>
      </c>
      <c r="N63" s="1" t="s">
        <v>225</v>
      </c>
      <c r="O63" s="1" t="s">
        <v>28</v>
      </c>
      <c r="P63" s="2">
        <v>2179</v>
      </c>
      <c r="Q63" s="1">
        <v>52.3</v>
      </c>
      <c r="R63" s="1">
        <v>5</v>
      </c>
      <c r="S63" s="1">
        <v>149</v>
      </c>
      <c r="T63" s="1">
        <v>2012</v>
      </c>
      <c r="U63" s="5" t="str">
        <f t="shared" si="0"/>
        <v>Automatic</v>
      </c>
      <c r="V63" s="7">
        <f t="shared" si="1"/>
        <v>10000</v>
      </c>
      <c r="W63" s="7" t="str">
        <f>IFERROR(INDEX(PriceBands!C:C,MATCH(V63,PriceBands!A:A,0)),"£30k+")</f>
        <v>£10-£15k</v>
      </c>
      <c r="X63" s="7">
        <f t="shared" si="2"/>
        <v>50000</v>
      </c>
      <c r="Y63" s="7" t="str">
        <f>IFERROR(INDEX(MileageBand!B:B,MATCH(VehicleData!X63,MileageBand!A:A,0)),"Extremely High")</f>
        <v>Medium</v>
      </c>
      <c r="Z63" s="7">
        <f t="shared" si="3"/>
        <v>2.2000000000000002</v>
      </c>
      <c r="AA63" s="9" t="str">
        <f t="shared" si="4"/>
        <v>Y</v>
      </c>
      <c r="AB63" s="9" t="str">
        <f t="shared" si="5"/>
        <v>Y</v>
      </c>
      <c r="AC63" s="9" t="str">
        <f t="shared" si="6"/>
        <v>Y</v>
      </c>
      <c r="AD63" s="9" t="str">
        <f t="shared" si="7"/>
        <v>N</v>
      </c>
      <c r="AE63" s="9" t="str">
        <f t="shared" si="8"/>
        <v>Y</v>
      </c>
      <c r="AF63" s="11" t="str">
        <f t="shared" si="9"/>
        <v>N</v>
      </c>
    </row>
    <row r="64" spans="1:32" ht="13" x14ac:dyDescent="0.15">
      <c r="A64" s="1" t="s">
        <v>226</v>
      </c>
      <c r="B64" s="1" t="s">
        <v>1</v>
      </c>
      <c r="C64" s="2">
        <v>25983</v>
      </c>
      <c r="D64" s="1" t="s">
        <v>146</v>
      </c>
      <c r="E64" s="1">
        <v>2</v>
      </c>
      <c r="F64" s="1" t="s">
        <v>11</v>
      </c>
      <c r="G64" s="2">
        <v>42849</v>
      </c>
      <c r="H64" s="1" t="s">
        <v>12</v>
      </c>
      <c r="I64" s="1" t="s">
        <v>5</v>
      </c>
      <c r="J64" s="1" t="s">
        <v>6</v>
      </c>
      <c r="K64" s="1">
        <v>13</v>
      </c>
      <c r="L64" s="3">
        <v>45991</v>
      </c>
      <c r="M64" s="1">
        <v>12</v>
      </c>
      <c r="N64" s="1" t="s">
        <v>227</v>
      </c>
      <c r="O64" s="1" t="s">
        <v>6</v>
      </c>
      <c r="P64" s="2">
        <v>1998</v>
      </c>
      <c r="Q64" s="1">
        <v>35.799999999999997</v>
      </c>
      <c r="R64" s="1">
        <v>5</v>
      </c>
      <c r="S64" s="1">
        <v>188</v>
      </c>
      <c r="T64" s="1">
        <v>2011</v>
      </c>
      <c r="U64" s="5" t="str">
        <f t="shared" si="0"/>
        <v>Automatic</v>
      </c>
      <c r="V64" s="7">
        <f t="shared" si="1"/>
        <v>25000</v>
      </c>
      <c r="W64" s="7" t="str">
        <f>IFERROR(INDEX(PriceBands!C:C,MATCH(V64,PriceBands!A:A,0)),"£30k+")</f>
        <v>£25-30k</v>
      </c>
      <c r="X64" s="7">
        <f t="shared" si="2"/>
        <v>0</v>
      </c>
      <c r="Y64" s="7" t="str">
        <f>IFERROR(INDEX(MileageBand!B:B,MATCH(VehicleData!X64,MileageBand!A:A,0)),"Extremely High")</f>
        <v>Low</v>
      </c>
      <c r="Z64" s="7">
        <f t="shared" si="3"/>
        <v>2</v>
      </c>
      <c r="AA64" s="9" t="str">
        <f t="shared" si="4"/>
        <v>Y</v>
      </c>
      <c r="AB64" s="9" t="str">
        <f t="shared" si="5"/>
        <v>Y</v>
      </c>
      <c r="AC64" s="9" t="str">
        <f t="shared" si="6"/>
        <v>Y</v>
      </c>
      <c r="AD64" s="9" t="str">
        <f t="shared" si="7"/>
        <v>N</v>
      </c>
      <c r="AE64" s="9" t="str">
        <f t="shared" si="8"/>
        <v>Y</v>
      </c>
      <c r="AF64" s="11" t="str">
        <f t="shared" si="9"/>
        <v>N</v>
      </c>
    </row>
    <row r="65" spans="1:32" ht="13" x14ac:dyDescent="0.15">
      <c r="A65" s="1" t="s">
        <v>228</v>
      </c>
      <c r="B65" s="1" t="s">
        <v>51</v>
      </c>
      <c r="C65" s="2">
        <v>3695</v>
      </c>
      <c r="D65" s="1" t="s">
        <v>229</v>
      </c>
      <c r="E65" s="1">
        <v>1</v>
      </c>
      <c r="F65" s="1" t="s">
        <v>11</v>
      </c>
      <c r="G65" s="2">
        <v>44690</v>
      </c>
      <c r="H65" s="1" t="s">
        <v>56</v>
      </c>
      <c r="I65" s="1" t="s">
        <v>25</v>
      </c>
      <c r="J65" s="1" t="s">
        <v>13</v>
      </c>
      <c r="K65" s="1">
        <v>10</v>
      </c>
      <c r="L65" s="3">
        <v>44491</v>
      </c>
      <c r="M65" s="1">
        <v>3</v>
      </c>
      <c r="O65" s="1" t="s">
        <v>15</v>
      </c>
      <c r="P65" s="2">
        <v>1242</v>
      </c>
      <c r="Q65" s="1">
        <v>54.3</v>
      </c>
      <c r="R65" s="1">
        <v>5</v>
      </c>
      <c r="S65" s="1">
        <v>120</v>
      </c>
      <c r="T65" s="1">
        <v>2014</v>
      </c>
      <c r="U65" s="5" t="str">
        <f t="shared" si="0"/>
        <v>Manual</v>
      </c>
      <c r="V65" s="7">
        <f t="shared" si="1"/>
        <v>0</v>
      </c>
      <c r="W65" s="7" t="str">
        <f>IFERROR(INDEX(PriceBands!C:C,MATCH(V65,PriceBands!A:A,0)),"£30k+")</f>
        <v>£0-5k</v>
      </c>
      <c r="X65" s="7">
        <f t="shared" si="2"/>
        <v>0</v>
      </c>
      <c r="Y65" s="7" t="str">
        <f>IFERROR(INDEX(MileageBand!B:B,MATCH(VehicleData!X65,MileageBand!A:A,0)),"Extremely High")</f>
        <v>Low</v>
      </c>
      <c r="Z65" s="7">
        <f t="shared" si="3"/>
        <v>1.2</v>
      </c>
      <c r="AA65" s="9" t="str">
        <f t="shared" si="4"/>
        <v>Y</v>
      </c>
      <c r="AB65" s="9" t="str">
        <f t="shared" si="5"/>
        <v>Y</v>
      </c>
      <c r="AC65" s="9" t="str">
        <f t="shared" si="6"/>
        <v>Y</v>
      </c>
      <c r="AD65" s="9" t="str">
        <f t="shared" si="7"/>
        <v>Y</v>
      </c>
      <c r="AE65" s="9" t="str">
        <f t="shared" si="8"/>
        <v>Y</v>
      </c>
      <c r="AF65" s="11" t="str">
        <f t="shared" si="9"/>
        <v>Y</v>
      </c>
    </row>
    <row r="66" spans="1:32" ht="13" x14ac:dyDescent="0.15">
      <c r="A66" s="1" t="s">
        <v>230</v>
      </c>
      <c r="B66" s="1" t="s">
        <v>40</v>
      </c>
      <c r="C66" s="2">
        <v>14295</v>
      </c>
      <c r="D66" s="1" t="s">
        <v>231</v>
      </c>
      <c r="E66" s="1">
        <v>2</v>
      </c>
      <c r="F66" s="1" t="s">
        <v>24</v>
      </c>
      <c r="G66" s="2">
        <v>45000</v>
      </c>
      <c r="H66" s="1" t="s">
        <v>12</v>
      </c>
      <c r="I66" s="1" t="s">
        <v>25</v>
      </c>
      <c r="J66" s="1" t="s">
        <v>26</v>
      </c>
      <c r="K66" s="1">
        <v>11</v>
      </c>
      <c r="L66" s="3">
        <v>44162</v>
      </c>
      <c r="M66" s="1">
        <v>34</v>
      </c>
      <c r="N66" s="1" t="s">
        <v>232</v>
      </c>
      <c r="O66" s="1" t="s">
        <v>28</v>
      </c>
      <c r="P66" s="2">
        <v>2143</v>
      </c>
      <c r="Q66" s="1">
        <v>58.9</v>
      </c>
      <c r="R66" s="1">
        <v>5</v>
      </c>
      <c r="S66" s="1">
        <v>120</v>
      </c>
      <c r="T66" s="1">
        <v>2013</v>
      </c>
      <c r="U66" s="5" t="str">
        <f t="shared" si="0"/>
        <v>Automatic</v>
      </c>
      <c r="V66" s="7">
        <f t="shared" si="1"/>
        <v>10000</v>
      </c>
      <c r="W66" s="7" t="str">
        <f>IFERROR(INDEX(PriceBands!C:C,MATCH(V66,PriceBands!A:A,0)),"£30k+")</f>
        <v>£10-£15k</v>
      </c>
      <c r="X66" s="7">
        <f t="shared" si="2"/>
        <v>0</v>
      </c>
      <c r="Y66" s="7" t="str">
        <f>IFERROR(INDEX(MileageBand!B:B,MATCH(VehicleData!X66,MileageBand!A:A,0)),"Extremely High")</f>
        <v>Low</v>
      </c>
      <c r="Z66" s="7">
        <f t="shared" si="3"/>
        <v>2.1</v>
      </c>
      <c r="AA66" s="9" t="str">
        <f t="shared" si="4"/>
        <v>Y</v>
      </c>
      <c r="AB66" s="9" t="str">
        <f t="shared" si="5"/>
        <v>Y</v>
      </c>
      <c r="AC66" s="9" t="str">
        <f t="shared" si="6"/>
        <v>Y</v>
      </c>
      <c r="AD66" s="9" t="str">
        <f t="shared" si="7"/>
        <v>N</v>
      </c>
      <c r="AE66" s="9" t="str">
        <f t="shared" si="8"/>
        <v>Y</v>
      </c>
      <c r="AF66" s="11" t="str">
        <f t="shared" si="9"/>
        <v>N</v>
      </c>
    </row>
    <row r="67" spans="1:32" ht="13" x14ac:dyDescent="0.15">
      <c r="A67" s="1" t="s">
        <v>233</v>
      </c>
      <c r="B67" s="1" t="s">
        <v>104</v>
      </c>
      <c r="C67" s="2">
        <v>15197</v>
      </c>
      <c r="D67" s="1" t="s">
        <v>234</v>
      </c>
      <c r="E67" s="1">
        <v>2</v>
      </c>
      <c r="F67" s="1" t="s">
        <v>3</v>
      </c>
      <c r="G67" s="2">
        <v>7021</v>
      </c>
      <c r="H67" s="1" t="s">
        <v>56</v>
      </c>
      <c r="I67" s="1" t="s">
        <v>5</v>
      </c>
      <c r="J67" s="1" t="s">
        <v>13</v>
      </c>
      <c r="K67" s="1">
        <v>2</v>
      </c>
      <c r="L67" s="3">
        <v>45747</v>
      </c>
      <c r="M67" s="1">
        <v>13</v>
      </c>
      <c r="N67" s="1" t="s">
        <v>235</v>
      </c>
      <c r="O67" s="1" t="s">
        <v>20</v>
      </c>
      <c r="P67" s="2">
        <v>1490</v>
      </c>
      <c r="Q67" s="1">
        <v>68.900000000000006</v>
      </c>
      <c r="R67" s="1">
        <v>5</v>
      </c>
      <c r="S67" s="1">
        <v>92</v>
      </c>
      <c r="T67" s="1">
        <v>2022</v>
      </c>
      <c r="U67" s="5" t="str">
        <f t="shared" ref="U67:U130" si="10">IF(E67=2,"Automatic","Manual")</f>
        <v>Automatic</v>
      </c>
      <c r="V67" s="7">
        <f t="shared" ref="V67:V130" si="11">ROUNDDOWN(C67/5000,0)*5000</f>
        <v>15000</v>
      </c>
      <c r="W67" s="7" t="str">
        <f>IFERROR(INDEX(PriceBands!C:C,MATCH(V67,PriceBands!A:A,0)),"£30k+")</f>
        <v>£15-20k</v>
      </c>
      <c r="X67" s="7">
        <f t="shared" ref="X67:X130" si="12">ROUNDDOWN(G67/50000,0)*50000</f>
        <v>0</v>
      </c>
      <c r="Y67" s="7" t="str">
        <f>IFERROR(INDEX(MileageBand!B:B,MATCH(VehicleData!X67,MileageBand!A:A,0)),"Extremely High")</f>
        <v>Low</v>
      </c>
      <c r="Z67" s="7">
        <f t="shared" ref="Z67:Z130" si="13">ROUND(P67/1000,1)</f>
        <v>1.5</v>
      </c>
      <c r="AA67" s="9" t="str">
        <f t="shared" ref="AA67:AA130" si="14">IF(W67="£30k+","N","Y")</f>
        <v>Y</v>
      </c>
      <c r="AB67" s="9" t="str">
        <f t="shared" ref="AB67:AB130" si="15">IF(Y67="High","N","Y")</f>
        <v>Y</v>
      </c>
      <c r="AC67" s="9" t="str">
        <f t="shared" ref="AC67:AC130" si="16">IF(Z67&gt;2.5,"N","Y")</f>
        <v>Y</v>
      </c>
      <c r="AD67" s="9" t="str">
        <f t="shared" ref="AD67:AD130" si="17">IF(T67&lt;2014,"N","Y")</f>
        <v>Y</v>
      </c>
      <c r="AE67" s="9" t="str">
        <f t="shared" ref="AE67:AE130" si="18">IF(Q67&lt;30,"N","Y")</f>
        <v>Y</v>
      </c>
      <c r="AF67" s="11" t="str">
        <f t="shared" ref="AF67:AF130" si="19">IF(AND(AA67="Y",AB67="Y",AC67="Y",AD67="Y",AE67="Y"),"Y","N")</f>
        <v>Y</v>
      </c>
    </row>
    <row r="68" spans="1:32" ht="13" x14ac:dyDescent="0.15">
      <c r="A68" s="1" t="s">
        <v>236</v>
      </c>
      <c r="B68" s="1" t="s">
        <v>22</v>
      </c>
      <c r="C68" s="2">
        <v>14845</v>
      </c>
      <c r="D68" s="1" t="s">
        <v>237</v>
      </c>
      <c r="E68" s="1">
        <v>1</v>
      </c>
      <c r="F68" s="1" t="s">
        <v>24</v>
      </c>
      <c r="G68" s="2">
        <v>63000</v>
      </c>
      <c r="H68" s="1" t="s">
        <v>65</v>
      </c>
      <c r="I68" s="1" t="s">
        <v>25</v>
      </c>
      <c r="J68" s="1" t="s">
        <v>6</v>
      </c>
      <c r="K68" s="1">
        <v>6</v>
      </c>
      <c r="L68" s="3">
        <v>45069</v>
      </c>
      <c r="M68" s="1">
        <v>19</v>
      </c>
      <c r="N68" s="1" t="s">
        <v>238</v>
      </c>
      <c r="O68" s="1" t="s">
        <v>6</v>
      </c>
      <c r="P68" s="2">
        <v>1968</v>
      </c>
      <c r="Q68" s="1">
        <v>67.3</v>
      </c>
      <c r="R68" s="1">
        <v>5</v>
      </c>
      <c r="S68" s="1">
        <v>115</v>
      </c>
      <c r="T68" s="1">
        <v>2018</v>
      </c>
      <c r="U68" s="5" t="str">
        <f t="shared" si="10"/>
        <v>Manual</v>
      </c>
      <c r="V68" s="7">
        <f t="shared" si="11"/>
        <v>10000</v>
      </c>
      <c r="W68" s="7" t="str">
        <f>IFERROR(INDEX(PriceBands!C:C,MATCH(V68,PriceBands!A:A,0)),"£30k+")</f>
        <v>£10-£15k</v>
      </c>
      <c r="X68" s="7">
        <f t="shared" si="12"/>
        <v>50000</v>
      </c>
      <c r="Y68" s="7" t="str">
        <f>IFERROR(INDEX(MileageBand!B:B,MATCH(VehicleData!X68,MileageBand!A:A,0)),"Extremely High")</f>
        <v>Medium</v>
      </c>
      <c r="Z68" s="7">
        <f t="shared" si="13"/>
        <v>2</v>
      </c>
      <c r="AA68" s="9" t="str">
        <f t="shared" si="14"/>
        <v>Y</v>
      </c>
      <c r="AB68" s="9" t="str">
        <f t="shared" si="15"/>
        <v>Y</v>
      </c>
      <c r="AC68" s="9" t="str">
        <f t="shared" si="16"/>
        <v>Y</v>
      </c>
      <c r="AD68" s="9" t="str">
        <f t="shared" si="17"/>
        <v>Y</v>
      </c>
      <c r="AE68" s="9" t="str">
        <f t="shared" si="18"/>
        <v>Y</v>
      </c>
      <c r="AF68" s="11" t="str">
        <f t="shared" si="19"/>
        <v>Y</v>
      </c>
    </row>
    <row r="69" spans="1:32" ht="13" x14ac:dyDescent="0.15">
      <c r="A69" s="1" t="s">
        <v>239</v>
      </c>
      <c r="B69" s="1" t="s">
        <v>51</v>
      </c>
      <c r="C69" s="2">
        <v>4345</v>
      </c>
      <c r="D69" s="1" t="s">
        <v>240</v>
      </c>
      <c r="E69" s="1">
        <v>2</v>
      </c>
      <c r="F69" s="1" t="s">
        <v>11</v>
      </c>
      <c r="G69" s="2">
        <v>65000</v>
      </c>
      <c r="H69" s="1" t="s">
        <v>56</v>
      </c>
      <c r="I69" s="1" t="s">
        <v>25</v>
      </c>
      <c r="J69" s="1" t="s">
        <v>13</v>
      </c>
      <c r="K69" s="1">
        <v>11</v>
      </c>
      <c r="L69" s="3">
        <v>44792</v>
      </c>
      <c r="M69" s="1">
        <v>14</v>
      </c>
      <c r="N69" s="1" t="s">
        <v>241</v>
      </c>
      <c r="O69" s="1" t="s">
        <v>20</v>
      </c>
      <c r="P69" s="2">
        <v>1596</v>
      </c>
      <c r="Q69" s="1">
        <v>44.1</v>
      </c>
      <c r="R69" s="1">
        <v>5</v>
      </c>
      <c r="S69" s="1">
        <v>146</v>
      </c>
      <c r="T69" s="1">
        <v>2013</v>
      </c>
      <c r="U69" s="5" t="str">
        <f t="shared" si="10"/>
        <v>Automatic</v>
      </c>
      <c r="V69" s="7">
        <f t="shared" si="11"/>
        <v>0</v>
      </c>
      <c r="W69" s="7" t="str">
        <f>IFERROR(INDEX(PriceBands!C:C,MATCH(V69,PriceBands!A:A,0)),"£30k+")</f>
        <v>£0-5k</v>
      </c>
      <c r="X69" s="7">
        <f t="shared" si="12"/>
        <v>50000</v>
      </c>
      <c r="Y69" s="7" t="str">
        <f>IFERROR(INDEX(MileageBand!B:B,MATCH(VehicleData!X69,MileageBand!A:A,0)),"Extremely High")</f>
        <v>Medium</v>
      </c>
      <c r="Z69" s="7">
        <f t="shared" si="13"/>
        <v>1.6</v>
      </c>
      <c r="AA69" s="9" t="str">
        <f t="shared" si="14"/>
        <v>Y</v>
      </c>
      <c r="AB69" s="9" t="str">
        <f t="shared" si="15"/>
        <v>Y</v>
      </c>
      <c r="AC69" s="9" t="str">
        <f t="shared" si="16"/>
        <v>Y</v>
      </c>
      <c r="AD69" s="9" t="str">
        <f t="shared" si="17"/>
        <v>N</v>
      </c>
      <c r="AE69" s="9" t="str">
        <f t="shared" si="18"/>
        <v>Y</v>
      </c>
      <c r="AF69" s="11" t="str">
        <f t="shared" si="19"/>
        <v>N</v>
      </c>
    </row>
    <row r="70" spans="1:32" ht="13" x14ac:dyDescent="0.15">
      <c r="A70" s="1" t="s">
        <v>242</v>
      </c>
      <c r="B70" s="1" t="s">
        <v>127</v>
      </c>
      <c r="C70" s="2">
        <v>3270</v>
      </c>
      <c r="D70" s="1" t="s">
        <v>128</v>
      </c>
      <c r="E70" s="1">
        <v>1</v>
      </c>
      <c r="F70" s="1" t="s">
        <v>11</v>
      </c>
      <c r="G70" s="2">
        <v>23696</v>
      </c>
      <c r="H70" s="1" t="s">
        <v>12</v>
      </c>
      <c r="I70" s="1" t="s">
        <v>5</v>
      </c>
      <c r="J70" s="1" t="s">
        <v>13</v>
      </c>
      <c r="K70" s="1">
        <v>15</v>
      </c>
      <c r="L70" s="3">
        <v>45696</v>
      </c>
      <c r="M70" s="1">
        <v>17</v>
      </c>
      <c r="N70" s="1" t="s">
        <v>243</v>
      </c>
      <c r="O70" s="1" t="s">
        <v>15</v>
      </c>
      <c r="P70" s="2">
        <v>1598</v>
      </c>
      <c r="Q70" s="1">
        <v>52.3</v>
      </c>
      <c r="R70" s="1">
        <v>4</v>
      </c>
      <c r="S70" s="1">
        <v>129</v>
      </c>
      <c r="T70" s="1">
        <v>2009</v>
      </c>
      <c r="U70" s="5" t="str">
        <f t="shared" si="10"/>
        <v>Manual</v>
      </c>
      <c r="V70" s="7">
        <f t="shared" si="11"/>
        <v>0</v>
      </c>
      <c r="W70" s="7" t="str">
        <f>IFERROR(INDEX(PriceBands!C:C,MATCH(V70,PriceBands!A:A,0)),"£30k+")</f>
        <v>£0-5k</v>
      </c>
      <c r="X70" s="7">
        <f t="shared" si="12"/>
        <v>0</v>
      </c>
      <c r="Y70" s="7" t="str">
        <f>IFERROR(INDEX(MileageBand!B:B,MATCH(VehicleData!X70,MileageBand!A:A,0)),"Extremely High")</f>
        <v>Low</v>
      </c>
      <c r="Z70" s="7">
        <f t="shared" si="13"/>
        <v>1.6</v>
      </c>
      <c r="AA70" s="9" t="str">
        <f t="shared" si="14"/>
        <v>Y</v>
      </c>
      <c r="AB70" s="9" t="str">
        <f t="shared" si="15"/>
        <v>Y</v>
      </c>
      <c r="AC70" s="9" t="str">
        <f t="shared" si="16"/>
        <v>Y</v>
      </c>
      <c r="AD70" s="9" t="str">
        <f t="shared" si="17"/>
        <v>N</v>
      </c>
      <c r="AE70" s="9" t="str">
        <f t="shared" si="18"/>
        <v>Y</v>
      </c>
      <c r="AF70" s="11" t="str">
        <f t="shared" si="19"/>
        <v>N</v>
      </c>
    </row>
    <row r="71" spans="1:32" ht="13" x14ac:dyDescent="0.15">
      <c r="A71" s="1" t="s">
        <v>244</v>
      </c>
      <c r="B71" s="1" t="s">
        <v>104</v>
      </c>
      <c r="C71" s="2">
        <v>15921</v>
      </c>
      <c r="D71" s="1" t="s">
        <v>245</v>
      </c>
      <c r="E71" s="1">
        <v>2</v>
      </c>
      <c r="F71" s="1" t="s">
        <v>3</v>
      </c>
      <c r="G71" s="2">
        <v>29685</v>
      </c>
      <c r="H71" s="1" t="s">
        <v>65</v>
      </c>
      <c r="I71" s="1" t="s">
        <v>5</v>
      </c>
      <c r="J71" s="1" t="s">
        <v>13</v>
      </c>
      <c r="K71" s="1">
        <v>5</v>
      </c>
      <c r="L71" s="3">
        <v>45680</v>
      </c>
      <c r="M71" s="1">
        <v>14</v>
      </c>
      <c r="N71" s="1" t="s">
        <v>246</v>
      </c>
      <c r="O71" s="1" t="s">
        <v>20</v>
      </c>
      <c r="P71" s="2">
        <v>1798</v>
      </c>
      <c r="Q71" s="1">
        <v>1</v>
      </c>
      <c r="R71" s="1">
        <v>5</v>
      </c>
      <c r="S71" s="1">
        <v>86</v>
      </c>
      <c r="T71" s="1">
        <v>2019</v>
      </c>
      <c r="U71" s="5" t="str">
        <f t="shared" si="10"/>
        <v>Automatic</v>
      </c>
      <c r="V71" s="7">
        <f t="shared" si="11"/>
        <v>15000</v>
      </c>
      <c r="W71" s="7" t="str">
        <f>IFERROR(INDEX(PriceBands!C:C,MATCH(V71,PriceBands!A:A,0)),"£30k+")</f>
        <v>£15-20k</v>
      </c>
      <c r="X71" s="7">
        <f t="shared" si="12"/>
        <v>0</v>
      </c>
      <c r="Y71" s="7" t="str">
        <f>IFERROR(INDEX(MileageBand!B:B,MATCH(VehicleData!X71,MileageBand!A:A,0)),"Extremely High")</f>
        <v>Low</v>
      </c>
      <c r="Z71" s="7">
        <f t="shared" si="13"/>
        <v>1.8</v>
      </c>
      <c r="AA71" s="9" t="str">
        <f t="shared" si="14"/>
        <v>Y</v>
      </c>
      <c r="AB71" s="9" t="str">
        <f t="shared" si="15"/>
        <v>Y</v>
      </c>
      <c r="AC71" s="9" t="str">
        <f t="shared" si="16"/>
        <v>Y</v>
      </c>
      <c r="AD71" s="9" t="str">
        <f t="shared" si="17"/>
        <v>Y</v>
      </c>
      <c r="AE71" s="9" t="str">
        <f t="shared" si="18"/>
        <v>N</v>
      </c>
      <c r="AF71" s="11" t="str">
        <f t="shared" si="19"/>
        <v>N</v>
      </c>
    </row>
    <row r="72" spans="1:32" ht="13" x14ac:dyDescent="0.15">
      <c r="A72" s="1" t="s">
        <v>247</v>
      </c>
      <c r="B72" s="1" t="s">
        <v>94</v>
      </c>
      <c r="C72" s="2">
        <v>8696</v>
      </c>
      <c r="D72" s="1" t="s">
        <v>248</v>
      </c>
      <c r="E72" s="1">
        <v>1</v>
      </c>
      <c r="F72" s="1" t="s">
        <v>24</v>
      </c>
      <c r="G72" s="2">
        <v>76000</v>
      </c>
      <c r="H72" s="1" t="s">
        <v>32</v>
      </c>
      <c r="I72" s="1" t="s">
        <v>25</v>
      </c>
      <c r="J72" s="1" t="s">
        <v>13</v>
      </c>
      <c r="K72" s="1">
        <v>9</v>
      </c>
      <c r="L72" s="3">
        <v>45251</v>
      </c>
      <c r="M72" s="1">
        <v>15</v>
      </c>
      <c r="N72" s="1" t="s">
        <v>249</v>
      </c>
      <c r="O72" s="1" t="s">
        <v>20</v>
      </c>
      <c r="P72" s="2">
        <v>1496</v>
      </c>
      <c r="Q72" s="1">
        <v>72.400000000000006</v>
      </c>
      <c r="R72" s="1">
        <v>5</v>
      </c>
      <c r="S72" s="1">
        <v>103</v>
      </c>
      <c r="T72" s="1">
        <v>2015</v>
      </c>
      <c r="U72" s="5" t="str">
        <f t="shared" si="10"/>
        <v>Manual</v>
      </c>
      <c r="V72" s="7">
        <f t="shared" si="11"/>
        <v>5000</v>
      </c>
      <c r="W72" s="7" t="str">
        <f>IFERROR(INDEX(PriceBands!C:C,MATCH(V72,PriceBands!A:A,0)),"£30k+")</f>
        <v>£5-10k</v>
      </c>
      <c r="X72" s="7">
        <f t="shared" si="12"/>
        <v>50000</v>
      </c>
      <c r="Y72" s="7" t="str">
        <f>IFERROR(INDEX(MileageBand!B:B,MATCH(VehicleData!X72,MileageBand!A:A,0)),"Extremely High")</f>
        <v>Medium</v>
      </c>
      <c r="Z72" s="7">
        <f t="shared" si="13"/>
        <v>1.5</v>
      </c>
      <c r="AA72" s="9" t="str">
        <f t="shared" si="14"/>
        <v>Y</v>
      </c>
      <c r="AB72" s="9" t="str">
        <f t="shared" si="15"/>
        <v>Y</v>
      </c>
      <c r="AC72" s="9" t="str">
        <f t="shared" si="16"/>
        <v>Y</v>
      </c>
      <c r="AD72" s="9" t="str">
        <f t="shared" si="17"/>
        <v>Y</v>
      </c>
      <c r="AE72" s="9" t="str">
        <f t="shared" si="18"/>
        <v>Y</v>
      </c>
      <c r="AF72" s="11" t="str">
        <f t="shared" si="19"/>
        <v>Y</v>
      </c>
    </row>
    <row r="73" spans="1:32" ht="13" x14ac:dyDescent="0.15">
      <c r="A73" s="1" t="s">
        <v>250</v>
      </c>
      <c r="B73" s="1" t="s">
        <v>22</v>
      </c>
      <c r="C73" s="2">
        <v>12125</v>
      </c>
      <c r="D73" s="1" t="s">
        <v>251</v>
      </c>
      <c r="E73" s="1">
        <v>1</v>
      </c>
      <c r="F73" s="1" t="s">
        <v>11</v>
      </c>
      <c r="G73" s="2">
        <v>16927</v>
      </c>
      <c r="H73" s="1" t="s">
        <v>56</v>
      </c>
      <c r="I73" s="1" t="s">
        <v>66</v>
      </c>
      <c r="J73" s="1" t="s">
        <v>13</v>
      </c>
      <c r="K73" s="1">
        <v>6</v>
      </c>
      <c r="L73" s="3">
        <v>45066</v>
      </c>
      <c r="M73" s="1">
        <v>8</v>
      </c>
      <c r="N73" s="1" t="s">
        <v>252</v>
      </c>
      <c r="O73" s="1" t="s">
        <v>20</v>
      </c>
      <c r="P73" s="1">
        <v>999</v>
      </c>
      <c r="Q73" s="1">
        <v>64.2</v>
      </c>
      <c r="R73" s="1">
        <v>5</v>
      </c>
      <c r="S73" s="1">
        <v>101</v>
      </c>
      <c r="T73" s="1">
        <v>2018</v>
      </c>
      <c r="U73" s="5" t="str">
        <f t="shared" si="10"/>
        <v>Manual</v>
      </c>
      <c r="V73" s="7">
        <f t="shared" si="11"/>
        <v>10000</v>
      </c>
      <c r="W73" s="7" t="str">
        <f>IFERROR(INDEX(PriceBands!C:C,MATCH(V73,PriceBands!A:A,0)),"£30k+")</f>
        <v>£10-£15k</v>
      </c>
      <c r="X73" s="7">
        <f t="shared" si="12"/>
        <v>0</v>
      </c>
      <c r="Y73" s="7" t="str">
        <f>IFERROR(INDEX(MileageBand!B:B,MATCH(VehicleData!X73,MileageBand!A:A,0)),"Extremely High")</f>
        <v>Low</v>
      </c>
      <c r="Z73" s="7">
        <f t="shared" si="13"/>
        <v>1</v>
      </c>
      <c r="AA73" s="9" t="str">
        <f t="shared" si="14"/>
        <v>Y</v>
      </c>
      <c r="AB73" s="9" t="str">
        <f t="shared" si="15"/>
        <v>Y</v>
      </c>
      <c r="AC73" s="9" t="str">
        <f t="shared" si="16"/>
        <v>Y</v>
      </c>
      <c r="AD73" s="9" t="str">
        <f t="shared" si="17"/>
        <v>Y</v>
      </c>
      <c r="AE73" s="9" t="str">
        <f t="shared" si="18"/>
        <v>Y</v>
      </c>
      <c r="AF73" s="11" t="str">
        <f t="shared" si="19"/>
        <v>Y</v>
      </c>
    </row>
    <row r="74" spans="1:32" ht="13" x14ac:dyDescent="0.15">
      <c r="A74" s="1" t="s">
        <v>253</v>
      </c>
      <c r="B74" s="1" t="s">
        <v>112</v>
      </c>
      <c r="C74" s="2">
        <v>3295</v>
      </c>
      <c r="D74" s="1" t="s">
        <v>254</v>
      </c>
      <c r="E74" s="1">
        <v>1</v>
      </c>
      <c r="F74" s="1" t="s">
        <v>11</v>
      </c>
      <c r="G74" s="2">
        <v>45000</v>
      </c>
      <c r="H74" s="1" t="s">
        <v>48</v>
      </c>
      <c r="I74" s="1" t="s">
        <v>25</v>
      </c>
      <c r="J74" s="1" t="s">
        <v>13</v>
      </c>
      <c r="K74" s="1">
        <v>11</v>
      </c>
      <c r="L74" s="3">
        <v>44746</v>
      </c>
      <c r="M74" s="1">
        <v>3</v>
      </c>
      <c r="N74" s="1" t="s">
        <v>255</v>
      </c>
      <c r="O74" s="1" t="s">
        <v>20</v>
      </c>
      <c r="P74" s="1">
        <v>998</v>
      </c>
      <c r="Q74" s="1">
        <v>65.7</v>
      </c>
      <c r="R74" s="1">
        <v>4</v>
      </c>
      <c r="S74" s="1">
        <v>99</v>
      </c>
      <c r="T74" s="1">
        <v>2013</v>
      </c>
      <c r="U74" s="5" t="str">
        <f t="shared" si="10"/>
        <v>Manual</v>
      </c>
      <c r="V74" s="7">
        <f t="shared" si="11"/>
        <v>0</v>
      </c>
      <c r="W74" s="7" t="str">
        <f>IFERROR(INDEX(PriceBands!C:C,MATCH(V74,PriceBands!A:A,0)),"£30k+")</f>
        <v>£0-5k</v>
      </c>
      <c r="X74" s="7">
        <f t="shared" si="12"/>
        <v>0</v>
      </c>
      <c r="Y74" s="7" t="str">
        <f>IFERROR(INDEX(MileageBand!B:B,MATCH(VehicleData!X74,MileageBand!A:A,0)),"Extremely High")</f>
        <v>Low</v>
      </c>
      <c r="Z74" s="7">
        <f t="shared" si="13"/>
        <v>1</v>
      </c>
      <c r="AA74" s="9" t="str">
        <f t="shared" si="14"/>
        <v>Y</v>
      </c>
      <c r="AB74" s="9" t="str">
        <f t="shared" si="15"/>
        <v>Y</v>
      </c>
      <c r="AC74" s="9" t="str">
        <f t="shared" si="16"/>
        <v>Y</v>
      </c>
      <c r="AD74" s="9" t="str">
        <f t="shared" si="17"/>
        <v>N</v>
      </c>
      <c r="AE74" s="9" t="str">
        <f t="shared" si="18"/>
        <v>Y</v>
      </c>
      <c r="AF74" s="11" t="str">
        <f t="shared" si="19"/>
        <v>N</v>
      </c>
    </row>
    <row r="75" spans="1:32" ht="13" x14ac:dyDescent="0.15">
      <c r="A75" s="1" t="s">
        <v>256</v>
      </c>
      <c r="B75" s="1" t="s">
        <v>94</v>
      </c>
      <c r="C75" s="2">
        <v>10095</v>
      </c>
      <c r="D75" s="1" t="s">
        <v>257</v>
      </c>
      <c r="E75" s="1">
        <v>1</v>
      </c>
      <c r="F75" s="1" t="s">
        <v>24</v>
      </c>
      <c r="G75" s="2">
        <v>137114</v>
      </c>
      <c r="H75" s="1" t="s">
        <v>4</v>
      </c>
      <c r="I75" s="1" t="s">
        <v>25</v>
      </c>
      <c r="J75" s="1" t="s">
        <v>26</v>
      </c>
      <c r="K75" s="1">
        <v>13</v>
      </c>
      <c r="L75" s="3">
        <v>44222</v>
      </c>
      <c r="M75" s="1">
        <v>28</v>
      </c>
      <c r="N75" s="1" t="s">
        <v>258</v>
      </c>
      <c r="O75" s="1" t="s">
        <v>28</v>
      </c>
      <c r="P75" s="2">
        <v>1995</v>
      </c>
      <c r="Q75" s="1">
        <v>68.900000000000006</v>
      </c>
      <c r="R75" s="1">
        <v>5</v>
      </c>
      <c r="S75" s="1">
        <v>109</v>
      </c>
      <c r="T75" s="1">
        <v>2011</v>
      </c>
      <c r="U75" s="5" t="str">
        <f t="shared" si="10"/>
        <v>Manual</v>
      </c>
      <c r="V75" s="7">
        <f t="shared" si="11"/>
        <v>10000</v>
      </c>
      <c r="W75" s="7" t="str">
        <f>IFERROR(INDEX(PriceBands!C:C,MATCH(V75,PriceBands!A:A,0)),"£30k+")</f>
        <v>£10-£15k</v>
      </c>
      <c r="X75" s="7">
        <f t="shared" si="12"/>
        <v>100000</v>
      </c>
      <c r="Y75" s="7" t="str">
        <f>IFERROR(INDEX(MileageBand!B:B,MATCH(VehicleData!X75,MileageBand!A:A,0)),"Extremely High")</f>
        <v>High</v>
      </c>
      <c r="Z75" s="7">
        <f t="shared" si="13"/>
        <v>2</v>
      </c>
      <c r="AA75" s="9" t="str">
        <f t="shared" si="14"/>
        <v>Y</v>
      </c>
      <c r="AB75" s="9" t="str">
        <f t="shared" si="15"/>
        <v>N</v>
      </c>
      <c r="AC75" s="9" t="str">
        <f t="shared" si="16"/>
        <v>Y</v>
      </c>
      <c r="AD75" s="9" t="str">
        <f t="shared" si="17"/>
        <v>N</v>
      </c>
      <c r="AE75" s="9" t="str">
        <f t="shared" si="18"/>
        <v>Y</v>
      </c>
      <c r="AF75" s="11" t="str">
        <f t="shared" si="19"/>
        <v>N</v>
      </c>
    </row>
    <row r="76" spans="1:32" ht="13" x14ac:dyDescent="0.15">
      <c r="A76" s="1" t="s">
        <v>259</v>
      </c>
      <c r="B76" s="1" t="s">
        <v>46</v>
      </c>
      <c r="C76" s="2">
        <v>25845</v>
      </c>
      <c r="D76" s="1" t="s">
        <v>260</v>
      </c>
      <c r="E76" s="1">
        <v>2</v>
      </c>
      <c r="F76" s="1" t="s">
        <v>24</v>
      </c>
      <c r="G76" s="2">
        <v>31000</v>
      </c>
      <c r="H76" s="1" t="s">
        <v>32</v>
      </c>
      <c r="I76" s="1" t="s">
        <v>66</v>
      </c>
      <c r="J76" s="1" t="s">
        <v>13</v>
      </c>
      <c r="K76" s="1">
        <v>3</v>
      </c>
      <c r="L76" s="3">
        <v>45322</v>
      </c>
      <c r="M76" s="1">
        <v>24</v>
      </c>
      <c r="N76" s="1" t="s">
        <v>261</v>
      </c>
      <c r="O76" s="1" t="s">
        <v>28</v>
      </c>
      <c r="P76" s="2">
        <v>1968</v>
      </c>
      <c r="Q76" s="1">
        <v>58.9</v>
      </c>
      <c r="R76" s="1">
        <v>5</v>
      </c>
      <c r="S76" s="1">
        <v>127</v>
      </c>
      <c r="T76" s="1">
        <v>2021</v>
      </c>
      <c r="U76" s="5" t="str">
        <f t="shared" si="10"/>
        <v>Automatic</v>
      </c>
      <c r="V76" s="7">
        <f t="shared" si="11"/>
        <v>25000</v>
      </c>
      <c r="W76" s="7" t="str">
        <f>IFERROR(INDEX(PriceBands!C:C,MATCH(V76,PriceBands!A:A,0)),"£30k+")</f>
        <v>£25-30k</v>
      </c>
      <c r="X76" s="7">
        <f t="shared" si="12"/>
        <v>0</v>
      </c>
      <c r="Y76" s="7" t="str">
        <f>IFERROR(INDEX(MileageBand!B:B,MATCH(VehicleData!X76,MileageBand!A:A,0)),"Extremely High")</f>
        <v>Low</v>
      </c>
      <c r="Z76" s="7">
        <f t="shared" si="13"/>
        <v>2</v>
      </c>
      <c r="AA76" s="9" t="str">
        <f t="shared" si="14"/>
        <v>Y</v>
      </c>
      <c r="AB76" s="9" t="str">
        <f t="shared" si="15"/>
        <v>Y</v>
      </c>
      <c r="AC76" s="9" t="str">
        <f t="shared" si="16"/>
        <v>Y</v>
      </c>
      <c r="AD76" s="9" t="str">
        <f t="shared" si="17"/>
        <v>Y</v>
      </c>
      <c r="AE76" s="9" t="str">
        <f t="shared" si="18"/>
        <v>Y</v>
      </c>
      <c r="AF76" s="11" t="str">
        <f t="shared" si="19"/>
        <v>Y</v>
      </c>
    </row>
    <row r="77" spans="1:32" ht="13" x14ac:dyDescent="0.15">
      <c r="A77" s="1" t="s">
        <v>262</v>
      </c>
      <c r="B77" s="1" t="s">
        <v>94</v>
      </c>
      <c r="C77" s="2">
        <v>11995</v>
      </c>
      <c r="D77" s="1" t="s">
        <v>263</v>
      </c>
      <c r="E77" s="1">
        <v>2</v>
      </c>
      <c r="F77" s="1" t="s">
        <v>24</v>
      </c>
      <c r="G77" s="2">
        <v>50319</v>
      </c>
      <c r="H77" s="1" t="s">
        <v>56</v>
      </c>
      <c r="I77" s="1" t="s">
        <v>25</v>
      </c>
      <c r="J77" s="1" t="s">
        <v>117</v>
      </c>
      <c r="K77" s="1">
        <v>9</v>
      </c>
      <c r="L77" s="3">
        <v>44606</v>
      </c>
      <c r="M77" s="1">
        <v>30</v>
      </c>
      <c r="N77" s="1" t="s">
        <v>264</v>
      </c>
      <c r="O77" s="1" t="s">
        <v>119</v>
      </c>
      <c r="P77" s="2">
        <v>1995</v>
      </c>
      <c r="Q77" s="1">
        <v>60.1</v>
      </c>
      <c r="R77" s="1">
        <v>5</v>
      </c>
      <c r="S77" s="1">
        <v>124</v>
      </c>
      <c r="T77" s="1">
        <v>2015</v>
      </c>
      <c r="U77" s="5" t="str">
        <f t="shared" si="10"/>
        <v>Automatic</v>
      </c>
      <c r="V77" s="7">
        <f t="shared" si="11"/>
        <v>10000</v>
      </c>
      <c r="W77" s="7" t="str">
        <f>IFERROR(INDEX(PriceBands!C:C,MATCH(V77,PriceBands!A:A,0)),"£30k+")</f>
        <v>£10-£15k</v>
      </c>
      <c r="X77" s="7">
        <f t="shared" si="12"/>
        <v>50000</v>
      </c>
      <c r="Y77" s="7" t="str">
        <f>IFERROR(INDEX(MileageBand!B:B,MATCH(VehicleData!X77,MileageBand!A:A,0)),"Extremely High")</f>
        <v>Medium</v>
      </c>
      <c r="Z77" s="7">
        <f t="shared" si="13"/>
        <v>2</v>
      </c>
      <c r="AA77" s="9" t="str">
        <f t="shared" si="14"/>
        <v>Y</v>
      </c>
      <c r="AB77" s="9" t="str">
        <f t="shared" si="15"/>
        <v>Y</v>
      </c>
      <c r="AC77" s="9" t="str">
        <f t="shared" si="16"/>
        <v>Y</v>
      </c>
      <c r="AD77" s="9" t="str">
        <f t="shared" si="17"/>
        <v>Y</v>
      </c>
      <c r="AE77" s="9" t="str">
        <f t="shared" si="18"/>
        <v>Y</v>
      </c>
      <c r="AF77" s="11" t="str">
        <f t="shared" si="19"/>
        <v>Y</v>
      </c>
    </row>
    <row r="78" spans="1:32" ht="13" x14ac:dyDescent="0.15">
      <c r="A78" s="1" t="s">
        <v>265</v>
      </c>
      <c r="B78" s="1" t="s">
        <v>266</v>
      </c>
      <c r="C78" s="2">
        <v>5080</v>
      </c>
      <c r="D78" s="1" t="s">
        <v>267</v>
      </c>
      <c r="E78" s="1">
        <v>2</v>
      </c>
      <c r="F78" s="1" t="s">
        <v>268</v>
      </c>
      <c r="G78" s="2">
        <v>49000</v>
      </c>
      <c r="H78" s="1" t="s">
        <v>56</v>
      </c>
      <c r="I78" s="1" t="s">
        <v>25</v>
      </c>
      <c r="J78" s="1" t="s">
        <v>13</v>
      </c>
      <c r="K78" s="1">
        <v>9</v>
      </c>
      <c r="L78" s="3">
        <v>44832</v>
      </c>
      <c r="M78" s="1">
        <v>17</v>
      </c>
      <c r="N78" s="1" t="s">
        <v>269</v>
      </c>
      <c r="O78" s="1" t="s">
        <v>20</v>
      </c>
      <c r="P78" s="1">
        <v>0</v>
      </c>
      <c r="Q78" s="1">
        <v>0</v>
      </c>
      <c r="R78" s="1">
        <v>5</v>
      </c>
      <c r="S78" s="1">
        <v>0</v>
      </c>
      <c r="T78" s="1">
        <v>2015</v>
      </c>
      <c r="U78" s="5" t="str">
        <f t="shared" si="10"/>
        <v>Automatic</v>
      </c>
      <c r="V78" s="7">
        <f t="shared" si="11"/>
        <v>5000</v>
      </c>
      <c r="W78" s="7" t="str">
        <f>IFERROR(INDEX(PriceBands!C:C,MATCH(V78,PriceBands!A:A,0)),"£30k+")</f>
        <v>£5-10k</v>
      </c>
      <c r="X78" s="7">
        <f t="shared" si="12"/>
        <v>0</v>
      </c>
      <c r="Y78" s="7" t="str">
        <f>IFERROR(INDEX(MileageBand!B:B,MATCH(VehicleData!X78,MileageBand!A:A,0)),"Extremely High")</f>
        <v>Low</v>
      </c>
      <c r="Z78" s="7">
        <f t="shared" si="13"/>
        <v>0</v>
      </c>
      <c r="AA78" s="9" t="str">
        <f t="shared" si="14"/>
        <v>Y</v>
      </c>
      <c r="AB78" s="9" t="str">
        <f t="shared" si="15"/>
        <v>Y</v>
      </c>
      <c r="AC78" s="9" t="str">
        <f t="shared" si="16"/>
        <v>Y</v>
      </c>
      <c r="AD78" s="9" t="str">
        <f t="shared" si="17"/>
        <v>Y</v>
      </c>
      <c r="AE78" s="9" t="str">
        <f t="shared" si="18"/>
        <v>N</v>
      </c>
      <c r="AF78" s="11" t="str">
        <f t="shared" si="19"/>
        <v>N</v>
      </c>
    </row>
    <row r="79" spans="1:32" ht="13" x14ac:dyDescent="0.15">
      <c r="A79" s="1" t="s">
        <v>270</v>
      </c>
      <c r="B79" s="1" t="s">
        <v>9</v>
      </c>
      <c r="C79" s="2">
        <v>5245</v>
      </c>
      <c r="D79" s="1" t="s">
        <v>271</v>
      </c>
      <c r="E79" s="1">
        <v>1</v>
      </c>
      <c r="F79" s="1" t="s">
        <v>11</v>
      </c>
      <c r="G79" s="2">
        <v>38000</v>
      </c>
      <c r="H79" s="1" t="s">
        <v>12</v>
      </c>
      <c r="I79" s="1" t="s">
        <v>5</v>
      </c>
      <c r="J79" s="1" t="s">
        <v>13</v>
      </c>
      <c r="K79" s="1">
        <v>8</v>
      </c>
      <c r="L79" s="3">
        <v>45597</v>
      </c>
      <c r="M79" s="1">
        <v>3</v>
      </c>
      <c r="N79" s="1" t="s">
        <v>272</v>
      </c>
      <c r="O79" s="1" t="s">
        <v>15</v>
      </c>
      <c r="P79" s="2">
        <v>1398</v>
      </c>
      <c r="Q79" s="1">
        <v>54.3</v>
      </c>
      <c r="R79" s="1">
        <v>5</v>
      </c>
      <c r="S79" s="1">
        <v>120</v>
      </c>
      <c r="T79" s="1">
        <v>2016</v>
      </c>
      <c r="U79" s="5" t="str">
        <f t="shared" si="10"/>
        <v>Manual</v>
      </c>
      <c r="V79" s="7">
        <f t="shared" si="11"/>
        <v>5000</v>
      </c>
      <c r="W79" s="7" t="str">
        <f>IFERROR(INDEX(PriceBands!C:C,MATCH(V79,PriceBands!A:A,0)),"£30k+")</f>
        <v>£5-10k</v>
      </c>
      <c r="X79" s="7">
        <f t="shared" si="12"/>
        <v>0</v>
      </c>
      <c r="Y79" s="7" t="str">
        <f>IFERROR(INDEX(MileageBand!B:B,MATCH(VehicleData!X79,MileageBand!A:A,0)),"Extremely High")</f>
        <v>Low</v>
      </c>
      <c r="Z79" s="7">
        <f t="shared" si="13"/>
        <v>1.4</v>
      </c>
      <c r="AA79" s="9" t="str">
        <f t="shared" si="14"/>
        <v>Y</v>
      </c>
      <c r="AB79" s="9" t="str">
        <f t="shared" si="15"/>
        <v>Y</v>
      </c>
      <c r="AC79" s="9" t="str">
        <f t="shared" si="16"/>
        <v>Y</v>
      </c>
      <c r="AD79" s="9" t="str">
        <f t="shared" si="17"/>
        <v>Y</v>
      </c>
      <c r="AE79" s="9" t="str">
        <f t="shared" si="18"/>
        <v>Y</v>
      </c>
      <c r="AF79" s="11" t="str">
        <f t="shared" si="19"/>
        <v>Y</v>
      </c>
    </row>
    <row r="80" spans="1:32" ht="13" x14ac:dyDescent="0.15">
      <c r="A80" s="1" t="s">
        <v>273</v>
      </c>
      <c r="B80" s="1" t="s">
        <v>274</v>
      </c>
      <c r="C80" s="2">
        <v>7045</v>
      </c>
      <c r="D80" s="1" t="s">
        <v>275</v>
      </c>
      <c r="E80" s="1">
        <v>1</v>
      </c>
      <c r="F80" s="1" t="s">
        <v>24</v>
      </c>
      <c r="G80" s="2">
        <v>23000</v>
      </c>
      <c r="H80" s="1" t="s">
        <v>56</v>
      </c>
      <c r="I80" s="1" t="s">
        <v>25</v>
      </c>
      <c r="J80" s="1" t="s">
        <v>57</v>
      </c>
      <c r="K80" s="1">
        <v>6</v>
      </c>
      <c r="L80" s="3">
        <v>45257</v>
      </c>
      <c r="M80" s="1">
        <v>8</v>
      </c>
      <c r="N80" s="1" t="s">
        <v>276</v>
      </c>
      <c r="O80" s="1" t="s">
        <v>59</v>
      </c>
      <c r="P80" s="2">
        <v>1248</v>
      </c>
      <c r="Q80" s="1">
        <v>56.5</v>
      </c>
      <c r="R80" s="1">
        <v>2</v>
      </c>
      <c r="S80" s="1">
        <v>133</v>
      </c>
      <c r="T80" s="1">
        <v>2018</v>
      </c>
      <c r="U80" s="5" t="str">
        <f t="shared" si="10"/>
        <v>Manual</v>
      </c>
      <c r="V80" s="7">
        <f t="shared" si="11"/>
        <v>5000</v>
      </c>
      <c r="W80" s="7" t="str">
        <f>IFERROR(INDEX(PriceBands!C:C,MATCH(V80,PriceBands!A:A,0)),"£30k+")</f>
        <v>£5-10k</v>
      </c>
      <c r="X80" s="7">
        <f t="shared" si="12"/>
        <v>0</v>
      </c>
      <c r="Y80" s="7" t="str">
        <f>IFERROR(INDEX(MileageBand!B:B,MATCH(VehicleData!X80,MileageBand!A:A,0)),"Extremely High")</f>
        <v>Low</v>
      </c>
      <c r="Z80" s="7">
        <f t="shared" si="13"/>
        <v>1.2</v>
      </c>
      <c r="AA80" s="9" t="str">
        <f t="shared" si="14"/>
        <v>Y</v>
      </c>
      <c r="AB80" s="9" t="str">
        <f t="shared" si="15"/>
        <v>Y</v>
      </c>
      <c r="AC80" s="9" t="str">
        <f t="shared" si="16"/>
        <v>Y</v>
      </c>
      <c r="AD80" s="9" t="str">
        <f t="shared" si="17"/>
        <v>Y</v>
      </c>
      <c r="AE80" s="9" t="str">
        <f t="shared" si="18"/>
        <v>Y</v>
      </c>
      <c r="AF80" s="11" t="str">
        <f t="shared" si="19"/>
        <v>Y</v>
      </c>
    </row>
    <row r="81" spans="1:32" ht="13" x14ac:dyDescent="0.15">
      <c r="A81" s="1" t="s">
        <v>277</v>
      </c>
      <c r="B81" s="1" t="s">
        <v>278</v>
      </c>
      <c r="C81" s="2">
        <v>7165</v>
      </c>
      <c r="D81" s="1" t="s">
        <v>279</v>
      </c>
      <c r="E81" s="1">
        <v>1</v>
      </c>
      <c r="F81" s="1" t="s">
        <v>11</v>
      </c>
      <c r="G81" s="2">
        <v>47356</v>
      </c>
      <c r="H81" s="1" t="s">
        <v>4</v>
      </c>
      <c r="I81" s="1" t="s">
        <v>5</v>
      </c>
      <c r="J81" s="1" t="s">
        <v>6</v>
      </c>
      <c r="K81" s="1">
        <v>8</v>
      </c>
      <c r="L81" s="3">
        <v>45556</v>
      </c>
      <c r="M81" s="1">
        <v>8</v>
      </c>
      <c r="N81" s="1" t="s">
        <v>280</v>
      </c>
      <c r="O81" s="1" t="s">
        <v>6</v>
      </c>
      <c r="P81" s="2">
        <v>1197</v>
      </c>
      <c r="Q81" s="1">
        <v>60.1</v>
      </c>
      <c r="R81" s="1">
        <v>5</v>
      </c>
      <c r="S81" s="1">
        <v>107</v>
      </c>
      <c r="T81" s="1">
        <v>2016</v>
      </c>
      <c r="U81" s="5" t="str">
        <f t="shared" si="10"/>
        <v>Manual</v>
      </c>
      <c r="V81" s="7">
        <f t="shared" si="11"/>
        <v>5000</v>
      </c>
      <c r="W81" s="7" t="str">
        <f>IFERROR(INDEX(PriceBands!C:C,MATCH(V81,PriceBands!A:A,0)),"£30k+")</f>
        <v>£5-10k</v>
      </c>
      <c r="X81" s="7">
        <f t="shared" si="12"/>
        <v>0</v>
      </c>
      <c r="Y81" s="7" t="str">
        <f>IFERROR(INDEX(MileageBand!B:B,MATCH(VehicleData!X81,MileageBand!A:A,0)),"Extremely High")</f>
        <v>Low</v>
      </c>
      <c r="Z81" s="7">
        <f t="shared" si="13"/>
        <v>1.2</v>
      </c>
      <c r="AA81" s="9" t="str">
        <f t="shared" si="14"/>
        <v>Y</v>
      </c>
      <c r="AB81" s="9" t="str">
        <f t="shared" si="15"/>
        <v>Y</v>
      </c>
      <c r="AC81" s="9" t="str">
        <f t="shared" si="16"/>
        <v>Y</v>
      </c>
      <c r="AD81" s="9" t="str">
        <f t="shared" si="17"/>
        <v>Y</v>
      </c>
      <c r="AE81" s="9" t="str">
        <f t="shared" si="18"/>
        <v>Y</v>
      </c>
      <c r="AF81" s="11" t="str">
        <f t="shared" si="19"/>
        <v>Y</v>
      </c>
    </row>
    <row r="82" spans="1:32" ht="13" x14ac:dyDescent="0.15">
      <c r="A82" s="1" t="s">
        <v>281</v>
      </c>
      <c r="B82" s="1" t="s">
        <v>127</v>
      </c>
      <c r="C82" s="2">
        <v>6650</v>
      </c>
      <c r="D82" s="1" t="s">
        <v>282</v>
      </c>
      <c r="E82" s="1">
        <v>1</v>
      </c>
      <c r="F82" s="1" t="s">
        <v>11</v>
      </c>
      <c r="G82" s="2">
        <v>58808</v>
      </c>
      <c r="H82" s="1" t="s">
        <v>32</v>
      </c>
      <c r="I82" s="1" t="s">
        <v>5</v>
      </c>
      <c r="J82" s="1" t="s">
        <v>13</v>
      </c>
      <c r="K82" s="1">
        <v>9</v>
      </c>
      <c r="L82" s="3">
        <v>45462</v>
      </c>
      <c r="M82" s="1">
        <v>12</v>
      </c>
      <c r="N82" s="1" t="s">
        <v>283</v>
      </c>
      <c r="O82" s="1" t="s">
        <v>20</v>
      </c>
      <c r="P82" s="2">
        <v>1198</v>
      </c>
      <c r="Q82" s="1">
        <v>58.9</v>
      </c>
      <c r="R82" s="1">
        <v>5</v>
      </c>
      <c r="S82" s="1">
        <v>112</v>
      </c>
      <c r="T82" s="1">
        <v>2015</v>
      </c>
      <c r="U82" s="5" t="str">
        <f t="shared" si="10"/>
        <v>Manual</v>
      </c>
      <c r="V82" s="7">
        <f t="shared" si="11"/>
        <v>5000</v>
      </c>
      <c r="W82" s="7" t="str">
        <f>IFERROR(INDEX(PriceBands!C:C,MATCH(V82,PriceBands!A:A,0)),"£30k+")</f>
        <v>£5-10k</v>
      </c>
      <c r="X82" s="7">
        <f t="shared" si="12"/>
        <v>50000</v>
      </c>
      <c r="Y82" s="7" t="str">
        <f>IFERROR(INDEX(MileageBand!B:B,MATCH(VehicleData!X82,MileageBand!A:A,0)),"Extremely High")</f>
        <v>Medium</v>
      </c>
      <c r="Z82" s="7">
        <f t="shared" si="13"/>
        <v>1.2</v>
      </c>
      <c r="AA82" s="9" t="str">
        <f t="shared" si="14"/>
        <v>Y</v>
      </c>
      <c r="AB82" s="9" t="str">
        <f t="shared" si="15"/>
        <v>Y</v>
      </c>
      <c r="AC82" s="9" t="str">
        <f t="shared" si="16"/>
        <v>Y</v>
      </c>
      <c r="AD82" s="9" t="str">
        <f t="shared" si="17"/>
        <v>Y</v>
      </c>
      <c r="AE82" s="9" t="str">
        <f t="shared" si="18"/>
        <v>Y</v>
      </c>
      <c r="AF82" s="11" t="str">
        <f t="shared" si="19"/>
        <v>Y</v>
      </c>
    </row>
    <row r="83" spans="1:32" ht="13" x14ac:dyDescent="0.15">
      <c r="A83" s="1" t="s">
        <v>284</v>
      </c>
      <c r="B83" s="1" t="s">
        <v>40</v>
      </c>
      <c r="C83" s="2">
        <v>15395</v>
      </c>
      <c r="D83" s="1" t="s">
        <v>285</v>
      </c>
      <c r="E83" s="1">
        <v>2</v>
      </c>
      <c r="F83" s="1" t="s">
        <v>24</v>
      </c>
      <c r="G83" s="2">
        <v>45000</v>
      </c>
      <c r="H83" s="1" t="s">
        <v>4</v>
      </c>
      <c r="I83" s="1" t="s">
        <v>25</v>
      </c>
      <c r="J83" s="1" t="s">
        <v>26</v>
      </c>
      <c r="K83" s="1">
        <v>9</v>
      </c>
      <c r="L83" s="3">
        <v>44469</v>
      </c>
      <c r="M83" s="1">
        <v>32</v>
      </c>
      <c r="N83" s="1" t="s">
        <v>286</v>
      </c>
      <c r="O83" s="1" t="s">
        <v>28</v>
      </c>
      <c r="P83" s="2">
        <v>2143</v>
      </c>
      <c r="Q83" s="1">
        <v>64.2</v>
      </c>
      <c r="R83" s="1">
        <v>5</v>
      </c>
      <c r="S83" s="1">
        <v>121</v>
      </c>
      <c r="T83" s="1">
        <v>2015</v>
      </c>
      <c r="U83" s="5" t="str">
        <f t="shared" si="10"/>
        <v>Automatic</v>
      </c>
      <c r="V83" s="7">
        <f t="shared" si="11"/>
        <v>15000</v>
      </c>
      <c r="W83" s="7" t="str">
        <f>IFERROR(INDEX(PriceBands!C:C,MATCH(V83,PriceBands!A:A,0)),"£30k+")</f>
        <v>£15-20k</v>
      </c>
      <c r="X83" s="7">
        <f t="shared" si="12"/>
        <v>0</v>
      </c>
      <c r="Y83" s="7" t="str">
        <f>IFERROR(INDEX(MileageBand!B:B,MATCH(VehicleData!X83,MileageBand!A:A,0)),"Extremely High")</f>
        <v>Low</v>
      </c>
      <c r="Z83" s="7">
        <f t="shared" si="13"/>
        <v>2.1</v>
      </c>
      <c r="AA83" s="9" t="str">
        <f t="shared" si="14"/>
        <v>Y</v>
      </c>
      <c r="AB83" s="9" t="str">
        <f t="shared" si="15"/>
        <v>Y</v>
      </c>
      <c r="AC83" s="9" t="str">
        <f t="shared" si="16"/>
        <v>Y</v>
      </c>
      <c r="AD83" s="9" t="str">
        <f t="shared" si="17"/>
        <v>Y</v>
      </c>
      <c r="AE83" s="9" t="str">
        <f t="shared" si="18"/>
        <v>Y</v>
      </c>
      <c r="AF83" s="11" t="str">
        <f t="shared" si="19"/>
        <v>Y</v>
      </c>
    </row>
    <row r="84" spans="1:32" ht="13" x14ac:dyDescent="0.15">
      <c r="A84" s="1" t="s">
        <v>287</v>
      </c>
      <c r="B84" s="1" t="s">
        <v>104</v>
      </c>
      <c r="C84" s="2">
        <v>29000</v>
      </c>
      <c r="D84" s="1" t="s">
        <v>288</v>
      </c>
      <c r="E84" s="1">
        <v>2</v>
      </c>
      <c r="F84" s="1" t="s">
        <v>3</v>
      </c>
      <c r="G84" s="2">
        <v>19305</v>
      </c>
      <c r="H84" s="1" t="s">
        <v>4</v>
      </c>
      <c r="I84" s="1" t="s">
        <v>25</v>
      </c>
      <c r="J84" s="1" t="s">
        <v>6</v>
      </c>
      <c r="K84" s="1">
        <v>5</v>
      </c>
      <c r="L84" s="3">
        <v>45214</v>
      </c>
      <c r="M84" s="1">
        <v>26</v>
      </c>
      <c r="N84" s="1" t="s">
        <v>289</v>
      </c>
      <c r="O84" s="1" t="s">
        <v>6</v>
      </c>
      <c r="P84" s="2">
        <v>2487</v>
      </c>
      <c r="Q84" s="1">
        <v>56.5</v>
      </c>
      <c r="R84" s="1">
        <v>5</v>
      </c>
      <c r="S84" s="1">
        <v>105</v>
      </c>
      <c r="T84" s="1">
        <v>2019</v>
      </c>
      <c r="U84" s="5" t="str">
        <f t="shared" si="10"/>
        <v>Automatic</v>
      </c>
      <c r="V84" s="7">
        <f t="shared" si="11"/>
        <v>25000</v>
      </c>
      <c r="W84" s="7" t="str">
        <f>IFERROR(INDEX(PriceBands!C:C,MATCH(V84,PriceBands!A:A,0)),"£30k+")</f>
        <v>£25-30k</v>
      </c>
      <c r="X84" s="7">
        <f t="shared" si="12"/>
        <v>0</v>
      </c>
      <c r="Y84" s="7" t="str">
        <f>IFERROR(INDEX(MileageBand!B:B,MATCH(VehicleData!X84,MileageBand!A:A,0)),"Extremely High")</f>
        <v>Low</v>
      </c>
      <c r="Z84" s="7">
        <f t="shared" si="13"/>
        <v>2.5</v>
      </c>
      <c r="AA84" s="9" t="str">
        <f t="shared" si="14"/>
        <v>Y</v>
      </c>
      <c r="AB84" s="9" t="str">
        <f t="shared" si="15"/>
        <v>Y</v>
      </c>
      <c r="AC84" s="9" t="str">
        <f t="shared" si="16"/>
        <v>Y</v>
      </c>
      <c r="AD84" s="9" t="str">
        <f t="shared" si="17"/>
        <v>Y</v>
      </c>
      <c r="AE84" s="9" t="str">
        <f t="shared" si="18"/>
        <v>Y</v>
      </c>
      <c r="AF84" s="11" t="str">
        <f t="shared" si="19"/>
        <v>Y</v>
      </c>
    </row>
    <row r="85" spans="1:32" ht="13" x14ac:dyDescent="0.15">
      <c r="A85" s="1" t="s">
        <v>290</v>
      </c>
      <c r="B85" s="1" t="s">
        <v>104</v>
      </c>
      <c r="C85" s="2">
        <v>28220</v>
      </c>
      <c r="D85" s="1" t="s">
        <v>288</v>
      </c>
      <c r="E85" s="1">
        <v>2</v>
      </c>
      <c r="F85" s="1" t="s">
        <v>3</v>
      </c>
      <c r="G85" s="2">
        <v>39156</v>
      </c>
      <c r="H85" s="1" t="s">
        <v>4</v>
      </c>
      <c r="I85" s="1" t="s">
        <v>25</v>
      </c>
      <c r="J85" s="1" t="s">
        <v>6</v>
      </c>
      <c r="K85" s="1">
        <v>5</v>
      </c>
      <c r="L85" s="3">
        <v>45214</v>
      </c>
      <c r="M85" s="1">
        <v>26</v>
      </c>
      <c r="N85" s="1" t="s">
        <v>291</v>
      </c>
      <c r="O85" s="1" t="s">
        <v>6</v>
      </c>
      <c r="P85" s="2">
        <v>2487</v>
      </c>
      <c r="Q85" s="1">
        <v>56.5</v>
      </c>
      <c r="R85" s="1">
        <v>5</v>
      </c>
      <c r="S85" s="1">
        <v>105</v>
      </c>
      <c r="T85" s="1">
        <v>2019</v>
      </c>
      <c r="U85" s="5" t="str">
        <f t="shared" si="10"/>
        <v>Automatic</v>
      </c>
      <c r="V85" s="7">
        <f t="shared" si="11"/>
        <v>25000</v>
      </c>
      <c r="W85" s="7" t="str">
        <f>IFERROR(INDEX(PriceBands!C:C,MATCH(V85,PriceBands!A:A,0)),"£30k+")</f>
        <v>£25-30k</v>
      </c>
      <c r="X85" s="7">
        <f t="shared" si="12"/>
        <v>0</v>
      </c>
      <c r="Y85" s="7" t="str">
        <f>IFERROR(INDEX(MileageBand!B:B,MATCH(VehicleData!X85,MileageBand!A:A,0)),"Extremely High")</f>
        <v>Low</v>
      </c>
      <c r="Z85" s="7">
        <f t="shared" si="13"/>
        <v>2.5</v>
      </c>
      <c r="AA85" s="9" t="str">
        <f t="shared" si="14"/>
        <v>Y</v>
      </c>
      <c r="AB85" s="9" t="str">
        <f t="shared" si="15"/>
        <v>Y</v>
      </c>
      <c r="AC85" s="9" t="str">
        <f t="shared" si="16"/>
        <v>Y</v>
      </c>
      <c r="AD85" s="9" t="str">
        <f t="shared" si="17"/>
        <v>Y</v>
      </c>
      <c r="AE85" s="9" t="str">
        <f t="shared" si="18"/>
        <v>Y</v>
      </c>
      <c r="AF85" s="11" t="str">
        <f t="shared" si="19"/>
        <v>Y</v>
      </c>
    </row>
    <row r="86" spans="1:32" ht="13" x14ac:dyDescent="0.15">
      <c r="A86" s="1" t="s">
        <v>292</v>
      </c>
      <c r="B86" s="1" t="s">
        <v>104</v>
      </c>
      <c r="C86" s="2">
        <v>22130</v>
      </c>
      <c r="D86" s="1" t="s">
        <v>293</v>
      </c>
      <c r="E86" s="1">
        <v>2</v>
      </c>
      <c r="F86" s="1" t="s">
        <v>3</v>
      </c>
      <c r="G86" s="2">
        <v>20014</v>
      </c>
      <c r="H86" s="1" t="s">
        <v>12</v>
      </c>
      <c r="I86" s="1" t="s">
        <v>25</v>
      </c>
      <c r="J86" s="1" t="s">
        <v>13</v>
      </c>
      <c r="K86" s="1">
        <v>5</v>
      </c>
      <c r="L86" s="3">
        <v>45201</v>
      </c>
      <c r="M86" s="1">
        <v>14</v>
      </c>
      <c r="N86" s="1" t="s">
        <v>294</v>
      </c>
      <c r="O86" s="1" t="s">
        <v>20</v>
      </c>
      <c r="P86" s="2">
        <v>1798</v>
      </c>
      <c r="Q86" s="1">
        <v>1</v>
      </c>
      <c r="R86" s="1">
        <v>5</v>
      </c>
      <c r="S86" s="1">
        <v>86</v>
      </c>
      <c r="T86" s="1">
        <v>2019</v>
      </c>
      <c r="U86" s="5" t="str">
        <f t="shared" si="10"/>
        <v>Automatic</v>
      </c>
      <c r="V86" s="7">
        <f t="shared" si="11"/>
        <v>20000</v>
      </c>
      <c r="W86" s="7" t="str">
        <f>IFERROR(INDEX(PriceBands!C:C,MATCH(V86,PriceBands!A:A,0)),"£30k+")</f>
        <v>£20-25k</v>
      </c>
      <c r="X86" s="7">
        <f t="shared" si="12"/>
        <v>0</v>
      </c>
      <c r="Y86" s="7" t="str">
        <f>IFERROR(INDEX(MileageBand!B:B,MATCH(VehicleData!X86,MileageBand!A:A,0)),"Extremely High")</f>
        <v>Low</v>
      </c>
      <c r="Z86" s="7">
        <f t="shared" si="13"/>
        <v>1.8</v>
      </c>
      <c r="AA86" s="9" t="str">
        <f t="shared" si="14"/>
        <v>Y</v>
      </c>
      <c r="AB86" s="9" t="str">
        <f t="shared" si="15"/>
        <v>Y</v>
      </c>
      <c r="AC86" s="9" t="str">
        <f t="shared" si="16"/>
        <v>Y</v>
      </c>
      <c r="AD86" s="9" t="str">
        <f t="shared" si="17"/>
        <v>Y</v>
      </c>
      <c r="AE86" s="9" t="str">
        <f t="shared" si="18"/>
        <v>N</v>
      </c>
      <c r="AF86" s="11" t="str">
        <f t="shared" si="19"/>
        <v>N</v>
      </c>
    </row>
    <row r="87" spans="1:32" ht="13" x14ac:dyDescent="0.15">
      <c r="A87" s="1" t="s">
        <v>295</v>
      </c>
      <c r="B87" s="1" t="s">
        <v>104</v>
      </c>
      <c r="C87" s="2">
        <v>21860</v>
      </c>
      <c r="D87" s="1" t="s">
        <v>293</v>
      </c>
      <c r="E87" s="1">
        <v>2</v>
      </c>
      <c r="F87" s="1" t="s">
        <v>3</v>
      </c>
      <c r="G87" s="2">
        <v>24112</v>
      </c>
      <c r="H87" s="1" t="s">
        <v>12</v>
      </c>
      <c r="I87" s="1" t="s">
        <v>25</v>
      </c>
      <c r="J87" s="1" t="s">
        <v>13</v>
      </c>
      <c r="K87" s="1">
        <v>5</v>
      </c>
      <c r="L87" s="3">
        <v>45201</v>
      </c>
      <c r="M87" s="1">
        <v>14</v>
      </c>
      <c r="N87" s="1" t="s">
        <v>296</v>
      </c>
      <c r="O87" s="1" t="s">
        <v>20</v>
      </c>
      <c r="P87" s="2">
        <v>1798</v>
      </c>
      <c r="Q87" s="1">
        <v>1</v>
      </c>
      <c r="R87" s="1">
        <v>5</v>
      </c>
      <c r="S87" s="1">
        <v>86</v>
      </c>
      <c r="T87" s="1">
        <v>2019</v>
      </c>
      <c r="U87" s="5" t="str">
        <f t="shared" si="10"/>
        <v>Automatic</v>
      </c>
      <c r="V87" s="7">
        <f t="shared" si="11"/>
        <v>20000</v>
      </c>
      <c r="W87" s="7" t="str">
        <f>IFERROR(INDEX(PriceBands!C:C,MATCH(V87,PriceBands!A:A,0)),"£30k+")</f>
        <v>£20-25k</v>
      </c>
      <c r="X87" s="7">
        <f t="shared" si="12"/>
        <v>0</v>
      </c>
      <c r="Y87" s="7" t="str">
        <f>IFERROR(INDEX(MileageBand!B:B,MATCH(VehicleData!X87,MileageBand!A:A,0)),"Extremely High")</f>
        <v>Low</v>
      </c>
      <c r="Z87" s="7">
        <f t="shared" si="13"/>
        <v>1.8</v>
      </c>
      <c r="AA87" s="9" t="str">
        <f t="shared" si="14"/>
        <v>Y</v>
      </c>
      <c r="AB87" s="9" t="str">
        <f t="shared" si="15"/>
        <v>Y</v>
      </c>
      <c r="AC87" s="9" t="str">
        <f t="shared" si="16"/>
        <v>Y</v>
      </c>
      <c r="AD87" s="9" t="str">
        <f t="shared" si="17"/>
        <v>Y</v>
      </c>
      <c r="AE87" s="9" t="str">
        <f t="shared" si="18"/>
        <v>N</v>
      </c>
      <c r="AF87" s="11" t="str">
        <f t="shared" si="19"/>
        <v>N</v>
      </c>
    </row>
    <row r="88" spans="1:32" ht="13" x14ac:dyDescent="0.15">
      <c r="A88" s="1" t="s">
        <v>297</v>
      </c>
      <c r="B88" s="1" t="s">
        <v>104</v>
      </c>
      <c r="C88" s="2">
        <v>22130</v>
      </c>
      <c r="D88" s="1" t="s">
        <v>293</v>
      </c>
      <c r="E88" s="1">
        <v>2</v>
      </c>
      <c r="F88" s="1" t="s">
        <v>3</v>
      </c>
      <c r="G88" s="2">
        <v>18947</v>
      </c>
      <c r="H88" s="1" t="s">
        <v>48</v>
      </c>
      <c r="I88" s="1" t="s">
        <v>25</v>
      </c>
      <c r="J88" s="1" t="s">
        <v>13</v>
      </c>
      <c r="K88" s="1">
        <v>5</v>
      </c>
      <c r="L88" s="3">
        <v>45214</v>
      </c>
      <c r="M88" s="1">
        <v>14</v>
      </c>
      <c r="N88" s="1" t="s">
        <v>298</v>
      </c>
      <c r="O88" s="1" t="s">
        <v>20</v>
      </c>
      <c r="P88" s="2">
        <v>1798</v>
      </c>
      <c r="Q88" s="1">
        <v>1</v>
      </c>
      <c r="R88" s="1">
        <v>5</v>
      </c>
      <c r="S88" s="1">
        <v>86</v>
      </c>
      <c r="T88" s="1">
        <v>2019</v>
      </c>
      <c r="U88" s="5" t="str">
        <f t="shared" si="10"/>
        <v>Automatic</v>
      </c>
      <c r="V88" s="7">
        <f t="shared" si="11"/>
        <v>20000</v>
      </c>
      <c r="W88" s="7" t="str">
        <f>IFERROR(INDEX(PriceBands!C:C,MATCH(V88,PriceBands!A:A,0)),"£30k+")</f>
        <v>£20-25k</v>
      </c>
      <c r="X88" s="7">
        <f t="shared" si="12"/>
        <v>0</v>
      </c>
      <c r="Y88" s="7" t="str">
        <f>IFERROR(INDEX(MileageBand!B:B,MATCH(VehicleData!X88,MileageBand!A:A,0)),"Extremely High")</f>
        <v>Low</v>
      </c>
      <c r="Z88" s="7">
        <f t="shared" si="13"/>
        <v>1.8</v>
      </c>
      <c r="AA88" s="9" t="str">
        <f t="shared" si="14"/>
        <v>Y</v>
      </c>
      <c r="AB88" s="9" t="str">
        <f t="shared" si="15"/>
        <v>Y</v>
      </c>
      <c r="AC88" s="9" t="str">
        <f t="shared" si="16"/>
        <v>Y</v>
      </c>
      <c r="AD88" s="9" t="str">
        <f t="shared" si="17"/>
        <v>Y</v>
      </c>
      <c r="AE88" s="9" t="str">
        <f t="shared" si="18"/>
        <v>N</v>
      </c>
      <c r="AF88" s="11" t="str">
        <f t="shared" si="19"/>
        <v>N</v>
      </c>
    </row>
    <row r="89" spans="1:32" ht="13" x14ac:dyDescent="0.15">
      <c r="A89" s="1" t="s">
        <v>299</v>
      </c>
      <c r="B89" s="1" t="s">
        <v>104</v>
      </c>
      <c r="C89" s="2">
        <v>22130</v>
      </c>
      <c r="D89" s="1" t="s">
        <v>293</v>
      </c>
      <c r="E89" s="1">
        <v>2</v>
      </c>
      <c r="F89" s="1" t="s">
        <v>3</v>
      </c>
      <c r="G89" s="2">
        <v>19747</v>
      </c>
      <c r="H89" s="1" t="s">
        <v>48</v>
      </c>
      <c r="I89" s="1" t="s">
        <v>25</v>
      </c>
      <c r="J89" s="1" t="s">
        <v>13</v>
      </c>
      <c r="K89" s="1">
        <v>5</v>
      </c>
      <c r="L89" s="3">
        <v>45214</v>
      </c>
      <c r="M89" s="1">
        <v>14</v>
      </c>
      <c r="N89" s="1" t="s">
        <v>300</v>
      </c>
      <c r="O89" s="1" t="s">
        <v>20</v>
      </c>
      <c r="P89" s="2">
        <v>1798</v>
      </c>
      <c r="Q89" s="1">
        <v>1</v>
      </c>
      <c r="R89" s="1">
        <v>5</v>
      </c>
      <c r="S89" s="1">
        <v>86</v>
      </c>
      <c r="T89" s="1">
        <v>2019</v>
      </c>
      <c r="U89" s="5" t="str">
        <f t="shared" si="10"/>
        <v>Automatic</v>
      </c>
      <c r="V89" s="7">
        <f t="shared" si="11"/>
        <v>20000</v>
      </c>
      <c r="W89" s="7" t="str">
        <f>IFERROR(INDEX(PriceBands!C:C,MATCH(V89,PriceBands!A:A,0)),"£30k+")</f>
        <v>£20-25k</v>
      </c>
      <c r="X89" s="7">
        <f t="shared" si="12"/>
        <v>0</v>
      </c>
      <c r="Y89" s="7" t="str">
        <f>IFERROR(INDEX(MileageBand!B:B,MATCH(VehicleData!X89,MileageBand!A:A,0)),"Extremely High")</f>
        <v>Low</v>
      </c>
      <c r="Z89" s="7">
        <f t="shared" si="13"/>
        <v>1.8</v>
      </c>
      <c r="AA89" s="9" t="str">
        <f t="shared" si="14"/>
        <v>Y</v>
      </c>
      <c r="AB89" s="9" t="str">
        <f t="shared" si="15"/>
        <v>Y</v>
      </c>
      <c r="AC89" s="9" t="str">
        <f t="shared" si="16"/>
        <v>Y</v>
      </c>
      <c r="AD89" s="9" t="str">
        <f t="shared" si="17"/>
        <v>Y</v>
      </c>
      <c r="AE89" s="9" t="str">
        <f t="shared" si="18"/>
        <v>N</v>
      </c>
      <c r="AF89" s="11" t="str">
        <f t="shared" si="19"/>
        <v>N</v>
      </c>
    </row>
    <row r="90" spans="1:32" ht="13" x14ac:dyDescent="0.15">
      <c r="A90" s="1" t="s">
        <v>301</v>
      </c>
      <c r="B90" s="1" t="s">
        <v>104</v>
      </c>
      <c r="C90" s="2">
        <v>22500</v>
      </c>
      <c r="D90" s="1" t="s">
        <v>293</v>
      </c>
      <c r="E90" s="1">
        <v>2</v>
      </c>
      <c r="F90" s="1" t="s">
        <v>3</v>
      </c>
      <c r="G90" s="2">
        <v>13075</v>
      </c>
      <c r="H90" s="1" t="s">
        <v>48</v>
      </c>
      <c r="I90" s="1" t="s">
        <v>25</v>
      </c>
      <c r="J90" s="1" t="s">
        <v>13</v>
      </c>
      <c r="K90" s="1">
        <v>5</v>
      </c>
      <c r="L90" s="3">
        <v>45214</v>
      </c>
      <c r="M90" s="1">
        <v>14</v>
      </c>
      <c r="N90" s="1" t="s">
        <v>302</v>
      </c>
      <c r="O90" s="1" t="s">
        <v>20</v>
      </c>
      <c r="P90" s="2">
        <v>1798</v>
      </c>
      <c r="Q90" s="1">
        <v>1</v>
      </c>
      <c r="R90" s="1">
        <v>5</v>
      </c>
      <c r="S90" s="1">
        <v>86</v>
      </c>
      <c r="T90" s="1">
        <v>2019</v>
      </c>
      <c r="U90" s="5" t="str">
        <f t="shared" si="10"/>
        <v>Automatic</v>
      </c>
      <c r="V90" s="7">
        <f t="shared" si="11"/>
        <v>20000</v>
      </c>
      <c r="W90" s="7" t="str">
        <f>IFERROR(INDEX(PriceBands!C:C,MATCH(V90,PriceBands!A:A,0)),"£30k+")</f>
        <v>£20-25k</v>
      </c>
      <c r="X90" s="7">
        <f t="shared" si="12"/>
        <v>0</v>
      </c>
      <c r="Y90" s="7" t="str">
        <f>IFERROR(INDEX(MileageBand!B:B,MATCH(VehicleData!X90,MileageBand!A:A,0)),"Extremely High")</f>
        <v>Low</v>
      </c>
      <c r="Z90" s="7">
        <f t="shared" si="13"/>
        <v>1.8</v>
      </c>
      <c r="AA90" s="9" t="str">
        <f t="shared" si="14"/>
        <v>Y</v>
      </c>
      <c r="AB90" s="9" t="str">
        <f t="shared" si="15"/>
        <v>Y</v>
      </c>
      <c r="AC90" s="9" t="str">
        <f t="shared" si="16"/>
        <v>Y</v>
      </c>
      <c r="AD90" s="9" t="str">
        <f t="shared" si="17"/>
        <v>Y</v>
      </c>
      <c r="AE90" s="9" t="str">
        <f t="shared" si="18"/>
        <v>N</v>
      </c>
      <c r="AF90" s="11" t="str">
        <f t="shared" si="19"/>
        <v>N</v>
      </c>
    </row>
    <row r="91" spans="1:32" ht="13" x14ac:dyDescent="0.15">
      <c r="A91" s="1" t="s">
        <v>303</v>
      </c>
      <c r="B91" s="1" t="s">
        <v>104</v>
      </c>
      <c r="C91" s="2">
        <v>22130</v>
      </c>
      <c r="D91" s="1" t="s">
        <v>293</v>
      </c>
      <c r="E91" s="1">
        <v>2</v>
      </c>
      <c r="F91" s="1" t="s">
        <v>3</v>
      </c>
      <c r="G91" s="2">
        <v>19727</v>
      </c>
      <c r="H91" s="1" t="s">
        <v>32</v>
      </c>
      <c r="I91" s="1" t="s">
        <v>25</v>
      </c>
      <c r="J91" s="1" t="s">
        <v>13</v>
      </c>
      <c r="K91" s="1">
        <v>5</v>
      </c>
      <c r="L91" s="3">
        <v>45214</v>
      </c>
      <c r="M91" s="1">
        <v>14</v>
      </c>
      <c r="N91" s="1" t="s">
        <v>289</v>
      </c>
      <c r="O91" s="1" t="s">
        <v>20</v>
      </c>
      <c r="P91" s="2">
        <v>1798</v>
      </c>
      <c r="Q91" s="1">
        <v>1</v>
      </c>
      <c r="R91" s="1">
        <v>5</v>
      </c>
      <c r="S91" s="1">
        <v>86</v>
      </c>
      <c r="T91" s="1">
        <v>2019</v>
      </c>
      <c r="U91" s="5" t="str">
        <f t="shared" si="10"/>
        <v>Automatic</v>
      </c>
      <c r="V91" s="7">
        <f t="shared" si="11"/>
        <v>20000</v>
      </c>
      <c r="W91" s="7" t="str">
        <f>IFERROR(INDEX(PriceBands!C:C,MATCH(V91,PriceBands!A:A,0)),"£30k+")</f>
        <v>£20-25k</v>
      </c>
      <c r="X91" s="7">
        <f t="shared" si="12"/>
        <v>0</v>
      </c>
      <c r="Y91" s="7" t="str">
        <f>IFERROR(INDEX(MileageBand!B:B,MATCH(VehicleData!X91,MileageBand!A:A,0)),"Extremely High")</f>
        <v>Low</v>
      </c>
      <c r="Z91" s="7">
        <f t="shared" si="13"/>
        <v>1.8</v>
      </c>
      <c r="AA91" s="9" t="str">
        <f t="shared" si="14"/>
        <v>Y</v>
      </c>
      <c r="AB91" s="9" t="str">
        <f t="shared" si="15"/>
        <v>Y</v>
      </c>
      <c r="AC91" s="9" t="str">
        <f t="shared" si="16"/>
        <v>Y</v>
      </c>
      <c r="AD91" s="9" t="str">
        <f t="shared" si="17"/>
        <v>Y</v>
      </c>
      <c r="AE91" s="9" t="str">
        <f t="shared" si="18"/>
        <v>N</v>
      </c>
      <c r="AF91" s="11" t="str">
        <f t="shared" si="19"/>
        <v>N</v>
      </c>
    </row>
    <row r="92" spans="1:32" ht="13" x14ac:dyDescent="0.15">
      <c r="A92" s="1" t="s">
        <v>304</v>
      </c>
      <c r="B92" s="1" t="s">
        <v>104</v>
      </c>
      <c r="C92" s="2">
        <v>22500</v>
      </c>
      <c r="D92" s="1" t="s">
        <v>293</v>
      </c>
      <c r="E92" s="1">
        <v>2</v>
      </c>
      <c r="F92" s="1" t="s">
        <v>3</v>
      </c>
      <c r="G92" s="2">
        <v>20361</v>
      </c>
      <c r="H92" s="1" t="s">
        <v>32</v>
      </c>
      <c r="I92" s="1" t="s">
        <v>25</v>
      </c>
      <c r="J92" s="1" t="s">
        <v>13</v>
      </c>
      <c r="K92" s="1">
        <v>5</v>
      </c>
      <c r="L92" s="3">
        <v>45214</v>
      </c>
      <c r="M92" s="1">
        <v>14</v>
      </c>
      <c r="N92" s="1" t="s">
        <v>305</v>
      </c>
      <c r="O92" s="1" t="s">
        <v>20</v>
      </c>
      <c r="P92" s="2">
        <v>1798</v>
      </c>
      <c r="Q92" s="1">
        <v>1</v>
      </c>
      <c r="R92" s="1">
        <v>5</v>
      </c>
      <c r="S92" s="1">
        <v>86</v>
      </c>
      <c r="T92" s="1">
        <v>2019</v>
      </c>
      <c r="U92" s="5" t="str">
        <f t="shared" si="10"/>
        <v>Automatic</v>
      </c>
      <c r="V92" s="7">
        <f t="shared" si="11"/>
        <v>20000</v>
      </c>
      <c r="W92" s="7" t="str">
        <f>IFERROR(INDEX(PriceBands!C:C,MATCH(V92,PriceBands!A:A,0)),"£30k+")</f>
        <v>£20-25k</v>
      </c>
      <c r="X92" s="7">
        <f t="shared" si="12"/>
        <v>0</v>
      </c>
      <c r="Y92" s="7" t="str">
        <f>IFERROR(INDEX(MileageBand!B:B,MATCH(VehicleData!X92,MileageBand!A:A,0)),"Extremely High")</f>
        <v>Low</v>
      </c>
      <c r="Z92" s="7">
        <f t="shared" si="13"/>
        <v>1.8</v>
      </c>
      <c r="AA92" s="9" t="str">
        <f t="shared" si="14"/>
        <v>Y</v>
      </c>
      <c r="AB92" s="9" t="str">
        <f t="shared" si="15"/>
        <v>Y</v>
      </c>
      <c r="AC92" s="9" t="str">
        <f t="shared" si="16"/>
        <v>Y</v>
      </c>
      <c r="AD92" s="9" t="str">
        <f t="shared" si="17"/>
        <v>Y</v>
      </c>
      <c r="AE92" s="9" t="str">
        <f t="shared" si="18"/>
        <v>N</v>
      </c>
      <c r="AF92" s="11" t="str">
        <f t="shared" si="19"/>
        <v>N</v>
      </c>
    </row>
    <row r="93" spans="1:32" ht="13" x14ac:dyDescent="0.15">
      <c r="A93" s="1" t="s">
        <v>306</v>
      </c>
      <c r="B93" s="1" t="s">
        <v>104</v>
      </c>
      <c r="C93" s="2">
        <v>21980</v>
      </c>
      <c r="D93" s="1" t="s">
        <v>293</v>
      </c>
      <c r="E93" s="1">
        <v>2</v>
      </c>
      <c r="F93" s="1" t="s">
        <v>3</v>
      </c>
      <c r="G93" s="2">
        <v>20438</v>
      </c>
      <c r="H93" s="1" t="s">
        <v>48</v>
      </c>
      <c r="I93" s="1" t="s">
        <v>25</v>
      </c>
      <c r="J93" s="1" t="s">
        <v>13</v>
      </c>
      <c r="K93" s="1">
        <v>5</v>
      </c>
      <c r="L93" s="3">
        <v>45214</v>
      </c>
      <c r="M93" s="1">
        <v>14</v>
      </c>
      <c r="N93" s="1" t="s">
        <v>307</v>
      </c>
      <c r="O93" s="1" t="s">
        <v>20</v>
      </c>
      <c r="P93" s="2">
        <v>1798</v>
      </c>
      <c r="Q93" s="1">
        <v>1</v>
      </c>
      <c r="R93" s="1">
        <v>5</v>
      </c>
      <c r="S93" s="1">
        <v>86</v>
      </c>
      <c r="T93" s="1">
        <v>2019</v>
      </c>
      <c r="U93" s="5" t="str">
        <f t="shared" si="10"/>
        <v>Automatic</v>
      </c>
      <c r="V93" s="7">
        <f t="shared" si="11"/>
        <v>20000</v>
      </c>
      <c r="W93" s="7" t="str">
        <f>IFERROR(INDEX(PriceBands!C:C,MATCH(V93,PriceBands!A:A,0)),"£30k+")</f>
        <v>£20-25k</v>
      </c>
      <c r="X93" s="7">
        <f t="shared" si="12"/>
        <v>0</v>
      </c>
      <c r="Y93" s="7" t="str">
        <f>IFERROR(INDEX(MileageBand!B:B,MATCH(VehicleData!X93,MileageBand!A:A,0)),"Extremely High")</f>
        <v>Low</v>
      </c>
      <c r="Z93" s="7">
        <f t="shared" si="13"/>
        <v>1.8</v>
      </c>
      <c r="AA93" s="9" t="str">
        <f t="shared" si="14"/>
        <v>Y</v>
      </c>
      <c r="AB93" s="9" t="str">
        <f t="shared" si="15"/>
        <v>Y</v>
      </c>
      <c r="AC93" s="9" t="str">
        <f t="shared" si="16"/>
        <v>Y</v>
      </c>
      <c r="AD93" s="9" t="str">
        <f t="shared" si="17"/>
        <v>Y</v>
      </c>
      <c r="AE93" s="9" t="str">
        <f t="shared" si="18"/>
        <v>N</v>
      </c>
      <c r="AF93" s="11" t="str">
        <f t="shared" si="19"/>
        <v>N</v>
      </c>
    </row>
    <row r="94" spans="1:32" ht="13" x14ac:dyDescent="0.15">
      <c r="A94" s="1" t="s">
        <v>308</v>
      </c>
      <c r="B94" s="1" t="s">
        <v>104</v>
      </c>
      <c r="C94" s="2">
        <v>21400</v>
      </c>
      <c r="D94" s="1" t="s">
        <v>245</v>
      </c>
      <c r="E94" s="1">
        <v>2</v>
      </c>
      <c r="F94" s="1" t="s">
        <v>3</v>
      </c>
      <c r="G94" s="2">
        <v>19666</v>
      </c>
      <c r="H94" s="1" t="s">
        <v>12</v>
      </c>
      <c r="I94" s="1" t="s">
        <v>25</v>
      </c>
      <c r="J94" s="1" t="s">
        <v>13</v>
      </c>
      <c r="K94" s="1">
        <v>5</v>
      </c>
      <c r="L94" s="3">
        <v>45202</v>
      </c>
      <c r="M94" s="1">
        <v>14</v>
      </c>
      <c r="N94" s="1" t="s">
        <v>309</v>
      </c>
      <c r="O94" s="1" t="s">
        <v>20</v>
      </c>
      <c r="P94" s="2">
        <v>1798</v>
      </c>
      <c r="Q94" s="1">
        <v>1</v>
      </c>
      <c r="R94" s="1">
        <v>5</v>
      </c>
      <c r="S94" s="1">
        <v>86</v>
      </c>
      <c r="T94" s="1">
        <v>2019</v>
      </c>
      <c r="U94" s="5" t="str">
        <f t="shared" si="10"/>
        <v>Automatic</v>
      </c>
      <c r="V94" s="7">
        <f t="shared" si="11"/>
        <v>20000</v>
      </c>
      <c r="W94" s="7" t="str">
        <f>IFERROR(INDEX(PriceBands!C:C,MATCH(V94,PriceBands!A:A,0)),"£30k+")</f>
        <v>£20-25k</v>
      </c>
      <c r="X94" s="7">
        <f t="shared" si="12"/>
        <v>0</v>
      </c>
      <c r="Y94" s="7" t="str">
        <f>IFERROR(INDEX(MileageBand!B:B,MATCH(VehicleData!X94,MileageBand!A:A,0)),"Extremely High")</f>
        <v>Low</v>
      </c>
      <c r="Z94" s="7">
        <f t="shared" si="13"/>
        <v>1.8</v>
      </c>
      <c r="AA94" s="9" t="str">
        <f t="shared" si="14"/>
        <v>Y</v>
      </c>
      <c r="AB94" s="9" t="str">
        <f t="shared" si="15"/>
        <v>Y</v>
      </c>
      <c r="AC94" s="9" t="str">
        <f t="shared" si="16"/>
        <v>Y</v>
      </c>
      <c r="AD94" s="9" t="str">
        <f t="shared" si="17"/>
        <v>Y</v>
      </c>
      <c r="AE94" s="9" t="str">
        <f t="shared" si="18"/>
        <v>N</v>
      </c>
      <c r="AF94" s="11" t="str">
        <f t="shared" si="19"/>
        <v>N</v>
      </c>
    </row>
    <row r="95" spans="1:32" ht="13" x14ac:dyDescent="0.15">
      <c r="A95" s="1" t="s">
        <v>310</v>
      </c>
      <c r="B95" s="1" t="s">
        <v>104</v>
      </c>
      <c r="C95" s="2">
        <v>19840</v>
      </c>
      <c r="D95" s="1" t="s">
        <v>311</v>
      </c>
      <c r="E95" s="1">
        <v>2</v>
      </c>
      <c r="F95" s="1" t="s">
        <v>3</v>
      </c>
      <c r="G95" s="2">
        <v>21004</v>
      </c>
      <c r="H95" s="1" t="s">
        <v>48</v>
      </c>
      <c r="I95" s="1" t="s">
        <v>25</v>
      </c>
      <c r="J95" s="1" t="s">
        <v>13</v>
      </c>
      <c r="K95" s="1">
        <v>5</v>
      </c>
      <c r="L95" s="3">
        <v>45197</v>
      </c>
      <c r="M95" s="1">
        <v>14</v>
      </c>
      <c r="N95" s="1" t="s">
        <v>312</v>
      </c>
      <c r="O95" s="1" t="s">
        <v>20</v>
      </c>
      <c r="P95" s="2">
        <v>1798</v>
      </c>
      <c r="Q95" s="1">
        <v>1</v>
      </c>
      <c r="R95" s="1">
        <v>5</v>
      </c>
      <c r="S95" s="1">
        <v>86</v>
      </c>
      <c r="T95" s="1">
        <v>2019</v>
      </c>
      <c r="U95" s="5" t="str">
        <f t="shared" si="10"/>
        <v>Automatic</v>
      </c>
      <c r="V95" s="7">
        <f t="shared" si="11"/>
        <v>15000</v>
      </c>
      <c r="W95" s="7" t="str">
        <f>IFERROR(INDEX(PriceBands!C:C,MATCH(V95,PriceBands!A:A,0)),"£30k+")</f>
        <v>£15-20k</v>
      </c>
      <c r="X95" s="7">
        <f t="shared" si="12"/>
        <v>0</v>
      </c>
      <c r="Y95" s="7" t="str">
        <f>IFERROR(INDEX(MileageBand!B:B,MATCH(VehicleData!X95,MileageBand!A:A,0)),"Extremely High")</f>
        <v>Low</v>
      </c>
      <c r="Z95" s="7">
        <f t="shared" si="13"/>
        <v>1.8</v>
      </c>
      <c r="AA95" s="9" t="str">
        <f t="shared" si="14"/>
        <v>Y</v>
      </c>
      <c r="AB95" s="9" t="str">
        <f t="shared" si="15"/>
        <v>Y</v>
      </c>
      <c r="AC95" s="9" t="str">
        <f t="shared" si="16"/>
        <v>Y</v>
      </c>
      <c r="AD95" s="9" t="str">
        <f t="shared" si="17"/>
        <v>Y</v>
      </c>
      <c r="AE95" s="9" t="str">
        <f t="shared" si="18"/>
        <v>N</v>
      </c>
      <c r="AF95" s="11" t="str">
        <f t="shared" si="19"/>
        <v>N</v>
      </c>
    </row>
    <row r="96" spans="1:32" ht="13" x14ac:dyDescent="0.15">
      <c r="A96" s="1" t="s">
        <v>313</v>
      </c>
      <c r="B96" s="1" t="s">
        <v>104</v>
      </c>
      <c r="C96" s="2">
        <v>19920</v>
      </c>
      <c r="D96" s="1" t="s">
        <v>311</v>
      </c>
      <c r="E96" s="1">
        <v>2</v>
      </c>
      <c r="F96" s="1" t="s">
        <v>3</v>
      </c>
      <c r="G96" s="2">
        <v>22800</v>
      </c>
      <c r="H96" s="1" t="s">
        <v>48</v>
      </c>
      <c r="I96" s="1" t="s">
        <v>25</v>
      </c>
      <c r="J96" s="1" t="s">
        <v>13</v>
      </c>
      <c r="K96" s="1">
        <v>5</v>
      </c>
      <c r="L96" s="3">
        <v>45197</v>
      </c>
      <c r="M96" s="1">
        <v>14</v>
      </c>
      <c r="N96" s="1" t="s">
        <v>314</v>
      </c>
      <c r="O96" s="1" t="s">
        <v>20</v>
      </c>
      <c r="P96" s="2">
        <v>1798</v>
      </c>
      <c r="Q96" s="1">
        <v>1</v>
      </c>
      <c r="R96" s="1">
        <v>5</v>
      </c>
      <c r="S96" s="1">
        <v>86</v>
      </c>
      <c r="T96" s="1">
        <v>2019</v>
      </c>
      <c r="U96" s="5" t="str">
        <f t="shared" si="10"/>
        <v>Automatic</v>
      </c>
      <c r="V96" s="7">
        <f t="shared" si="11"/>
        <v>15000</v>
      </c>
      <c r="W96" s="7" t="str">
        <f>IFERROR(INDEX(PriceBands!C:C,MATCH(V96,PriceBands!A:A,0)),"£30k+")</f>
        <v>£15-20k</v>
      </c>
      <c r="X96" s="7">
        <f t="shared" si="12"/>
        <v>0</v>
      </c>
      <c r="Y96" s="7" t="str">
        <f>IFERROR(INDEX(MileageBand!B:B,MATCH(VehicleData!X96,MileageBand!A:A,0)),"Extremely High")</f>
        <v>Low</v>
      </c>
      <c r="Z96" s="7">
        <f t="shared" si="13"/>
        <v>1.8</v>
      </c>
      <c r="AA96" s="9" t="str">
        <f t="shared" si="14"/>
        <v>Y</v>
      </c>
      <c r="AB96" s="9" t="str">
        <f t="shared" si="15"/>
        <v>Y</v>
      </c>
      <c r="AC96" s="9" t="str">
        <f t="shared" si="16"/>
        <v>Y</v>
      </c>
      <c r="AD96" s="9" t="str">
        <f t="shared" si="17"/>
        <v>Y</v>
      </c>
      <c r="AE96" s="9" t="str">
        <f t="shared" si="18"/>
        <v>N</v>
      </c>
      <c r="AF96" s="11" t="str">
        <f t="shared" si="19"/>
        <v>N</v>
      </c>
    </row>
    <row r="97" spans="1:32" ht="13" x14ac:dyDescent="0.15">
      <c r="A97" s="1" t="s">
        <v>315</v>
      </c>
      <c r="B97" s="1" t="s">
        <v>104</v>
      </c>
      <c r="C97" s="2">
        <v>20250</v>
      </c>
      <c r="D97" s="1" t="s">
        <v>311</v>
      </c>
      <c r="E97" s="1">
        <v>2</v>
      </c>
      <c r="F97" s="1" t="s">
        <v>3</v>
      </c>
      <c r="G97" s="2">
        <v>16006</v>
      </c>
      <c r="H97" s="1" t="s">
        <v>65</v>
      </c>
      <c r="I97" s="1" t="s">
        <v>25</v>
      </c>
      <c r="J97" s="1" t="s">
        <v>13</v>
      </c>
      <c r="K97" s="1">
        <v>5</v>
      </c>
      <c r="L97" s="3">
        <v>45197</v>
      </c>
      <c r="M97" s="1">
        <v>14</v>
      </c>
      <c r="N97" s="1" t="s">
        <v>316</v>
      </c>
      <c r="O97" s="1" t="s">
        <v>20</v>
      </c>
      <c r="P97" s="2">
        <v>1798</v>
      </c>
      <c r="Q97" s="1">
        <v>1</v>
      </c>
      <c r="R97" s="1">
        <v>5</v>
      </c>
      <c r="S97" s="1">
        <v>86</v>
      </c>
      <c r="T97" s="1">
        <v>2019</v>
      </c>
      <c r="U97" s="5" t="str">
        <f t="shared" si="10"/>
        <v>Automatic</v>
      </c>
      <c r="V97" s="7">
        <f t="shared" si="11"/>
        <v>20000</v>
      </c>
      <c r="W97" s="7" t="str">
        <f>IFERROR(INDEX(PriceBands!C:C,MATCH(V97,PriceBands!A:A,0)),"£30k+")</f>
        <v>£20-25k</v>
      </c>
      <c r="X97" s="7">
        <f t="shared" si="12"/>
        <v>0</v>
      </c>
      <c r="Y97" s="7" t="str">
        <f>IFERROR(INDEX(MileageBand!B:B,MATCH(VehicleData!X97,MileageBand!A:A,0)),"Extremely High")</f>
        <v>Low</v>
      </c>
      <c r="Z97" s="7">
        <f t="shared" si="13"/>
        <v>1.8</v>
      </c>
      <c r="AA97" s="9" t="str">
        <f t="shared" si="14"/>
        <v>Y</v>
      </c>
      <c r="AB97" s="9" t="str">
        <f t="shared" si="15"/>
        <v>Y</v>
      </c>
      <c r="AC97" s="9" t="str">
        <f t="shared" si="16"/>
        <v>Y</v>
      </c>
      <c r="AD97" s="9" t="str">
        <f t="shared" si="17"/>
        <v>Y</v>
      </c>
      <c r="AE97" s="9" t="str">
        <f t="shared" si="18"/>
        <v>N</v>
      </c>
      <c r="AF97" s="11" t="str">
        <f t="shared" si="19"/>
        <v>N</v>
      </c>
    </row>
    <row r="98" spans="1:32" ht="13" x14ac:dyDescent="0.15">
      <c r="A98" s="1" t="s">
        <v>317</v>
      </c>
      <c r="B98" s="1" t="s">
        <v>94</v>
      </c>
      <c r="C98" s="2">
        <v>13545</v>
      </c>
      <c r="D98" s="1" t="s">
        <v>95</v>
      </c>
      <c r="E98" s="1">
        <v>1</v>
      </c>
      <c r="F98" s="1" t="s">
        <v>24</v>
      </c>
      <c r="G98" s="2">
        <v>45000</v>
      </c>
      <c r="H98" s="1" t="s">
        <v>12</v>
      </c>
      <c r="I98" s="1" t="s">
        <v>25</v>
      </c>
      <c r="J98" s="1" t="s">
        <v>26</v>
      </c>
      <c r="K98" s="1">
        <v>11</v>
      </c>
      <c r="L98" s="3">
        <v>44555</v>
      </c>
      <c r="M98" s="1">
        <v>33</v>
      </c>
      <c r="N98" s="1" t="s">
        <v>318</v>
      </c>
      <c r="O98" s="1" t="s">
        <v>28</v>
      </c>
      <c r="P98" s="2">
        <v>1995</v>
      </c>
      <c r="Q98" s="1">
        <v>62.8</v>
      </c>
      <c r="R98" s="1">
        <v>5</v>
      </c>
      <c r="S98" s="1">
        <v>119</v>
      </c>
      <c r="T98" s="1">
        <v>2013</v>
      </c>
      <c r="U98" s="5" t="str">
        <f t="shared" si="10"/>
        <v>Manual</v>
      </c>
      <c r="V98" s="7">
        <f t="shared" si="11"/>
        <v>10000</v>
      </c>
      <c r="W98" s="7" t="str">
        <f>IFERROR(INDEX(PriceBands!C:C,MATCH(V98,PriceBands!A:A,0)),"£30k+")</f>
        <v>£10-£15k</v>
      </c>
      <c r="X98" s="7">
        <f t="shared" si="12"/>
        <v>0</v>
      </c>
      <c r="Y98" s="7" t="str">
        <f>IFERROR(INDEX(MileageBand!B:B,MATCH(VehicleData!X98,MileageBand!A:A,0)),"Extremely High")</f>
        <v>Low</v>
      </c>
      <c r="Z98" s="7">
        <f t="shared" si="13"/>
        <v>2</v>
      </c>
      <c r="AA98" s="9" t="str">
        <f t="shared" si="14"/>
        <v>Y</v>
      </c>
      <c r="AB98" s="9" t="str">
        <f t="shared" si="15"/>
        <v>Y</v>
      </c>
      <c r="AC98" s="9" t="str">
        <f t="shared" si="16"/>
        <v>Y</v>
      </c>
      <c r="AD98" s="9" t="str">
        <f t="shared" si="17"/>
        <v>N</v>
      </c>
      <c r="AE98" s="9" t="str">
        <f t="shared" si="18"/>
        <v>Y</v>
      </c>
      <c r="AF98" s="11" t="str">
        <f t="shared" si="19"/>
        <v>N</v>
      </c>
    </row>
    <row r="99" spans="1:32" ht="13" x14ac:dyDescent="0.15">
      <c r="A99" s="1" t="s">
        <v>319</v>
      </c>
      <c r="B99" s="1" t="s">
        <v>40</v>
      </c>
      <c r="C99" s="2">
        <v>17395</v>
      </c>
      <c r="D99" s="1" t="s">
        <v>320</v>
      </c>
      <c r="E99" s="1">
        <v>2</v>
      </c>
      <c r="F99" s="1" t="s">
        <v>24</v>
      </c>
      <c r="G99" s="1">
        <v>500</v>
      </c>
      <c r="H99" s="1" t="s">
        <v>48</v>
      </c>
      <c r="I99" s="1" t="s">
        <v>25</v>
      </c>
      <c r="J99" s="1" t="s">
        <v>117</v>
      </c>
      <c r="K99" s="1">
        <v>11</v>
      </c>
      <c r="L99" s="3">
        <v>43763</v>
      </c>
      <c r="M99" s="1">
        <v>43</v>
      </c>
      <c r="N99" s="1" t="s">
        <v>321</v>
      </c>
      <c r="O99" s="1" t="s">
        <v>119</v>
      </c>
      <c r="P99" s="2">
        <v>2143</v>
      </c>
      <c r="Q99" s="1">
        <v>57.7</v>
      </c>
      <c r="R99" s="1">
        <v>4</v>
      </c>
      <c r="S99" s="1">
        <v>129</v>
      </c>
      <c r="T99" s="1">
        <v>2013</v>
      </c>
      <c r="U99" s="5" t="str">
        <f t="shared" si="10"/>
        <v>Automatic</v>
      </c>
      <c r="V99" s="7">
        <f t="shared" si="11"/>
        <v>15000</v>
      </c>
      <c r="W99" s="7" t="str">
        <f>IFERROR(INDEX(PriceBands!C:C,MATCH(V99,PriceBands!A:A,0)),"£30k+")</f>
        <v>£15-20k</v>
      </c>
      <c r="X99" s="7">
        <f t="shared" si="12"/>
        <v>0</v>
      </c>
      <c r="Y99" s="7" t="str">
        <f>IFERROR(INDEX(MileageBand!B:B,MATCH(VehicleData!X99,MileageBand!A:A,0)),"Extremely High")</f>
        <v>Low</v>
      </c>
      <c r="Z99" s="7">
        <f t="shared" si="13"/>
        <v>2.1</v>
      </c>
      <c r="AA99" s="9" t="str">
        <f t="shared" si="14"/>
        <v>Y</v>
      </c>
      <c r="AB99" s="9" t="str">
        <f t="shared" si="15"/>
        <v>Y</v>
      </c>
      <c r="AC99" s="9" t="str">
        <f t="shared" si="16"/>
        <v>Y</v>
      </c>
      <c r="AD99" s="9" t="str">
        <f t="shared" si="17"/>
        <v>N</v>
      </c>
      <c r="AE99" s="9" t="str">
        <f t="shared" si="18"/>
        <v>Y</v>
      </c>
      <c r="AF99" s="11" t="str">
        <f t="shared" si="19"/>
        <v>N</v>
      </c>
    </row>
    <row r="100" spans="1:32" ht="13" x14ac:dyDescent="0.15">
      <c r="A100" s="1" t="s">
        <v>322</v>
      </c>
      <c r="B100" s="1" t="s">
        <v>51</v>
      </c>
      <c r="C100" s="2">
        <v>3245</v>
      </c>
      <c r="D100" s="1" t="s">
        <v>323</v>
      </c>
      <c r="E100" s="1">
        <v>1</v>
      </c>
      <c r="F100" s="1" t="s">
        <v>11</v>
      </c>
      <c r="G100" s="2">
        <v>136868</v>
      </c>
      <c r="H100" s="1" t="s">
        <v>12</v>
      </c>
      <c r="I100" s="1" t="s">
        <v>5</v>
      </c>
      <c r="J100" s="1" t="s">
        <v>13</v>
      </c>
      <c r="K100" s="1">
        <v>11</v>
      </c>
      <c r="L100" s="3">
        <v>45575</v>
      </c>
      <c r="M100" s="1">
        <v>14</v>
      </c>
      <c r="N100" s="1" t="s">
        <v>324</v>
      </c>
      <c r="O100" s="1" t="s">
        <v>20</v>
      </c>
      <c r="P100" s="1">
        <v>998</v>
      </c>
      <c r="Q100" s="1">
        <v>58.9</v>
      </c>
      <c r="R100" s="1">
        <v>5</v>
      </c>
      <c r="S100" s="1">
        <v>114</v>
      </c>
      <c r="T100" s="1">
        <v>2013</v>
      </c>
      <c r="U100" s="5" t="str">
        <f t="shared" si="10"/>
        <v>Manual</v>
      </c>
      <c r="V100" s="7">
        <f t="shared" si="11"/>
        <v>0</v>
      </c>
      <c r="W100" s="7" t="str">
        <f>IFERROR(INDEX(PriceBands!C:C,MATCH(V100,PriceBands!A:A,0)),"£30k+")</f>
        <v>£0-5k</v>
      </c>
      <c r="X100" s="7">
        <f t="shared" si="12"/>
        <v>100000</v>
      </c>
      <c r="Y100" s="7" t="str">
        <f>IFERROR(INDEX(MileageBand!B:B,MATCH(VehicleData!X100,MileageBand!A:A,0)),"Extremely High")</f>
        <v>High</v>
      </c>
      <c r="Z100" s="7">
        <f t="shared" si="13"/>
        <v>1</v>
      </c>
      <c r="AA100" s="9" t="str">
        <f t="shared" si="14"/>
        <v>Y</v>
      </c>
      <c r="AB100" s="9" t="str">
        <f t="shared" si="15"/>
        <v>N</v>
      </c>
      <c r="AC100" s="9" t="str">
        <f t="shared" si="16"/>
        <v>Y</v>
      </c>
      <c r="AD100" s="9" t="str">
        <f t="shared" si="17"/>
        <v>N</v>
      </c>
      <c r="AE100" s="9" t="str">
        <f t="shared" si="18"/>
        <v>Y</v>
      </c>
      <c r="AF100" s="11" t="str">
        <f t="shared" si="19"/>
        <v>N</v>
      </c>
    </row>
    <row r="101" spans="1:32" ht="13" x14ac:dyDescent="0.15">
      <c r="A101" s="1" t="s">
        <v>325</v>
      </c>
      <c r="B101" s="1" t="s">
        <v>104</v>
      </c>
      <c r="C101" s="2">
        <v>3045</v>
      </c>
      <c r="D101" s="1" t="s">
        <v>326</v>
      </c>
      <c r="E101" s="1">
        <v>2</v>
      </c>
      <c r="F101" s="1" t="s">
        <v>3</v>
      </c>
      <c r="G101" s="2">
        <v>2102</v>
      </c>
      <c r="H101" s="1" t="s">
        <v>32</v>
      </c>
      <c r="I101" s="1" t="s">
        <v>5</v>
      </c>
      <c r="J101" s="1" t="s">
        <v>13</v>
      </c>
      <c r="K101" s="1">
        <v>15</v>
      </c>
      <c r="L101" s="3">
        <v>45531</v>
      </c>
      <c r="M101" s="1">
        <v>15</v>
      </c>
      <c r="N101" s="1" t="s">
        <v>327</v>
      </c>
      <c r="O101" s="1" t="s">
        <v>20</v>
      </c>
      <c r="P101" s="2">
        <v>1497</v>
      </c>
      <c r="Q101" s="1">
        <v>65.7</v>
      </c>
      <c r="R101" s="1">
        <v>5</v>
      </c>
      <c r="S101" s="1">
        <v>104</v>
      </c>
      <c r="T101" s="1">
        <v>2009</v>
      </c>
      <c r="U101" s="5" t="str">
        <f t="shared" si="10"/>
        <v>Automatic</v>
      </c>
      <c r="V101" s="7">
        <f t="shared" si="11"/>
        <v>0</v>
      </c>
      <c r="W101" s="7" t="str">
        <f>IFERROR(INDEX(PriceBands!C:C,MATCH(V101,PriceBands!A:A,0)),"£30k+")</f>
        <v>£0-5k</v>
      </c>
      <c r="X101" s="7">
        <f t="shared" si="12"/>
        <v>0</v>
      </c>
      <c r="Y101" s="7" t="str">
        <f>IFERROR(INDEX(MileageBand!B:B,MATCH(VehicleData!X101,MileageBand!A:A,0)),"Extremely High")</f>
        <v>Low</v>
      </c>
      <c r="Z101" s="7">
        <f t="shared" si="13"/>
        <v>1.5</v>
      </c>
      <c r="AA101" s="9" t="str">
        <f t="shared" si="14"/>
        <v>Y</v>
      </c>
      <c r="AB101" s="9" t="str">
        <f t="shared" si="15"/>
        <v>Y</v>
      </c>
      <c r="AC101" s="9" t="str">
        <f t="shared" si="16"/>
        <v>Y</v>
      </c>
      <c r="AD101" s="9" t="str">
        <f t="shared" si="17"/>
        <v>N</v>
      </c>
      <c r="AE101" s="9" t="str">
        <f t="shared" si="18"/>
        <v>Y</v>
      </c>
      <c r="AF101" s="11" t="str">
        <f t="shared" si="19"/>
        <v>N</v>
      </c>
    </row>
    <row r="102" spans="1:32" ht="13" x14ac:dyDescent="0.15">
      <c r="A102" s="1" t="s">
        <v>328</v>
      </c>
      <c r="B102" s="1" t="s">
        <v>46</v>
      </c>
      <c r="C102" s="2">
        <v>16345</v>
      </c>
      <c r="D102" s="1" t="s">
        <v>329</v>
      </c>
      <c r="E102" s="1">
        <v>2</v>
      </c>
      <c r="F102" s="1" t="s">
        <v>24</v>
      </c>
      <c r="G102" s="2">
        <v>31500</v>
      </c>
      <c r="H102" s="1" t="s">
        <v>32</v>
      </c>
      <c r="I102" s="1" t="s">
        <v>25</v>
      </c>
      <c r="J102" s="1" t="s">
        <v>6</v>
      </c>
      <c r="K102" s="1">
        <v>5</v>
      </c>
      <c r="L102" s="3">
        <v>45169</v>
      </c>
      <c r="M102" s="1">
        <v>15</v>
      </c>
      <c r="N102" s="1" t="s">
        <v>330</v>
      </c>
      <c r="O102" s="1" t="s">
        <v>6</v>
      </c>
      <c r="P102" s="2">
        <v>1598</v>
      </c>
      <c r="Q102" s="1">
        <v>47.9</v>
      </c>
      <c r="R102" s="1">
        <v>5</v>
      </c>
      <c r="S102" s="1">
        <v>118</v>
      </c>
      <c r="T102" s="1">
        <v>2019</v>
      </c>
      <c r="U102" s="5" t="str">
        <f t="shared" si="10"/>
        <v>Automatic</v>
      </c>
      <c r="V102" s="7">
        <f t="shared" si="11"/>
        <v>15000</v>
      </c>
      <c r="W102" s="7" t="str">
        <f>IFERROR(INDEX(PriceBands!C:C,MATCH(V102,PriceBands!A:A,0)),"£30k+")</f>
        <v>£15-20k</v>
      </c>
      <c r="X102" s="7">
        <f t="shared" si="12"/>
        <v>0</v>
      </c>
      <c r="Y102" s="7" t="str">
        <f>IFERROR(INDEX(MileageBand!B:B,MATCH(VehicleData!X102,MileageBand!A:A,0)),"Extremely High")</f>
        <v>Low</v>
      </c>
      <c r="Z102" s="7">
        <f t="shared" si="13"/>
        <v>1.6</v>
      </c>
      <c r="AA102" s="9" t="str">
        <f t="shared" si="14"/>
        <v>Y</v>
      </c>
      <c r="AB102" s="9" t="str">
        <f t="shared" si="15"/>
        <v>Y</v>
      </c>
      <c r="AC102" s="9" t="str">
        <f t="shared" si="16"/>
        <v>Y</v>
      </c>
      <c r="AD102" s="9" t="str">
        <f t="shared" si="17"/>
        <v>Y</v>
      </c>
      <c r="AE102" s="9" t="str">
        <f t="shared" si="18"/>
        <v>Y</v>
      </c>
      <c r="AF102" s="11" t="str">
        <f t="shared" si="19"/>
        <v>Y</v>
      </c>
    </row>
    <row r="103" spans="1:32" ht="13" x14ac:dyDescent="0.15">
      <c r="A103" s="1" t="s">
        <v>331</v>
      </c>
      <c r="B103" s="1" t="s">
        <v>332</v>
      </c>
      <c r="C103" s="2">
        <v>14245</v>
      </c>
      <c r="D103" s="1" t="s">
        <v>333</v>
      </c>
      <c r="E103" s="1">
        <v>2</v>
      </c>
      <c r="F103" s="1" t="s">
        <v>3</v>
      </c>
      <c r="G103" s="2">
        <v>14000</v>
      </c>
      <c r="H103" s="1" t="s">
        <v>12</v>
      </c>
      <c r="I103" s="1" t="s">
        <v>25</v>
      </c>
      <c r="J103" s="1" t="s">
        <v>6</v>
      </c>
      <c r="K103" s="1">
        <v>8</v>
      </c>
      <c r="L103" s="3">
        <v>44683</v>
      </c>
      <c r="M103" s="1">
        <v>25</v>
      </c>
      <c r="N103" s="1" t="s">
        <v>334</v>
      </c>
      <c r="O103" s="1" t="s">
        <v>6</v>
      </c>
      <c r="P103" s="2">
        <v>1998</v>
      </c>
      <c r="Q103" s="1">
        <v>156.9</v>
      </c>
      <c r="R103" s="1">
        <v>5</v>
      </c>
      <c r="S103" s="1">
        <v>42</v>
      </c>
      <c r="T103" s="1">
        <v>2016</v>
      </c>
      <c r="U103" s="5" t="str">
        <f t="shared" si="10"/>
        <v>Automatic</v>
      </c>
      <c r="V103" s="7">
        <f t="shared" si="11"/>
        <v>10000</v>
      </c>
      <c r="W103" s="7" t="str">
        <f>IFERROR(INDEX(PriceBands!C:C,MATCH(V103,PriceBands!A:A,0)),"£30k+")</f>
        <v>£10-£15k</v>
      </c>
      <c r="X103" s="7">
        <f t="shared" si="12"/>
        <v>0</v>
      </c>
      <c r="Y103" s="7" t="str">
        <f>IFERROR(INDEX(MileageBand!B:B,MATCH(VehicleData!X103,MileageBand!A:A,0)),"Extremely High")</f>
        <v>Low</v>
      </c>
      <c r="Z103" s="7">
        <f t="shared" si="13"/>
        <v>2</v>
      </c>
      <c r="AA103" s="9" t="str">
        <f t="shared" si="14"/>
        <v>Y</v>
      </c>
      <c r="AB103" s="9" t="str">
        <f t="shared" si="15"/>
        <v>Y</v>
      </c>
      <c r="AC103" s="9" t="str">
        <f t="shared" si="16"/>
        <v>Y</v>
      </c>
      <c r="AD103" s="9" t="str">
        <f t="shared" si="17"/>
        <v>Y</v>
      </c>
      <c r="AE103" s="9" t="str">
        <f t="shared" si="18"/>
        <v>Y</v>
      </c>
      <c r="AF103" s="11" t="str">
        <f t="shared" si="19"/>
        <v>Y</v>
      </c>
    </row>
    <row r="104" spans="1:32" ht="13" x14ac:dyDescent="0.15">
      <c r="A104" s="1" t="s">
        <v>335</v>
      </c>
      <c r="B104" s="1" t="s">
        <v>36</v>
      </c>
      <c r="C104" s="2">
        <v>4945</v>
      </c>
      <c r="D104" s="1" t="s">
        <v>336</v>
      </c>
      <c r="E104" s="1">
        <v>1</v>
      </c>
      <c r="F104" s="1" t="s">
        <v>11</v>
      </c>
      <c r="G104" s="2">
        <v>25000</v>
      </c>
      <c r="H104" s="1" t="s">
        <v>32</v>
      </c>
      <c r="I104" s="1" t="s">
        <v>5</v>
      </c>
      <c r="J104" s="1" t="s">
        <v>13</v>
      </c>
      <c r="K104" s="1">
        <v>9</v>
      </c>
      <c r="L104" s="3">
        <v>45666</v>
      </c>
      <c r="M104" s="1">
        <v>3</v>
      </c>
      <c r="N104" s="1" t="s">
        <v>337</v>
      </c>
      <c r="O104" s="1" t="s">
        <v>20</v>
      </c>
      <c r="P104" s="1">
        <v>999</v>
      </c>
      <c r="Q104" s="1">
        <v>67.3</v>
      </c>
      <c r="R104" s="1">
        <v>4</v>
      </c>
      <c r="S104" s="1">
        <v>97</v>
      </c>
      <c r="T104" s="1">
        <v>2015</v>
      </c>
      <c r="U104" s="5" t="str">
        <f t="shared" si="10"/>
        <v>Manual</v>
      </c>
      <c r="V104" s="7">
        <f t="shared" si="11"/>
        <v>0</v>
      </c>
      <c r="W104" s="7" t="str">
        <f>IFERROR(INDEX(PriceBands!C:C,MATCH(V104,PriceBands!A:A,0)),"£30k+")</f>
        <v>£0-5k</v>
      </c>
      <c r="X104" s="7">
        <f t="shared" si="12"/>
        <v>0</v>
      </c>
      <c r="Y104" s="7" t="str">
        <f>IFERROR(INDEX(MileageBand!B:B,MATCH(VehicleData!X104,MileageBand!A:A,0)),"Extremely High")</f>
        <v>Low</v>
      </c>
      <c r="Z104" s="7">
        <f t="shared" si="13"/>
        <v>1</v>
      </c>
      <c r="AA104" s="9" t="str">
        <f t="shared" si="14"/>
        <v>Y</v>
      </c>
      <c r="AB104" s="9" t="str">
        <f t="shared" si="15"/>
        <v>Y</v>
      </c>
      <c r="AC104" s="9" t="str">
        <f t="shared" si="16"/>
        <v>Y</v>
      </c>
      <c r="AD104" s="9" t="str">
        <f t="shared" si="17"/>
        <v>Y</v>
      </c>
      <c r="AE104" s="9" t="str">
        <f t="shared" si="18"/>
        <v>Y</v>
      </c>
      <c r="AF104" s="11" t="str">
        <f t="shared" si="19"/>
        <v>Y</v>
      </c>
    </row>
    <row r="105" spans="1:32" ht="13" x14ac:dyDescent="0.15">
      <c r="A105" s="1" t="s">
        <v>338</v>
      </c>
      <c r="B105" s="1" t="s">
        <v>274</v>
      </c>
      <c r="C105" s="2">
        <v>3924</v>
      </c>
      <c r="D105" s="1" t="s">
        <v>339</v>
      </c>
      <c r="E105" s="1">
        <v>1</v>
      </c>
      <c r="F105" s="1" t="s">
        <v>11</v>
      </c>
      <c r="G105" s="2">
        <v>78432</v>
      </c>
      <c r="H105" s="1" t="s">
        <v>56</v>
      </c>
      <c r="I105" s="1" t="s">
        <v>33</v>
      </c>
      <c r="J105" s="1" t="s">
        <v>13</v>
      </c>
      <c r="K105" s="1">
        <v>9</v>
      </c>
      <c r="L105" s="3">
        <v>45497</v>
      </c>
      <c r="M105" s="1">
        <v>5</v>
      </c>
      <c r="N105" s="1" t="s">
        <v>340</v>
      </c>
      <c r="O105" s="1" t="s">
        <v>15</v>
      </c>
      <c r="P105" s="2">
        <v>1242</v>
      </c>
      <c r="Q105" s="1">
        <v>58.9</v>
      </c>
      <c r="R105" s="1">
        <v>4</v>
      </c>
      <c r="S105" s="1">
        <v>113</v>
      </c>
      <c r="T105" s="1">
        <v>2015</v>
      </c>
      <c r="U105" s="5" t="str">
        <f t="shared" si="10"/>
        <v>Manual</v>
      </c>
      <c r="V105" s="7">
        <f t="shared" si="11"/>
        <v>0</v>
      </c>
      <c r="W105" s="7" t="str">
        <f>IFERROR(INDEX(PriceBands!C:C,MATCH(V105,PriceBands!A:A,0)),"£30k+")</f>
        <v>£0-5k</v>
      </c>
      <c r="X105" s="7">
        <f t="shared" si="12"/>
        <v>50000</v>
      </c>
      <c r="Y105" s="7" t="str">
        <f>IFERROR(INDEX(MileageBand!B:B,MATCH(VehicleData!X105,MileageBand!A:A,0)),"Extremely High")</f>
        <v>Medium</v>
      </c>
      <c r="Z105" s="7">
        <f t="shared" si="13"/>
        <v>1.2</v>
      </c>
      <c r="AA105" s="9" t="str">
        <f t="shared" si="14"/>
        <v>Y</v>
      </c>
      <c r="AB105" s="9" t="str">
        <f t="shared" si="15"/>
        <v>Y</v>
      </c>
      <c r="AC105" s="9" t="str">
        <f t="shared" si="16"/>
        <v>Y</v>
      </c>
      <c r="AD105" s="9" t="str">
        <f t="shared" si="17"/>
        <v>Y</v>
      </c>
      <c r="AE105" s="9" t="str">
        <f t="shared" si="18"/>
        <v>Y</v>
      </c>
      <c r="AF105" s="11" t="str">
        <f t="shared" si="19"/>
        <v>Y</v>
      </c>
    </row>
    <row r="106" spans="1:32" ht="13" x14ac:dyDescent="0.15">
      <c r="A106" s="1" t="s">
        <v>341</v>
      </c>
      <c r="B106" s="1" t="s">
        <v>274</v>
      </c>
      <c r="C106" s="2">
        <v>7145</v>
      </c>
      <c r="D106" s="1" t="s">
        <v>342</v>
      </c>
      <c r="E106" s="1">
        <v>1</v>
      </c>
      <c r="F106" s="1" t="s">
        <v>11</v>
      </c>
      <c r="G106" s="2">
        <v>69298</v>
      </c>
      <c r="H106" s="1" t="s">
        <v>65</v>
      </c>
      <c r="I106" s="1" t="s">
        <v>25</v>
      </c>
      <c r="J106" s="1" t="s">
        <v>13</v>
      </c>
      <c r="K106" s="1">
        <v>7</v>
      </c>
      <c r="L106" s="3">
        <v>45284</v>
      </c>
      <c r="M106" s="1">
        <v>8</v>
      </c>
      <c r="N106" s="1" t="s">
        <v>343</v>
      </c>
      <c r="O106" s="1" t="s">
        <v>20</v>
      </c>
      <c r="P106" s="2">
        <v>1368</v>
      </c>
      <c r="Q106" s="1">
        <v>49.6</v>
      </c>
      <c r="R106" s="1">
        <v>5</v>
      </c>
      <c r="S106" s="1">
        <v>132</v>
      </c>
      <c r="T106" s="1">
        <v>2017</v>
      </c>
      <c r="U106" s="5" t="str">
        <f t="shared" si="10"/>
        <v>Manual</v>
      </c>
      <c r="V106" s="7">
        <f t="shared" si="11"/>
        <v>5000</v>
      </c>
      <c r="W106" s="7" t="str">
        <f>IFERROR(INDEX(PriceBands!C:C,MATCH(V106,PriceBands!A:A,0)),"£30k+")</f>
        <v>£5-10k</v>
      </c>
      <c r="X106" s="7">
        <f t="shared" si="12"/>
        <v>50000</v>
      </c>
      <c r="Y106" s="7" t="str">
        <f>IFERROR(INDEX(MileageBand!B:B,MATCH(VehicleData!X106,MileageBand!A:A,0)),"Extremely High")</f>
        <v>Medium</v>
      </c>
      <c r="Z106" s="7">
        <f t="shared" si="13"/>
        <v>1.4</v>
      </c>
      <c r="AA106" s="9" t="str">
        <f t="shared" si="14"/>
        <v>Y</v>
      </c>
      <c r="AB106" s="9" t="str">
        <f t="shared" si="15"/>
        <v>Y</v>
      </c>
      <c r="AC106" s="9" t="str">
        <f t="shared" si="16"/>
        <v>Y</v>
      </c>
      <c r="AD106" s="9" t="str">
        <f t="shared" si="17"/>
        <v>Y</v>
      </c>
      <c r="AE106" s="9" t="str">
        <f t="shared" si="18"/>
        <v>Y</v>
      </c>
      <c r="AF106" s="11" t="str">
        <f t="shared" si="19"/>
        <v>Y</v>
      </c>
    </row>
    <row r="107" spans="1:32" ht="13" x14ac:dyDescent="0.15">
      <c r="A107" s="1" t="s">
        <v>344</v>
      </c>
      <c r="B107" s="1" t="s">
        <v>22</v>
      </c>
      <c r="C107" s="2">
        <v>8895</v>
      </c>
      <c r="D107" s="1" t="s">
        <v>345</v>
      </c>
      <c r="E107" s="1">
        <v>1</v>
      </c>
      <c r="F107" s="1" t="s">
        <v>24</v>
      </c>
      <c r="G107" s="2">
        <v>71377</v>
      </c>
      <c r="H107" s="1" t="s">
        <v>48</v>
      </c>
      <c r="I107" s="1" t="s">
        <v>5</v>
      </c>
      <c r="J107" s="1" t="s">
        <v>13</v>
      </c>
      <c r="K107" s="1">
        <v>8</v>
      </c>
      <c r="L107" s="3">
        <v>45445</v>
      </c>
      <c r="M107" s="1">
        <v>12</v>
      </c>
      <c r="N107" s="1" t="s">
        <v>346</v>
      </c>
      <c r="O107" s="1" t="s">
        <v>20</v>
      </c>
      <c r="P107" s="2">
        <v>1598</v>
      </c>
      <c r="Q107" s="1">
        <v>74.3</v>
      </c>
      <c r="R107" s="1">
        <v>5</v>
      </c>
      <c r="S107" s="1">
        <v>99</v>
      </c>
      <c r="T107" s="1">
        <v>2016</v>
      </c>
      <c r="U107" s="5" t="str">
        <f t="shared" si="10"/>
        <v>Manual</v>
      </c>
      <c r="V107" s="7">
        <f t="shared" si="11"/>
        <v>5000</v>
      </c>
      <c r="W107" s="7" t="str">
        <f>IFERROR(INDEX(PriceBands!C:C,MATCH(V107,PriceBands!A:A,0)),"£30k+")</f>
        <v>£5-10k</v>
      </c>
      <c r="X107" s="7">
        <f t="shared" si="12"/>
        <v>50000</v>
      </c>
      <c r="Y107" s="7" t="str">
        <f>IFERROR(INDEX(MileageBand!B:B,MATCH(VehicleData!X107,MileageBand!A:A,0)),"Extremely High")</f>
        <v>Medium</v>
      </c>
      <c r="Z107" s="7">
        <f t="shared" si="13"/>
        <v>1.6</v>
      </c>
      <c r="AA107" s="9" t="str">
        <f t="shared" si="14"/>
        <v>Y</v>
      </c>
      <c r="AB107" s="9" t="str">
        <f t="shared" si="15"/>
        <v>Y</v>
      </c>
      <c r="AC107" s="9" t="str">
        <f t="shared" si="16"/>
        <v>Y</v>
      </c>
      <c r="AD107" s="9" t="str">
        <f t="shared" si="17"/>
        <v>Y</v>
      </c>
      <c r="AE107" s="9" t="str">
        <f t="shared" si="18"/>
        <v>Y</v>
      </c>
      <c r="AF107" s="11" t="str">
        <f t="shared" si="19"/>
        <v>Y</v>
      </c>
    </row>
    <row r="108" spans="1:32" ht="13" x14ac:dyDescent="0.15">
      <c r="A108" s="1" t="s">
        <v>347</v>
      </c>
      <c r="B108" s="1" t="s">
        <v>94</v>
      </c>
      <c r="C108" s="2">
        <v>3047</v>
      </c>
      <c r="D108" s="1" t="s">
        <v>348</v>
      </c>
      <c r="E108" s="1">
        <v>1</v>
      </c>
      <c r="F108" s="1" t="s">
        <v>24</v>
      </c>
      <c r="G108" s="2">
        <v>162513</v>
      </c>
      <c r="H108" s="1" t="s">
        <v>32</v>
      </c>
      <c r="I108" s="1" t="s">
        <v>5</v>
      </c>
      <c r="J108" s="1" t="s">
        <v>26</v>
      </c>
      <c r="K108" s="1">
        <v>11</v>
      </c>
      <c r="L108" s="3">
        <v>45449</v>
      </c>
      <c r="M108" s="1">
        <v>31</v>
      </c>
      <c r="N108" s="1" t="s">
        <v>349</v>
      </c>
      <c r="O108" s="1" t="s">
        <v>28</v>
      </c>
      <c r="P108" s="2">
        <v>1995</v>
      </c>
      <c r="Q108" s="1">
        <v>68.900000000000006</v>
      </c>
      <c r="R108" s="1">
        <v>5</v>
      </c>
      <c r="S108" s="1">
        <v>109</v>
      </c>
      <c r="T108" s="1">
        <v>2013</v>
      </c>
      <c r="U108" s="5" t="str">
        <f t="shared" si="10"/>
        <v>Manual</v>
      </c>
      <c r="V108" s="7">
        <f t="shared" si="11"/>
        <v>0</v>
      </c>
      <c r="W108" s="7" t="str">
        <f>IFERROR(INDEX(PriceBands!C:C,MATCH(V108,PriceBands!A:A,0)),"£30k+")</f>
        <v>£0-5k</v>
      </c>
      <c r="X108" s="7">
        <f t="shared" si="12"/>
        <v>150000</v>
      </c>
      <c r="Y108" s="7" t="str">
        <f>IFERROR(INDEX(MileageBand!B:B,MATCH(VehicleData!X108,MileageBand!A:A,0)),"Extremely High")</f>
        <v>Very High</v>
      </c>
      <c r="Z108" s="7">
        <f t="shared" si="13"/>
        <v>2</v>
      </c>
      <c r="AA108" s="9" t="str">
        <f t="shared" si="14"/>
        <v>Y</v>
      </c>
      <c r="AB108" s="9" t="str">
        <f t="shared" si="15"/>
        <v>Y</v>
      </c>
      <c r="AC108" s="9" t="str">
        <f t="shared" si="16"/>
        <v>Y</v>
      </c>
      <c r="AD108" s="9" t="str">
        <f t="shared" si="17"/>
        <v>N</v>
      </c>
      <c r="AE108" s="9" t="str">
        <f t="shared" si="18"/>
        <v>Y</v>
      </c>
      <c r="AF108" s="11" t="str">
        <f t="shared" si="19"/>
        <v>N</v>
      </c>
    </row>
    <row r="109" spans="1:32" ht="13" x14ac:dyDescent="0.15">
      <c r="A109" s="1" t="s">
        <v>350</v>
      </c>
      <c r="B109" s="1" t="s">
        <v>22</v>
      </c>
      <c r="C109" s="2">
        <v>6403</v>
      </c>
      <c r="D109" s="1" t="s">
        <v>351</v>
      </c>
      <c r="E109" s="1">
        <v>1</v>
      </c>
      <c r="F109" s="1" t="s">
        <v>24</v>
      </c>
      <c r="G109" s="2">
        <v>22671</v>
      </c>
      <c r="H109" s="1" t="s">
        <v>65</v>
      </c>
      <c r="I109" s="1" t="s">
        <v>5</v>
      </c>
      <c r="J109" s="1" t="s">
        <v>42</v>
      </c>
      <c r="K109" s="1">
        <v>11</v>
      </c>
      <c r="L109" s="3">
        <v>45415</v>
      </c>
      <c r="M109" s="1">
        <v>14</v>
      </c>
      <c r="N109" s="1" t="s">
        <v>352</v>
      </c>
      <c r="O109" s="1" t="s">
        <v>44</v>
      </c>
      <c r="P109" s="2">
        <v>1598</v>
      </c>
      <c r="Q109" s="1">
        <v>61.4</v>
      </c>
      <c r="R109" s="1">
        <v>7</v>
      </c>
      <c r="S109" s="1">
        <v>121</v>
      </c>
      <c r="T109" s="1">
        <v>2013</v>
      </c>
      <c r="U109" s="5" t="str">
        <f t="shared" si="10"/>
        <v>Manual</v>
      </c>
      <c r="V109" s="7">
        <f t="shared" si="11"/>
        <v>5000</v>
      </c>
      <c r="W109" s="7" t="str">
        <f>IFERROR(INDEX(PriceBands!C:C,MATCH(V109,PriceBands!A:A,0)),"£30k+")</f>
        <v>£5-10k</v>
      </c>
      <c r="X109" s="7">
        <f t="shared" si="12"/>
        <v>0</v>
      </c>
      <c r="Y109" s="7" t="str">
        <f>IFERROR(INDEX(MileageBand!B:B,MATCH(VehicleData!X109,MileageBand!A:A,0)),"Extremely High")</f>
        <v>Low</v>
      </c>
      <c r="Z109" s="7">
        <f t="shared" si="13"/>
        <v>1.6</v>
      </c>
      <c r="AA109" s="9" t="str">
        <f t="shared" si="14"/>
        <v>Y</v>
      </c>
      <c r="AB109" s="9" t="str">
        <f t="shared" si="15"/>
        <v>Y</v>
      </c>
      <c r="AC109" s="9" t="str">
        <f t="shared" si="16"/>
        <v>Y</v>
      </c>
      <c r="AD109" s="9" t="str">
        <f t="shared" si="17"/>
        <v>N</v>
      </c>
      <c r="AE109" s="9" t="str">
        <f t="shared" si="18"/>
        <v>Y</v>
      </c>
      <c r="AF109" s="11" t="str">
        <f t="shared" si="19"/>
        <v>N</v>
      </c>
    </row>
    <row r="110" spans="1:32" ht="13" x14ac:dyDescent="0.15">
      <c r="A110" s="1" t="s">
        <v>353</v>
      </c>
      <c r="B110" s="1" t="s">
        <v>127</v>
      </c>
      <c r="C110" s="2">
        <v>12200</v>
      </c>
      <c r="D110" s="1" t="s">
        <v>354</v>
      </c>
      <c r="E110" s="1">
        <v>1</v>
      </c>
      <c r="F110" s="1" t="s">
        <v>11</v>
      </c>
      <c r="G110" s="2">
        <v>80000</v>
      </c>
      <c r="H110" s="1" t="s">
        <v>32</v>
      </c>
      <c r="I110" s="1" t="s">
        <v>33</v>
      </c>
      <c r="J110" s="1" t="s">
        <v>13</v>
      </c>
      <c r="K110" s="1">
        <v>12</v>
      </c>
      <c r="L110" s="3">
        <v>45456</v>
      </c>
      <c r="M110" s="1">
        <v>36</v>
      </c>
      <c r="O110" s="1" t="s">
        <v>15</v>
      </c>
      <c r="P110" s="2">
        <v>1598</v>
      </c>
      <c r="Q110" s="1">
        <v>39.799999999999997</v>
      </c>
      <c r="R110" s="1">
        <v>2</v>
      </c>
      <c r="S110" s="1">
        <v>165</v>
      </c>
      <c r="T110" s="1">
        <v>2012</v>
      </c>
      <c r="U110" s="5" t="str">
        <f t="shared" si="10"/>
        <v>Manual</v>
      </c>
      <c r="V110" s="7">
        <f t="shared" si="11"/>
        <v>10000</v>
      </c>
      <c r="W110" s="7" t="str">
        <f>IFERROR(INDEX(PriceBands!C:C,MATCH(V110,PriceBands!A:A,0)),"£30k+")</f>
        <v>£10-£15k</v>
      </c>
      <c r="X110" s="7">
        <f t="shared" si="12"/>
        <v>50000</v>
      </c>
      <c r="Y110" s="7" t="str">
        <f>IFERROR(INDEX(MileageBand!B:B,MATCH(VehicleData!X110,MileageBand!A:A,0)),"Extremely High")</f>
        <v>Medium</v>
      </c>
      <c r="Z110" s="7">
        <f t="shared" si="13"/>
        <v>1.6</v>
      </c>
      <c r="AA110" s="9" t="str">
        <f t="shared" si="14"/>
        <v>Y</v>
      </c>
      <c r="AB110" s="9" t="str">
        <f t="shared" si="15"/>
        <v>Y</v>
      </c>
      <c r="AC110" s="9" t="str">
        <f t="shared" si="16"/>
        <v>Y</v>
      </c>
      <c r="AD110" s="9" t="str">
        <f t="shared" si="17"/>
        <v>N</v>
      </c>
      <c r="AE110" s="9" t="str">
        <f t="shared" si="18"/>
        <v>Y</v>
      </c>
      <c r="AF110" s="11" t="str">
        <f t="shared" si="19"/>
        <v>N</v>
      </c>
    </row>
    <row r="111" spans="1:32" ht="13" x14ac:dyDescent="0.15">
      <c r="A111" s="1" t="s">
        <v>355</v>
      </c>
      <c r="B111" s="1" t="s">
        <v>274</v>
      </c>
      <c r="C111" s="2">
        <v>2790</v>
      </c>
      <c r="D111" s="1" t="s">
        <v>356</v>
      </c>
      <c r="E111" s="1">
        <v>1</v>
      </c>
      <c r="F111" s="1" t="s">
        <v>11</v>
      </c>
      <c r="G111" s="2">
        <v>69000</v>
      </c>
      <c r="H111" s="1" t="s">
        <v>32</v>
      </c>
      <c r="I111" s="1" t="s">
        <v>5</v>
      </c>
      <c r="J111" s="1" t="s">
        <v>13</v>
      </c>
      <c r="K111" s="1">
        <v>14</v>
      </c>
      <c r="L111" s="3">
        <v>45647</v>
      </c>
      <c r="M111" s="1">
        <v>6</v>
      </c>
      <c r="N111" s="1" t="s">
        <v>357</v>
      </c>
      <c r="O111" s="1" t="s">
        <v>15</v>
      </c>
      <c r="P111" s="2">
        <v>1242</v>
      </c>
      <c r="Q111" s="1">
        <v>58.9</v>
      </c>
      <c r="R111" s="1">
        <v>4</v>
      </c>
      <c r="S111" s="1">
        <v>113</v>
      </c>
      <c r="T111" s="1">
        <v>2010</v>
      </c>
      <c r="U111" s="5" t="str">
        <f t="shared" si="10"/>
        <v>Manual</v>
      </c>
      <c r="V111" s="7">
        <f t="shared" si="11"/>
        <v>0</v>
      </c>
      <c r="W111" s="7" t="str">
        <f>IFERROR(INDEX(PriceBands!C:C,MATCH(V111,PriceBands!A:A,0)),"£30k+")</f>
        <v>£0-5k</v>
      </c>
      <c r="X111" s="7">
        <f t="shared" si="12"/>
        <v>50000</v>
      </c>
      <c r="Y111" s="7" t="str">
        <f>IFERROR(INDEX(MileageBand!B:B,MATCH(VehicleData!X111,MileageBand!A:A,0)),"Extremely High")</f>
        <v>Medium</v>
      </c>
      <c r="Z111" s="7">
        <f t="shared" si="13"/>
        <v>1.2</v>
      </c>
      <c r="AA111" s="9" t="str">
        <f t="shared" si="14"/>
        <v>Y</v>
      </c>
      <c r="AB111" s="9" t="str">
        <f t="shared" si="15"/>
        <v>Y</v>
      </c>
      <c r="AC111" s="9" t="str">
        <f t="shared" si="16"/>
        <v>Y</v>
      </c>
      <c r="AD111" s="9" t="str">
        <f t="shared" si="17"/>
        <v>N</v>
      </c>
      <c r="AE111" s="9" t="str">
        <f t="shared" si="18"/>
        <v>Y</v>
      </c>
      <c r="AF111" s="11" t="str">
        <f t="shared" si="19"/>
        <v>N</v>
      </c>
    </row>
    <row r="112" spans="1:32" ht="13" x14ac:dyDescent="0.15">
      <c r="A112" s="1" t="s">
        <v>358</v>
      </c>
      <c r="B112" s="1" t="s">
        <v>104</v>
      </c>
      <c r="C112" s="2">
        <v>10295</v>
      </c>
      <c r="D112" s="1" t="s">
        <v>359</v>
      </c>
      <c r="E112" s="1">
        <v>1</v>
      </c>
      <c r="F112" s="1" t="s">
        <v>24</v>
      </c>
      <c r="G112" s="2">
        <v>3828</v>
      </c>
      <c r="H112" s="1" t="s">
        <v>12</v>
      </c>
      <c r="I112" s="1" t="s">
        <v>5</v>
      </c>
      <c r="J112" s="1" t="s">
        <v>42</v>
      </c>
      <c r="K112" s="1">
        <v>8</v>
      </c>
      <c r="L112" s="3">
        <v>45460</v>
      </c>
      <c r="M112" s="1">
        <v>10</v>
      </c>
      <c r="N112" s="1" t="s">
        <v>360</v>
      </c>
      <c r="O112" s="1" t="s">
        <v>44</v>
      </c>
      <c r="P112" s="2">
        <v>1598</v>
      </c>
      <c r="Q112" s="1">
        <v>62.8</v>
      </c>
      <c r="R112" s="1">
        <v>7</v>
      </c>
      <c r="S112" s="1">
        <v>119</v>
      </c>
      <c r="T112" s="1">
        <v>2016</v>
      </c>
      <c r="U112" s="5" t="str">
        <f t="shared" si="10"/>
        <v>Manual</v>
      </c>
      <c r="V112" s="7">
        <f t="shared" si="11"/>
        <v>10000</v>
      </c>
      <c r="W112" s="7" t="str">
        <f>IFERROR(INDEX(PriceBands!C:C,MATCH(V112,PriceBands!A:A,0)),"£30k+")</f>
        <v>£10-£15k</v>
      </c>
      <c r="X112" s="7">
        <f t="shared" si="12"/>
        <v>0</v>
      </c>
      <c r="Y112" s="7" t="str">
        <f>IFERROR(INDEX(MileageBand!B:B,MATCH(VehicleData!X112,MileageBand!A:A,0)),"Extremely High")</f>
        <v>Low</v>
      </c>
      <c r="Z112" s="7">
        <f t="shared" si="13"/>
        <v>1.6</v>
      </c>
      <c r="AA112" s="9" t="str">
        <f t="shared" si="14"/>
        <v>Y</v>
      </c>
      <c r="AB112" s="9" t="str">
        <f t="shared" si="15"/>
        <v>Y</v>
      </c>
      <c r="AC112" s="9" t="str">
        <f t="shared" si="16"/>
        <v>Y</v>
      </c>
      <c r="AD112" s="9" t="str">
        <f t="shared" si="17"/>
        <v>Y</v>
      </c>
      <c r="AE112" s="9" t="str">
        <f t="shared" si="18"/>
        <v>Y</v>
      </c>
      <c r="AF112" s="11" t="str">
        <f t="shared" si="19"/>
        <v>Y</v>
      </c>
    </row>
    <row r="113" spans="1:32" ht="13" x14ac:dyDescent="0.15">
      <c r="A113" s="1" t="s">
        <v>361</v>
      </c>
      <c r="B113" s="1" t="s">
        <v>46</v>
      </c>
      <c r="C113" s="2">
        <v>14045</v>
      </c>
      <c r="D113" s="1" t="s">
        <v>362</v>
      </c>
      <c r="E113" s="1">
        <v>1</v>
      </c>
      <c r="F113" s="1" t="s">
        <v>24</v>
      </c>
      <c r="G113" s="2">
        <v>2000</v>
      </c>
      <c r="H113" s="1" t="s">
        <v>4</v>
      </c>
      <c r="I113" s="1" t="s">
        <v>25</v>
      </c>
      <c r="J113" s="1" t="s">
        <v>13</v>
      </c>
      <c r="K113" s="1">
        <v>8</v>
      </c>
      <c r="L113" s="3">
        <v>44493</v>
      </c>
      <c r="M113" s="1">
        <v>18</v>
      </c>
      <c r="N113" s="1" t="s">
        <v>363</v>
      </c>
      <c r="O113" s="1" t="s">
        <v>15</v>
      </c>
      <c r="P113" s="2">
        <v>1598</v>
      </c>
      <c r="Q113" s="1">
        <v>83.1</v>
      </c>
      <c r="R113" s="1">
        <v>5</v>
      </c>
      <c r="S113" s="1">
        <v>89</v>
      </c>
      <c r="T113" s="1">
        <v>2016</v>
      </c>
      <c r="U113" s="5" t="str">
        <f t="shared" si="10"/>
        <v>Manual</v>
      </c>
      <c r="V113" s="7">
        <f t="shared" si="11"/>
        <v>10000</v>
      </c>
      <c r="W113" s="7" t="str">
        <f>IFERROR(INDEX(PriceBands!C:C,MATCH(V113,PriceBands!A:A,0)),"£30k+")</f>
        <v>£10-£15k</v>
      </c>
      <c r="X113" s="7">
        <f t="shared" si="12"/>
        <v>0</v>
      </c>
      <c r="Y113" s="7" t="str">
        <f>IFERROR(INDEX(MileageBand!B:B,MATCH(VehicleData!X113,MileageBand!A:A,0)),"Extremely High")</f>
        <v>Low</v>
      </c>
      <c r="Z113" s="7">
        <f t="shared" si="13"/>
        <v>1.6</v>
      </c>
      <c r="AA113" s="9" t="str">
        <f t="shared" si="14"/>
        <v>Y</v>
      </c>
      <c r="AB113" s="9" t="str">
        <f t="shared" si="15"/>
        <v>Y</v>
      </c>
      <c r="AC113" s="9" t="str">
        <f t="shared" si="16"/>
        <v>Y</v>
      </c>
      <c r="AD113" s="9" t="str">
        <f t="shared" si="17"/>
        <v>Y</v>
      </c>
      <c r="AE113" s="9" t="str">
        <f t="shared" si="18"/>
        <v>Y</v>
      </c>
      <c r="AF113" s="11" t="str">
        <f t="shared" si="19"/>
        <v>Y</v>
      </c>
    </row>
    <row r="114" spans="1:32" ht="13" x14ac:dyDescent="0.15">
      <c r="A114" s="1" t="s">
        <v>364</v>
      </c>
      <c r="B114" s="1" t="s">
        <v>104</v>
      </c>
      <c r="C114" s="2">
        <v>10470</v>
      </c>
      <c r="D114" s="1" t="s">
        <v>365</v>
      </c>
      <c r="E114" s="1">
        <v>2</v>
      </c>
      <c r="F114" s="1" t="s">
        <v>3</v>
      </c>
      <c r="G114" s="2">
        <v>32000</v>
      </c>
      <c r="H114" s="1" t="s">
        <v>366</v>
      </c>
      <c r="I114" s="1" t="s">
        <v>5</v>
      </c>
      <c r="J114" s="1" t="s">
        <v>13</v>
      </c>
      <c r="K114" s="1">
        <v>6</v>
      </c>
      <c r="L114" s="3">
        <v>45674</v>
      </c>
      <c r="M114" s="1">
        <v>8</v>
      </c>
      <c r="N114" s="1" t="s">
        <v>367</v>
      </c>
      <c r="O114" s="1" t="s">
        <v>20</v>
      </c>
      <c r="P114" s="2">
        <v>1497</v>
      </c>
      <c r="Q114" s="1">
        <v>85.6</v>
      </c>
      <c r="R114" s="1">
        <v>5</v>
      </c>
      <c r="S114" s="1">
        <v>75</v>
      </c>
      <c r="T114" s="1">
        <v>2018</v>
      </c>
      <c r="U114" s="5" t="str">
        <f t="shared" si="10"/>
        <v>Automatic</v>
      </c>
      <c r="V114" s="7">
        <f t="shared" si="11"/>
        <v>10000</v>
      </c>
      <c r="W114" s="7" t="str">
        <f>IFERROR(INDEX(PriceBands!C:C,MATCH(V114,PriceBands!A:A,0)),"£30k+")</f>
        <v>£10-£15k</v>
      </c>
      <c r="X114" s="7">
        <f t="shared" si="12"/>
        <v>0</v>
      </c>
      <c r="Y114" s="7" t="str">
        <f>IFERROR(INDEX(MileageBand!B:B,MATCH(VehicleData!X114,MileageBand!A:A,0)),"Extremely High")</f>
        <v>Low</v>
      </c>
      <c r="Z114" s="7">
        <f t="shared" si="13"/>
        <v>1.5</v>
      </c>
      <c r="AA114" s="9" t="str">
        <f t="shared" si="14"/>
        <v>Y</v>
      </c>
      <c r="AB114" s="9" t="str">
        <f t="shared" si="15"/>
        <v>Y</v>
      </c>
      <c r="AC114" s="9" t="str">
        <f t="shared" si="16"/>
        <v>Y</v>
      </c>
      <c r="AD114" s="9" t="str">
        <f t="shared" si="17"/>
        <v>Y</v>
      </c>
      <c r="AE114" s="9" t="str">
        <f t="shared" si="18"/>
        <v>Y</v>
      </c>
      <c r="AF114" s="11" t="str">
        <f t="shared" si="19"/>
        <v>Y</v>
      </c>
    </row>
    <row r="115" spans="1:32" ht="13" x14ac:dyDescent="0.15">
      <c r="A115" s="1" t="s">
        <v>368</v>
      </c>
      <c r="B115" s="1" t="s">
        <v>22</v>
      </c>
      <c r="C115" s="2">
        <v>6795</v>
      </c>
      <c r="D115" s="1" t="s">
        <v>369</v>
      </c>
      <c r="E115" s="1">
        <v>2</v>
      </c>
      <c r="F115" s="1" t="s">
        <v>11</v>
      </c>
      <c r="G115" s="2">
        <v>61628</v>
      </c>
      <c r="H115" s="1" t="s">
        <v>48</v>
      </c>
      <c r="I115" s="1" t="s">
        <v>5</v>
      </c>
      <c r="J115" s="1" t="s">
        <v>13</v>
      </c>
      <c r="K115" s="1">
        <v>8</v>
      </c>
      <c r="L115" s="3">
        <v>45408</v>
      </c>
      <c r="M115" s="1">
        <v>13</v>
      </c>
      <c r="N115" s="1" t="s">
        <v>370</v>
      </c>
      <c r="O115" s="1" t="s">
        <v>20</v>
      </c>
      <c r="P115" s="1">
        <v>999</v>
      </c>
      <c r="Q115" s="1">
        <v>65.7</v>
      </c>
      <c r="R115" s="1">
        <v>5</v>
      </c>
      <c r="S115" s="1">
        <v>103</v>
      </c>
      <c r="T115" s="1">
        <v>2016</v>
      </c>
      <c r="U115" s="5" t="str">
        <f t="shared" si="10"/>
        <v>Automatic</v>
      </c>
      <c r="V115" s="7">
        <f t="shared" si="11"/>
        <v>5000</v>
      </c>
      <c r="W115" s="7" t="str">
        <f>IFERROR(INDEX(PriceBands!C:C,MATCH(V115,PriceBands!A:A,0)),"£30k+")</f>
        <v>£5-10k</v>
      </c>
      <c r="X115" s="7">
        <f t="shared" si="12"/>
        <v>50000</v>
      </c>
      <c r="Y115" s="7" t="str">
        <f>IFERROR(INDEX(MileageBand!B:B,MATCH(VehicleData!X115,MileageBand!A:A,0)),"Extremely High")</f>
        <v>Medium</v>
      </c>
      <c r="Z115" s="7">
        <f t="shared" si="13"/>
        <v>1</v>
      </c>
      <c r="AA115" s="9" t="str">
        <f t="shared" si="14"/>
        <v>Y</v>
      </c>
      <c r="AB115" s="9" t="str">
        <f t="shared" si="15"/>
        <v>Y</v>
      </c>
      <c r="AC115" s="9" t="str">
        <f t="shared" si="16"/>
        <v>Y</v>
      </c>
      <c r="AD115" s="9" t="str">
        <f t="shared" si="17"/>
        <v>Y</v>
      </c>
      <c r="AE115" s="9" t="str">
        <f t="shared" si="18"/>
        <v>Y</v>
      </c>
      <c r="AF115" s="11" t="str">
        <f t="shared" si="19"/>
        <v>Y</v>
      </c>
    </row>
    <row r="116" spans="1:32" ht="13" x14ac:dyDescent="0.15">
      <c r="A116" s="1" t="s">
        <v>371</v>
      </c>
      <c r="B116" s="1" t="s">
        <v>40</v>
      </c>
      <c r="C116" s="2">
        <v>16395</v>
      </c>
      <c r="D116" s="1" t="s">
        <v>372</v>
      </c>
      <c r="E116" s="1">
        <v>2</v>
      </c>
      <c r="F116" s="1" t="s">
        <v>24</v>
      </c>
      <c r="G116" s="2">
        <v>13000</v>
      </c>
      <c r="H116" s="1" t="s">
        <v>56</v>
      </c>
      <c r="I116" s="1" t="s">
        <v>5</v>
      </c>
      <c r="J116" s="1" t="s">
        <v>13</v>
      </c>
      <c r="K116" s="1">
        <v>8</v>
      </c>
      <c r="L116" s="3">
        <v>45646</v>
      </c>
      <c r="M116" s="1">
        <v>18</v>
      </c>
      <c r="N116" s="1" t="s">
        <v>373</v>
      </c>
      <c r="O116" s="1" t="s">
        <v>20</v>
      </c>
      <c r="P116" s="2">
        <v>1461</v>
      </c>
      <c r="Q116" s="1">
        <v>74.3</v>
      </c>
      <c r="R116" s="1">
        <v>5</v>
      </c>
      <c r="S116" s="1">
        <v>101</v>
      </c>
      <c r="T116" s="1">
        <v>2016</v>
      </c>
      <c r="U116" s="5" t="str">
        <f t="shared" si="10"/>
        <v>Automatic</v>
      </c>
      <c r="V116" s="7">
        <f t="shared" si="11"/>
        <v>15000</v>
      </c>
      <c r="W116" s="7" t="str">
        <f>IFERROR(INDEX(PriceBands!C:C,MATCH(V116,PriceBands!A:A,0)),"£30k+")</f>
        <v>£15-20k</v>
      </c>
      <c r="X116" s="7">
        <f t="shared" si="12"/>
        <v>0</v>
      </c>
      <c r="Y116" s="7" t="str">
        <f>IFERROR(INDEX(MileageBand!B:B,MATCH(VehicleData!X116,MileageBand!A:A,0)),"Extremely High")</f>
        <v>Low</v>
      </c>
      <c r="Z116" s="7">
        <f t="shared" si="13"/>
        <v>1.5</v>
      </c>
      <c r="AA116" s="9" t="str">
        <f t="shared" si="14"/>
        <v>Y</v>
      </c>
      <c r="AB116" s="9" t="str">
        <f t="shared" si="15"/>
        <v>Y</v>
      </c>
      <c r="AC116" s="9" t="str">
        <f t="shared" si="16"/>
        <v>Y</v>
      </c>
      <c r="AD116" s="9" t="str">
        <f t="shared" si="17"/>
        <v>Y</v>
      </c>
      <c r="AE116" s="9" t="str">
        <f t="shared" si="18"/>
        <v>Y</v>
      </c>
      <c r="AF116" s="11" t="str">
        <f t="shared" si="19"/>
        <v>Y</v>
      </c>
    </row>
    <row r="117" spans="1:32" ht="13" x14ac:dyDescent="0.15">
      <c r="A117" s="1" t="s">
        <v>374</v>
      </c>
      <c r="B117" s="1" t="s">
        <v>375</v>
      </c>
      <c r="C117" s="2">
        <v>1890</v>
      </c>
      <c r="D117" s="1" t="s">
        <v>376</v>
      </c>
      <c r="E117" s="1">
        <v>1</v>
      </c>
      <c r="F117" s="1" t="s">
        <v>11</v>
      </c>
      <c r="G117" s="2">
        <v>47900</v>
      </c>
      <c r="H117" s="1" t="s">
        <v>56</v>
      </c>
      <c r="I117" s="1" t="s">
        <v>5</v>
      </c>
      <c r="J117" s="1" t="s">
        <v>13</v>
      </c>
      <c r="K117" s="1">
        <v>14</v>
      </c>
      <c r="L117" s="3">
        <v>45644</v>
      </c>
      <c r="M117" s="1">
        <v>2</v>
      </c>
      <c r="N117" s="1" t="s">
        <v>377</v>
      </c>
      <c r="O117" s="1" t="s">
        <v>20</v>
      </c>
      <c r="P117" s="1">
        <v>998</v>
      </c>
      <c r="Q117" s="1">
        <v>62.8</v>
      </c>
      <c r="R117" s="1">
        <v>4</v>
      </c>
      <c r="S117" s="1">
        <v>106</v>
      </c>
      <c r="T117" s="1">
        <v>2010</v>
      </c>
      <c r="U117" s="5" t="str">
        <f t="shared" si="10"/>
        <v>Manual</v>
      </c>
      <c r="V117" s="7">
        <f t="shared" si="11"/>
        <v>0</v>
      </c>
      <c r="W117" s="7" t="str">
        <f>IFERROR(INDEX(PriceBands!C:C,MATCH(V117,PriceBands!A:A,0)),"£30k+")</f>
        <v>£0-5k</v>
      </c>
      <c r="X117" s="7">
        <f t="shared" si="12"/>
        <v>0</v>
      </c>
      <c r="Y117" s="7" t="str">
        <f>IFERROR(INDEX(MileageBand!B:B,MATCH(VehicleData!X117,MileageBand!A:A,0)),"Extremely High")</f>
        <v>Low</v>
      </c>
      <c r="Z117" s="7">
        <f t="shared" si="13"/>
        <v>1</v>
      </c>
      <c r="AA117" s="9" t="str">
        <f t="shared" si="14"/>
        <v>Y</v>
      </c>
      <c r="AB117" s="9" t="str">
        <f t="shared" si="15"/>
        <v>Y</v>
      </c>
      <c r="AC117" s="9" t="str">
        <f t="shared" si="16"/>
        <v>Y</v>
      </c>
      <c r="AD117" s="9" t="str">
        <f t="shared" si="17"/>
        <v>N</v>
      </c>
      <c r="AE117" s="9" t="str">
        <f t="shared" si="18"/>
        <v>Y</v>
      </c>
      <c r="AF117" s="11" t="str">
        <f t="shared" si="19"/>
        <v>N</v>
      </c>
    </row>
    <row r="118" spans="1:32" ht="13" x14ac:dyDescent="0.15">
      <c r="A118" s="1" t="s">
        <v>378</v>
      </c>
      <c r="B118" s="1" t="s">
        <v>332</v>
      </c>
      <c r="C118" s="2">
        <v>22495</v>
      </c>
      <c r="D118" s="1" t="s">
        <v>379</v>
      </c>
      <c r="E118" s="1">
        <v>2</v>
      </c>
      <c r="F118" s="1" t="s">
        <v>24</v>
      </c>
      <c r="G118" s="2">
        <v>33941</v>
      </c>
      <c r="H118" s="1" t="s">
        <v>65</v>
      </c>
      <c r="I118" s="1" t="s">
        <v>5</v>
      </c>
      <c r="J118" s="1" t="s">
        <v>57</v>
      </c>
      <c r="K118" s="1">
        <v>5</v>
      </c>
      <c r="L118" s="3">
        <v>45515</v>
      </c>
      <c r="M118" s="1">
        <v>16</v>
      </c>
      <c r="N118" s="1" t="s">
        <v>380</v>
      </c>
      <c r="O118" s="1" t="s">
        <v>381</v>
      </c>
      <c r="P118" s="2">
        <v>2442</v>
      </c>
      <c r="Q118" s="1">
        <v>37.700000000000003</v>
      </c>
      <c r="R118" s="1">
        <v>5</v>
      </c>
      <c r="S118" s="1">
        <v>196</v>
      </c>
      <c r="T118" s="1">
        <v>2019</v>
      </c>
      <c r="U118" s="5" t="str">
        <f t="shared" si="10"/>
        <v>Automatic</v>
      </c>
      <c r="V118" s="7">
        <f t="shared" si="11"/>
        <v>20000</v>
      </c>
      <c r="W118" s="7" t="str">
        <f>IFERROR(INDEX(PriceBands!C:C,MATCH(V118,PriceBands!A:A,0)),"£30k+")</f>
        <v>£20-25k</v>
      </c>
      <c r="X118" s="7">
        <f t="shared" si="12"/>
        <v>0</v>
      </c>
      <c r="Y118" s="7" t="str">
        <f>IFERROR(INDEX(MileageBand!B:B,MATCH(VehicleData!X118,MileageBand!A:A,0)),"Extremely High")</f>
        <v>Low</v>
      </c>
      <c r="Z118" s="7">
        <f t="shared" si="13"/>
        <v>2.4</v>
      </c>
      <c r="AA118" s="9" t="str">
        <f t="shared" si="14"/>
        <v>Y</v>
      </c>
      <c r="AB118" s="9" t="str">
        <f t="shared" si="15"/>
        <v>Y</v>
      </c>
      <c r="AC118" s="9" t="str">
        <f t="shared" si="16"/>
        <v>Y</v>
      </c>
      <c r="AD118" s="9" t="str">
        <f t="shared" si="17"/>
        <v>Y</v>
      </c>
      <c r="AE118" s="9" t="str">
        <f t="shared" si="18"/>
        <v>Y</v>
      </c>
      <c r="AF118" s="11" t="str">
        <f t="shared" si="19"/>
        <v>Y</v>
      </c>
    </row>
    <row r="119" spans="1:32" ht="13" x14ac:dyDescent="0.15">
      <c r="A119" s="1" t="s">
        <v>382</v>
      </c>
      <c r="B119" s="1" t="s">
        <v>51</v>
      </c>
      <c r="C119" s="2">
        <v>15471</v>
      </c>
      <c r="D119" s="1" t="s">
        <v>383</v>
      </c>
      <c r="E119" s="1">
        <v>1</v>
      </c>
      <c r="F119" s="1" t="s">
        <v>11</v>
      </c>
      <c r="G119" s="2">
        <v>20100</v>
      </c>
      <c r="H119" s="1" t="s">
        <v>65</v>
      </c>
      <c r="I119" s="1" t="s">
        <v>5</v>
      </c>
      <c r="J119" s="1" t="s">
        <v>13</v>
      </c>
      <c r="K119" s="1">
        <v>4</v>
      </c>
      <c r="L119" s="3">
        <v>45593</v>
      </c>
      <c r="M119" s="1">
        <v>12</v>
      </c>
      <c r="N119" s="1" t="s">
        <v>384</v>
      </c>
      <c r="O119" s="1" t="s">
        <v>20</v>
      </c>
      <c r="P119" s="1">
        <v>999</v>
      </c>
      <c r="Q119" s="1">
        <v>48.7</v>
      </c>
      <c r="R119" s="1">
        <v>5</v>
      </c>
      <c r="S119" s="1">
        <v>133</v>
      </c>
      <c r="T119" s="1">
        <v>2020</v>
      </c>
      <c r="U119" s="5" t="str">
        <f t="shared" si="10"/>
        <v>Manual</v>
      </c>
      <c r="V119" s="7">
        <f t="shared" si="11"/>
        <v>15000</v>
      </c>
      <c r="W119" s="7" t="str">
        <f>IFERROR(INDEX(PriceBands!C:C,MATCH(V119,PriceBands!A:A,0)),"£30k+")</f>
        <v>£15-20k</v>
      </c>
      <c r="X119" s="7">
        <f t="shared" si="12"/>
        <v>0</v>
      </c>
      <c r="Y119" s="7" t="str">
        <f>IFERROR(INDEX(MileageBand!B:B,MATCH(VehicleData!X119,MileageBand!A:A,0)),"Extremely High")</f>
        <v>Low</v>
      </c>
      <c r="Z119" s="7">
        <f t="shared" si="13"/>
        <v>1</v>
      </c>
      <c r="AA119" s="9" t="str">
        <f t="shared" si="14"/>
        <v>Y</v>
      </c>
      <c r="AB119" s="9" t="str">
        <f t="shared" si="15"/>
        <v>Y</v>
      </c>
      <c r="AC119" s="9" t="str">
        <f t="shared" si="16"/>
        <v>Y</v>
      </c>
      <c r="AD119" s="9" t="str">
        <f t="shared" si="17"/>
        <v>Y</v>
      </c>
      <c r="AE119" s="9" t="str">
        <f t="shared" si="18"/>
        <v>Y</v>
      </c>
      <c r="AF119" s="11" t="str">
        <f t="shared" si="19"/>
        <v>Y</v>
      </c>
    </row>
    <row r="120" spans="1:32" ht="13" x14ac:dyDescent="0.15">
      <c r="A120" s="1" t="s">
        <v>385</v>
      </c>
      <c r="B120" s="1" t="s">
        <v>173</v>
      </c>
      <c r="C120" s="2">
        <v>6345</v>
      </c>
      <c r="D120" s="1" t="s">
        <v>174</v>
      </c>
      <c r="E120" s="1">
        <v>1</v>
      </c>
      <c r="F120" s="1" t="s">
        <v>11</v>
      </c>
      <c r="G120" s="2">
        <v>40483</v>
      </c>
      <c r="H120" s="1" t="s">
        <v>56</v>
      </c>
      <c r="I120" s="1" t="s">
        <v>25</v>
      </c>
      <c r="J120" s="1" t="s">
        <v>13</v>
      </c>
      <c r="K120" s="1">
        <v>9</v>
      </c>
      <c r="L120" s="3">
        <v>44824</v>
      </c>
      <c r="M120" s="1">
        <v>11</v>
      </c>
      <c r="N120" s="1" t="s">
        <v>386</v>
      </c>
      <c r="O120" s="1" t="s">
        <v>20</v>
      </c>
      <c r="P120" s="2">
        <v>1242</v>
      </c>
      <c r="Q120" s="1">
        <v>56.5</v>
      </c>
      <c r="R120" s="1">
        <v>5</v>
      </c>
      <c r="S120" s="1">
        <v>116</v>
      </c>
      <c r="T120" s="1">
        <v>2015</v>
      </c>
      <c r="U120" s="5" t="str">
        <f t="shared" si="10"/>
        <v>Manual</v>
      </c>
      <c r="V120" s="7">
        <f t="shared" si="11"/>
        <v>5000</v>
      </c>
      <c r="W120" s="7" t="str">
        <f>IFERROR(INDEX(PriceBands!C:C,MATCH(V120,PriceBands!A:A,0)),"£30k+")</f>
        <v>£5-10k</v>
      </c>
      <c r="X120" s="7">
        <f t="shared" si="12"/>
        <v>0</v>
      </c>
      <c r="Y120" s="7" t="str">
        <f>IFERROR(INDEX(MileageBand!B:B,MATCH(VehicleData!X120,MileageBand!A:A,0)),"Extremely High")</f>
        <v>Low</v>
      </c>
      <c r="Z120" s="7">
        <f t="shared" si="13"/>
        <v>1.2</v>
      </c>
      <c r="AA120" s="9" t="str">
        <f t="shared" si="14"/>
        <v>Y</v>
      </c>
      <c r="AB120" s="9" t="str">
        <f t="shared" si="15"/>
        <v>Y</v>
      </c>
      <c r="AC120" s="9" t="str">
        <f t="shared" si="16"/>
        <v>Y</v>
      </c>
      <c r="AD120" s="9" t="str">
        <f t="shared" si="17"/>
        <v>Y</v>
      </c>
      <c r="AE120" s="9" t="str">
        <f t="shared" si="18"/>
        <v>Y</v>
      </c>
      <c r="AF120" s="11" t="str">
        <f t="shared" si="19"/>
        <v>Y</v>
      </c>
    </row>
    <row r="121" spans="1:32" ht="13" x14ac:dyDescent="0.15">
      <c r="A121" s="1" t="s">
        <v>387</v>
      </c>
      <c r="B121" s="1" t="s">
        <v>22</v>
      </c>
      <c r="C121" s="2">
        <v>17895</v>
      </c>
      <c r="D121" s="1" t="s">
        <v>388</v>
      </c>
      <c r="E121" s="1">
        <v>1</v>
      </c>
      <c r="F121" s="1" t="s">
        <v>11</v>
      </c>
      <c r="G121" s="2">
        <v>6000</v>
      </c>
      <c r="H121" s="1" t="s">
        <v>4</v>
      </c>
      <c r="I121" s="1" t="s">
        <v>25</v>
      </c>
      <c r="J121" s="1" t="s">
        <v>13</v>
      </c>
      <c r="K121" s="1">
        <v>9</v>
      </c>
      <c r="L121" s="3">
        <v>44673</v>
      </c>
      <c r="M121" s="1">
        <v>34</v>
      </c>
      <c r="N121" s="1" t="s">
        <v>389</v>
      </c>
      <c r="O121" s="1" t="s">
        <v>20</v>
      </c>
      <c r="P121" s="2">
        <v>1984</v>
      </c>
      <c r="Q121" s="1">
        <v>39.799999999999997</v>
      </c>
      <c r="R121" s="1">
        <v>5</v>
      </c>
      <c r="S121" s="1">
        <v>165</v>
      </c>
      <c r="T121" s="1">
        <v>2015</v>
      </c>
      <c r="U121" s="5" t="str">
        <f t="shared" si="10"/>
        <v>Manual</v>
      </c>
      <c r="V121" s="7">
        <f t="shared" si="11"/>
        <v>15000</v>
      </c>
      <c r="W121" s="7" t="str">
        <f>IFERROR(INDEX(PriceBands!C:C,MATCH(V121,PriceBands!A:A,0)),"£30k+")</f>
        <v>£15-20k</v>
      </c>
      <c r="X121" s="7">
        <f t="shared" si="12"/>
        <v>0</v>
      </c>
      <c r="Y121" s="7" t="str">
        <f>IFERROR(INDEX(MileageBand!B:B,MATCH(VehicleData!X121,MileageBand!A:A,0)),"Extremely High")</f>
        <v>Low</v>
      </c>
      <c r="Z121" s="7">
        <f t="shared" si="13"/>
        <v>2</v>
      </c>
      <c r="AA121" s="9" t="str">
        <f t="shared" si="14"/>
        <v>Y</v>
      </c>
      <c r="AB121" s="9" t="str">
        <f t="shared" si="15"/>
        <v>Y</v>
      </c>
      <c r="AC121" s="9" t="str">
        <f t="shared" si="16"/>
        <v>Y</v>
      </c>
      <c r="AD121" s="9" t="str">
        <f t="shared" si="17"/>
        <v>Y</v>
      </c>
      <c r="AE121" s="9" t="str">
        <f t="shared" si="18"/>
        <v>Y</v>
      </c>
      <c r="AF121" s="11" t="str">
        <f t="shared" si="19"/>
        <v>Y</v>
      </c>
    </row>
    <row r="122" spans="1:32" ht="13" x14ac:dyDescent="0.15">
      <c r="A122" s="1" t="s">
        <v>390</v>
      </c>
      <c r="B122" s="1" t="s">
        <v>94</v>
      </c>
      <c r="C122" s="2">
        <v>5430</v>
      </c>
      <c r="D122" s="1" t="s">
        <v>391</v>
      </c>
      <c r="E122" s="1">
        <v>1</v>
      </c>
      <c r="F122" s="1" t="s">
        <v>11</v>
      </c>
      <c r="G122" s="2">
        <v>69000</v>
      </c>
      <c r="H122" s="1" t="s">
        <v>56</v>
      </c>
      <c r="I122" s="1" t="s">
        <v>25</v>
      </c>
      <c r="J122" s="1" t="s">
        <v>13</v>
      </c>
      <c r="K122" s="1">
        <v>12</v>
      </c>
      <c r="L122" s="3">
        <v>44792</v>
      </c>
      <c r="M122" s="1">
        <v>18</v>
      </c>
      <c r="N122" s="1" t="s">
        <v>392</v>
      </c>
      <c r="O122" s="1" t="s">
        <v>15</v>
      </c>
      <c r="P122" s="2">
        <v>1598</v>
      </c>
      <c r="Q122" s="1">
        <v>49.6</v>
      </c>
      <c r="R122" s="1">
        <v>5</v>
      </c>
      <c r="S122" s="1">
        <v>132</v>
      </c>
      <c r="T122" s="1">
        <v>2012</v>
      </c>
      <c r="U122" s="5" t="str">
        <f t="shared" si="10"/>
        <v>Manual</v>
      </c>
      <c r="V122" s="7">
        <f t="shared" si="11"/>
        <v>5000</v>
      </c>
      <c r="W122" s="7" t="str">
        <f>IFERROR(INDEX(PriceBands!C:C,MATCH(V122,PriceBands!A:A,0)),"£30k+")</f>
        <v>£5-10k</v>
      </c>
      <c r="X122" s="7">
        <f t="shared" si="12"/>
        <v>50000</v>
      </c>
      <c r="Y122" s="7" t="str">
        <f>IFERROR(INDEX(MileageBand!B:B,MATCH(VehicleData!X122,MileageBand!A:A,0)),"Extremely High")</f>
        <v>Medium</v>
      </c>
      <c r="Z122" s="7">
        <f t="shared" si="13"/>
        <v>1.6</v>
      </c>
      <c r="AA122" s="9" t="str">
        <f t="shared" si="14"/>
        <v>Y</v>
      </c>
      <c r="AB122" s="9" t="str">
        <f t="shared" si="15"/>
        <v>Y</v>
      </c>
      <c r="AC122" s="9" t="str">
        <f t="shared" si="16"/>
        <v>Y</v>
      </c>
      <c r="AD122" s="9" t="str">
        <f t="shared" si="17"/>
        <v>N</v>
      </c>
      <c r="AE122" s="9" t="str">
        <f t="shared" si="18"/>
        <v>Y</v>
      </c>
      <c r="AF122" s="11" t="str">
        <f t="shared" si="19"/>
        <v>N</v>
      </c>
    </row>
    <row r="123" spans="1:32" ht="13" x14ac:dyDescent="0.15">
      <c r="A123" s="1" t="s">
        <v>393</v>
      </c>
      <c r="B123" s="1" t="s">
        <v>266</v>
      </c>
      <c r="C123" s="2">
        <v>3145</v>
      </c>
      <c r="D123" s="1" t="s">
        <v>394</v>
      </c>
      <c r="E123" s="1">
        <v>1</v>
      </c>
      <c r="F123" s="1" t="s">
        <v>24</v>
      </c>
      <c r="G123" s="2">
        <v>89900</v>
      </c>
      <c r="H123" s="1" t="s">
        <v>56</v>
      </c>
      <c r="I123" s="1" t="s">
        <v>5</v>
      </c>
      <c r="J123" s="1" t="s">
        <v>57</v>
      </c>
      <c r="K123" s="1">
        <v>12</v>
      </c>
      <c r="L123" s="3">
        <v>45413</v>
      </c>
      <c r="M123" s="1">
        <v>8</v>
      </c>
      <c r="N123" s="1" t="s">
        <v>395</v>
      </c>
      <c r="O123" s="1" t="s">
        <v>59</v>
      </c>
      <c r="P123" s="2">
        <v>1461</v>
      </c>
      <c r="Q123" s="1">
        <v>54.3</v>
      </c>
      <c r="R123" s="1">
        <v>2</v>
      </c>
      <c r="S123" s="1">
        <v>129</v>
      </c>
      <c r="T123" s="1">
        <v>2012</v>
      </c>
      <c r="U123" s="5" t="str">
        <f t="shared" si="10"/>
        <v>Manual</v>
      </c>
      <c r="V123" s="7">
        <f t="shared" si="11"/>
        <v>0</v>
      </c>
      <c r="W123" s="7" t="str">
        <f>IFERROR(INDEX(PriceBands!C:C,MATCH(V123,PriceBands!A:A,0)),"£30k+")</f>
        <v>£0-5k</v>
      </c>
      <c r="X123" s="7">
        <f t="shared" si="12"/>
        <v>50000</v>
      </c>
      <c r="Y123" s="7" t="str">
        <f>IFERROR(INDEX(MileageBand!B:B,MATCH(VehicleData!X123,MileageBand!A:A,0)),"Extremely High")</f>
        <v>Medium</v>
      </c>
      <c r="Z123" s="7">
        <f t="shared" si="13"/>
        <v>1.5</v>
      </c>
      <c r="AA123" s="9" t="str">
        <f t="shared" si="14"/>
        <v>Y</v>
      </c>
      <c r="AB123" s="9" t="str">
        <f t="shared" si="15"/>
        <v>Y</v>
      </c>
      <c r="AC123" s="9" t="str">
        <f t="shared" si="16"/>
        <v>Y</v>
      </c>
      <c r="AD123" s="9" t="str">
        <f t="shared" si="17"/>
        <v>N</v>
      </c>
      <c r="AE123" s="9" t="str">
        <f t="shared" si="18"/>
        <v>Y</v>
      </c>
      <c r="AF123" s="11" t="str">
        <f t="shared" si="19"/>
        <v>N</v>
      </c>
    </row>
    <row r="124" spans="1:32" ht="13" x14ac:dyDescent="0.15">
      <c r="A124" s="1" t="s">
        <v>396</v>
      </c>
      <c r="B124" s="1" t="s">
        <v>266</v>
      </c>
      <c r="C124" s="1">
        <v>345</v>
      </c>
      <c r="D124" s="1" t="s">
        <v>397</v>
      </c>
      <c r="E124" s="1">
        <v>1</v>
      </c>
      <c r="F124" s="1" t="s">
        <v>11</v>
      </c>
      <c r="G124" s="2">
        <v>103000</v>
      </c>
      <c r="H124" s="1" t="s">
        <v>4</v>
      </c>
      <c r="I124" s="1" t="s">
        <v>33</v>
      </c>
      <c r="J124" s="1" t="s">
        <v>13</v>
      </c>
      <c r="K124" s="1">
        <v>16</v>
      </c>
      <c r="L124" s="3">
        <v>45555</v>
      </c>
      <c r="M124" s="1">
        <v>5</v>
      </c>
      <c r="N124" s="1" t="s">
        <v>398</v>
      </c>
      <c r="O124" s="1" t="s">
        <v>15</v>
      </c>
      <c r="P124" s="2">
        <v>1149</v>
      </c>
      <c r="Q124" s="1">
        <v>47.1</v>
      </c>
      <c r="R124" s="1">
        <v>5</v>
      </c>
      <c r="S124" s="1">
        <v>140</v>
      </c>
      <c r="T124" s="1">
        <v>2008</v>
      </c>
      <c r="U124" s="5" t="str">
        <f t="shared" si="10"/>
        <v>Manual</v>
      </c>
      <c r="V124" s="7">
        <f t="shared" si="11"/>
        <v>0</v>
      </c>
      <c r="W124" s="7" t="str">
        <f>IFERROR(INDEX(PriceBands!C:C,MATCH(V124,PriceBands!A:A,0)),"£30k+")</f>
        <v>£0-5k</v>
      </c>
      <c r="X124" s="7">
        <f t="shared" si="12"/>
        <v>100000</v>
      </c>
      <c r="Y124" s="7" t="str">
        <f>IFERROR(INDEX(MileageBand!B:B,MATCH(VehicleData!X124,MileageBand!A:A,0)),"Extremely High")</f>
        <v>High</v>
      </c>
      <c r="Z124" s="7">
        <f t="shared" si="13"/>
        <v>1.1000000000000001</v>
      </c>
      <c r="AA124" s="9" t="str">
        <f t="shared" si="14"/>
        <v>Y</v>
      </c>
      <c r="AB124" s="9" t="str">
        <f t="shared" si="15"/>
        <v>N</v>
      </c>
      <c r="AC124" s="9" t="str">
        <f t="shared" si="16"/>
        <v>Y</v>
      </c>
      <c r="AD124" s="9" t="str">
        <f t="shared" si="17"/>
        <v>N</v>
      </c>
      <c r="AE124" s="9" t="str">
        <f t="shared" si="18"/>
        <v>Y</v>
      </c>
      <c r="AF124" s="11" t="str">
        <f t="shared" si="19"/>
        <v>N</v>
      </c>
    </row>
    <row r="125" spans="1:32" ht="13" x14ac:dyDescent="0.15">
      <c r="A125" s="1" t="s">
        <v>399</v>
      </c>
      <c r="B125" s="1" t="s">
        <v>1</v>
      </c>
      <c r="C125" s="2">
        <v>14577</v>
      </c>
      <c r="D125" s="1" t="s">
        <v>400</v>
      </c>
      <c r="E125" s="1">
        <v>2</v>
      </c>
      <c r="F125" s="1" t="s">
        <v>24</v>
      </c>
      <c r="G125" s="2">
        <v>60500</v>
      </c>
      <c r="H125" s="1" t="s">
        <v>12</v>
      </c>
      <c r="I125" s="1" t="s">
        <v>5</v>
      </c>
      <c r="J125" s="1" t="s">
        <v>6</v>
      </c>
      <c r="K125" s="1">
        <v>9</v>
      </c>
      <c r="L125" s="3">
        <v>45579</v>
      </c>
      <c r="M125" s="1">
        <v>28</v>
      </c>
      <c r="N125" s="1" t="s">
        <v>401</v>
      </c>
      <c r="O125" s="1" t="s">
        <v>6</v>
      </c>
      <c r="P125" s="2">
        <v>2199</v>
      </c>
      <c r="Q125" s="1">
        <v>42.2</v>
      </c>
      <c r="R125" s="1">
        <v>7</v>
      </c>
      <c r="S125" s="1">
        <v>177</v>
      </c>
      <c r="T125" s="1">
        <v>2015</v>
      </c>
      <c r="U125" s="5" t="str">
        <f t="shared" si="10"/>
        <v>Automatic</v>
      </c>
      <c r="V125" s="7">
        <f t="shared" si="11"/>
        <v>10000</v>
      </c>
      <c r="W125" s="7" t="str">
        <f>IFERROR(INDEX(PriceBands!C:C,MATCH(V125,PriceBands!A:A,0)),"£30k+")</f>
        <v>£10-£15k</v>
      </c>
      <c r="X125" s="7">
        <f t="shared" si="12"/>
        <v>50000</v>
      </c>
      <c r="Y125" s="7" t="str">
        <f>IFERROR(INDEX(MileageBand!B:B,MATCH(VehicleData!X125,MileageBand!A:A,0)),"Extremely High")</f>
        <v>Medium</v>
      </c>
      <c r="Z125" s="7">
        <f t="shared" si="13"/>
        <v>2.2000000000000002</v>
      </c>
      <c r="AA125" s="9" t="str">
        <f t="shared" si="14"/>
        <v>Y</v>
      </c>
      <c r="AB125" s="9" t="str">
        <f t="shared" si="15"/>
        <v>Y</v>
      </c>
      <c r="AC125" s="9" t="str">
        <f t="shared" si="16"/>
        <v>Y</v>
      </c>
      <c r="AD125" s="9" t="str">
        <f t="shared" si="17"/>
        <v>Y</v>
      </c>
      <c r="AE125" s="9" t="str">
        <f t="shared" si="18"/>
        <v>Y</v>
      </c>
      <c r="AF125" s="11" t="str">
        <f t="shared" si="19"/>
        <v>Y</v>
      </c>
    </row>
    <row r="126" spans="1:32" ht="13" x14ac:dyDescent="0.15">
      <c r="A126" s="1" t="s">
        <v>402</v>
      </c>
      <c r="B126" s="1" t="s">
        <v>46</v>
      </c>
      <c r="C126" s="2">
        <v>14845</v>
      </c>
      <c r="D126" s="1" t="s">
        <v>403</v>
      </c>
      <c r="E126" s="1">
        <v>2</v>
      </c>
      <c r="F126" s="1" t="s">
        <v>24</v>
      </c>
      <c r="G126" s="2">
        <v>106000</v>
      </c>
      <c r="H126" s="1" t="s">
        <v>48</v>
      </c>
      <c r="I126" s="1" t="s">
        <v>25</v>
      </c>
      <c r="J126" s="1" t="s">
        <v>6</v>
      </c>
      <c r="K126" s="1">
        <v>10</v>
      </c>
      <c r="L126" s="3">
        <v>44605</v>
      </c>
      <c r="M126" s="1">
        <v>24</v>
      </c>
      <c r="N126" s="1" t="s">
        <v>404</v>
      </c>
      <c r="O126" s="1" t="s">
        <v>6</v>
      </c>
      <c r="P126" s="2">
        <v>1968</v>
      </c>
      <c r="Q126" s="1">
        <v>47.9</v>
      </c>
      <c r="R126" s="1">
        <v>5</v>
      </c>
      <c r="S126" s="1">
        <v>156</v>
      </c>
      <c r="T126" s="1">
        <v>2014</v>
      </c>
      <c r="U126" s="5" t="str">
        <f t="shared" si="10"/>
        <v>Automatic</v>
      </c>
      <c r="V126" s="7">
        <f t="shared" si="11"/>
        <v>10000</v>
      </c>
      <c r="W126" s="7" t="str">
        <f>IFERROR(INDEX(PriceBands!C:C,MATCH(V126,PriceBands!A:A,0)),"£30k+")</f>
        <v>£10-£15k</v>
      </c>
      <c r="X126" s="7">
        <f t="shared" si="12"/>
        <v>100000</v>
      </c>
      <c r="Y126" s="7" t="str">
        <f>IFERROR(INDEX(MileageBand!B:B,MATCH(VehicleData!X126,MileageBand!A:A,0)),"Extremely High")</f>
        <v>High</v>
      </c>
      <c r="Z126" s="7">
        <f t="shared" si="13"/>
        <v>2</v>
      </c>
      <c r="AA126" s="9" t="str">
        <f t="shared" si="14"/>
        <v>Y</v>
      </c>
      <c r="AB126" s="9" t="str">
        <f t="shared" si="15"/>
        <v>N</v>
      </c>
      <c r="AC126" s="9" t="str">
        <f t="shared" si="16"/>
        <v>Y</v>
      </c>
      <c r="AD126" s="9" t="str">
        <f t="shared" si="17"/>
        <v>Y</v>
      </c>
      <c r="AE126" s="9" t="str">
        <f t="shared" si="18"/>
        <v>Y</v>
      </c>
      <c r="AF126" s="11" t="str">
        <f t="shared" si="19"/>
        <v>N</v>
      </c>
    </row>
    <row r="127" spans="1:32" ht="13" x14ac:dyDescent="0.15">
      <c r="A127" s="1" t="s">
        <v>405</v>
      </c>
      <c r="B127" s="1" t="s">
        <v>40</v>
      </c>
      <c r="C127" s="2">
        <v>10914</v>
      </c>
      <c r="D127" s="1" t="s">
        <v>406</v>
      </c>
      <c r="E127" s="1">
        <v>1</v>
      </c>
      <c r="F127" s="1" t="s">
        <v>24</v>
      </c>
      <c r="G127" s="2">
        <v>62000</v>
      </c>
      <c r="H127" s="1" t="s">
        <v>12</v>
      </c>
      <c r="I127" s="1" t="s">
        <v>25</v>
      </c>
      <c r="J127" s="1" t="s">
        <v>26</v>
      </c>
      <c r="K127" s="1">
        <v>8</v>
      </c>
      <c r="L127" s="3">
        <v>45326</v>
      </c>
      <c r="M127" s="1">
        <v>25</v>
      </c>
      <c r="N127" s="1" t="s">
        <v>407</v>
      </c>
      <c r="O127" s="1" t="s">
        <v>28</v>
      </c>
      <c r="P127" s="2">
        <v>1598</v>
      </c>
      <c r="Q127" s="1">
        <v>70.599999999999994</v>
      </c>
      <c r="R127" s="1">
        <v>5</v>
      </c>
      <c r="S127" s="1">
        <v>101</v>
      </c>
      <c r="T127" s="1">
        <v>2016</v>
      </c>
      <c r="U127" s="5" t="str">
        <f t="shared" si="10"/>
        <v>Manual</v>
      </c>
      <c r="V127" s="7">
        <f t="shared" si="11"/>
        <v>10000</v>
      </c>
      <c r="W127" s="7" t="str">
        <f>IFERROR(INDEX(PriceBands!C:C,MATCH(V127,PriceBands!A:A,0)),"£30k+")</f>
        <v>£10-£15k</v>
      </c>
      <c r="X127" s="7">
        <f t="shared" si="12"/>
        <v>50000</v>
      </c>
      <c r="Y127" s="7" t="str">
        <f>IFERROR(INDEX(MileageBand!B:B,MATCH(VehicleData!X127,MileageBand!A:A,0)),"Extremely High")</f>
        <v>Medium</v>
      </c>
      <c r="Z127" s="7">
        <f t="shared" si="13"/>
        <v>1.6</v>
      </c>
      <c r="AA127" s="9" t="str">
        <f t="shared" si="14"/>
        <v>Y</v>
      </c>
      <c r="AB127" s="9" t="str">
        <f t="shared" si="15"/>
        <v>Y</v>
      </c>
      <c r="AC127" s="9" t="str">
        <f t="shared" si="16"/>
        <v>Y</v>
      </c>
      <c r="AD127" s="9" t="str">
        <f t="shared" si="17"/>
        <v>Y</v>
      </c>
      <c r="AE127" s="9" t="str">
        <f t="shared" si="18"/>
        <v>Y</v>
      </c>
      <c r="AF127" s="11" t="str">
        <f t="shared" si="19"/>
        <v>Y</v>
      </c>
    </row>
    <row r="128" spans="1:32" ht="13" x14ac:dyDescent="0.15">
      <c r="A128" s="1" t="s">
        <v>408</v>
      </c>
      <c r="B128" s="1" t="s">
        <v>40</v>
      </c>
      <c r="C128" s="2">
        <v>19395</v>
      </c>
      <c r="D128" s="1" t="s">
        <v>409</v>
      </c>
      <c r="E128" s="1">
        <v>2</v>
      </c>
      <c r="F128" s="1" t="s">
        <v>11</v>
      </c>
      <c r="G128" s="2">
        <v>19760</v>
      </c>
      <c r="H128" s="1" t="s">
        <v>12</v>
      </c>
      <c r="I128" s="1" t="s">
        <v>25</v>
      </c>
      <c r="J128" s="1" t="s">
        <v>117</v>
      </c>
      <c r="K128" s="1">
        <v>9</v>
      </c>
      <c r="L128" s="3">
        <v>43649</v>
      </c>
      <c r="M128" s="1">
        <v>36</v>
      </c>
      <c r="N128" s="1" t="s">
        <v>410</v>
      </c>
      <c r="O128" s="1" t="s">
        <v>119</v>
      </c>
      <c r="P128" s="2">
        <v>1991</v>
      </c>
      <c r="Q128" s="1">
        <v>47.1</v>
      </c>
      <c r="R128" s="1">
        <v>4</v>
      </c>
      <c r="S128" s="1">
        <v>140</v>
      </c>
      <c r="T128" s="1">
        <v>2015</v>
      </c>
      <c r="U128" s="5" t="str">
        <f t="shared" si="10"/>
        <v>Automatic</v>
      </c>
      <c r="V128" s="7">
        <f t="shared" si="11"/>
        <v>15000</v>
      </c>
      <c r="W128" s="7" t="str">
        <f>IFERROR(INDEX(PriceBands!C:C,MATCH(V128,PriceBands!A:A,0)),"£30k+")</f>
        <v>£15-20k</v>
      </c>
      <c r="X128" s="7">
        <f t="shared" si="12"/>
        <v>0</v>
      </c>
      <c r="Y128" s="7" t="str">
        <f>IFERROR(INDEX(MileageBand!B:B,MATCH(VehicleData!X128,MileageBand!A:A,0)),"Extremely High")</f>
        <v>Low</v>
      </c>
      <c r="Z128" s="7">
        <f t="shared" si="13"/>
        <v>2</v>
      </c>
      <c r="AA128" s="9" t="str">
        <f t="shared" si="14"/>
        <v>Y</v>
      </c>
      <c r="AB128" s="9" t="str">
        <f t="shared" si="15"/>
        <v>Y</v>
      </c>
      <c r="AC128" s="9" t="str">
        <f t="shared" si="16"/>
        <v>Y</v>
      </c>
      <c r="AD128" s="9" t="str">
        <f t="shared" si="17"/>
        <v>Y</v>
      </c>
      <c r="AE128" s="9" t="str">
        <f t="shared" si="18"/>
        <v>Y</v>
      </c>
      <c r="AF128" s="11" t="str">
        <f t="shared" si="19"/>
        <v>Y</v>
      </c>
    </row>
    <row r="129" spans="1:32" ht="13" x14ac:dyDescent="0.15">
      <c r="A129" s="1" t="s">
        <v>411</v>
      </c>
      <c r="B129" s="1" t="s">
        <v>104</v>
      </c>
      <c r="C129" s="2">
        <v>22140</v>
      </c>
      <c r="D129" s="1" t="s">
        <v>293</v>
      </c>
      <c r="E129" s="1">
        <v>2</v>
      </c>
      <c r="F129" s="1" t="s">
        <v>3</v>
      </c>
      <c r="G129" s="2">
        <v>16722</v>
      </c>
      <c r="H129" s="1" t="s">
        <v>12</v>
      </c>
      <c r="I129" s="1" t="s">
        <v>25</v>
      </c>
      <c r="J129" s="1" t="s">
        <v>13</v>
      </c>
      <c r="K129" s="1">
        <v>5</v>
      </c>
      <c r="L129" s="3">
        <v>45074</v>
      </c>
      <c r="M129" s="1">
        <v>14</v>
      </c>
      <c r="N129" s="1" t="s">
        <v>412</v>
      </c>
      <c r="O129" s="1" t="s">
        <v>20</v>
      </c>
      <c r="P129" s="2">
        <v>1798</v>
      </c>
      <c r="Q129" s="1">
        <v>1</v>
      </c>
      <c r="R129" s="1">
        <v>5</v>
      </c>
      <c r="S129" s="1">
        <v>86</v>
      </c>
      <c r="T129" s="1">
        <v>2019</v>
      </c>
      <c r="U129" s="5" t="str">
        <f t="shared" si="10"/>
        <v>Automatic</v>
      </c>
      <c r="V129" s="7">
        <f t="shared" si="11"/>
        <v>20000</v>
      </c>
      <c r="W129" s="7" t="str">
        <f>IFERROR(INDEX(PriceBands!C:C,MATCH(V129,PriceBands!A:A,0)),"£30k+")</f>
        <v>£20-25k</v>
      </c>
      <c r="X129" s="7">
        <f t="shared" si="12"/>
        <v>0</v>
      </c>
      <c r="Y129" s="7" t="str">
        <f>IFERROR(INDEX(MileageBand!B:B,MATCH(VehicleData!X129,MileageBand!A:A,0)),"Extremely High")</f>
        <v>Low</v>
      </c>
      <c r="Z129" s="7">
        <f t="shared" si="13"/>
        <v>1.8</v>
      </c>
      <c r="AA129" s="9" t="str">
        <f t="shared" si="14"/>
        <v>Y</v>
      </c>
      <c r="AB129" s="9" t="str">
        <f t="shared" si="15"/>
        <v>Y</v>
      </c>
      <c r="AC129" s="9" t="str">
        <f t="shared" si="16"/>
        <v>Y</v>
      </c>
      <c r="AD129" s="9" t="str">
        <f t="shared" si="17"/>
        <v>Y</v>
      </c>
      <c r="AE129" s="9" t="str">
        <f t="shared" si="18"/>
        <v>N</v>
      </c>
      <c r="AF129" s="11" t="str">
        <f t="shared" si="19"/>
        <v>N</v>
      </c>
    </row>
    <row r="130" spans="1:32" ht="13" x14ac:dyDescent="0.15">
      <c r="A130" s="1" t="s">
        <v>413</v>
      </c>
      <c r="B130" s="1" t="s">
        <v>104</v>
      </c>
      <c r="C130" s="2">
        <v>22710</v>
      </c>
      <c r="D130" s="1" t="s">
        <v>183</v>
      </c>
      <c r="E130" s="1">
        <v>2</v>
      </c>
      <c r="F130" s="1" t="s">
        <v>3</v>
      </c>
      <c r="G130" s="2">
        <v>22798</v>
      </c>
      <c r="H130" s="1" t="s">
        <v>65</v>
      </c>
      <c r="I130" s="1" t="s">
        <v>25</v>
      </c>
      <c r="J130" s="1" t="s">
        <v>13</v>
      </c>
      <c r="K130" s="1">
        <v>5</v>
      </c>
      <c r="L130" s="3">
        <v>45082</v>
      </c>
      <c r="M130" s="1">
        <v>14</v>
      </c>
      <c r="N130" s="1" t="s">
        <v>414</v>
      </c>
      <c r="O130" s="1" t="s">
        <v>20</v>
      </c>
      <c r="P130" s="2">
        <v>1798</v>
      </c>
      <c r="Q130" s="1">
        <v>1</v>
      </c>
      <c r="R130" s="1">
        <v>5</v>
      </c>
      <c r="S130" s="1">
        <v>86</v>
      </c>
      <c r="T130" s="1">
        <v>2019</v>
      </c>
      <c r="U130" s="5" t="str">
        <f t="shared" si="10"/>
        <v>Automatic</v>
      </c>
      <c r="V130" s="7">
        <f t="shared" si="11"/>
        <v>20000</v>
      </c>
      <c r="W130" s="7" t="str">
        <f>IFERROR(INDEX(PriceBands!C:C,MATCH(V130,PriceBands!A:A,0)),"£30k+")</f>
        <v>£20-25k</v>
      </c>
      <c r="X130" s="7">
        <f t="shared" si="12"/>
        <v>0</v>
      </c>
      <c r="Y130" s="7" t="str">
        <f>IFERROR(INDEX(MileageBand!B:B,MATCH(VehicleData!X130,MileageBand!A:A,0)),"Extremely High")</f>
        <v>Low</v>
      </c>
      <c r="Z130" s="7">
        <f t="shared" si="13"/>
        <v>1.8</v>
      </c>
      <c r="AA130" s="9" t="str">
        <f t="shared" si="14"/>
        <v>Y</v>
      </c>
      <c r="AB130" s="9" t="str">
        <f t="shared" si="15"/>
        <v>Y</v>
      </c>
      <c r="AC130" s="9" t="str">
        <f t="shared" si="16"/>
        <v>Y</v>
      </c>
      <c r="AD130" s="9" t="str">
        <f t="shared" si="17"/>
        <v>Y</v>
      </c>
      <c r="AE130" s="9" t="str">
        <f t="shared" si="18"/>
        <v>N</v>
      </c>
      <c r="AF130" s="11" t="str">
        <f t="shared" si="19"/>
        <v>N</v>
      </c>
    </row>
    <row r="131" spans="1:32" ht="13" x14ac:dyDescent="0.15">
      <c r="A131" s="1" t="s">
        <v>415</v>
      </c>
      <c r="B131" s="1" t="s">
        <v>40</v>
      </c>
      <c r="C131" s="2">
        <v>20195</v>
      </c>
      <c r="D131" s="1" t="s">
        <v>285</v>
      </c>
      <c r="E131" s="1">
        <v>2</v>
      </c>
      <c r="F131" s="1" t="s">
        <v>24</v>
      </c>
      <c r="G131" s="2">
        <v>12000</v>
      </c>
      <c r="H131" s="1" t="s">
        <v>56</v>
      </c>
      <c r="I131" s="1" t="s">
        <v>25</v>
      </c>
      <c r="J131" s="1" t="s">
        <v>26</v>
      </c>
      <c r="K131" s="1">
        <v>9</v>
      </c>
      <c r="L131" s="3">
        <v>44750</v>
      </c>
      <c r="M131" s="1">
        <v>32</v>
      </c>
      <c r="N131" s="1" t="s">
        <v>416</v>
      </c>
      <c r="O131" s="1" t="s">
        <v>28</v>
      </c>
      <c r="P131" s="2">
        <v>2143</v>
      </c>
      <c r="Q131" s="1">
        <v>64.2</v>
      </c>
      <c r="R131" s="1">
        <v>5</v>
      </c>
      <c r="S131" s="1">
        <v>117</v>
      </c>
      <c r="T131" s="1">
        <v>2015</v>
      </c>
      <c r="U131" s="5" t="str">
        <f t="shared" ref="U131:U194" si="20">IF(E131=2,"Automatic","Manual")</f>
        <v>Automatic</v>
      </c>
      <c r="V131" s="7">
        <f t="shared" ref="V131:V194" si="21">ROUNDDOWN(C131/5000,0)*5000</f>
        <v>20000</v>
      </c>
      <c r="W131" s="7" t="str">
        <f>IFERROR(INDEX(PriceBands!C:C,MATCH(V131,PriceBands!A:A,0)),"£30k+")</f>
        <v>£20-25k</v>
      </c>
      <c r="X131" s="7">
        <f t="shared" ref="X131:X194" si="22">ROUNDDOWN(G131/50000,0)*50000</f>
        <v>0</v>
      </c>
      <c r="Y131" s="7" t="str">
        <f>IFERROR(INDEX(MileageBand!B:B,MATCH(VehicleData!X131,MileageBand!A:A,0)),"Extremely High")</f>
        <v>Low</v>
      </c>
      <c r="Z131" s="7">
        <f t="shared" ref="Z131:Z194" si="23">ROUND(P131/1000,1)</f>
        <v>2.1</v>
      </c>
      <c r="AA131" s="9" t="str">
        <f t="shared" ref="AA131:AA194" si="24">IF(W131="£30k+","N","Y")</f>
        <v>Y</v>
      </c>
      <c r="AB131" s="9" t="str">
        <f t="shared" ref="AB131:AB194" si="25">IF(Y131="High","N","Y")</f>
        <v>Y</v>
      </c>
      <c r="AC131" s="9" t="str">
        <f t="shared" ref="AC131:AC194" si="26">IF(Z131&gt;2.5,"N","Y")</f>
        <v>Y</v>
      </c>
      <c r="AD131" s="9" t="str">
        <f t="shared" ref="AD131:AD194" si="27">IF(T131&lt;2014,"N","Y")</f>
        <v>Y</v>
      </c>
      <c r="AE131" s="9" t="str">
        <f t="shared" ref="AE131:AE194" si="28">IF(Q131&lt;30,"N","Y")</f>
        <v>Y</v>
      </c>
      <c r="AF131" s="11" t="str">
        <f t="shared" ref="AF131:AF194" si="29">IF(AND(AA131="Y",AB131="Y",AC131="Y",AD131="Y",AE131="Y"),"Y","N")</f>
        <v>Y</v>
      </c>
    </row>
    <row r="132" spans="1:32" ht="13" x14ac:dyDescent="0.15">
      <c r="A132" s="1" t="s">
        <v>417</v>
      </c>
      <c r="B132" s="1" t="s">
        <v>51</v>
      </c>
      <c r="C132" s="2">
        <v>10795</v>
      </c>
      <c r="D132" s="1" t="s">
        <v>418</v>
      </c>
      <c r="E132" s="1">
        <v>1</v>
      </c>
      <c r="F132" s="1" t="s">
        <v>24</v>
      </c>
      <c r="G132" s="2">
        <v>144035</v>
      </c>
      <c r="H132" s="1" t="s">
        <v>48</v>
      </c>
      <c r="I132" s="1" t="s">
        <v>5</v>
      </c>
      <c r="J132" s="1" t="s">
        <v>57</v>
      </c>
      <c r="K132" s="1">
        <v>9</v>
      </c>
      <c r="L132" s="3">
        <v>45665</v>
      </c>
      <c r="M132" s="1">
        <v>8</v>
      </c>
      <c r="N132" s="1" t="s">
        <v>419</v>
      </c>
      <c r="O132" s="1" t="s">
        <v>59</v>
      </c>
      <c r="P132" s="2">
        <v>2198</v>
      </c>
      <c r="Q132" s="1">
        <v>42.2</v>
      </c>
      <c r="R132" s="1">
        <v>3</v>
      </c>
      <c r="S132" s="1">
        <v>186</v>
      </c>
      <c r="T132" s="1">
        <v>2015</v>
      </c>
      <c r="U132" s="5" t="str">
        <f t="shared" si="20"/>
        <v>Manual</v>
      </c>
      <c r="V132" s="7">
        <f t="shared" si="21"/>
        <v>10000</v>
      </c>
      <c r="W132" s="7" t="str">
        <f>IFERROR(INDEX(PriceBands!C:C,MATCH(V132,PriceBands!A:A,0)),"£30k+")</f>
        <v>£10-£15k</v>
      </c>
      <c r="X132" s="7">
        <f t="shared" si="22"/>
        <v>100000</v>
      </c>
      <c r="Y132" s="7" t="str">
        <f>IFERROR(INDEX(MileageBand!B:B,MATCH(VehicleData!X132,MileageBand!A:A,0)),"Extremely High")</f>
        <v>High</v>
      </c>
      <c r="Z132" s="7">
        <f t="shared" si="23"/>
        <v>2.2000000000000002</v>
      </c>
      <c r="AA132" s="9" t="str">
        <f t="shared" si="24"/>
        <v>Y</v>
      </c>
      <c r="AB132" s="9" t="str">
        <f t="shared" si="25"/>
        <v>N</v>
      </c>
      <c r="AC132" s="9" t="str">
        <f t="shared" si="26"/>
        <v>Y</v>
      </c>
      <c r="AD132" s="9" t="str">
        <f t="shared" si="27"/>
        <v>Y</v>
      </c>
      <c r="AE132" s="9" t="str">
        <f t="shared" si="28"/>
        <v>Y</v>
      </c>
      <c r="AF132" s="11" t="str">
        <f t="shared" si="29"/>
        <v>N</v>
      </c>
    </row>
    <row r="133" spans="1:32" ht="13" x14ac:dyDescent="0.15">
      <c r="A133" s="1" t="s">
        <v>420</v>
      </c>
      <c r="B133" s="1" t="s">
        <v>274</v>
      </c>
      <c r="C133" s="2">
        <v>3922</v>
      </c>
      <c r="D133" s="1" t="s">
        <v>421</v>
      </c>
      <c r="E133" s="1">
        <v>1</v>
      </c>
      <c r="F133" s="1" t="s">
        <v>11</v>
      </c>
      <c r="G133" s="2">
        <v>40000</v>
      </c>
      <c r="H133" s="1" t="s">
        <v>4</v>
      </c>
      <c r="I133" s="1" t="s">
        <v>5</v>
      </c>
      <c r="J133" s="1" t="s">
        <v>13</v>
      </c>
      <c r="K133" s="1">
        <v>12</v>
      </c>
      <c r="L133" s="3">
        <v>45645</v>
      </c>
      <c r="M133" s="1">
        <v>6</v>
      </c>
      <c r="N133" s="1" t="s">
        <v>422</v>
      </c>
      <c r="O133" s="1" t="s">
        <v>15</v>
      </c>
      <c r="P133" s="2">
        <v>1242</v>
      </c>
      <c r="Q133" s="1">
        <v>55.4</v>
      </c>
      <c r="R133" s="1">
        <v>4</v>
      </c>
      <c r="S133" s="1">
        <v>113</v>
      </c>
      <c r="T133" s="1">
        <v>2012</v>
      </c>
      <c r="U133" s="5" t="str">
        <f t="shared" si="20"/>
        <v>Manual</v>
      </c>
      <c r="V133" s="7">
        <f t="shared" si="21"/>
        <v>0</v>
      </c>
      <c r="W133" s="7" t="str">
        <f>IFERROR(INDEX(PriceBands!C:C,MATCH(V133,PriceBands!A:A,0)),"£30k+")</f>
        <v>£0-5k</v>
      </c>
      <c r="X133" s="7">
        <f t="shared" si="22"/>
        <v>0</v>
      </c>
      <c r="Y133" s="7" t="str">
        <f>IFERROR(INDEX(MileageBand!B:B,MATCH(VehicleData!X133,MileageBand!A:A,0)),"Extremely High")</f>
        <v>Low</v>
      </c>
      <c r="Z133" s="7">
        <f t="shared" si="23"/>
        <v>1.2</v>
      </c>
      <c r="AA133" s="9" t="str">
        <f t="shared" si="24"/>
        <v>Y</v>
      </c>
      <c r="AB133" s="9" t="str">
        <f t="shared" si="25"/>
        <v>Y</v>
      </c>
      <c r="AC133" s="9" t="str">
        <f t="shared" si="26"/>
        <v>Y</v>
      </c>
      <c r="AD133" s="9" t="str">
        <f t="shared" si="27"/>
        <v>N</v>
      </c>
      <c r="AE133" s="9" t="str">
        <f t="shared" si="28"/>
        <v>Y</v>
      </c>
      <c r="AF133" s="11" t="str">
        <f t="shared" si="29"/>
        <v>N</v>
      </c>
    </row>
    <row r="134" spans="1:32" ht="13" x14ac:dyDescent="0.15">
      <c r="A134" s="1" t="s">
        <v>423</v>
      </c>
      <c r="B134" s="1" t="s">
        <v>46</v>
      </c>
      <c r="C134" s="2">
        <v>14145</v>
      </c>
      <c r="D134" s="1" t="s">
        <v>424</v>
      </c>
      <c r="E134" s="1">
        <v>2</v>
      </c>
      <c r="F134" s="1" t="s">
        <v>24</v>
      </c>
      <c r="G134" s="2">
        <v>30350</v>
      </c>
      <c r="H134" s="1" t="s">
        <v>48</v>
      </c>
      <c r="I134" s="1" t="s">
        <v>25</v>
      </c>
      <c r="J134" s="1" t="s">
        <v>26</v>
      </c>
      <c r="K134" s="1">
        <v>10</v>
      </c>
      <c r="L134" s="3">
        <v>44594</v>
      </c>
      <c r="M134" s="1">
        <v>28</v>
      </c>
      <c r="N134" s="1" t="s">
        <v>425</v>
      </c>
      <c r="O134" s="1" t="s">
        <v>28</v>
      </c>
      <c r="P134" s="2">
        <v>1968</v>
      </c>
      <c r="Q134" s="1">
        <v>58.9</v>
      </c>
      <c r="R134" s="1">
        <v>5</v>
      </c>
      <c r="S134" s="1">
        <v>127</v>
      </c>
      <c r="T134" s="1">
        <v>2014</v>
      </c>
      <c r="U134" s="5" t="str">
        <f t="shared" si="20"/>
        <v>Automatic</v>
      </c>
      <c r="V134" s="7">
        <f t="shared" si="21"/>
        <v>10000</v>
      </c>
      <c r="W134" s="7" t="str">
        <f>IFERROR(INDEX(PriceBands!C:C,MATCH(V134,PriceBands!A:A,0)),"£30k+")</f>
        <v>£10-£15k</v>
      </c>
      <c r="X134" s="7">
        <f t="shared" si="22"/>
        <v>0</v>
      </c>
      <c r="Y134" s="7" t="str">
        <f>IFERROR(INDEX(MileageBand!B:B,MATCH(VehicleData!X134,MileageBand!A:A,0)),"Extremely High")</f>
        <v>Low</v>
      </c>
      <c r="Z134" s="7">
        <f t="shared" si="23"/>
        <v>2</v>
      </c>
      <c r="AA134" s="9" t="str">
        <f t="shared" si="24"/>
        <v>Y</v>
      </c>
      <c r="AB134" s="9" t="str">
        <f t="shared" si="25"/>
        <v>Y</v>
      </c>
      <c r="AC134" s="9" t="str">
        <f t="shared" si="26"/>
        <v>Y</v>
      </c>
      <c r="AD134" s="9" t="str">
        <f t="shared" si="27"/>
        <v>Y</v>
      </c>
      <c r="AE134" s="9" t="str">
        <f t="shared" si="28"/>
        <v>Y</v>
      </c>
      <c r="AF134" s="11" t="str">
        <f t="shared" si="29"/>
        <v>Y</v>
      </c>
    </row>
    <row r="135" spans="1:32" ht="13" x14ac:dyDescent="0.15">
      <c r="A135" s="1" t="s">
        <v>426</v>
      </c>
      <c r="B135" s="1" t="s">
        <v>204</v>
      </c>
      <c r="C135" s="2">
        <v>1845</v>
      </c>
      <c r="D135" s="1" t="s">
        <v>427</v>
      </c>
      <c r="E135" s="1">
        <v>1</v>
      </c>
      <c r="F135" s="1" t="s">
        <v>11</v>
      </c>
      <c r="G135" s="2">
        <v>109000</v>
      </c>
      <c r="H135" s="1" t="s">
        <v>48</v>
      </c>
      <c r="I135" s="1" t="s">
        <v>25</v>
      </c>
      <c r="J135" s="1" t="s">
        <v>13</v>
      </c>
      <c r="K135" s="1">
        <v>16</v>
      </c>
      <c r="L135" s="3">
        <v>44888</v>
      </c>
      <c r="M135" s="1">
        <v>21</v>
      </c>
      <c r="N135" s="1" t="s">
        <v>428</v>
      </c>
      <c r="O135" s="1" t="s">
        <v>20</v>
      </c>
      <c r="P135" s="2">
        <v>1799</v>
      </c>
      <c r="Q135" s="1">
        <v>44.1</v>
      </c>
      <c r="R135" s="1">
        <v>5</v>
      </c>
      <c r="S135" s="1">
        <v>152</v>
      </c>
      <c r="T135" s="1">
        <v>2008</v>
      </c>
      <c r="U135" s="5" t="str">
        <f t="shared" si="20"/>
        <v>Manual</v>
      </c>
      <c r="V135" s="7">
        <f t="shared" si="21"/>
        <v>0</v>
      </c>
      <c r="W135" s="7" t="str">
        <f>IFERROR(INDEX(PriceBands!C:C,MATCH(V135,PriceBands!A:A,0)),"£30k+")</f>
        <v>£0-5k</v>
      </c>
      <c r="X135" s="7">
        <f t="shared" si="22"/>
        <v>100000</v>
      </c>
      <c r="Y135" s="7" t="str">
        <f>IFERROR(INDEX(MileageBand!B:B,MATCH(VehicleData!X135,MileageBand!A:A,0)),"Extremely High")</f>
        <v>High</v>
      </c>
      <c r="Z135" s="7">
        <f t="shared" si="23"/>
        <v>1.8</v>
      </c>
      <c r="AA135" s="9" t="str">
        <f t="shared" si="24"/>
        <v>Y</v>
      </c>
      <c r="AB135" s="9" t="str">
        <f t="shared" si="25"/>
        <v>N</v>
      </c>
      <c r="AC135" s="9" t="str">
        <f t="shared" si="26"/>
        <v>Y</v>
      </c>
      <c r="AD135" s="9" t="str">
        <f t="shared" si="27"/>
        <v>N</v>
      </c>
      <c r="AE135" s="9" t="str">
        <f t="shared" si="28"/>
        <v>Y</v>
      </c>
      <c r="AF135" s="11" t="str">
        <f t="shared" si="29"/>
        <v>N</v>
      </c>
    </row>
    <row r="136" spans="1:32" ht="13" x14ac:dyDescent="0.15">
      <c r="A136" s="1" t="s">
        <v>429</v>
      </c>
      <c r="B136" s="1" t="s">
        <v>104</v>
      </c>
      <c r="C136" s="2">
        <v>6545</v>
      </c>
      <c r="D136" s="1" t="s">
        <v>430</v>
      </c>
      <c r="E136" s="1">
        <v>1</v>
      </c>
      <c r="F136" s="1" t="s">
        <v>11</v>
      </c>
      <c r="G136" s="2">
        <v>8300</v>
      </c>
      <c r="H136" s="1" t="s">
        <v>56</v>
      </c>
      <c r="I136" s="1" t="s">
        <v>25</v>
      </c>
      <c r="J136" s="1" t="s">
        <v>13</v>
      </c>
      <c r="K136" s="1">
        <v>7</v>
      </c>
      <c r="L136" s="3">
        <v>45402</v>
      </c>
      <c r="M136" s="1">
        <v>7</v>
      </c>
      <c r="N136" s="1" t="s">
        <v>431</v>
      </c>
      <c r="O136" s="1" t="s">
        <v>20</v>
      </c>
      <c r="P136" s="1">
        <v>998</v>
      </c>
      <c r="Q136" s="1">
        <v>68.900000000000006</v>
      </c>
      <c r="R136" s="1">
        <v>4</v>
      </c>
      <c r="S136" s="1">
        <v>95</v>
      </c>
      <c r="T136" s="1">
        <v>2017</v>
      </c>
      <c r="U136" s="5" t="str">
        <f t="shared" si="20"/>
        <v>Manual</v>
      </c>
      <c r="V136" s="7">
        <f t="shared" si="21"/>
        <v>5000</v>
      </c>
      <c r="W136" s="7" t="str">
        <f>IFERROR(INDEX(PriceBands!C:C,MATCH(V136,PriceBands!A:A,0)),"£30k+")</f>
        <v>£5-10k</v>
      </c>
      <c r="X136" s="7">
        <f t="shared" si="22"/>
        <v>0</v>
      </c>
      <c r="Y136" s="7" t="str">
        <f>IFERROR(INDEX(MileageBand!B:B,MATCH(VehicleData!X136,MileageBand!A:A,0)),"Extremely High")</f>
        <v>Low</v>
      </c>
      <c r="Z136" s="7">
        <f t="shared" si="23"/>
        <v>1</v>
      </c>
      <c r="AA136" s="9" t="str">
        <f t="shared" si="24"/>
        <v>Y</v>
      </c>
      <c r="AB136" s="9" t="str">
        <f t="shared" si="25"/>
        <v>Y</v>
      </c>
      <c r="AC136" s="9" t="str">
        <f t="shared" si="26"/>
        <v>Y</v>
      </c>
      <c r="AD136" s="9" t="str">
        <f t="shared" si="27"/>
        <v>Y</v>
      </c>
      <c r="AE136" s="9" t="str">
        <f t="shared" si="28"/>
        <v>Y</v>
      </c>
      <c r="AF136" s="11" t="str">
        <f t="shared" si="29"/>
        <v>Y</v>
      </c>
    </row>
    <row r="137" spans="1:32" ht="13" x14ac:dyDescent="0.15">
      <c r="A137" s="1" t="s">
        <v>432</v>
      </c>
      <c r="B137" s="1" t="s">
        <v>51</v>
      </c>
      <c r="C137" s="2">
        <v>8950</v>
      </c>
      <c r="D137" s="1" t="s">
        <v>433</v>
      </c>
      <c r="E137" s="1">
        <v>1</v>
      </c>
      <c r="F137" s="1" t="s">
        <v>11</v>
      </c>
      <c r="G137" s="1">
        <v>40</v>
      </c>
      <c r="H137" s="1" t="s">
        <v>12</v>
      </c>
      <c r="I137" s="1" t="s">
        <v>66</v>
      </c>
      <c r="J137" s="1" t="s">
        <v>42</v>
      </c>
      <c r="K137" s="1">
        <v>7</v>
      </c>
      <c r="L137" s="3">
        <v>45064</v>
      </c>
      <c r="M137" s="1">
        <v>16</v>
      </c>
      <c r="N137" s="1" t="s">
        <v>434</v>
      </c>
      <c r="O137" s="1" t="s">
        <v>44</v>
      </c>
      <c r="P137" s="1">
        <v>999</v>
      </c>
      <c r="Q137" s="1">
        <v>54.3</v>
      </c>
      <c r="R137" s="1">
        <v>7</v>
      </c>
      <c r="S137" s="1">
        <v>119</v>
      </c>
      <c r="T137" s="1">
        <v>2017</v>
      </c>
      <c r="U137" s="5" t="str">
        <f t="shared" si="20"/>
        <v>Manual</v>
      </c>
      <c r="V137" s="7">
        <f t="shared" si="21"/>
        <v>5000</v>
      </c>
      <c r="W137" s="7" t="str">
        <f>IFERROR(INDEX(PriceBands!C:C,MATCH(V137,PriceBands!A:A,0)),"£30k+")</f>
        <v>£5-10k</v>
      </c>
      <c r="X137" s="7">
        <f t="shared" si="22"/>
        <v>0</v>
      </c>
      <c r="Y137" s="7" t="str">
        <f>IFERROR(INDEX(MileageBand!B:B,MATCH(VehicleData!X137,MileageBand!A:A,0)),"Extremely High")</f>
        <v>Low</v>
      </c>
      <c r="Z137" s="7">
        <f t="shared" si="23"/>
        <v>1</v>
      </c>
      <c r="AA137" s="9" t="str">
        <f t="shared" si="24"/>
        <v>Y</v>
      </c>
      <c r="AB137" s="9" t="str">
        <f t="shared" si="25"/>
        <v>Y</v>
      </c>
      <c r="AC137" s="9" t="str">
        <f t="shared" si="26"/>
        <v>Y</v>
      </c>
      <c r="AD137" s="9" t="str">
        <f t="shared" si="27"/>
        <v>Y</v>
      </c>
      <c r="AE137" s="9" t="str">
        <f t="shared" si="28"/>
        <v>Y</v>
      </c>
      <c r="AF137" s="11" t="str">
        <f t="shared" si="29"/>
        <v>Y</v>
      </c>
    </row>
    <row r="138" spans="1:32" ht="13" x14ac:dyDescent="0.15">
      <c r="A138" s="1" t="s">
        <v>435</v>
      </c>
      <c r="B138" s="1" t="s">
        <v>436</v>
      </c>
      <c r="C138" s="2">
        <v>5216</v>
      </c>
      <c r="D138" s="1" t="s">
        <v>437</v>
      </c>
      <c r="E138" s="1">
        <v>2</v>
      </c>
      <c r="F138" s="1" t="s">
        <v>11</v>
      </c>
      <c r="G138" s="2">
        <v>4378</v>
      </c>
      <c r="H138" s="1" t="s">
        <v>65</v>
      </c>
      <c r="I138" s="1" t="s">
        <v>5</v>
      </c>
      <c r="J138" s="1" t="s">
        <v>13</v>
      </c>
      <c r="K138" s="1">
        <v>11</v>
      </c>
      <c r="L138" s="3">
        <v>45457</v>
      </c>
      <c r="M138" s="1">
        <v>12</v>
      </c>
      <c r="N138" s="1" t="s">
        <v>438</v>
      </c>
      <c r="O138" s="1" t="s">
        <v>20</v>
      </c>
      <c r="P138" s="2">
        <v>1498</v>
      </c>
      <c r="Q138" s="1">
        <v>44.8</v>
      </c>
      <c r="R138" s="1">
        <v>5</v>
      </c>
      <c r="S138" s="1">
        <v>145</v>
      </c>
      <c r="T138" s="1">
        <v>2013</v>
      </c>
      <c r="U138" s="5" t="str">
        <f t="shared" si="20"/>
        <v>Automatic</v>
      </c>
      <c r="V138" s="7">
        <f t="shared" si="21"/>
        <v>5000</v>
      </c>
      <c r="W138" s="7" t="str">
        <f>IFERROR(INDEX(PriceBands!C:C,MATCH(V138,PriceBands!A:A,0)),"£30k+")</f>
        <v>£5-10k</v>
      </c>
      <c r="X138" s="7">
        <f t="shared" si="22"/>
        <v>0</v>
      </c>
      <c r="Y138" s="7" t="str">
        <f>IFERROR(INDEX(MileageBand!B:B,MATCH(VehicleData!X138,MileageBand!A:A,0)),"Extremely High")</f>
        <v>Low</v>
      </c>
      <c r="Z138" s="7">
        <f t="shared" si="23"/>
        <v>1.5</v>
      </c>
      <c r="AA138" s="9" t="str">
        <f t="shared" si="24"/>
        <v>Y</v>
      </c>
      <c r="AB138" s="9" t="str">
        <f t="shared" si="25"/>
        <v>Y</v>
      </c>
      <c r="AC138" s="9" t="str">
        <f t="shared" si="26"/>
        <v>Y</v>
      </c>
      <c r="AD138" s="9" t="str">
        <f t="shared" si="27"/>
        <v>N</v>
      </c>
      <c r="AE138" s="9" t="str">
        <f t="shared" si="28"/>
        <v>Y</v>
      </c>
      <c r="AF138" s="11" t="str">
        <f t="shared" si="29"/>
        <v>N</v>
      </c>
    </row>
    <row r="139" spans="1:32" ht="13" x14ac:dyDescent="0.15">
      <c r="A139" s="1" t="s">
        <v>439</v>
      </c>
      <c r="B139" s="1" t="s">
        <v>51</v>
      </c>
      <c r="C139" s="2">
        <v>3745</v>
      </c>
      <c r="D139" s="1" t="s">
        <v>440</v>
      </c>
      <c r="E139" s="1">
        <v>1</v>
      </c>
      <c r="F139" s="1" t="s">
        <v>11</v>
      </c>
      <c r="G139" s="2">
        <v>65000</v>
      </c>
      <c r="H139" s="1" t="s">
        <v>32</v>
      </c>
      <c r="I139" s="1" t="s">
        <v>25</v>
      </c>
      <c r="J139" s="1" t="s">
        <v>13</v>
      </c>
      <c r="K139" s="1">
        <v>13</v>
      </c>
      <c r="L139" s="3">
        <v>44629</v>
      </c>
      <c r="M139" s="1">
        <v>10</v>
      </c>
      <c r="N139" s="1" t="s">
        <v>441</v>
      </c>
      <c r="O139" s="1" t="s">
        <v>20</v>
      </c>
      <c r="P139" s="2">
        <v>1596</v>
      </c>
      <c r="Q139" s="1">
        <v>42.2</v>
      </c>
      <c r="R139" s="1">
        <v>5</v>
      </c>
      <c r="S139" s="1">
        <v>159</v>
      </c>
      <c r="T139" s="1">
        <v>2011</v>
      </c>
      <c r="U139" s="5" t="str">
        <f t="shared" si="20"/>
        <v>Manual</v>
      </c>
      <c r="V139" s="7">
        <f t="shared" si="21"/>
        <v>0</v>
      </c>
      <c r="W139" s="7" t="str">
        <f>IFERROR(INDEX(PriceBands!C:C,MATCH(V139,PriceBands!A:A,0)),"£30k+")</f>
        <v>£0-5k</v>
      </c>
      <c r="X139" s="7">
        <f t="shared" si="22"/>
        <v>50000</v>
      </c>
      <c r="Y139" s="7" t="str">
        <f>IFERROR(INDEX(MileageBand!B:B,MATCH(VehicleData!X139,MileageBand!A:A,0)),"Extremely High")</f>
        <v>Medium</v>
      </c>
      <c r="Z139" s="7">
        <f t="shared" si="23"/>
        <v>1.6</v>
      </c>
      <c r="AA139" s="9" t="str">
        <f t="shared" si="24"/>
        <v>Y</v>
      </c>
      <c r="AB139" s="9" t="str">
        <f t="shared" si="25"/>
        <v>Y</v>
      </c>
      <c r="AC139" s="9" t="str">
        <f t="shared" si="26"/>
        <v>Y</v>
      </c>
      <c r="AD139" s="9" t="str">
        <f t="shared" si="27"/>
        <v>N</v>
      </c>
      <c r="AE139" s="9" t="str">
        <f t="shared" si="28"/>
        <v>Y</v>
      </c>
      <c r="AF139" s="11" t="str">
        <f t="shared" si="29"/>
        <v>N</v>
      </c>
    </row>
    <row r="140" spans="1:32" ht="13" x14ac:dyDescent="0.15">
      <c r="A140" s="1" t="s">
        <v>442</v>
      </c>
      <c r="B140" s="1" t="s">
        <v>266</v>
      </c>
      <c r="C140" s="2">
        <v>5595</v>
      </c>
      <c r="D140" s="1" t="s">
        <v>443</v>
      </c>
      <c r="E140" s="1">
        <v>1</v>
      </c>
      <c r="F140" s="1" t="s">
        <v>24</v>
      </c>
      <c r="G140" s="2">
        <v>288270</v>
      </c>
      <c r="H140" s="1" t="s">
        <v>56</v>
      </c>
      <c r="I140" s="1" t="s">
        <v>5</v>
      </c>
      <c r="J140" s="1" t="s">
        <v>57</v>
      </c>
      <c r="K140" s="1">
        <v>8</v>
      </c>
      <c r="L140" s="3">
        <v>45624</v>
      </c>
      <c r="M140" s="1">
        <v>9</v>
      </c>
      <c r="N140" s="1" t="s">
        <v>444</v>
      </c>
      <c r="O140" s="1" t="s">
        <v>59</v>
      </c>
      <c r="P140" s="2">
        <v>1461</v>
      </c>
      <c r="Q140" s="1">
        <v>65.7</v>
      </c>
      <c r="R140" s="1">
        <v>2</v>
      </c>
      <c r="S140" s="1">
        <v>112</v>
      </c>
      <c r="T140" s="1">
        <v>2016</v>
      </c>
      <c r="U140" s="5" t="str">
        <f t="shared" si="20"/>
        <v>Manual</v>
      </c>
      <c r="V140" s="7">
        <f t="shared" si="21"/>
        <v>5000</v>
      </c>
      <c r="W140" s="7" t="str">
        <f>IFERROR(INDEX(PriceBands!C:C,MATCH(V140,PriceBands!A:A,0)),"£30k+")</f>
        <v>£5-10k</v>
      </c>
      <c r="X140" s="7">
        <f t="shared" si="22"/>
        <v>250000</v>
      </c>
      <c r="Y140" s="7" t="str">
        <f>IFERROR(INDEX(MileageBand!B:B,MATCH(VehicleData!X140,MileageBand!A:A,0)),"Extremely High")</f>
        <v>Extremely High</v>
      </c>
      <c r="Z140" s="7">
        <f t="shared" si="23"/>
        <v>1.5</v>
      </c>
      <c r="AA140" s="9" t="str">
        <f t="shared" si="24"/>
        <v>Y</v>
      </c>
      <c r="AB140" s="9" t="str">
        <f t="shared" si="25"/>
        <v>Y</v>
      </c>
      <c r="AC140" s="9" t="str">
        <f t="shared" si="26"/>
        <v>Y</v>
      </c>
      <c r="AD140" s="9" t="str">
        <f t="shared" si="27"/>
        <v>Y</v>
      </c>
      <c r="AE140" s="9" t="str">
        <f t="shared" si="28"/>
        <v>Y</v>
      </c>
      <c r="AF140" s="11" t="str">
        <f t="shared" si="29"/>
        <v>Y</v>
      </c>
    </row>
    <row r="141" spans="1:32" ht="13" x14ac:dyDescent="0.15">
      <c r="A141" s="1" t="s">
        <v>445</v>
      </c>
      <c r="B141" s="1" t="s">
        <v>278</v>
      </c>
      <c r="C141" s="2">
        <v>8295</v>
      </c>
      <c r="D141" s="1" t="s">
        <v>446</v>
      </c>
      <c r="E141" s="1">
        <v>2</v>
      </c>
      <c r="F141" s="1" t="s">
        <v>11</v>
      </c>
      <c r="G141" s="2">
        <v>40000</v>
      </c>
      <c r="H141" s="1" t="s">
        <v>32</v>
      </c>
      <c r="I141" s="1" t="s">
        <v>5</v>
      </c>
      <c r="J141" s="1" t="s">
        <v>13</v>
      </c>
      <c r="K141" s="1">
        <v>9</v>
      </c>
      <c r="L141" s="3">
        <v>45677</v>
      </c>
      <c r="M141" s="1">
        <v>12</v>
      </c>
      <c r="N141" s="1" t="s">
        <v>447</v>
      </c>
      <c r="O141" s="1" t="s">
        <v>20</v>
      </c>
      <c r="P141" s="2">
        <v>1197</v>
      </c>
      <c r="Q141" s="1">
        <v>60.1</v>
      </c>
      <c r="R141" s="1">
        <v>5</v>
      </c>
      <c r="S141" s="1">
        <v>109</v>
      </c>
      <c r="T141" s="1">
        <v>2015</v>
      </c>
      <c r="U141" s="5" t="str">
        <f t="shared" si="20"/>
        <v>Automatic</v>
      </c>
      <c r="V141" s="7">
        <f t="shared" si="21"/>
        <v>5000</v>
      </c>
      <c r="W141" s="7" t="str">
        <f>IFERROR(INDEX(PriceBands!C:C,MATCH(V141,PriceBands!A:A,0)),"£30k+")</f>
        <v>£5-10k</v>
      </c>
      <c r="X141" s="7">
        <f t="shared" si="22"/>
        <v>0</v>
      </c>
      <c r="Y141" s="7" t="str">
        <f>IFERROR(INDEX(MileageBand!B:B,MATCH(VehicleData!X141,MileageBand!A:A,0)),"Extremely High")</f>
        <v>Low</v>
      </c>
      <c r="Z141" s="7">
        <f t="shared" si="23"/>
        <v>1.2</v>
      </c>
      <c r="AA141" s="9" t="str">
        <f t="shared" si="24"/>
        <v>Y</v>
      </c>
      <c r="AB141" s="9" t="str">
        <f t="shared" si="25"/>
        <v>Y</v>
      </c>
      <c r="AC141" s="9" t="str">
        <f t="shared" si="26"/>
        <v>Y</v>
      </c>
      <c r="AD141" s="9" t="str">
        <f t="shared" si="27"/>
        <v>Y</v>
      </c>
      <c r="AE141" s="9" t="str">
        <f t="shared" si="28"/>
        <v>Y</v>
      </c>
      <c r="AF141" s="11" t="str">
        <f t="shared" si="29"/>
        <v>Y</v>
      </c>
    </row>
    <row r="142" spans="1:32" ht="13" x14ac:dyDescent="0.15">
      <c r="A142" s="1" t="s">
        <v>448</v>
      </c>
      <c r="B142" s="1" t="s">
        <v>22</v>
      </c>
      <c r="C142" s="2">
        <v>7395</v>
      </c>
      <c r="D142" s="1" t="s">
        <v>449</v>
      </c>
      <c r="E142" s="1">
        <v>1</v>
      </c>
      <c r="F142" s="1" t="s">
        <v>24</v>
      </c>
      <c r="G142" s="2">
        <v>137000</v>
      </c>
      <c r="H142" s="1" t="s">
        <v>32</v>
      </c>
      <c r="I142" s="1" t="s">
        <v>25</v>
      </c>
      <c r="J142" s="1" t="s">
        <v>26</v>
      </c>
      <c r="K142" s="1">
        <v>12</v>
      </c>
      <c r="L142" s="3">
        <v>44512</v>
      </c>
      <c r="M142" s="1">
        <v>16</v>
      </c>
      <c r="N142" s="1" t="s">
        <v>450</v>
      </c>
      <c r="O142" s="1" t="s">
        <v>28</v>
      </c>
      <c r="P142" s="2">
        <v>1598</v>
      </c>
      <c r="Q142" s="1">
        <v>65.7</v>
      </c>
      <c r="R142" s="1">
        <v>5</v>
      </c>
      <c r="S142" s="1">
        <v>114</v>
      </c>
      <c r="T142" s="1">
        <v>2012</v>
      </c>
      <c r="U142" s="5" t="str">
        <f t="shared" si="20"/>
        <v>Manual</v>
      </c>
      <c r="V142" s="7">
        <f t="shared" si="21"/>
        <v>5000</v>
      </c>
      <c r="W142" s="7" t="str">
        <f>IFERROR(INDEX(PriceBands!C:C,MATCH(V142,PriceBands!A:A,0)),"£30k+")</f>
        <v>£5-10k</v>
      </c>
      <c r="X142" s="7">
        <f t="shared" si="22"/>
        <v>100000</v>
      </c>
      <c r="Y142" s="7" t="str">
        <f>IFERROR(INDEX(MileageBand!B:B,MATCH(VehicleData!X142,MileageBand!A:A,0)),"Extremely High")</f>
        <v>High</v>
      </c>
      <c r="Z142" s="7">
        <f t="shared" si="23"/>
        <v>1.6</v>
      </c>
      <c r="AA142" s="9" t="str">
        <f t="shared" si="24"/>
        <v>Y</v>
      </c>
      <c r="AB142" s="9" t="str">
        <f t="shared" si="25"/>
        <v>N</v>
      </c>
      <c r="AC142" s="9" t="str">
        <f t="shared" si="26"/>
        <v>Y</v>
      </c>
      <c r="AD142" s="9" t="str">
        <f t="shared" si="27"/>
        <v>N</v>
      </c>
      <c r="AE142" s="9" t="str">
        <f t="shared" si="28"/>
        <v>Y</v>
      </c>
      <c r="AF142" s="11" t="str">
        <f t="shared" si="29"/>
        <v>N</v>
      </c>
    </row>
    <row r="143" spans="1:32" ht="13" x14ac:dyDescent="0.15">
      <c r="A143" s="1" t="s">
        <v>451</v>
      </c>
      <c r="B143" s="1" t="s">
        <v>375</v>
      </c>
      <c r="C143" s="2">
        <v>3018</v>
      </c>
      <c r="D143" s="1" t="s">
        <v>452</v>
      </c>
      <c r="E143" s="1">
        <v>1</v>
      </c>
      <c r="F143" s="1" t="s">
        <v>24</v>
      </c>
      <c r="G143" s="2">
        <v>65000</v>
      </c>
      <c r="H143" s="1" t="s">
        <v>56</v>
      </c>
      <c r="I143" s="1" t="s">
        <v>5</v>
      </c>
      <c r="J143" s="1" t="s">
        <v>13</v>
      </c>
      <c r="K143" s="1">
        <v>14</v>
      </c>
      <c r="L143" s="3">
        <v>45633</v>
      </c>
      <c r="M143" s="1">
        <v>15</v>
      </c>
      <c r="N143" s="1" t="s">
        <v>453</v>
      </c>
      <c r="O143" s="1" t="s">
        <v>15</v>
      </c>
      <c r="P143" s="2">
        <v>1560</v>
      </c>
      <c r="Q143" s="1">
        <v>70.599999999999994</v>
      </c>
      <c r="R143" s="1">
        <v>5</v>
      </c>
      <c r="S143" s="1">
        <v>107</v>
      </c>
      <c r="T143" s="1">
        <v>2010</v>
      </c>
      <c r="U143" s="5" t="str">
        <f t="shared" si="20"/>
        <v>Manual</v>
      </c>
      <c r="V143" s="7">
        <f t="shared" si="21"/>
        <v>0</v>
      </c>
      <c r="W143" s="7" t="str">
        <f>IFERROR(INDEX(PriceBands!C:C,MATCH(V143,PriceBands!A:A,0)),"£30k+")</f>
        <v>£0-5k</v>
      </c>
      <c r="X143" s="7">
        <f t="shared" si="22"/>
        <v>50000</v>
      </c>
      <c r="Y143" s="7" t="str">
        <f>IFERROR(INDEX(MileageBand!B:B,MATCH(VehicleData!X143,MileageBand!A:A,0)),"Extremely High")</f>
        <v>Medium</v>
      </c>
      <c r="Z143" s="7">
        <f t="shared" si="23"/>
        <v>1.6</v>
      </c>
      <c r="AA143" s="9" t="str">
        <f t="shared" si="24"/>
        <v>Y</v>
      </c>
      <c r="AB143" s="9" t="str">
        <f t="shared" si="25"/>
        <v>Y</v>
      </c>
      <c r="AC143" s="9" t="str">
        <f t="shared" si="26"/>
        <v>Y</v>
      </c>
      <c r="AD143" s="9" t="str">
        <f t="shared" si="27"/>
        <v>N</v>
      </c>
      <c r="AE143" s="9" t="str">
        <f t="shared" si="28"/>
        <v>Y</v>
      </c>
      <c r="AF143" s="11" t="str">
        <f t="shared" si="29"/>
        <v>N</v>
      </c>
    </row>
    <row r="144" spans="1:32" ht="13" x14ac:dyDescent="0.15">
      <c r="A144" s="1" t="s">
        <v>454</v>
      </c>
      <c r="B144" s="1" t="s">
        <v>332</v>
      </c>
      <c r="C144" s="2">
        <v>10335</v>
      </c>
      <c r="D144" s="1" t="s">
        <v>455</v>
      </c>
      <c r="E144" s="1">
        <v>2</v>
      </c>
      <c r="F144" s="1" t="s">
        <v>24</v>
      </c>
      <c r="G144" s="2">
        <v>70000</v>
      </c>
      <c r="H144" s="1" t="s">
        <v>65</v>
      </c>
      <c r="I144" s="1" t="s">
        <v>5</v>
      </c>
      <c r="J144" s="1" t="s">
        <v>6</v>
      </c>
      <c r="K144" s="1">
        <v>7</v>
      </c>
      <c r="L144" s="3">
        <v>45554</v>
      </c>
      <c r="M144" s="1">
        <v>29</v>
      </c>
      <c r="N144" s="1" t="s">
        <v>456</v>
      </c>
      <c r="O144" s="1" t="s">
        <v>6</v>
      </c>
      <c r="P144" s="2">
        <v>2268</v>
      </c>
      <c r="Q144" s="1">
        <v>48.7</v>
      </c>
      <c r="R144" s="1">
        <v>7</v>
      </c>
      <c r="S144" s="1">
        <v>154</v>
      </c>
      <c r="T144" s="1">
        <v>2017</v>
      </c>
      <c r="U144" s="5" t="str">
        <f t="shared" si="20"/>
        <v>Automatic</v>
      </c>
      <c r="V144" s="7">
        <f t="shared" si="21"/>
        <v>10000</v>
      </c>
      <c r="W144" s="7" t="str">
        <f>IFERROR(INDEX(PriceBands!C:C,MATCH(V144,PriceBands!A:A,0)),"£30k+")</f>
        <v>£10-£15k</v>
      </c>
      <c r="X144" s="7">
        <f t="shared" si="22"/>
        <v>50000</v>
      </c>
      <c r="Y144" s="7" t="str">
        <f>IFERROR(INDEX(MileageBand!B:B,MATCH(VehicleData!X144,MileageBand!A:A,0)),"Extremely High")</f>
        <v>Medium</v>
      </c>
      <c r="Z144" s="7">
        <f t="shared" si="23"/>
        <v>2.2999999999999998</v>
      </c>
      <c r="AA144" s="9" t="str">
        <f t="shared" si="24"/>
        <v>Y</v>
      </c>
      <c r="AB144" s="9" t="str">
        <f t="shared" si="25"/>
        <v>Y</v>
      </c>
      <c r="AC144" s="9" t="str">
        <f t="shared" si="26"/>
        <v>Y</v>
      </c>
      <c r="AD144" s="9" t="str">
        <f t="shared" si="27"/>
        <v>Y</v>
      </c>
      <c r="AE144" s="9" t="str">
        <f t="shared" si="28"/>
        <v>Y</v>
      </c>
      <c r="AF144" s="11" t="str">
        <f t="shared" si="29"/>
        <v>Y</v>
      </c>
    </row>
    <row r="145" spans="1:32" ht="13" x14ac:dyDescent="0.15">
      <c r="A145" s="1" t="s">
        <v>457</v>
      </c>
      <c r="B145" s="1" t="s">
        <v>278</v>
      </c>
      <c r="C145" s="2">
        <v>4495</v>
      </c>
      <c r="D145" s="1" t="s">
        <v>458</v>
      </c>
      <c r="E145" s="1">
        <v>1</v>
      </c>
      <c r="F145" s="1" t="s">
        <v>24</v>
      </c>
      <c r="G145" s="2">
        <v>149000</v>
      </c>
      <c r="H145" s="1" t="s">
        <v>65</v>
      </c>
      <c r="I145" s="1" t="s">
        <v>5</v>
      </c>
      <c r="J145" s="1" t="s">
        <v>6</v>
      </c>
      <c r="K145" s="1">
        <v>12</v>
      </c>
      <c r="L145" s="3">
        <v>45526</v>
      </c>
      <c r="M145" s="1">
        <v>15</v>
      </c>
      <c r="N145" s="1" t="s">
        <v>459</v>
      </c>
      <c r="O145" s="1" t="s">
        <v>6</v>
      </c>
      <c r="P145" s="2">
        <v>1598</v>
      </c>
      <c r="Q145" s="1">
        <v>64.2</v>
      </c>
      <c r="R145" s="1">
        <v>5</v>
      </c>
      <c r="S145" s="1">
        <v>114</v>
      </c>
      <c r="T145" s="1">
        <v>2012</v>
      </c>
      <c r="U145" s="5" t="str">
        <f t="shared" si="20"/>
        <v>Manual</v>
      </c>
      <c r="V145" s="7">
        <f t="shared" si="21"/>
        <v>0</v>
      </c>
      <c r="W145" s="7" t="str">
        <f>IFERROR(INDEX(PriceBands!C:C,MATCH(V145,PriceBands!A:A,0)),"£30k+")</f>
        <v>£0-5k</v>
      </c>
      <c r="X145" s="7">
        <f t="shared" si="22"/>
        <v>100000</v>
      </c>
      <c r="Y145" s="7" t="str">
        <f>IFERROR(INDEX(MileageBand!B:B,MATCH(VehicleData!X145,MileageBand!A:A,0)),"Extremely High")</f>
        <v>High</v>
      </c>
      <c r="Z145" s="7">
        <f t="shared" si="23"/>
        <v>1.6</v>
      </c>
      <c r="AA145" s="9" t="str">
        <f t="shared" si="24"/>
        <v>Y</v>
      </c>
      <c r="AB145" s="9" t="str">
        <f t="shared" si="25"/>
        <v>N</v>
      </c>
      <c r="AC145" s="9" t="str">
        <f t="shared" si="26"/>
        <v>Y</v>
      </c>
      <c r="AD145" s="9" t="str">
        <f t="shared" si="27"/>
        <v>N</v>
      </c>
      <c r="AE145" s="9" t="str">
        <f t="shared" si="28"/>
        <v>Y</v>
      </c>
      <c r="AF145" s="11" t="str">
        <f t="shared" si="29"/>
        <v>N</v>
      </c>
    </row>
    <row r="146" spans="1:32" ht="13" x14ac:dyDescent="0.15">
      <c r="A146" s="1" t="s">
        <v>460</v>
      </c>
      <c r="B146" s="1" t="s">
        <v>22</v>
      </c>
      <c r="C146" s="2">
        <v>3480</v>
      </c>
      <c r="D146" s="1" t="s">
        <v>461</v>
      </c>
      <c r="E146" s="1">
        <v>2</v>
      </c>
      <c r="F146" s="1" t="s">
        <v>11</v>
      </c>
      <c r="G146" s="2">
        <v>5650</v>
      </c>
      <c r="H146" s="1" t="s">
        <v>56</v>
      </c>
      <c r="I146" s="1" t="s">
        <v>5</v>
      </c>
      <c r="J146" s="1" t="s">
        <v>13</v>
      </c>
      <c r="K146" s="1">
        <v>13</v>
      </c>
      <c r="L146" s="3">
        <v>45493</v>
      </c>
      <c r="M146" s="1">
        <v>17</v>
      </c>
      <c r="N146" s="1" t="s">
        <v>462</v>
      </c>
      <c r="O146" s="1" t="s">
        <v>20</v>
      </c>
      <c r="P146" s="2">
        <v>1390</v>
      </c>
      <c r="Q146" s="1">
        <v>47.1</v>
      </c>
      <c r="R146" s="1">
        <v>5</v>
      </c>
      <c r="S146" s="1">
        <v>138</v>
      </c>
      <c r="T146" s="1">
        <v>2011</v>
      </c>
      <c r="U146" s="5" t="str">
        <f t="shared" si="20"/>
        <v>Automatic</v>
      </c>
      <c r="V146" s="7">
        <f t="shared" si="21"/>
        <v>0</v>
      </c>
      <c r="W146" s="7" t="str">
        <f>IFERROR(INDEX(PriceBands!C:C,MATCH(V146,PriceBands!A:A,0)),"£30k+")</f>
        <v>£0-5k</v>
      </c>
      <c r="X146" s="7">
        <f t="shared" si="22"/>
        <v>0</v>
      </c>
      <c r="Y146" s="7" t="str">
        <f>IFERROR(INDEX(MileageBand!B:B,MATCH(VehicleData!X146,MileageBand!A:A,0)),"Extremely High")</f>
        <v>Low</v>
      </c>
      <c r="Z146" s="7">
        <f t="shared" si="23"/>
        <v>1.4</v>
      </c>
      <c r="AA146" s="9" t="str">
        <f t="shared" si="24"/>
        <v>Y</v>
      </c>
      <c r="AB146" s="9" t="str">
        <f t="shared" si="25"/>
        <v>Y</v>
      </c>
      <c r="AC146" s="9" t="str">
        <f t="shared" si="26"/>
        <v>Y</v>
      </c>
      <c r="AD146" s="9" t="str">
        <f t="shared" si="27"/>
        <v>N</v>
      </c>
      <c r="AE146" s="9" t="str">
        <f t="shared" si="28"/>
        <v>Y</v>
      </c>
      <c r="AF146" s="11" t="str">
        <f t="shared" si="29"/>
        <v>N</v>
      </c>
    </row>
    <row r="147" spans="1:32" ht="13" x14ac:dyDescent="0.15">
      <c r="A147" s="1" t="s">
        <v>463</v>
      </c>
      <c r="B147" s="1" t="s">
        <v>51</v>
      </c>
      <c r="C147" s="2">
        <v>6595</v>
      </c>
      <c r="D147" s="1" t="s">
        <v>52</v>
      </c>
      <c r="E147" s="1">
        <v>2</v>
      </c>
      <c r="F147" s="1" t="s">
        <v>11</v>
      </c>
      <c r="G147" s="2">
        <v>3800</v>
      </c>
      <c r="H147" s="1" t="s">
        <v>12</v>
      </c>
      <c r="I147" s="1" t="s">
        <v>25</v>
      </c>
      <c r="J147" s="1" t="s">
        <v>42</v>
      </c>
      <c r="K147" s="1">
        <v>8</v>
      </c>
      <c r="L147" s="3">
        <v>44632</v>
      </c>
      <c r="M147" s="1">
        <v>10</v>
      </c>
      <c r="N147" s="1" t="s">
        <v>464</v>
      </c>
      <c r="O147" s="1" t="s">
        <v>44</v>
      </c>
      <c r="P147" s="2">
        <v>1596</v>
      </c>
      <c r="Q147" s="1">
        <v>44.1</v>
      </c>
      <c r="R147" s="1">
        <v>5</v>
      </c>
      <c r="S147" s="1">
        <v>149</v>
      </c>
      <c r="T147" s="1">
        <v>2016</v>
      </c>
      <c r="U147" s="5" t="str">
        <f t="shared" si="20"/>
        <v>Automatic</v>
      </c>
      <c r="V147" s="7">
        <f t="shared" si="21"/>
        <v>5000</v>
      </c>
      <c r="W147" s="7" t="str">
        <f>IFERROR(INDEX(PriceBands!C:C,MATCH(V147,PriceBands!A:A,0)),"£30k+")</f>
        <v>£5-10k</v>
      </c>
      <c r="X147" s="7">
        <f t="shared" si="22"/>
        <v>0</v>
      </c>
      <c r="Y147" s="7" t="str">
        <f>IFERROR(INDEX(MileageBand!B:B,MATCH(VehicleData!X147,MileageBand!A:A,0)),"Extremely High")</f>
        <v>Low</v>
      </c>
      <c r="Z147" s="7">
        <f t="shared" si="23"/>
        <v>1.6</v>
      </c>
      <c r="AA147" s="9" t="str">
        <f t="shared" si="24"/>
        <v>Y</v>
      </c>
      <c r="AB147" s="9" t="str">
        <f t="shared" si="25"/>
        <v>Y</v>
      </c>
      <c r="AC147" s="9" t="str">
        <f t="shared" si="26"/>
        <v>Y</v>
      </c>
      <c r="AD147" s="9" t="str">
        <f t="shared" si="27"/>
        <v>Y</v>
      </c>
      <c r="AE147" s="9" t="str">
        <f t="shared" si="28"/>
        <v>Y</v>
      </c>
      <c r="AF147" s="11" t="str">
        <f t="shared" si="29"/>
        <v>Y</v>
      </c>
    </row>
    <row r="148" spans="1:32" ht="13" x14ac:dyDescent="0.15">
      <c r="A148" s="1" t="s">
        <v>465</v>
      </c>
      <c r="B148" s="1" t="s">
        <v>94</v>
      </c>
      <c r="C148" s="2">
        <v>19045</v>
      </c>
      <c r="D148" s="1" t="s">
        <v>132</v>
      </c>
      <c r="E148" s="1">
        <v>2</v>
      </c>
      <c r="F148" s="1" t="s">
        <v>24</v>
      </c>
      <c r="G148" s="2">
        <v>22000</v>
      </c>
      <c r="H148" s="1" t="s">
        <v>12</v>
      </c>
      <c r="I148" s="1" t="s">
        <v>25</v>
      </c>
      <c r="J148" s="1" t="s">
        <v>26</v>
      </c>
      <c r="K148" s="1">
        <v>9</v>
      </c>
      <c r="L148" s="3">
        <v>43794</v>
      </c>
      <c r="M148" s="1">
        <v>36</v>
      </c>
      <c r="N148" s="1" t="s">
        <v>466</v>
      </c>
      <c r="O148" s="1" t="s">
        <v>28</v>
      </c>
      <c r="P148" s="2">
        <v>1995</v>
      </c>
      <c r="Q148" s="1">
        <v>62.8</v>
      </c>
      <c r="R148" s="1">
        <v>5</v>
      </c>
      <c r="S148" s="1">
        <v>119</v>
      </c>
      <c r="T148" s="1">
        <v>2015</v>
      </c>
      <c r="U148" s="5" t="str">
        <f t="shared" si="20"/>
        <v>Automatic</v>
      </c>
      <c r="V148" s="7">
        <f t="shared" si="21"/>
        <v>15000</v>
      </c>
      <c r="W148" s="7" t="str">
        <f>IFERROR(INDEX(PriceBands!C:C,MATCH(V148,PriceBands!A:A,0)),"£30k+")</f>
        <v>£15-20k</v>
      </c>
      <c r="X148" s="7">
        <f t="shared" si="22"/>
        <v>0</v>
      </c>
      <c r="Y148" s="7" t="str">
        <f>IFERROR(INDEX(MileageBand!B:B,MATCH(VehicleData!X148,MileageBand!A:A,0)),"Extremely High")</f>
        <v>Low</v>
      </c>
      <c r="Z148" s="7">
        <f t="shared" si="23"/>
        <v>2</v>
      </c>
      <c r="AA148" s="9" t="str">
        <f t="shared" si="24"/>
        <v>Y</v>
      </c>
      <c r="AB148" s="9" t="str">
        <f t="shared" si="25"/>
        <v>Y</v>
      </c>
      <c r="AC148" s="9" t="str">
        <f t="shared" si="26"/>
        <v>Y</v>
      </c>
      <c r="AD148" s="9" t="str">
        <f t="shared" si="27"/>
        <v>Y</v>
      </c>
      <c r="AE148" s="9" t="str">
        <f t="shared" si="28"/>
        <v>Y</v>
      </c>
      <c r="AF148" s="11" t="str">
        <f t="shared" si="29"/>
        <v>Y</v>
      </c>
    </row>
    <row r="149" spans="1:32" ht="13" x14ac:dyDescent="0.15">
      <c r="A149" s="1" t="s">
        <v>467</v>
      </c>
      <c r="B149" s="1" t="s">
        <v>468</v>
      </c>
      <c r="C149" s="2">
        <v>1020</v>
      </c>
      <c r="D149" s="1" t="s">
        <v>469</v>
      </c>
      <c r="E149" s="1">
        <v>1</v>
      </c>
      <c r="F149" s="1" t="s">
        <v>24</v>
      </c>
      <c r="G149" s="2">
        <v>76000</v>
      </c>
      <c r="H149" s="1" t="s">
        <v>12</v>
      </c>
      <c r="I149" s="1" t="s">
        <v>25</v>
      </c>
      <c r="J149" s="1" t="s">
        <v>26</v>
      </c>
      <c r="K149" s="1">
        <v>17</v>
      </c>
      <c r="L149" s="3">
        <v>44872</v>
      </c>
      <c r="M149" s="1">
        <v>28</v>
      </c>
      <c r="N149" s="1" t="s">
        <v>470</v>
      </c>
      <c r="O149" s="1" t="s">
        <v>28</v>
      </c>
      <c r="P149" s="2">
        <v>1910</v>
      </c>
      <c r="Q149" s="1">
        <v>46.3</v>
      </c>
      <c r="R149" s="1">
        <v>5</v>
      </c>
      <c r="S149" s="1">
        <v>164</v>
      </c>
      <c r="T149" s="1">
        <v>2007</v>
      </c>
      <c r="U149" s="5" t="str">
        <f t="shared" si="20"/>
        <v>Manual</v>
      </c>
      <c r="V149" s="7">
        <f t="shared" si="21"/>
        <v>0</v>
      </c>
      <c r="W149" s="7" t="str">
        <f>IFERROR(INDEX(PriceBands!C:C,MATCH(V149,PriceBands!A:A,0)),"£30k+")</f>
        <v>£0-5k</v>
      </c>
      <c r="X149" s="7">
        <f t="shared" si="22"/>
        <v>50000</v>
      </c>
      <c r="Y149" s="7" t="str">
        <f>IFERROR(INDEX(MileageBand!B:B,MATCH(VehicleData!X149,MileageBand!A:A,0)),"Extremely High")</f>
        <v>Medium</v>
      </c>
      <c r="Z149" s="7">
        <f t="shared" si="23"/>
        <v>1.9</v>
      </c>
      <c r="AA149" s="9" t="str">
        <f t="shared" si="24"/>
        <v>Y</v>
      </c>
      <c r="AB149" s="9" t="str">
        <f t="shared" si="25"/>
        <v>Y</v>
      </c>
      <c r="AC149" s="9" t="str">
        <f t="shared" si="26"/>
        <v>Y</v>
      </c>
      <c r="AD149" s="9" t="str">
        <f t="shared" si="27"/>
        <v>N</v>
      </c>
      <c r="AE149" s="9" t="str">
        <f t="shared" si="28"/>
        <v>Y</v>
      </c>
      <c r="AF149" s="11" t="str">
        <f t="shared" si="29"/>
        <v>N</v>
      </c>
    </row>
    <row r="150" spans="1:32" ht="13" x14ac:dyDescent="0.15">
      <c r="A150" s="1" t="s">
        <v>471</v>
      </c>
      <c r="B150" s="1" t="s">
        <v>9</v>
      </c>
      <c r="C150" s="2">
        <v>2660</v>
      </c>
      <c r="D150" s="1" t="s">
        <v>472</v>
      </c>
      <c r="E150" s="1">
        <v>1</v>
      </c>
      <c r="F150" s="1" t="s">
        <v>24</v>
      </c>
      <c r="G150" s="2">
        <v>68000</v>
      </c>
      <c r="H150" s="1" t="s">
        <v>56</v>
      </c>
      <c r="I150" s="1" t="s">
        <v>5</v>
      </c>
      <c r="J150" s="1" t="s">
        <v>13</v>
      </c>
      <c r="K150" s="1">
        <v>11</v>
      </c>
      <c r="L150" s="3">
        <v>45679</v>
      </c>
      <c r="M150" s="1">
        <v>18</v>
      </c>
      <c r="N150" s="1" t="s">
        <v>473</v>
      </c>
      <c r="O150" s="1" t="s">
        <v>20</v>
      </c>
      <c r="P150" s="2">
        <v>1956</v>
      </c>
      <c r="Q150" s="1">
        <v>60.1</v>
      </c>
      <c r="R150" s="1">
        <v>5</v>
      </c>
      <c r="S150" s="1">
        <v>124</v>
      </c>
      <c r="T150" s="1">
        <v>2013</v>
      </c>
      <c r="U150" s="5" t="str">
        <f t="shared" si="20"/>
        <v>Manual</v>
      </c>
      <c r="V150" s="7">
        <f t="shared" si="21"/>
        <v>0</v>
      </c>
      <c r="W150" s="7" t="str">
        <f>IFERROR(INDEX(PriceBands!C:C,MATCH(V150,PriceBands!A:A,0)),"£30k+")</f>
        <v>£0-5k</v>
      </c>
      <c r="X150" s="7">
        <f t="shared" si="22"/>
        <v>50000</v>
      </c>
      <c r="Y150" s="7" t="str">
        <f>IFERROR(INDEX(MileageBand!B:B,MATCH(VehicleData!X150,MileageBand!A:A,0)),"Extremely High")</f>
        <v>Medium</v>
      </c>
      <c r="Z150" s="7">
        <f t="shared" si="23"/>
        <v>2</v>
      </c>
      <c r="AA150" s="9" t="str">
        <f t="shared" si="24"/>
        <v>Y</v>
      </c>
      <c r="AB150" s="9" t="str">
        <f t="shared" si="25"/>
        <v>Y</v>
      </c>
      <c r="AC150" s="9" t="str">
        <f t="shared" si="26"/>
        <v>Y</v>
      </c>
      <c r="AD150" s="9" t="str">
        <f t="shared" si="27"/>
        <v>N</v>
      </c>
      <c r="AE150" s="9" t="str">
        <f t="shared" si="28"/>
        <v>Y</v>
      </c>
      <c r="AF150" s="11" t="str">
        <f t="shared" si="29"/>
        <v>N</v>
      </c>
    </row>
    <row r="151" spans="1:32" ht="13" x14ac:dyDescent="0.15">
      <c r="A151" s="1" t="s">
        <v>474</v>
      </c>
      <c r="B151" s="1" t="s">
        <v>9</v>
      </c>
      <c r="C151" s="2">
        <v>8595</v>
      </c>
      <c r="D151" s="1" t="s">
        <v>475</v>
      </c>
      <c r="E151" s="1">
        <v>2</v>
      </c>
      <c r="F151" s="1" t="s">
        <v>24</v>
      </c>
      <c r="G151" s="2">
        <v>105000</v>
      </c>
      <c r="H151" s="1" t="s">
        <v>12</v>
      </c>
      <c r="I151" s="1" t="s">
        <v>5</v>
      </c>
      <c r="J151" s="1" t="s">
        <v>6</v>
      </c>
      <c r="K151" s="1">
        <v>9</v>
      </c>
      <c r="L151" s="3">
        <v>45495</v>
      </c>
      <c r="M151" s="1">
        <v>20</v>
      </c>
      <c r="N151" s="1" t="s">
        <v>476</v>
      </c>
      <c r="O151" s="1" t="s">
        <v>6</v>
      </c>
      <c r="P151" s="2">
        <v>1956</v>
      </c>
      <c r="Q151" s="1">
        <v>52.3</v>
      </c>
      <c r="R151" s="1">
        <v>5</v>
      </c>
      <c r="S151" s="1">
        <v>143</v>
      </c>
      <c r="T151" s="1">
        <v>2015</v>
      </c>
      <c r="U151" s="5" t="str">
        <f t="shared" si="20"/>
        <v>Automatic</v>
      </c>
      <c r="V151" s="7">
        <f t="shared" si="21"/>
        <v>5000</v>
      </c>
      <c r="W151" s="7" t="str">
        <f>IFERROR(INDEX(PriceBands!C:C,MATCH(V151,PriceBands!A:A,0)),"£30k+")</f>
        <v>£5-10k</v>
      </c>
      <c r="X151" s="7">
        <f t="shared" si="22"/>
        <v>100000</v>
      </c>
      <c r="Y151" s="7" t="str">
        <f>IFERROR(INDEX(MileageBand!B:B,MATCH(VehicleData!X151,MileageBand!A:A,0)),"Extremely High")</f>
        <v>High</v>
      </c>
      <c r="Z151" s="7">
        <f t="shared" si="23"/>
        <v>2</v>
      </c>
      <c r="AA151" s="9" t="str">
        <f t="shared" si="24"/>
        <v>Y</v>
      </c>
      <c r="AB151" s="9" t="str">
        <f t="shared" si="25"/>
        <v>N</v>
      </c>
      <c r="AC151" s="9" t="str">
        <f t="shared" si="26"/>
        <v>Y</v>
      </c>
      <c r="AD151" s="9" t="str">
        <f t="shared" si="27"/>
        <v>Y</v>
      </c>
      <c r="AE151" s="9" t="str">
        <f t="shared" si="28"/>
        <v>Y</v>
      </c>
      <c r="AF151" s="11" t="str">
        <f t="shared" si="29"/>
        <v>N</v>
      </c>
    </row>
    <row r="152" spans="1:32" ht="13" x14ac:dyDescent="0.15">
      <c r="A152" s="1" t="s">
        <v>477</v>
      </c>
      <c r="B152" s="1" t="s">
        <v>9</v>
      </c>
      <c r="C152" s="2">
        <v>2687</v>
      </c>
      <c r="D152" s="1" t="s">
        <v>478</v>
      </c>
      <c r="E152" s="1">
        <v>2</v>
      </c>
      <c r="F152" s="1" t="s">
        <v>11</v>
      </c>
      <c r="G152" s="2">
        <v>24158</v>
      </c>
      <c r="H152" s="1" t="s">
        <v>48</v>
      </c>
      <c r="I152" s="1" t="s">
        <v>5</v>
      </c>
      <c r="J152" s="1" t="s">
        <v>13</v>
      </c>
      <c r="K152" s="1">
        <v>14</v>
      </c>
      <c r="L152" s="3">
        <v>45553</v>
      </c>
      <c r="M152" s="1">
        <v>8</v>
      </c>
      <c r="N152" s="1" t="s">
        <v>479</v>
      </c>
      <c r="O152" s="1" t="s">
        <v>20</v>
      </c>
      <c r="P152" s="2">
        <v>1398</v>
      </c>
      <c r="Q152" s="1">
        <v>47.9</v>
      </c>
      <c r="R152" s="1">
        <v>5</v>
      </c>
      <c r="S152" s="1">
        <v>138</v>
      </c>
      <c r="T152" s="1">
        <v>2010</v>
      </c>
      <c r="U152" s="5" t="str">
        <f t="shared" si="20"/>
        <v>Automatic</v>
      </c>
      <c r="V152" s="7">
        <f t="shared" si="21"/>
        <v>0</v>
      </c>
      <c r="W152" s="7" t="str">
        <f>IFERROR(INDEX(PriceBands!C:C,MATCH(V152,PriceBands!A:A,0)),"£30k+")</f>
        <v>£0-5k</v>
      </c>
      <c r="X152" s="7">
        <f t="shared" si="22"/>
        <v>0</v>
      </c>
      <c r="Y152" s="7" t="str">
        <f>IFERROR(INDEX(MileageBand!B:B,MATCH(VehicleData!X152,MileageBand!A:A,0)),"Extremely High")</f>
        <v>Low</v>
      </c>
      <c r="Z152" s="7">
        <f t="shared" si="23"/>
        <v>1.4</v>
      </c>
      <c r="AA152" s="9" t="str">
        <f t="shared" si="24"/>
        <v>Y</v>
      </c>
      <c r="AB152" s="9" t="str">
        <f t="shared" si="25"/>
        <v>Y</v>
      </c>
      <c r="AC152" s="9" t="str">
        <f t="shared" si="26"/>
        <v>Y</v>
      </c>
      <c r="AD152" s="9" t="str">
        <f t="shared" si="27"/>
        <v>N</v>
      </c>
      <c r="AE152" s="9" t="str">
        <f t="shared" si="28"/>
        <v>Y</v>
      </c>
      <c r="AF152" s="11" t="str">
        <f t="shared" si="29"/>
        <v>N</v>
      </c>
    </row>
    <row r="153" spans="1:32" ht="13" x14ac:dyDescent="0.15">
      <c r="A153" s="1" t="s">
        <v>480</v>
      </c>
      <c r="B153" s="1" t="s">
        <v>46</v>
      </c>
      <c r="C153" s="2">
        <v>10295</v>
      </c>
      <c r="D153" s="1" t="s">
        <v>481</v>
      </c>
      <c r="E153" s="1">
        <v>1</v>
      </c>
      <c r="F153" s="1" t="s">
        <v>24</v>
      </c>
      <c r="G153" s="2">
        <v>81500</v>
      </c>
      <c r="H153" s="1" t="s">
        <v>12</v>
      </c>
      <c r="I153" s="1" t="s">
        <v>5</v>
      </c>
      <c r="J153" s="1" t="s">
        <v>26</v>
      </c>
      <c r="K153" s="1">
        <v>11</v>
      </c>
      <c r="L153" s="3">
        <v>45518</v>
      </c>
      <c r="M153" s="1">
        <v>23</v>
      </c>
      <c r="N153" s="1" t="s">
        <v>482</v>
      </c>
      <c r="O153" s="1" t="s">
        <v>28</v>
      </c>
      <c r="P153" s="2">
        <v>1968</v>
      </c>
      <c r="Q153" s="1">
        <v>65.7</v>
      </c>
      <c r="R153" s="1">
        <v>5</v>
      </c>
      <c r="S153" s="1">
        <v>112</v>
      </c>
      <c r="T153" s="1">
        <v>2013</v>
      </c>
      <c r="U153" s="5" t="str">
        <f t="shared" si="20"/>
        <v>Manual</v>
      </c>
      <c r="V153" s="7">
        <f t="shared" si="21"/>
        <v>10000</v>
      </c>
      <c r="W153" s="7" t="str">
        <f>IFERROR(INDEX(PriceBands!C:C,MATCH(V153,PriceBands!A:A,0)),"£30k+")</f>
        <v>£10-£15k</v>
      </c>
      <c r="X153" s="7">
        <f t="shared" si="22"/>
        <v>50000</v>
      </c>
      <c r="Y153" s="7" t="str">
        <f>IFERROR(INDEX(MileageBand!B:B,MATCH(VehicleData!X153,MileageBand!A:A,0)),"Extremely High")</f>
        <v>Medium</v>
      </c>
      <c r="Z153" s="7">
        <f t="shared" si="23"/>
        <v>2</v>
      </c>
      <c r="AA153" s="9" t="str">
        <f t="shared" si="24"/>
        <v>Y</v>
      </c>
      <c r="AB153" s="9" t="str">
        <f t="shared" si="25"/>
        <v>Y</v>
      </c>
      <c r="AC153" s="9" t="str">
        <f t="shared" si="26"/>
        <v>Y</v>
      </c>
      <c r="AD153" s="9" t="str">
        <f t="shared" si="27"/>
        <v>N</v>
      </c>
      <c r="AE153" s="9" t="str">
        <f t="shared" si="28"/>
        <v>Y</v>
      </c>
      <c r="AF153" s="11" t="str">
        <f t="shared" si="29"/>
        <v>N</v>
      </c>
    </row>
    <row r="154" spans="1:32" ht="13" x14ac:dyDescent="0.15">
      <c r="A154" s="1" t="s">
        <v>483</v>
      </c>
      <c r="B154" s="1" t="s">
        <v>375</v>
      </c>
      <c r="C154" s="2">
        <v>6479</v>
      </c>
      <c r="D154" s="1" t="s">
        <v>484</v>
      </c>
      <c r="E154" s="1">
        <v>1</v>
      </c>
      <c r="F154" s="1" t="s">
        <v>11</v>
      </c>
      <c r="G154" s="2">
        <v>18000</v>
      </c>
      <c r="H154" s="1" t="s">
        <v>48</v>
      </c>
      <c r="I154" s="1" t="s">
        <v>5</v>
      </c>
      <c r="J154" s="1" t="s">
        <v>13</v>
      </c>
      <c r="K154" s="1">
        <v>8</v>
      </c>
      <c r="L154" s="3">
        <v>45685</v>
      </c>
      <c r="M154" s="1">
        <v>10</v>
      </c>
      <c r="N154" s="1" t="s">
        <v>485</v>
      </c>
      <c r="O154" s="1" t="s">
        <v>20</v>
      </c>
      <c r="P154" s="2">
        <v>1200</v>
      </c>
      <c r="Q154" s="1">
        <v>61.4</v>
      </c>
      <c r="R154" s="1">
        <v>5</v>
      </c>
      <c r="S154" s="1">
        <v>107</v>
      </c>
      <c r="T154" s="1">
        <v>2016</v>
      </c>
      <c r="U154" s="5" t="str">
        <f t="shared" si="20"/>
        <v>Manual</v>
      </c>
      <c r="V154" s="7">
        <f t="shared" si="21"/>
        <v>5000</v>
      </c>
      <c r="W154" s="7" t="str">
        <f>IFERROR(INDEX(PriceBands!C:C,MATCH(V154,PriceBands!A:A,0)),"£30k+")</f>
        <v>£5-10k</v>
      </c>
      <c r="X154" s="7">
        <f t="shared" si="22"/>
        <v>0</v>
      </c>
      <c r="Y154" s="7" t="str">
        <f>IFERROR(INDEX(MileageBand!B:B,MATCH(VehicleData!X154,MileageBand!A:A,0)),"Extremely High")</f>
        <v>Low</v>
      </c>
      <c r="Z154" s="7">
        <f t="shared" si="23"/>
        <v>1.2</v>
      </c>
      <c r="AA154" s="9" t="str">
        <f t="shared" si="24"/>
        <v>Y</v>
      </c>
      <c r="AB154" s="9" t="str">
        <f t="shared" si="25"/>
        <v>Y</v>
      </c>
      <c r="AC154" s="9" t="str">
        <f t="shared" si="26"/>
        <v>Y</v>
      </c>
      <c r="AD154" s="9" t="str">
        <f t="shared" si="27"/>
        <v>Y</v>
      </c>
      <c r="AE154" s="9" t="str">
        <f t="shared" si="28"/>
        <v>Y</v>
      </c>
      <c r="AF154" s="11" t="str">
        <f t="shared" si="29"/>
        <v>Y</v>
      </c>
    </row>
    <row r="155" spans="1:32" ht="13" x14ac:dyDescent="0.15">
      <c r="A155" s="1" t="s">
        <v>486</v>
      </c>
      <c r="B155" s="1" t="s">
        <v>278</v>
      </c>
      <c r="C155" s="2">
        <v>9841</v>
      </c>
      <c r="D155" s="1" t="s">
        <v>487</v>
      </c>
      <c r="E155" s="1">
        <v>1</v>
      </c>
      <c r="F155" s="1" t="s">
        <v>24</v>
      </c>
      <c r="G155" s="2">
        <v>102265</v>
      </c>
      <c r="H155" s="1" t="s">
        <v>32</v>
      </c>
      <c r="I155" s="1" t="s">
        <v>5</v>
      </c>
      <c r="J155" s="1" t="s">
        <v>6</v>
      </c>
      <c r="K155" s="1">
        <v>6</v>
      </c>
      <c r="L155" s="3">
        <v>45765</v>
      </c>
      <c r="M155" s="1">
        <v>19</v>
      </c>
      <c r="N155" s="1" t="s">
        <v>488</v>
      </c>
      <c r="O155" s="1" t="s">
        <v>6</v>
      </c>
      <c r="P155" s="2">
        <v>1968</v>
      </c>
      <c r="Q155" s="1">
        <v>65.7</v>
      </c>
      <c r="R155" s="1">
        <v>5</v>
      </c>
      <c r="S155" s="1">
        <v>113</v>
      </c>
      <c r="T155" s="1">
        <v>2018</v>
      </c>
      <c r="U155" s="5" t="str">
        <f t="shared" si="20"/>
        <v>Manual</v>
      </c>
      <c r="V155" s="7">
        <f t="shared" si="21"/>
        <v>5000</v>
      </c>
      <c r="W155" s="7" t="str">
        <f>IFERROR(INDEX(PriceBands!C:C,MATCH(V155,PriceBands!A:A,0)),"£30k+")</f>
        <v>£5-10k</v>
      </c>
      <c r="X155" s="7">
        <f t="shared" si="22"/>
        <v>100000</v>
      </c>
      <c r="Y155" s="7" t="str">
        <f>IFERROR(INDEX(MileageBand!B:B,MATCH(VehicleData!X155,MileageBand!A:A,0)),"Extremely High")</f>
        <v>High</v>
      </c>
      <c r="Z155" s="7">
        <f t="shared" si="23"/>
        <v>2</v>
      </c>
      <c r="AA155" s="9" t="str">
        <f t="shared" si="24"/>
        <v>Y</v>
      </c>
      <c r="AB155" s="9" t="str">
        <f t="shared" si="25"/>
        <v>N</v>
      </c>
      <c r="AC155" s="9" t="str">
        <f t="shared" si="26"/>
        <v>Y</v>
      </c>
      <c r="AD155" s="9" t="str">
        <f t="shared" si="27"/>
        <v>Y</v>
      </c>
      <c r="AE155" s="9" t="str">
        <f t="shared" si="28"/>
        <v>Y</v>
      </c>
      <c r="AF155" s="11" t="str">
        <f t="shared" si="29"/>
        <v>N</v>
      </c>
    </row>
    <row r="156" spans="1:32" ht="13" x14ac:dyDescent="0.15">
      <c r="A156" s="1" t="s">
        <v>489</v>
      </c>
      <c r="B156" s="1" t="s">
        <v>22</v>
      </c>
      <c r="C156" s="2">
        <v>4195</v>
      </c>
      <c r="D156" s="1" t="s">
        <v>490</v>
      </c>
      <c r="E156" s="1">
        <v>2</v>
      </c>
      <c r="F156" s="1" t="s">
        <v>24</v>
      </c>
      <c r="G156" s="2">
        <v>100000</v>
      </c>
      <c r="H156" s="1" t="s">
        <v>48</v>
      </c>
      <c r="I156" s="1" t="s">
        <v>25</v>
      </c>
      <c r="J156" s="1" t="s">
        <v>13</v>
      </c>
      <c r="K156" s="1">
        <v>12</v>
      </c>
      <c r="L156" s="3">
        <v>44832</v>
      </c>
      <c r="M156" s="1">
        <v>16</v>
      </c>
      <c r="N156" s="1" t="s">
        <v>491</v>
      </c>
      <c r="O156" s="1" t="s">
        <v>20</v>
      </c>
      <c r="P156" s="2">
        <v>1598</v>
      </c>
      <c r="Q156" s="1">
        <v>68.900000000000006</v>
      </c>
      <c r="R156" s="1">
        <v>5</v>
      </c>
      <c r="S156" s="1">
        <v>109</v>
      </c>
      <c r="T156" s="1">
        <v>2012</v>
      </c>
      <c r="U156" s="5" t="str">
        <f t="shared" si="20"/>
        <v>Automatic</v>
      </c>
      <c r="V156" s="7">
        <f t="shared" si="21"/>
        <v>0</v>
      </c>
      <c r="W156" s="7" t="str">
        <f>IFERROR(INDEX(PriceBands!C:C,MATCH(V156,PriceBands!A:A,0)),"£30k+")</f>
        <v>£0-5k</v>
      </c>
      <c r="X156" s="7">
        <f t="shared" si="22"/>
        <v>100000</v>
      </c>
      <c r="Y156" s="7" t="str">
        <f>IFERROR(INDEX(MileageBand!B:B,MATCH(VehicleData!X156,MileageBand!A:A,0)),"Extremely High")</f>
        <v>High</v>
      </c>
      <c r="Z156" s="7">
        <f t="shared" si="23"/>
        <v>1.6</v>
      </c>
      <c r="AA156" s="9" t="str">
        <f t="shared" si="24"/>
        <v>Y</v>
      </c>
      <c r="AB156" s="9" t="str">
        <f t="shared" si="25"/>
        <v>N</v>
      </c>
      <c r="AC156" s="9" t="str">
        <f t="shared" si="26"/>
        <v>Y</v>
      </c>
      <c r="AD156" s="9" t="str">
        <f t="shared" si="27"/>
        <v>N</v>
      </c>
      <c r="AE156" s="9" t="str">
        <f t="shared" si="28"/>
        <v>Y</v>
      </c>
      <c r="AF156" s="11" t="str">
        <f t="shared" si="29"/>
        <v>N</v>
      </c>
    </row>
    <row r="157" spans="1:32" ht="13" x14ac:dyDescent="0.15">
      <c r="A157" s="1" t="s">
        <v>492</v>
      </c>
      <c r="B157" s="1" t="s">
        <v>22</v>
      </c>
      <c r="C157" s="2">
        <v>7595</v>
      </c>
      <c r="D157" s="1" t="s">
        <v>493</v>
      </c>
      <c r="E157" s="1">
        <v>1</v>
      </c>
      <c r="F157" s="1" t="s">
        <v>11</v>
      </c>
      <c r="G157" s="2">
        <v>6600</v>
      </c>
      <c r="H157" s="1" t="s">
        <v>56</v>
      </c>
      <c r="I157" s="1" t="s">
        <v>5</v>
      </c>
      <c r="J157" s="1" t="s">
        <v>13</v>
      </c>
      <c r="K157" s="1">
        <v>8</v>
      </c>
      <c r="L157" s="3">
        <v>45524</v>
      </c>
      <c r="M157" s="1">
        <v>9</v>
      </c>
      <c r="N157" s="1" t="s">
        <v>494</v>
      </c>
      <c r="O157" s="1" t="s">
        <v>20</v>
      </c>
      <c r="P157" s="1">
        <v>999</v>
      </c>
      <c r="Q157" s="1">
        <v>58.9</v>
      </c>
      <c r="R157" s="1">
        <v>5</v>
      </c>
      <c r="S157" s="1">
        <v>108</v>
      </c>
      <c r="T157" s="1">
        <v>2016</v>
      </c>
      <c r="U157" s="5" t="str">
        <f t="shared" si="20"/>
        <v>Manual</v>
      </c>
      <c r="V157" s="7">
        <f t="shared" si="21"/>
        <v>5000</v>
      </c>
      <c r="W157" s="7" t="str">
        <f>IFERROR(INDEX(PriceBands!C:C,MATCH(V157,PriceBands!A:A,0)),"£30k+")</f>
        <v>£5-10k</v>
      </c>
      <c r="X157" s="7">
        <f t="shared" si="22"/>
        <v>0</v>
      </c>
      <c r="Y157" s="7" t="str">
        <f>IFERROR(INDEX(MileageBand!B:B,MATCH(VehicleData!X157,MileageBand!A:A,0)),"Extremely High")</f>
        <v>Low</v>
      </c>
      <c r="Z157" s="7">
        <f t="shared" si="23"/>
        <v>1</v>
      </c>
      <c r="AA157" s="9" t="str">
        <f t="shared" si="24"/>
        <v>Y</v>
      </c>
      <c r="AB157" s="9" t="str">
        <f t="shared" si="25"/>
        <v>Y</v>
      </c>
      <c r="AC157" s="9" t="str">
        <f t="shared" si="26"/>
        <v>Y</v>
      </c>
      <c r="AD157" s="9" t="str">
        <f t="shared" si="27"/>
        <v>Y</v>
      </c>
      <c r="AE157" s="9" t="str">
        <f t="shared" si="28"/>
        <v>Y</v>
      </c>
      <c r="AF157" s="11" t="str">
        <f t="shared" si="29"/>
        <v>Y</v>
      </c>
    </row>
    <row r="158" spans="1:32" ht="13" x14ac:dyDescent="0.15">
      <c r="A158" s="1" t="s">
        <v>495</v>
      </c>
      <c r="B158" s="1" t="s">
        <v>104</v>
      </c>
      <c r="C158" s="2">
        <v>11645</v>
      </c>
      <c r="D158" s="1" t="s">
        <v>496</v>
      </c>
      <c r="E158" s="1">
        <v>2</v>
      </c>
      <c r="F158" s="1" t="s">
        <v>3</v>
      </c>
      <c r="G158" s="2">
        <v>20000</v>
      </c>
      <c r="H158" s="1" t="s">
        <v>4</v>
      </c>
      <c r="I158" s="1" t="s">
        <v>25</v>
      </c>
      <c r="J158" s="1" t="s">
        <v>13</v>
      </c>
      <c r="K158" s="1">
        <v>12</v>
      </c>
      <c r="L158" s="3">
        <v>44606</v>
      </c>
      <c r="M158" s="1">
        <v>15</v>
      </c>
      <c r="N158" s="1" t="s">
        <v>497</v>
      </c>
      <c r="O158" s="1" t="s">
        <v>20</v>
      </c>
      <c r="P158" s="2">
        <v>1798</v>
      </c>
      <c r="Q158" s="1">
        <v>72.400000000000006</v>
      </c>
      <c r="R158" s="1">
        <v>5</v>
      </c>
      <c r="S158" s="1">
        <v>89</v>
      </c>
      <c r="T158" s="1">
        <v>2012</v>
      </c>
      <c r="U158" s="5" t="str">
        <f t="shared" si="20"/>
        <v>Automatic</v>
      </c>
      <c r="V158" s="7">
        <f t="shared" si="21"/>
        <v>10000</v>
      </c>
      <c r="W158" s="7" t="str">
        <f>IFERROR(INDEX(PriceBands!C:C,MATCH(V158,PriceBands!A:A,0)),"£30k+")</f>
        <v>£10-£15k</v>
      </c>
      <c r="X158" s="7">
        <f t="shared" si="22"/>
        <v>0</v>
      </c>
      <c r="Y158" s="7" t="str">
        <f>IFERROR(INDEX(MileageBand!B:B,MATCH(VehicleData!X158,MileageBand!A:A,0)),"Extremely High")</f>
        <v>Low</v>
      </c>
      <c r="Z158" s="7">
        <f t="shared" si="23"/>
        <v>1.8</v>
      </c>
      <c r="AA158" s="9" t="str">
        <f t="shared" si="24"/>
        <v>Y</v>
      </c>
      <c r="AB158" s="9" t="str">
        <f t="shared" si="25"/>
        <v>Y</v>
      </c>
      <c r="AC158" s="9" t="str">
        <f t="shared" si="26"/>
        <v>Y</v>
      </c>
      <c r="AD158" s="9" t="str">
        <f t="shared" si="27"/>
        <v>N</v>
      </c>
      <c r="AE158" s="9" t="str">
        <f t="shared" si="28"/>
        <v>Y</v>
      </c>
      <c r="AF158" s="11" t="str">
        <f t="shared" si="29"/>
        <v>N</v>
      </c>
    </row>
    <row r="159" spans="1:32" ht="13" x14ac:dyDescent="0.15">
      <c r="A159" s="1" t="s">
        <v>498</v>
      </c>
      <c r="B159" s="1" t="s">
        <v>51</v>
      </c>
      <c r="C159" s="2">
        <v>4695</v>
      </c>
      <c r="D159" s="1" t="s">
        <v>499</v>
      </c>
      <c r="E159" s="1">
        <v>1</v>
      </c>
      <c r="F159" s="1" t="s">
        <v>11</v>
      </c>
      <c r="G159" s="2">
        <v>46000</v>
      </c>
      <c r="H159" s="1" t="s">
        <v>4</v>
      </c>
      <c r="I159" s="1" t="s">
        <v>5</v>
      </c>
      <c r="J159" s="1" t="s">
        <v>13</v>
      </c>
      <c r="K159" s="1">
        <v>12</v>
      </c>
      <c r="L159" s="3">
        <v>45701</v>
      </c>
      <c r="M159" s="1">
        <v>14</v>
      </c>
      <c r="N159" s="1" t="s">
        <v>500</v>
      </c>
      <c r="O159" s="1" t="s">
        <v>20</v>
      </c>
      <c r="P159" s="2">
        <v>1596</v>
      </c>
      <c r="Q159" s="1">
        <v>47.9</v>
      </c>
      <c r="R159" s="1">
        <v>5</v>
      </c>
      <c r="S159" s="1">
        <v>136</v>
      </c>
      <c r="T159" s="1">
        <v>2012</v>
      </c>
      <c r="U159" s="5" t="str">
        <f t="shared" si="20"/>
        <v>Manual</v>
      </c>
      <c r="V159" s="7">
        <f t="shared" si="21"/>
        <v>0</v>
      </c>
      <c r="W159" s="7" t="str">
        <f>IFERROR(INDEX(PriceBands!C:C,MATCH(V159,PriceBands!A:A,0)),"£30k+")</f>
        <v>£0-5k</v>
      </c>
      <c r="X159" s="7">
        <f t="shared" si="22"/>
        <v>0</v>
      </c>
      <c r="Y159" s="7" t="str">
        <f>IFERROR(INDEX(MileageBand!B:B,MATCH(VehicleData!X159,MileageBand!A:A,0)),"Extremely High")</f>
        <v>Low</v>
      </c>
      <c r="Z159" s="7">
        <f t="shared" si="23"/>
        <v>1.6</v>
      </c>
      <c r="AA159" s="9" t="str">
        <f t="shared" si="24"/>
        <v>Y</v>
      </c>
      <c r="AB159" s="9" t="str">
        <f t="shared" si="25"/>
        <v>Y</v>
      </c>
      <c r="AC159" s="9" t="str">
        <f t="shared" si="26"/>
        <v>Y</v>
      </c>
      <c r="AD159" s="9" t="str">
        <f t="shared" si="27"/>
        <v>N</v>
      </c>
      <c r="AE159" s="9" t="str">
        <f t="shared" si="28"/>
        <v>Y</v>
      </c>
      <c r="AF159" s="11" t="str">
        <f t="shared" si="29"/>
        <v>N</v>
      </c>
    </row>
    <row r="160" spans="1:32" ht="13" x14ac:dyDescent="0.15">
      <c r="A160" s="1" t="s">
        <v>501</v>
      </c>
      <c r="B160" s="1" t="s">
        <v>9</v>
      </c>
      <c r="C160" s="2">
        <v>5695</v>
      </c>
      <c r="D160" s="1" t="s">
        <v>502</v>
      </c>
      <c r="E160" s="1">
        <v>1</v>
      </c>
      <c r="F160" s="1" t="s">
        <v>24</v>
      </c>
      <c r="G160" s="2">
        <v>67000</v>
      </c>
      <c r="H160" s="1" t="s">
        <v>56</v>
      </c>
      <c r="I160" s="1" t="s">
        <v>25</v>
      </c>
      <c r="J160" s="1" t="s">
        <v>13</v>
      </c>
      <c r="K160" s="1">
        <v>11</v>
      </c>
      <c r="L160" s="3">
        <v>44408</v>
      </c>
      <c r="M160" s="1">
        <v>13</v>
      </c>
      <c r="N160" s="1" t="s">
        <v>503</v>
      </c>
      <c r="O160" s="1" t="s">
        <v>20</v>
      </c>
      <c r="P160" s="2">
        <v>1686</v>
      </c>
      <c r="Q160" s="1">
        <v>76.400000000000006</v>
      </c>
      <c r="R160" s="1">
        <v>5</v>
      </c>
      <c r="S160" s="1">
        <v>99</v>
      </c>
      <c r="T160" s="1">
        <v>2013</v>
      </c>
      <c r="U160" s="5" t="str">
        <f t="shared" si="20"/>
        <v>Manual</v>
      </c>
      <c r="V160" s="7">
        <f t="shared" si="21"/>
        <v>5000</v>
      </c>
      <c r="W160" s="7" t="str">
        <f>IFERROR(INDEX(PriceBands!C:C,MATCH(V160,PriceBands!A:A,0)),"£30k+")</f>
        <v>£5-10k</v>
      </c>
      <c r="X160" s="7">
        <f t="shared" si="22"/>
        <v>50000</v>
      </c>
      <c r="Y160" s="7" t="str">
        <f>IFERROR(INDEX(MileageBand!B:B,MATCH(VehicleData!X160,MileageBand!A:A,0)),"Extremely High")</f>
        <v>Medium</v>
      </c>
      <c r="Z160" s="7">
        <f t="shared" si="23"/>
        <v>1.7</v>
      </c>
      <c r="AA160" s="9" t="str">
        <f t="shared" si="24"/>
        <v>Y</v>
      </c>
      <c r="AB160" s="9" t="str">
        <f t="shared" si="25"/>
        <v>Y</v>
      </c>
      <c r="AC160" s="9" t="str">
        <f t="shared" si="26"/>
        <v>Y</v>
      </c>
      <c r="AD160" s="9" t="str">
        <f t="shared" si="27"/>
        <v>N</v>
      </c>
      <c r="AE160" s="9" t="str">
        <f t="shared" si="28"/>
        <v>Y</v>
      </c>
      <c r="AF160" s="11" t="str">
        <f t="shared" si="29"/>
        <v>N</v>
      </c>
    </row>
    <row r="161" spans="1:32" ht="13" x14ac:dyDescent="0.15">
      <c r="A161" s="1" t="s">
        <v>504</v>
      </c>
      <c r="B161" s="1" t="s">
        <v>375</v>
      </c>
      <c r="C161" s="2">
        <v>1795</v>
      </c>
      <c r="D161" s="1" t="s">
        <v>505</v>
      </c>
      <c r="E161" s="1">
        <v>1</v>
      </c>
      <c r="F161" s="1" t="s">
        <v>11</v>
      </c>
      <c r="G161" s="2">
        <v>84000</v>
      </c>
      <c r="H161" s="1" t="s">
        <v>4</v>
      </c>
      <c r="I161" s="1" t="s">
        <v>25</v>
      </c>
      <c r="J161" s="1" t="s">
        <v>13</v>
      </c>
      <c r="K161" s="1">
        <v>14</v>
      </c>
      <c r="L161" s="3">
        <v>44635</v>
      </c>
      <c r="M161" s="1">
        <v>5</v>
      </c>
      <c r="N161" s="1" t="s">
        <v>506</v>
      </c>
      <c r="O161" s="1" t="s">
        <v>20</v>
      </c>
      <c r="P161" s="2">
        <v>1124</v>
      </c>
      <c r="Q161" s="1">
        <v>47.9</v>
      </c>
      <c r="R161" s="1">
        <v>5</v>
      </c>
      <c r="S161" s="1">
        <v>139</v>
      </c>
      <c r="T161" s="1">
        <v>2010</v>
      </c>
      <c r="U161" s="5" t="str">
        <f t="shared" si="20"/>
        <v>Manual</v>
      </c>
      <c r="V161" s="7">
        <f t="shared" si="21"/>
        <v>0</v>
      </c>
      <c r="W161" s="7" t="str">
        <f>IFERROR(INDEX(PriceBands!C:C,MATCH(V161,PriceBands!A:A,0)),"£30k+")</f>
        <v>£0-5k</v>
      </c>
      <c r="X161" s="7">
        <f t="shared" si="22"/>
        <v>50000</v>
      </c>
      <c r="Y161" s="7" t="str">
        <f>IFERROR(INDEX(MileageBand!B:B,MATCH(VehicleData!X161,MileageBand!A:A,0)),"Extremely High")</f>
        <v>Medium</v>
      </c>
      <c r="Z161" s="7">
        <f t="shared" si="23"/>
        <v>1.1000000000000001</v>
      </c>
      <c r="AA161" s="9" t="str">
        <f t="shared" si="24"/>
        <v>Y</v>
      </c>
      <c r="AB161" s="9" t="str">
        <f t="shared" si="25"/>
        <v>Y</v>
      </c>
      <c r="AC161" s="9" t="str">
        <f t="shared" si="26"/>
        <v>Y</v>
      </c>
      <c r="AD161" s="9" t="str">
        <f t="shared" si="27"/>
        <v>N</v>
      </c>
      <c r="AE161" s="9" t="str">
        <f t="shared" si="28"/>
        <v>Y</v>
      </c>
      <c r="AF161" s="11" t="str">
        <f t="shared" si="29"/>
        <v>N</v>
      </c>
    </row>
    <row r="162" spans="1:32" ht="13" x14ac:dyDescent="0.15">
      <c r="A162" s="1" t="s">
        <v>507</v>
      </c>
      <c r="B162" s="1" t="s">
        <v>94</v>
      </c>
      <c r="C162" s="2">
        <v>15695</v>
      </c>
      <c r="D162" s="1" t="s">
        <v>508</v>
      </c>
      <c r="E162" s="1">
        <v>2</v>
      </c>
      <c r="F162" s="1" t="s">
        <v>24</v>
      </c>
      <c r="G162" s="2">
        <v>66000</v>
      </c>
      <c r="H162" s="1" t="s">
        <v>32</v>
      </c>
      <c r="I162" s="1" t="s">
        <v>25</v>
      </c>
      <c r="J162" s="1" t="s">
        <v>26</v>
      </c>
      <c r="K162" s="1">
        <v>9</v>
      </c>
      <c r="L162" s="3">
        <v>44717</v>
      </c>
      <c r="M162" s="1">
        <v>24</v>
      </c>
      <c r="N162" s="1" t="s">
        <v>509</v>
      </c>
      <c r="O162" s="1" t="s">
        <v>28</v>
      </c>
      <c r="P162" s="2">
        <v>1995</v>
      </c>
      <c r="Q162" s="1">
        <v>62.8</v>
      </c>
      <c r="R162" s="1">
        <v>5</v>
      </c>
      <c r="S162" s="1">
        <v>118</v>
      </c>
      <c r="T162" s="1">
        <v>2015</v>
      </c>
      <c r="U162" s="5" t="str">
        <f t="shared" si="20"/>
        <v>Automatic</v>
      </c>
      <c r="V162" s="7">
        <f t="shared" si="21"/>
        <v>15000</v>
      </c>
      <c r="W162" s="7" t="str">
        <f>IFERROR(INDEX(PriceBands!C:C,MATCH(V162,PriceBands!A:A,0)),"£30k+")</f>
        <v>£15-20k</v>
      </c>
      <c r="X162" s="7">
        <f t="shared" si="22"/>
        <v>50000</v>
      </c>
      <c r="Y162" s="7" t="str">
        <f>IFERROR(INDEX(MileageBand!B:B,MATCH(VehicleData!X162,MileageBand!A:A,0)),"Extremely High")</f>
        <v>Medium</v>
      </c>
      <c r="Z162" s="7">
        <f t="shared" si="23"/>
        <v>2</v>
      </c>
      <c r="AA162" s="9" t="str">
        <f t="shared" si="24"/>
        <v>Y</v>
      </c>
      <c r="AB162" s="9" t="str">
        <f t="shared" si="25"/>
        <v>Y</v>
      </c>
      <c r="AC162" s="9" t="str">
        <f t="shared" si="26"/>
        <v>Y</v>
      </c>
      <c r="AD162" s="9" t="str">
        <f t="shared" si="27"/>
        <v>Y</v>
      </c>
      <c r="AE162" s="9" t="str">
        <f t="shared" si="28"/>
        <v>Y</v>
      </c>
      <c r="AF162" s="11" t="str">
        <f t="shared" si="29"/>
        <v>Y</v>
      </c>
    </row>
    <row r="163" spans="1:32" ht="13" x14ac:dyDescent="0.15">
      <c r="A163" s="1" t="s">
        <v>510</v>
      </c>
      <c r="B163" s="1" t="s">
        <v>22</v>
      </c>
      <c r="C163" s="2">
        <v>8345</v>
      </c>
      <c r="D163" s="1" t="s">
        <v>511</v>
      </c>
      <c r="E163" s="1">
        <v>2</v>
      </c>
      <c r="F163" s="1" t="s">
        <v>11</v>
      </c>
      <c r="G163" s="2">
        <v>44000</v>
      </c>
      <c r="H163" s="1" t="s">
        <v>512</v>
      </c>
      <c r="I163" s="1" t="s">
        <v>25</v>
      </c>
      <c r="J163" s="1" t="s">
        <v>13</v>
      </c>
      <c r="K163" s="1">
        <v>10</v>
      </c>
      <c r="L163" s="3">
        <v>44841</v>
      </c>
      <c r="M163" s="1">
        <v>13</v>
      </c>
      <c r="N163" s="1" t="s">
        <v>513</v>
      </c>
      <c r="O163" s="1" t="s">
        <v>20</v>
      </c>
      <c r="P163" s="2">
        <v>1395</v>
      </c>
      <c r="Q163" s="1">
        <v>56.5</v>
      </c>
      <c r="R163" s="1">
        <v>5</v>
      </c>
      <c r="S163" s="1">
        <v>116</v>
      </c>
      <c r="T163" s="1">
        <v>2014</v>
      </c>
      <c r="U163" s="5" t="str">
        <f t="shared" si="20"/>
        <v>Automatic</v>
      </c>
      <c r="V163" s="7">
        <f t="shared" si="21"/>
        <v>5000</v>
      </c>
      <c r="W163" s="7" t="str">
        <f>IFERROR(INDEX(PriceBands!C:C,MATCH(V163,PriceBands!A:A,0)),"£30k+")</f>
        <v>£5-10k</v>
      </c>
      <c r="X163" s="7">
        <f t="shared" si="22"/>
        <v>0</v>
      </c>
      <c r="Y163" s="7" t="str">
        <f>IFERROR(INDEX(MileageBand!B:B,MATCH(VehicleData!X163,MileageBand!A:A,0)),"Extremely High")</f>
        <v>Low</v>
      </c>
      <c r="Z163" s="7">
        <f t="shared" si="23"/>
        <v>1.4</v>
      </c>
      <c r="AA163" s="9" t="str">
        <f t="shared" si="24"/>
        <v>Y</v>
      </c>
      <c r="AB163" s="9" t="str">
        <f t="shared" si="25"/>
        <v>Y</v>
      </c>
      <c r="AC163" s="9" t="str">
        <f t="shared" si="26"/>
        <v>Y</v>
      </c>
      <c r="AD163" s="9" t="str">
        <f t="shared" si="27"/>
        <v>Y</v>
      </c>
      <c r="AE163" s="9" t="str">
        <f t="shared" si="28"/>
        <v>Y</v>
      </c>
      <c r="AF163" s="11" t="str">
        <f t="shared" si="29"/>
        <v>Y</v>
      </c>
    </row>
    <row r="164" spans="1:32" ht="13" x14ac:dyDescent="0.15">
      <c r="A164" s="1" t="s">
        <v>514</v>
      </c>
      <c r="B164" s="1" t="s">
        <v>17</v>
      </c>
      <c r="C164" s="2">
        <v>7445</v>
      </c>
      <c r="D164" s="1" t="s">
        <v>515</v>
      </c>
      <c r="E164" s="1">
        <v>2</v>
      </c>
      <c r="F164" s="1" t="s">
        <v>268</v>
      </c>
      <c r="G164" s="2">
        <v>48000</v>
      </c>
      <c r="H164" s="1" t="s">
        <v>65</v>
      </c>
      <c r="I164" s="1" t="s">
        <v>25</v>
      </c>
      <c r="J164" s="1" t="s">
        <v>13</v>
      </c>
      <c r="K164" s="1">
        <v>11</v>
      </c>
      <c r="L164" s="3">
        <v>44535</v>
      </c>
      <c r="M164" s="1">
        <v>22</v>
      </c>
      <c r="O164" s="1" t="s">
        <v>20</v>
      </c>
      <c r="P164" s="1">
        <v>0</v>
      </c>
      <c r="Q164" s="1">
        <v>0</v>
      </c>
      <c r="R164" s="1">
        <v>5</v>
      </c>
      <c r="S164" s="1">
        <v>0</v>
      </c>
      <c r="T164" s="1">
        <v>2013</v>
      </c>
      <c r="U164" s="5" t="str">
        <f t="shared" si="20"/>
        <v>Automatic</v>
      </c>
      <c r="V164" s="7">
        <f t="shared" si="21"/>
        <v>5000</v>
      </c>
      <c r="W164" s="7" t="str">
        <f>IFERROR(INDEX(PriceBands!C:C,MATCH(V164,PriceBands!A:A,0)),"£30k+")</f>
        <v>£5-10k</v>
      </c>
      <c r="X164" s="7">
        <f t="shared" si="22"/>
        <v>0</v>
      </c>
      <c r="Y164" s="7" t="str">
        <f>IFERROR(INDEX(MileageBand!B:B,MATCH(VehicleData!X164,MileageBand!A:A,0)),"Extremely High")</f>
        <v>Low</v>
      </c>
      <c r="Z164" s="7">
        <f t="shared" si="23"/>
        <v>0</v>
      </c>
      <c r="AA164" s="9" t="str">
        <f t="shared" si="24"/>
        <v>Y</v>
      </c>
      <c r="AB164" s="9" t="str">
        <f t="shared" si="25"/>
        <v>Y</v>
      </c>
      <c r="AC164" s="9" t="str">
        <f t="shared" si="26"/>
        <v>Y</v>
      </c>
      <c r="AD164" s="9" t="str">
        <f t="shared" si="27"/>
        <v>N</v>
      </c>
      <c r="AE164" s="9" t="str">
        <f t="shared" si="28"/>
        <v>N</v>
      </c>
      <c r="AF164" s="11" t="str">
        <f t="shared" si="29"/>
        <v>N</v>
      </c>
    </row>
    <row r="165" spans="1:32" ht="13" x14ac:dyDescent="0.15">
      <c r="A165" s="1" t="s">
        <v>516</v>
      </c>
      <c r="B165" s="1" t="s">
        <v>51</v>
      </c>
      <c r="C165" s="2">
        <v>3780</v>
      </c>
      <c r="D165" s="1" t="s">
        <v>517</v>
      </c>
      <c r="E165" s="1">
        <v>1</v>
      </c>
      <c r="F165" s="1" t="s">
        <v>11</v>
      </c>
      <c r="G165" s="2">
        <v>41000</v>
      </c>
      <c r="H165" s="1" t="s">
        <v>4</v>
      </c>
      <c r="I165" s="1" t="s">
        <v>5</v>
      </c>
      <c r="J165" s="1" t="s">
        <v>13</v>
      </c>
      <c r="K165" s="1">
        <v>12</v>
      </c>
      <c r="L165" s="3">
        <v>45640</v>
      </c>
      <c r="M165" s="1">
        <v>14</v>
      </c>
      <c r="N165" s="1" t="s">
        <v>518</v>
      </c>
      <c r="O165" s="1" t="s">
        <v>15</v>
      </c>
      <c r="P165" s="2">
        <v>1596</v>
      </c>
      <c r="Q165" s="1">
        <v>48.7</v>
      </c>
      <c r="R165" s="1">
        <v>5</v>
      </c>
      <c r="S165" s="1">
        <v>132</v>
      </c>
      <c r="T165" s="1">
        <v>2012</v>
      </c>
      <c r="U165" s="5" t="str">
        <f t="shared" si="20"/>
        <v>Manual</v>
      </c>
      <c r="V165" s="7">
        <f t="shared" si="21"/>
        <v>0</v>
      </c>
      <c r="W165" s="7" t="str">
        <f>IFERROR(INDEX(PriceBands!C:C,MATCH(V165,PriceBands!A:A,0)),"£30k+")</f>
        <v>£0-5k</v>
      </c>
      <c r="X165" s="7">
        <f t="shared" si="22"/>
        <v>0</v>
      </c>
      <c r="Y165" s="7" t="str">
        <f>IFERROR(INDEX(MileageBand!B:B,MATCH(VehicleData!X165,MileageBand!A:A,0)),"Extremely High")</f>
        <v>Low</v>
      </c>
      <c r="Z165" s="7">
        <f t="shared" si="23"/>
        <v>1.6</v>
      </c>
      <c r="AA165" s="9" t="str">
        <f t="shared" si="24"/>
        <v>Y</v>
      </c>
      <c r="AB165" s="9" t="str">
        <f t="shared" si="25"/>
        <v>Y</v>
      </c>
      <c r="AC165" s="9" t="str">
        <f t="shared" si="26"/>
        <v>Y</v>
      </c>
      <c r="AD165" s="9" t="str">
        <f t="shared" si="27"/>
        <v>N</v>
      </c>
      <c r="AE165" s="9" t="str">
        <f t="shared" si="28"/>
        <v>Y</v>
      </c>
      <c r="AF165" s="11" t="str">
        <f t="shared" si="29"/>
        <v>N</v>
      </c>
    </row>
    <row r="166" spans="1:32" ht="13" x14ac:dyDescent="0.15">
      <c r="A166" s="1" t="s">
        <v>519</v>
      </c>
      <c r="B166" s="1" t="s">
        <v>278</v>
      </c>
      <c r="C166" s="2">
        <v>10197</v>
      </c>
      <c r="D166" s="1" t="s">
        <v>520</v>
      </c>
      <c r="E166" s="1">
        <v>1</v>
      </c>
      <c r="F166" s="1" t="s">
        <v>24</v>
      </c>
      <c r="G166" s="2">
        <v>66000</v>
      </c>
      <c r="H166" s="1" t="s">
        <v>65</v>
      </c>
      <c r="I166" s="1" t="s">
        <v>25</v>
      </c>
      <c r="J166" s="1" t="s">
        <v>6</v>
      </c>
      <c r="K166" s="1">
        <v>8</v>
      </c>
      <c r="L166" s="3">
        <v>45222</v>
      </c>
      <c r="M166" s="1">
        <v>18</v>
      </c>
      <c r="N166" s="1" t="s">
        <v>521</v>
      </c>
      <c r="O166" s="1" t="s">
        <v>6</v>
      </c>
      <c r="P166" s="2">
        <v>1968</v>
      </c>
      <c r="Q166" s="1">
        <v>68.900000000000006</v>
      </c>
      <c r="R166" s="1">
        <v>5</v>
      </c>
      <c r="S166" s="1">
        <v>109</v>
      </c>
      <c r="T166" s="1">
        <v>2016</v>
      </c>
      <c r="U166" s="5" t="str">
        <f t="shared" si="20"/>
        <v>Manual</v>
      </c>
      <c r="V166" s="7">
        <f t="shared" si="21"/>
        <v>10000</v>
      </c>
      <c r="W166" s="7" t="str">
        <f>IFERROR(INDEX(PriceBands!C:C,MATCH(V166,PriceBands!A:A,0)),"£30k+")</f>
        <v>£10-£15k</v>
      </c>
      <c r="X166" s="7">
        <f t="shared" si="22"/>
        <v>50000</v>
      </c>
      <c r="Y166" s="7" t="str">
        <f>IFERROR(INDEX(MileageBand!B:B,MATCH(VehicleData!X166,MileageBand!A:A,0)),"Extremely High")</f>
        <v>Medium</v>
      </c>
      <c r="Z166" s="7">
        <f t="shared" si="23"/>
        <v>2</v>
      </c>
      <c r="AA166" s="9" t="str">
        <f t="shared" si="24"/>
        <v>Y</v>
      </c>
      <c r="AB166" s="9" t="str">
        <f t="shared" si="25"/>
        <v>Y</v>
      </c>
      <c r="AC166" s="9" t="str">
        <f t="shared" si="26"/>
        <v>Y</v>
      </c>
      <c r="AD166" s="9" t="str">
        <f t="shared" si="27"/>
        <v>Y</v>
      </c>
      <c r="AE166" s="9" t="str">
        <f t="shared" si="28"/>
        <v>Y</v>
      </c>
      <c r="AF166" s="11" t="str">
        <f t="shared" si="29"/>
        <v>Y</v>
      </c>
    </row>
    <row r="167" spans="1:32" ht="13" x14ac:dyDescent="0.15">
      <c r="A167" s="1" t="s">
        <v>522</v>
      </c>
      <c r="B167" s="1" t="s">
        <v>46</v>
      </c>
      <c r="C167" s="2">
        <v>11695</v>
      </c>
      <c r="D167" s="1" t="s">
        <v>523</v>
      </c>
      <c r="E167" s="1">
        <v>1</v>
      </c>
      <c r="F167" s="1" t="s">
        <v>11</v>
      </c>
      <c r="G167" s="2">
        <v>2000</v>
      </c>
      <c r="H167" s="1" t="s">
        <v>12</v>
      </c>
      <c r="I167" s="1" t="s">
        <v>25</v>
      </c>
      <c r="J167" s="1" t="s">
        <v>13</v>
      </c>
      <c r="K167" s="1">
        <v>9</v>
      </c>
      <c r="L167" s="3">
        <v>44356</v>
      </c>
      <c r="M167" s="1">
        <v>16</v>
      </c>
      <c r="N167" s="1" t="s">
        <v>524</v>
      </c>
      <c r="O167" s="1" t="s">
        <v>15</v>
      </c>
      <c r="P167" s="2">
        <v>1395</v>
      </c>
      <c r="Q167" s="1">
        <v>55.4</v>
      </c>
      <c r="R167" s="1">
        <v>5</v>
      </c>
      <c r="S167" s="1">
        <v>117</v>
      </c>
      <c r="T167" s="1">
        <v>2015</v>
      </c>
      <c r="U167" s="5" t="str">
        <f t="shared" si="20"/>
        <v>Manual</v>
      </c>
      <c r="V167" s="7">
        <f t="shared" si="21"/>
        <v>10000</v>
      </c>
      <c r="W167" s="7" t="str">
        <f>IFERROR(INDEX(PriceBands!C:C,MATCH(V167,PriceBands!A:A,0)),"£30k+")</f>
        <v>£10-£15k</v>
      </c>
      <c r="X167" s="7">
        <f t="shared" si="22"/>
        <v>0</v>
      </c>
      <c r="Y167" s="7" t="str">
        <f>IFERROR(INDEX(MileageBand!B:B,MATCH(VehicleData!X167,MileageBand!A:A,0)),"Extremely High")</f>
        <v>Low</v>
      </c>
      <c r="Z167" s="7">
        <f t="shared" si="23"/>
        <v>1.4</v>
      </c>
      <c r="AA167" s="9" t="str">
        <f t="shared" si="24"/>
        <v>Y</v>
      </c>
      <c r="AB167" s="9" t="str">
        <f t="shared" si="25"/>
        <v>Y</v>
      </c>
      <c r="AC167" s="9" t="str">
        <f t="shared" si="26"/>
        <v>Y</v>
      </c>
      <c r="AD167" s="9" t="str">
        <f t="shared" si="27"/>
        <v>Y</v>
      </c>
      <c r="AE167" s="9" t="str">
        <f t="shared" si="28"/>
        <v>Y</v>
      </c>
      <c r="AF167" s="11" t="str">
        <f t="shared" si="29"/>
        <v>Y</v>
      </c>
    </row>
    <row r="168" spans="1:32" ht="13" x14ac:dyDescent="0.15">
      <c r="A168" s="1" t="s">
        <v>525</v>
      </c>
      <c r="B168" s="1" t="s">
        <v>112</v>
      </c>
      <c r="C168" s="1">
        <v>645</v>
      </c>
      <c r="D168" s="1" t="s">
        <v>526</v>
      </c>
      <c r="E168" s="1">
        <v>1</v>
      </c>
      <c r="F168" s="1" t="s">
        <v>24</v>
      </c>
      <c r="G168" s="1">
        <v>100</v>
      </c>
      <c r="H168" s="1" t="s">
        <v>65</v>
      </c>
      <c r="I168" s="1" t="s">
        <v>25</v>
      </c>
      <c r="J168" s="1" t="s">
        <v>13</v>
      </c>
      <c r="K168" s="1">
        <v>17</v>
      </c>
      <c r="L168" s="3">
        <v>44881</v>
      </c>
      <c r="M168" s="1">
        <v>5</v>
      </c>
      <c r="N168" s="1" t="s">
        <v>527</v>
      </c>
      <c r="O168" s="1" t="s">
        <v>15</v>
      </c>
      <c r="P168" s="2">
        <v>1398</v>
      </c>
      <c r="Q168" s="1">
        <v>62.8</v>
      </c>
      <c r="R168" s="1">
        <v>5</v>
      </c>
      <c r="S168" s="1">
        <v>120</v>
      </c>
      <c r="T168" s="1">
        <v>2007</v>
      </c>
      <c r="U168" s="5" t="str">
        <f t="shared" si="20"/>
        <v>Manual</v>
      </c>
      <c r="V168" s="7">
        <f t="shared" si="21"/>
        <v>0</v>
      </c>
      <c r="W168" s="7" t="str">
        <f>IFERROR(INDEX(PriceBands!C:C,MATCH(V168,PriceBands!A:A,0)),"£30k+")</f>
        <v>£0-5k</v>
      </c>
      <c r="X168" s="7">
        <f t="shared" si="22"/>
        <v>0</v>
      </c>
      <c r="Y168" s="7" t="str">
        <f>IFERROR(INDEX(MileageBand!B:B,MATCH(VehicleData!X168,MileageBand!A:A,0)),"Extremely High")</f>
        <v>Low</v>
      </c>
      <c r="Z168" s="7">
        <f t="shared" si="23"/>
        <v>1.4</v>
      </c>
      <c r="AA168" s="9" t="str">
        <f t="shared" si="24"/>
        <v>Y</v>
      </c>
      <c r="AB168" s="9" t="str">
        <f t="shared" si="25"/>
        <v>Y</v>
      </c>
      <c r="AC168" s="9" t="str">
        <f t="shared" si="26"/>
        <v>Y</v>
      </c>
      <c r="AD168" s="9" t="str">
        <f t="shared" si="27"/>
        <v>N</v>
      </c>
      <c r="AE168" s="9" t="str">
        <f t="shared" si="28"/>
        <v>Y</v>
      </c>
      <c r="AF168" s="11" t="str">
        <f t="shared" si="29"/>
        <v>N</v>
      </c>
    </row>
    <row r="169" spans="1:32" ht="13" x14ac:dyDescent="0.15">
      <c r="A169" s="1" t="s">
        <v>528</v>
      </c>
      <c r="B169" s="1" t="s">
        <v>36</v>
      </c>
      <c r="C169" s="2">
        <v>5140</v>
      </c>
      <c r="D169" s="1" t="s">
        <v>529</v>
      </c>
      <c r="E169" s="1">
        <v>1</v>
      </c>
      <c r="F169" s="1" t="s">
        <v>11</v>
      </c>
      <c r="G169" s="2">
        <v>3500</v>
      </c>
      <c r="H169" s="1" t="s">
        <v>12</v>
      </c>
      <c r="I169" s="1" t="s">
        <v>5</v>
      </c>
      <c r="J169" s="1" t="s">
        <v>13</v>
      </c>
      <c r="K169" s="1">
        <v>6</v>
      </c>
      <c r="L169" s="3">
        <v>45553</v>
      </c>
      <c r="M169" s="1">
        <v>1</v>
      </c>
      <c r="N169" s="1" t="s">
        <v>530</v>
      </c>
      <c r="O169" s="1" t="s">
        <v>20</v>
      </c>
      <c r="P169" s="1">
        <v>999</v>
      </c>
      <c r="Q169" s="1">
        <v>67.3</v>
      </c>
      <c r="R169" s="1">
        <v>4</v>
      </c>
      <c r="S169" s="1">
        <v>97</v>
      </c>
      <c r="T169" s="1">
        <v>2018</v>
      </c>
      <c r="U169" s="5" t="str">
        <f t="shared" si="20"/>
        <v>Manual</v>
      </c>
      <c r="V169" s="7">
        <f t="shared" si="21"/>
        <v>5000</v>
      </c>
      <c r="W169" s="7" t="str">
        <f>IFERROR(INDEX(PriceBands!C:C,MATCH(V169,PriceBands!A:A,0)),"£30k+")</f>
        <v>£5-10k</v>
      </c>
      <c r="X169" s="7">
        <f t="shared" si="22"/>
        <v>0</v>
      </c>
      <c r="Y169" s="7" t="str">
        <f>IFERROR(INDEX(MileageBand!B:B,MATCH(VehicleData!X169,MileageBand!A:A,0)),"Extremely High")</f>
        <v>Low</v>
      </c>
      <c r="Z169" s="7">
        <f t="shared" si="23"/>
        <v>1</v>
      </c>
      <c r="AA169" s="9" t="str">
        <f t="shared" si="24"/>
        <v>Y</v>
      </c>
      <c r="AB169" s="9" t="str">
        <f t="shared" si="25"/>
        <v>Y</v>
      </c>
      <c r="AC169" s="9" t="str">
        <f t="shared" si="26"/>
        <v>Y</v>
      </c>
      <c r="AD169" s="9" t="str">
        <f t="shared" si="27"/>
        <v>Y</v>
      </c>
      <c r="AE169" s="9" t="str">
        <f t="shared" si="28"/>
        <v>Y</v>
      </c>
      <c r="AF169" s="11" t="str">
        <f t="shared" si="29"/>
        <v>Y</v>
      </c>
    </row>
    <row r="170" spans="1:32" ht="13" x14ac:dyDescent="0.15">
      <c r="A170" s="1" t="s">
        <v>531</v>
      </c>
      <c r="B170" s="1" t="s">
        <v>22</v>
      </c>
      <c r="C170" s="2">
        <v>14595</v>
      </c>
      <c r="D170" s="1" t="s">
        <v>532</v>
      </c>
      <c r="E170" s="1">
        <v>2</v>
      </c>
      <c r="F170" s="1" t="s">
        <v>24</v>
      </c>
      <c r="G170" s="2">
        <v>138000</v>
      </c>
      <c r="H170" s="1" t="s">
        <v>48</v>
      </c>
      <c r="I170" s="1" t="s">
        <v>25</v>
      </c>
      <c r="J170" s="1" t="s">
        <v>117</v>
      </c>
      <c r="K170" s="1">
        <v>9</v>
      </c>
      <c r="L170" s="3">
        <v>44459</v>
      </c>
      <c r="M170" s="1">
        <v>28</v>
      </c>
      <c r="N170" s="1" t="s">
        <v>533</v>
      </c>
      <c r="O170" s="1" t="s">
        <v>119</v>
      </c>
      <c r="P170" s="2">
        <v>1968</v>
      </c>
      <c r="Q170" s="1">
        <v>54.3</v>
      </c>
      <c r="R170" s="1">
        <v>5</v>
      </c>
      <c r="S170" s="1">
        <v>133</v>
      </c>
      <c r="T170" s="1">
        <v>2015</v>
      </c>
      <c r="U170" s="5" t="str">
        <f t="shared" si="20"/>
        <v>Automatic</v>
      </c>
      <c r="V170" s="7">
        <f t="shared" si="21"/>
        <v>10000</v>
      </c>
      <c r="W170" s="7" t="str">
        <f>IFERROR(INDEX(PriceBands!C:C,MATCH(V170,PriceBands!A:A,0)),"£30k+")</f>
        <v>£10-£15k</v>
      </c>
      <c r="X170" s="7">
        <f t="shared" si="22"/>
        <v>100000</v>
      </c>
      <c r="Y170" s="7" t="str">
        <f>IFERROR(INDEX(MileageBand!B:B,MATCH(VehicleData!X170,MileageBand!A:A,0)),"Extremely High")</f>
        <v>High</v>
      </c>
      <c r="Z170" s="7">
        <f t="shared" si="23"/>
        <v>2</v>
      </c>
      <c r="AA170" s="9" t="str">
        <f t="shared" si="24"/>
        <v>Y</v>
      </c>
      <c r="AB170" s="9" t="str">
        <f t="shared" si="25"/>
        <v>N</v>
      </c>
      <c r="AC170" s="9" t="str">
        <f t="shared" si="26"/>
        <v>Y</v>
      </c>
      <c r="AD170" s="9" t="str">
        <f t="shared" si="27"/>
        <v>Y</v>
      </c>
      <c r="AE170" s="9" t="str">
        <f t="shared" si="28"/>
        <v>Y</v>
      </c>
      <c r="AF170" s="11" t="str">
        <f t="shared" si="29"/>
        <v>N</v>
      </c>
    </row>
    <row r="171" spans="1:32" ht="13" x14ac:dyDescent="0.15">
      <c r="A171" s="1" t="s">
        <v>534</v>
      </c>
      <c r="B171" s="1" t="s">
        <v>22</v>
      </c>
      <c r="C171" s="2">
        <v>9289</v>
      </c>
      <c r="D171" s="1" t="s">
        <v>535</v>
      </c>
      <c r="E171" s="1">
        <v>1</v>
      </c>
      <c r="F171" s="1" t="s">
        <v>24</v>
      </c>
      <c r="G171" s="2">
        <v>98000</v>
      </c>
      <c r="H171" s="1" t="s">
        <v>12</v>
      </c>
      <c r="I171" s="1" t="s">
        <v>5</v>
      </c>
      <c r="J171" s="1" t="s">
        <v>13</v>
      </c>
      <c r="K171" s="1">
        <v>9</v>
      </c>
      <c r="L171" s="3">
        <v>45536</v>
      </c>
      <c r="M171" s="1">
        <v>26</v>
      </c>
      <c r="N171" s="1" t="s">
        <v>536</v>
      </c>
      <c r="O171" s="1" t="s">
        <v>20</v>
      </c>
      <c r="P171" s="2">
        <v>1968</v>
      </c>
      <c r="Q171" s="1">
        <v>67.3</v>
      </c>
      <c r="R171" s="1">
        <v>5</v>
      </c>
      <c r="S171" s="1">
        <v>109</v>
      </c>
      <c r="T171" s="1">
        <v>2015</v>
      </c>
      <c r="U171" s="5" t="str">
        <f t="shared" si="20"/>
        <v>Manual</v>
      </c>
      <c r="V171" s="7">
        <f t="shared" si="21"/>
        <v>5000</v>
      </c>
      <c r="W171" s="7" t="str">
        <f>IFERROR(INDEX(PriceBands!C:C,MATCH(V171,PriceBands!A:A,0)),"£30k+")</f>
        <v>£5-10k</v>
      </c>
      <c r="X171" s="7">
        <f t="shared" si="22"/>
        <v>50000</v>
      </c>
      <c r="Y171" s="7" t="str">
        <f>IFERROR(INDEX(MileageBand!B:B,MATCH(VehicleData!X171,MileageBand!A:A,0)),"Extremely High")</f>
        <v>Medium</v>
      </c>
      <c r="Z171" s="7">
        <f t="shared" si="23"/>
        <v>2</v>
      </c>
      <c r="AA171" s="9" t="str">
        <f t="shared" si="24"/>
        <v>Y</v>
      </c>
      <c r="AB171" s="9" t="str">
        <f t="shared" si="25"/>
        <v>Y</v>
      </c>
      <c r="AC171" s="9" t="str">
        <f t="shared" si="26"/>
        <v>Y</v>
      </c>
      <c r="AD171" s="9" t="str">
        <f t="shared" si="27"/>
        <v>Y</v>
      </c>
      <c r="AE171" s="9" t="str">
        <f t="shared" si="28"/>
        <v>Y</v>
      </c>
      <c r="AF171" s="11" t="str">
        <f t="shared" si="29"/>
        <v>Y</v>
      </c>
    </row>
    <row r="172" spans="1:32" ht="13" x14ac:dyDescent="0.15">
      <c r="A172" s="1" t="s">
        <v>537</v>
      </c>
      <c r="B172" s="1" t="s">
        <v>9</v>
      </c>
      <c r="C172" s="2">
        <v>2213</v>
      </c>
      <c r="D172" s="1" t="s">
        <v>538</v>
      </c>
      <c r="E172" s="1">
        <v>1</v>
      </c>
      <c r="F172" s="1" t="s">
        <v>11</v>
      </c>
      <c r="G172" s="2">
        <v>8419</v>
      </c>
      <c r="H172" s="1" t="s">
        <v>48</v>
      </c>
      <c r="I172" s="1" t="s">
        <v>5</v>
      </c>
      <c r="J172" s="1" t="s">
        <v>13</v>
      </c>
      <c r="K172" s="1">
        <v>13</v>
      </c>
      <c r="L172" s="3">
        <v>45590</v>
      </c>
      <c r="M172" s="1">
        <v>2</v>
      </c>
      <c r="N172" s="1" t="s">
        <v>539</v>
      </c>
      <c r="O172" s="1" t="s">
        <v>15</v>
      </c>
      <c r="P172" s="1">
        <v>998</v>
      </c>
      <c r="Q172" s="1">
        <v>55.4</v>
      </c>
      <c r="R172" s="1">
        <v>5</v>
      </c>
      <c r="S172" s="1">
        <v>120</v>
      </c>
      <c r="T172" s="1">
        <v>2011</v>
      </c>
      <c r="U172" s="5" t="str">
        <f t="shared" si="20"/>
        <v>Manual</v>
      </c>
      <c r="V172" s="7">
        <f t="shared" si="21"/>
        <v>0</v>
      </c>
      <c r="W172" s="7" t="str">
        <f>IFERROR(INDEX(PriceBands!C:C,MATCH(V172,PriceBands!A:A,0)),"£30k+")</f>
        <v>£0-5k</v>
      </c>
      <c r="X172" s="7">
        <f t="shared" si="22"/>
        <v>0</v>
      </c>
      <c r="Y172" s="7" t="str">
        <f>IFERROR(INDEX(MileageBand!B:B,MATCH(VehicleData!X172,MileageBand!A:A,0)),"Extremely High")</f>
        <v>Low</v>
      </c>
      <c r="Z172" s="7">
        <f t="shared" si="23"/>
        <v>1</v>
      </c>
      <c r="AA172" s="9" t="str">
        <f t="shared" si="24"/>
        <v>Y</v>
      </c>
      <c r="AB172" s="9" t="str">
        <f t="shared" si="25"/>
        <v>Y</v>
      </c>
      <c r="AC172" s="9" t="str">
        <f t="shared" si="26"/>
        <v>Y</v>
      </c>
      <c r="AD172" s="9" t="str">
        <f t="shared" si="27"/>
        <v>N</v>
      </c>
      <c r="AE172" s="9" t="str">
        <f t="shared" si="28"/>
        <v>Y</v>
      </c>
      <c r="AF172" s="11" t="str">
        <f t="shared" si="29"/>
        <v>N</v>
      </c>
    </row>
    <row r="173" spans="1:32" ht="13" x14ac:dyDescent="0.15">
      <c r="A173" s="1" t="s">
        <v>540</v>
      </c>
      <c r="B173" s="1" t="s">
        <v>278</v>
      </c>
      <c r="C173" s="2">
        <v>15395</v>
      </c>
      <c r="D173" s="1" t="s">
        <v>541</v>
      </c>
      <c r="E173" s="1">
        <v>1</v>
      </c>
      <c r="F173" s="1" t="s">
        <v>11</v>
      </c>
      <c r="G173" s="2">
        <v>68000</v>
      </c>
      <c r="H173" s="1" t="s">
        <v>32</v>
      </c>
      <c r="I173" s="1" t="s">
        <v>5</v>
      </c>
      <c r="J173" s="1" t="s">
        <v>6</v>
      </c>
      <c r="K173" s="1">
        <v>7</v>
      </c>
      <c r="L173" s="3">
        <v>45745</v>
      </c>
      <c r="M173" s="1">
        <v>16</v>
      </c>
      <c r="N173" s="1" t="s">
        <v>542</v>
      </c>
      <c r="O173" s="1" t="s">
        <v>6</v>
      </c>
      <c r="P173" s="2">
        <v>1395</v>
      </c>
      <c r="Q173" s="1">
        <v>40.9</v>
      </c>
      <c r="R173" s="1">
        <v>7</v>
      </c>
      <c r="S173" s="1">
        <v>156</v>
      </c>
      <c r="T173" s="1">
        <v>2017</v>
      </c>
      <c r="U173" s="5" t="str">
        <f t="shared" si="20"/>
        <v>Manual</v>
      </c>
      <c r="V173" s="7">
        <f t="shared" si="21"/>
        <v>15000</v>
      </c>
      <c r="W173" s="7" t="str">
        <f>IFERROR(INDEX(PriceBands!C:C,MATCH(V173,PriceBands!A:A,0)),"£30k+")</f>
        <v>£15-20k</v>
      </c>
      <c r="X173" s="7">
        <f t="shared" si="22"/>
        <v>50000</v>
      </c>
      <c r="Y173" s="7" t="str">
        <f>IFERROR(INDEX(MileageBand!B:B,MATCH(VehicleData!X173,MileageBand!A:A,0)),"Extremely High")</f>
        <v>Medium</v>
      </c>
      <c r="Z173" s="7">
        <f t="shared" si="23"/>
        <v>1.4</v>
      </c>
      <c r="AA173" s="9" t="str">
        <f t="shared" si="24"/>
        <v>Y</v>
      </c>
      <c r="AB173" s="9" t="str">
        <f t="shared" si="25"/>
        <v>Y</v>
      </c>
      <c r="AC173" s="9" t="str">
        <f t="shared" si="26"/>
        <v>Y</v>
      </c>
      <c r="AD173" s="9" t="str">
        <f t="shared" si="27"/>
        <v>Y</v>
      </c>
      <c r="AE173" s="9" t="str">
        <f t="shared" si="28"/>
        <v>Y</v>
      </c>
      <c r="AF173" s="11" t="str">
        <f t="shared" si="29"/>
        <v>Y</v>
      </c>
    </row>
    <row r="174" spans="1:32" ht="13" x14ac:dyDescent="0.15">
      <c r="A174" s="1" t="s">
        <v>543</v>
      </c>
      <c r="B174" s="1" t="s">
        <v>40</v>
      </c>
      <c r="C174" s="2">
        <v>19400</v>
      </c>
      <c r="D174" s="1" t="s">
        <v>544</v>
      </c>
      <c r="E174" s="1">
        <v>2</v>
      </c>
      <c r="F174" s="1" t="s">
        <v>11</v>
      </c>
      <c r="G174" s="2">
        <v>8372</v>
      </c>
      <c r="H174" s="1" t="s">
        <v>12</v>
      </c>
      <c r="I174" s="1" t="s">
        <v>5</v>
      </c>
      <c r="J174" s="1" t="s">
        <v>13</v>
      </c>
      <c r="K174" s="1">
        <v>5</v>
      </c>
      <c r="L174" s="3">
        <v>45455</v>
      </c>
      <c r="M174" s="1">
        <v>23</v>
      </c>
      <c r="N174" s="1" t="s">
        <v>545</v>
      </c>
      <c r="O174" s="1" t="s">
        <v>20</v>
      </c>
      <c r="P174" s="2">
        <v>1332</v>
      </c>
      <c r="Q174" s="1">
        <v>53.3</v>
      </c>
      <c r="R174" s="1">
        <v>5</v>
      </c>
      <c r="S174" s="1">
        <v>123</v>
      </c>
      <c r="T174" s="1">
        <v>2019</v>
      </c>
      <c r="U174" s="5" t="str">
        <f t="shared" si="20"/>
        <v>Automatic</v>
      </c>
      <c r="V174" s="7">
        <f t="shared" si="21"/>
        <v>15000</v>
      </c>
      <c r="W174" s="7" t="str">
        <f>IFERROR(INDEX(PriceBands!C:C,MATCH(V174,PriceBands!A:A,0)),"£30k+")</f>
        <v>£15-20k</v>
      </c>
      <c r="X174" s="7">
        <f t="shared" si="22"/>
        <v>0</v>
      </c>
      <c r="Y174" s="7" t="str">
        <f>IFERROR(INDEX(MileageBand!B:B,MATCH(VehicleData!X174,MileageBand!A:A,0)),"Extremely High")</f>
        <v>Low</v>
      </c>
      <c r="Z174" s="7">
        <f t="shared" si="23"/>
        <v>1.3</v>
      </c>
      <c r="AA174" s="9" t="str">
        <f t="shared" si="24"/>
        <v>Y</v>
      </c>
      <c r="AB174" s="9" t="str">
        <f t="shared" si="25"/>
        <v>Y</v>
      </c>
      <c r="AC174" s="9" t="str">
        <f t="shared" si="26"/>
        <v>Y</v>
      </c>
      <c r="AD174" s="9" t="str">
        <f t="shared" si="27"/>
        <v>Y</v>
      </c>
      <c r="AE174" s="9" t="str">
        <f t="shared" si="28"/>
        <v>Y</v>
      </c>
      <c r="AF174" s="11" t="str">
        <f t="shared" si="29"/>
        <v>Y</v>
      </c>
    </row>
    <row r="175" spans="1:32" ht="13" x14ac:dyDescent="0.15">
      <c r="A175" s="1" t="s">
        <v>546</v>
      </c>
      <c r="B175" s="1" t="s">
        <v>9</v>
      </c>
      <c r="C175" s="2">
        <v>6880</v>
      </c>
      <c r="D175" s="1" t="s">
        <v>547</v>
      </c>
      <c r="E175" s="1">
        <v>2</v>
      </c>
      <c r="F175" s="1" t="s">
        <v>11</v>
      </c>
      <c r="G175" s="2">
        <v>18000</v>
      </c>
      <c r="H175" s="1" t="s">
        <v>48</v>
      </c>
      <c r="I175" s="1" t="s">
        <v>25</v>
      </c>
      <c r="J175" s="1" t="s">
        <v>13</v>
      </c>
      <c r="K175" s="1">
        <v>8</v>
      </c>
      <c r="L175" s="3">
        <v>45187</v>
      </c>
      <c r="M175" s="1">
        <v>16</v>
      </c>
      <c r="N175" s="1" t="s">
        <v>548</v>
      </c>
      <c r="O175" s="1" t="s">
        <v>20</v>
      </c>
      <c r="P175" s="2">
        <v>1399</v>
      </c>
      <c r="Q175" s="1">
        <v>51.4</v>
      </c>
      <c r="R175" s="1">
        <v>5</v>
      </c>
      <c r="S175" s="1">
        <v>127</v>
      </c>
      <c r="T175" s="1">
        <v>2016</v>
      </c>
      <c r="U175" s="5" t="str">
        <f t="shared" si="20"/>
        <v>Automatic</v>
      </c>
      <c r="V175" s="7">
        <f t="shared" si="21"/>
        <v>5000</v>
      </c>
      <c r="W175" s="7" t="str">
        <f>IFERROR(INDEX(PriceBands!C:C,MATCH(V175,PriceBands!A:A,0)),"£30k+")</f>
        <v>£5-10k</v>
      </c>
      <c r="X175" s="7">
        <f t="shared" si="22"/>
        <v>0</v>
      </c>
      <c r="Y175" s="7" t="str">
        <f>IFERROR(INDEX(MileageBand!B:B,MATCH(VehicleData!X175,MileageBand!A:A,0)),"Extremely High")</f>
        <v>Low</v>
      </c>
      <c r="Z175" s="7">
        <f t="shared" si="23"/>
        <v>1.4</v>
      </c>
      <c r="AA175" s="9" t="str">
        <f t="shared" si="24"/>
        <v>Y</v>
      </c>
      <c r="AB175" s="9" t="str">
        <f t="shared" si="25"/>
        <v>Y</v>
      </c>
      <c r="AC175" s="9" t="str">
        <f t="shared" si="26"/>
        <v>Y</v>
      </c>
      <c r="AD175" s="9" t="str">
        <f t="shared" si="27"/>
        <v>Y</v>
      </c>
      <c r="AE175" s="9" t="str">
        <f t="shared" si="28"/>
        <v>Y</v>
      </c>
      <c r="AF175" s="11" t="str">
        <f t="shared" si="29"/>
        <v>Y</v>
      </c>
    </row>
    <row r="176" spans="1:32" ht="13" x14ac:dyDescent="0.15">
      <c r="A176" s="1" t="s">
        <v>549</v>
      </c>
      <c r="B176" s="1" t="s">
        <v>9</v>
      </c>
      <c r="C176" s="2">
        <v>7395</v>
      </c>
      <c r="D176" s="1" t="s">
        <v>550</v>
      </c>
      <c r="E176" s="1">
        <v>2</v>
      </c>
      <c r="F176" s="1" t="s">
        <v>11</v>
      </c>
      <c r="G176" s="2">
        <v>23000</v>
      </c>
      <c r="H176" s="1" t="s">
        <v>32</v>
      </c>
      <c r="I176" s="1" t="s">
        <v>5</v>
      </c>
      <c r="J176" s="1" t="s">
        <v>13</v>
      </c>
      <c r="K176" s="1">
        <v>6</v>
      </c>
      <c r="L176" s="3">
        <v>45593</v>
      </c>
      <c r="M176" s="1">
        <v>7</v>
      </c>
      <c r="N176" s="1" t="s">
        <v>551</v>
      </c>
      <c r="O176" s="1" t="s">
        <v>20</v>
      </c>
      <c r="P176" s="2">
        <v>1398</v>
      </c>
      <c r="Q176" s="1">
        <v>39.799999999999997</v>
      </c>
      <c r="R176" s="1">
        <v>5</v>
      </c>
      <c r="S176" s="1">
        <v>149</v>
      </c>
      <c r="T176" s="1">
        <v>2018</v>
      </c>
      <c r="U176" s="5" t="str">
        <f t="shared" si="20"/>
        <v>Automatic</v>
      </c>
      <c r="V176" s="7">
        <f t="shared" si="21"/>
        <v>5000</v>
      </c>
      <c r="W176" s="7" t="str">
        <f>IFERROR(INDEX(PriceBands!C:C,MATCH(V176,PriceBands!A:A,0)),"£30k+")</f>
        <v>£5-10k</v>
      </c>
      <c r="X176" s="7">
        <f t="shared" si="22"/>
        <v>0</v>
      </c>
      <c r="Y176" s="7" t="str">
        <f>IFERROR(INDEX(MileageBand!B:B,MATCH(VehicleData!X176,MileageBand!A:A,0)),"Extremely High")</f>
        <v>Low</v>
      </c>
      <c r="Z176" s="7">
        <f t="shared" si="23"/>
        <v>1.4</v>
      </c>
      <c r="AA176" s="9" t="str">
        <f t="shared" si="24"/>
        <v>Y</v>
      </c>
      <c r="AB176" s="9" t="str">
        <f t="shared" si="25"/>
        <v>Y</v>
      </c>
      <c r="AC176" s="9" t="str">
        <f t="shared" si="26"/>
        <v>Y</v>
      </c>
      <c r="AD176" s="9" t="str">
        <f t="shared" si="27"/>
        <v>Y</v>
      </c>
      <c r="AE176" s="9" t="str">
        <f t="shared" si="28"/>
        <v>Y</v>
      </c>
      <c r="AF176" s="11" t="str">
        <f t="shared" si="29"/>
        <v>Y</v>
      </c>
    </row>
    <row r="177" spans="1:32" ht="13" x14ac:dyDescent="0.15">
      <c r="A177" s="1" t="s">
        <v>552</v>
      </c>
      <c r="B177" s="1" t="s">
        <v>22</v>
      </c>
      <c r="C177" s="2">
        <v>5795</v>
      </c>
      <c r="D177" s="1" t="s">
        <v>553</v>
      </c>
      <c r="E177" s="1">
        <v>1</v>
      </c>
      <c r="F177" s="1" t="s">
        <v>11</v>
      </c>
      <c r="G177" s="2">
        <v>29100</v>
      </c>
      <c r="H177" s="1" t="s">
        <v>48</v>
      </c>
      <c r="I177" s="1" t="s">
        <v>5</v>
      </c>
      <c r="J177" s="1" t="s">
        <v>13</v>
      </c>
      <c r="K177" s="1">
        <v>9</v>
      </c>
      <c r="L177" s="3">
        <v>45618</v>
      </c>
      <c r="M177" s="1">
        <v>7</v>
      </c>
      <c r="N177" s="1" t="s">
        <v>554</v>
      </c>
      <c r="O177" s="1" t="s">
        <v>15</v>
      </c>
      <c r="P177" s="1">
        <v>999</v>
      </c>
      <c r="Q177" s="1">
        <v>60.1</v>
      </c>
      <c r="R177" s="1">
        <v>5</v>
      </c>
      <c r="S177" s="1">
        <v>106</v>
      </c>
      <c r="T177" s="1">
        <v>2015</v>
      </c>
      <c r="U177" s="5" t="str">
        <f t="shared" si="20"/>
        <v>Manual</v>
      </c>
      <c r="V177" s="7">
        <f t="shared" si="21"/>
        <v>5000</v>
      </c>
      <c r="W177" s="7" t="str">
        <f>IFERROR(INDEX(PriceBands!C:C,MATCH(V177,PriceBands!A:A,0)),"£30k+")</f>
        <v>£5-10k</v>
      </c>
      <c r="X177" s="7">
        <f t="shared" si="22"/>
        <v>0</v>
      </c>
      <c r="Y177" s="7" t="str">
        <f>IFERROR(INDEX(MileageBand!B:B,MATCH(VehicleData!X177,MileageBand!A:A,0)),"Extremely High")</f>
        <v>Low</v>
      </c>
      <c r="Z177" s="7">
        <f t="shared" si="23"/>
        <v>1</v>
      </c>
      <c r="AA177" s="9" t="str">
        <f t="shared" si="24"/>
        <v>Y</v>
      </c>
      <c r="AB177" s="9" t="str">
        <f t="shared" si="25"/>
        <v>Y</v>
      </c>
      <c r="AC177" s="9" t="str">
        <f t="shared" si="26"/>
        <v>Y</v>
      </c>
      <c r="AD177" s="9" t="str">
        <f t="shared" si="27"/>
        <v>Y</v>
      </c>
      <c r="AE177" s="9" t="str">
        <f t="shared" si="28"/>
        <v>Y</v>
      </c>
      <c r="AF177" s="11" t="str">
        <f t="shared" si="29"/>
        <v>Y</v>
      </c>
    </row>
    <row r="178" spans="1:32" ht="13" x14ac:dyDescent="0.15">
      <c r="A178" s="1" t="s">
        <v>555</v>
      </c>
      <c r="B178" s="1" t="s">
        <v>436</v>
      </c>
      <c r="C178" s="2">
        <v>6495</v>
      </c>
      <c r="D178" s="1" t="s">
        <v>556</v>
      </c>
      <c r="E178" s="1">
        <v>1</v>
      </c>
      <c r="F178" s="1" t="s">
        <v>11</v>
      </c>
      <c r="G178" s="2">
        <v>68537</v>
      </c>
      <c r="H178" s="1" t="s">
        <v>65</v>
      </c>
      <c r="I178" s="1" t="s">
        <v>5</v>
      </c>
      <c r="J178" s="1" t="s">
        <v>13</v>
      </c>
      <c r="K178" s="1">
        <v>8</v>
      </c>
      <c r="L178" s="3">
        <v>45639</v>
      </c>
      <c r="M178" s="1">
        <v>13</v>
      </c>
      <c r="N178" s="1" t="s">
        <v>557</v>
      </c>
      <c r="O178" s="1" t="s">
        <v>20</v>
      </c>
      <c r="P178" s="2">
        <v>1496</v>
      </c>
      <c r="Q178" s="1">
        <v>60.1</v>
      </c>
      <c r="R178" s="1">
        <v>5</v>
      </c>
      <c r="S178" s="1">
        <v>110</v>
      </c>
      <c r="T178" s="1">
        <v>2016</v>
      </c>
      <c r="U178" s="5" t="str">
        <f t="shared" si="20"/>
        <v>Manual</v>
      </c>
      <c r="V178" s="7">
        <f t="shared" si="21"/>
        <v>5000</v>
      </c>
      <c r="W178" s="7" t="str">
        <f>IFERROR(INDEX(PriceBands!C:C,MATCH(V178,PriceBands!A:A,0)),"£30k+")</f>
        <v>£5-10k</v>
      </c>
      <c r="X178" s="7">
        <f t="shared" si="22"/>
        <v>50000</v>
      </c>
      <c r="Y178" s="7" t="str">
        <f>IFERROR(INDEX(MileageBand!B:B,MATCH(VehicleData!X178,MileageBand!A:A,0)),"Extremely High")</f>
        <v>Medium</v>
      </c>
      <c r="Z178" s="7">
        <f t="shared" si="23"/>
        <v>1.5</v>
      </c>
      <c r="AA178" s="9" t="str">
        <f t="shared" si="24"/>
        <v>Y</v>
      </c>
      <c r="AB178" s="9" t="str">
        <f t="shared" si="25"/>
        <v>Y</v>
      </c>
      <c r="AC178" s="9" t="str">
        <f t="shared" si="26"/>
        <v>Y</v>
      </c>
      <c r="AD178" s="9" t="str">
        <f t="shared" si="27"/>
        <v>Y</v>
      </c>
      <c r="AE178" s="9" t="str">
        <f t="shared" si="28"/>
        <v>Y</v>
      </c>
      <c r="AF178" s="11" t="str">
        <f t="shared" si="29"/>
        <v>Y</v>
      </c>
    </row>
    <row r="179" spans="1:32" ht="13" x14ac:dyDescent="0.15">
      <c r="A179" s="1" t="s">
        <v>558</v>
      </c>
      <c r="B179" s="1" t="s">
        <v>40</v>
      </c>
      <c r="C179" s="2">
        <v>11950</v>
      </c>
      <c r="D179" s="1" t="s">
        <v>559</v>
      </c>
      <c r="E179" s="1">
        <v>2</v>
      </c>
      <c r="F179" s="1" t="s">
        <v>24</v>
      </c>
      <c r="G179" s="2">
        <v>24711</v>
      </c>
      <c r="H179" s="1" t="s">
        <v>12</v>
      </c>
      <c r="I179" s="1" t="s">
        <v>25</v>
      </c>
      <c r="J179" s="1" t="s">
        <v>26</v>
      </c>
      <c r="K179" s="1">
        <v>8</v>
      </c>
      <c r="L179" s="3">
        <v>44796</v>
      </c>
      <c r="M179" s="1">
        <v>30</v>
      </c>
      <c r="N179" s="1" t="s">
        <v>560</v>
      </c>
      <c r="O179" s="1" t="s">
        <v>28</v>
      </c>
      <c r="P179" s="2">
        <v>2143</v>
      </c>
      <c r="Q179" s="1">
        <v>65.7</v>
      </c>
      <c r="R179" s="1">
        <v>5</v>
      </c>
      <c r="S179" s="1">
        <v>109</v>
      </c>
      <c r="T179" s="1">
        <v>2016</v>
      </c>
      <c r="U179" s="5" t="str">
        <f t="shared" si="20"/>
        <v>Automatic</v>
      </c>
      <c r="V179" s="7">
        <f t="shared" si="21"/>
        <v>10000</v>
      </c>
      <c r="W179" s="7" t="str">
        <f>IFERROR(INDEX(PriceBands!C:C,MATCH(V179,PriceBands!A:A,0)),"£30k+")</f>
        <v>£10-£15k</v>
      </c>
      <c r="X179" s="7">
        <f t="shared" si="22"/>
        <v>0</v>
      </c>
      <c r="Y179" s="7" t="str">
        <f>IFERROR(INDEX(MileageBand!B:B,MATCH(VehicleData!X179,MileageBand!A:A,0)),"Extremely High")</f>
        <v>Low</v>
      </c>
      <c r="Z179" s="7">
        <f t="shared" si="23"/>
        <v>2.1</v>
      </c>
      <c r="AA179" s="9" t="str">
        <f t="shared" si="24"/>
        <v>Y</v>
      </c>
      <c r="AB179" s="9" t="str">
        <f t="shared" si="25"/>
        <v>Y</v>
      </c>
      <c r="AC179" s="9" t="str">
        <f t="shared" si="26"/>
        <v>Y</v>
      </c>
      <c r="AD179" s="9" t="str">
        <f t="shared" si="27"/>
        <v>Y</v>
      </c>
      <c r="AE179" s="9" t="str">
        <f t="shared" si="28"/>
        <v>Y</v>
      </c>
      <c r="AF179" s="11" t="str">
        <f t="shared" si="29"/>
        <v>Y</v>
      </c>
    </row>
    <row r="180" spans="1:32" ht="13" x14ac:dyDescent="0.15">
      <c r="A180" s="1" t="s">
        <v>561</v>
      </c>
      <c r="B180" s="1" t="s">
        <v>22</v>
      </c>
      <c r="C180" s="2">
        <v>3880</v>
      </c>
      <c r="D180" s="1" t="s">
        <v>562</v>
      </c>
      <c r="E180" s="1">
        <v>1</v>
      </c>
      <c r="F180" s="1" t="s">
        <v>11</v>
      </c>
      <c r="G180" s="2">
        <v>70000</v>
      </c>
      <c r="H180" s="1" t="s">
        <v>4</v>
      </c>
      <c r="I180" s="1" t="s">
        <v>5</v>
      </c>
      <c r="J180" s="1" t="s">
        <v>13</v>
      </c>
      <c r="K180" s="1">
        <v>8</v>
      </c>
      <c r="L180" s="3">
        <v>45406</v>
      </c>
      <c r="M180" s="1">
        <v>1</v>
      </c>
      <c r="N180" s="1" t="s">
        <v>563</v>
      </c>
      <c r="O180" s="1" t="s">
        <v>15</v>
      </c>
      <c r="P180" s="1">
        <v>999</v>
      </c>
      <c r="Q180" s="1">
        <v>62.8</v>
      </c>
      <c r="R180" s="1">
        <v>4</v>
      </c>
      <c r="S180" s="1">
        <v>105</v>
      </c>
      <c r="T180" s="1">
        <v>2016</v>
      </c>
      <c r="U180" s="5" t="str">
        <f t="shared" si="20"/>
        <v>Manual</v>
      </c>
      <c r="V180" s="7">
        <f t="shared" si="21"/>
        <v>0</v>
      </c>
      <c r="W180" s="7" t="str">
        <f>IFERROR(INDEX(PriceBands!C:C,MATCH(V180,PriceBands!A:A,0)),"£30k+")</f>
        <v>£0-5k</v>
      </c>
      <c r="X180" s="7">
        <f t="shared" si="22"/>
        <v>50000</v>
      </c>
      <c r="Y180" s="7" t="str">
        <f>IFERROR(INDEX(MileageBand!B:B,MATCH(VehicleData!X180,MileageBand!A:A,0)),"Extremely High")</f>
        <v>Medium</v>
      </c>
      <c r="Z180" s="7">
        <f t="shared" si="23"/>
        <v>1</v>
      </c>
      <c r="AA180" s="9" t="str">
        <f t="shared" si="24"/>
        <v>Y</v>
      </c>
      <c r="AB180" s="9" t="str">
        <f t="shared" si="25"/>
        <v>Y</v>
      </c>
      <c r="AC180" s="9" t="str">
        <f t="shared" si="26"/>
        <v>Y</v>
      </c>
      <c r="AD180" s="9" t="str">
        <f t="shared" si="27"/>
        <v>Y</v>
      </c>
      <c r="AE180" s="9" t="str">
        <f t="shared" si="28"/>
        <v>Y</v>
      </c>
      <c r="AF180" s="11" t="str">
        <f t="shared" si="29"/>
        <v>Y</v>
      </c>
    </row>
    <row r="181" spans="1:32" ht="13" x14ac:dyDescent="0.15">
      <c r="A181" s="1" t="s">
        <v>564</v>
      </c>
      <c r="B181" s="1" t="s">
        <v>94</v>
      </c>
      <c r="C181" s="2">
        <v>10395</v>
      </c>
      <c r="D181" s="1" t="s">
        <v>565</v>
      </c>
      <c r="E181" s="1">
        <v>2</v>
      </c>
      <c r="F181" s="1" t="s">
        <v>11</v>
      </c>
      <c r="G181" s="2">
        <v>38000</v>
      </c>
      <c r="H181" s="1" t="s">
        <v>56</v>
      </c>
      <c r="I181" s="1" t="s">
        <v>25</v>
      </c>
      <c r="J181" s="1" t="s">
        <v>13</v>
      </c>
      <c r="K181" s="1">
        <v>9</v>
      </c>
      <c r="L181" s="3">
        <v>44599</v>
      </c>
      <c r="M181" s="1">
        <v>29</v>
      </c>
      <c r="N181" s="1" t="s">
        <v>566</v>
      </c>
      <c r="O181" s="1" t="s">
        <v>20</v>
      </c>
      <c r="P181" s="2">
        <v>1997</v>
      </c>
      <c r="Q181" s="1">
        <v>42.8</v>
      </c>
      <c r="R181" s="1">
        <v>5</v>
      </c>
      <c r="S181" s="1">
        <v>154</v>
      </c>
      <c r="T181" s="1">
        <v>2015</v>
      </c>
      <c r="U181" s="5" t="str">
        <f t="shared" si="20"/>
        <v>Automatic</v>
      </c>
      <c r="V181" s="7">
        <f t="shared" si="21"/>
        <v>10000</v>
      </c>
      <c r="W181" s="7" t="str">
        <f>IFERROR(INDEX(PriceBands!C:C,MATCH(V181,PriceBands!A:A,0)),"£30k+")</f>
        <v>£10-£15k</v>
      </c>
      <c r="X181" s="7">
        <f t="shared" si="22"/>
        <v>0</v>
      </c>
      <c r="Y181" s="7" t="str">
        <f>IFERROR(INDEX(MileageBand!B:B,MATCH(VehicleData!X181,MileageBand!A:A,0)),"Extremely High")</f>
        <v>Low</v>
      </c>
      <c r="Z181" s="7">
        <f t="shared" si="23"/>
        <v>2</v>
      </c>
      <c r="AA181" s="9" t="str">
        <f t="shared" si="24"/>
        <v>Y</v>
      </c>
      <c r="AB181" s="9" t="str">
        <f t="shared" si="25"/>
        <v>Y</v>
      </c>
      <c r="AC181" s="9" t="str">
        <f t="shared" si="26"/>
        <v>Y</v>
      </c>
      <c r="AD181" s="9" t="str">
        <f t="shared" si="27"/>
        <v>Y</v>
      </c>
      <c r="AE181" s="9" t="str">
        <f t="shared" si="28"/>
        <v>Y</v>
      </c>
      <c r="AF181" s="11" t="str">
        <f t="shared" si="29"/>
        <v>Y</v>
      </c>
    </row>
    <row r="182" spans="1:32" ht="13" x14ac:dyDescent="0.15">
      <c r="A182" s="1" t="s">
        <v>567</v>
      </c>
      <c r="B182" s="1" t="s">
        <v>9</v>
      </c>
      <c r="C182" s="2">
        <v>3940</v>
      </c>
      <c r="D182" s="1" t="s">
        <v>568</v>
      </c>
      <c r="E182" s="1">
        <v>1</v>
      </c>
      <c r="F182" s="1" t="s">
        <v>11</v>
      </c>
      <c r="G182" s="2">
        <v>57800</v>
      </c>
      <c r="H182" s="1" t="s">
        <v>48</v>
      </c>
      <c r="I182" s="1" t="s">
        <v>25</v>
      </c>
      <c r="J182" s="1" t="s">
        <v>13</v>
      </c>
      <c r="K182" s="1">
        <v>13</v>
      </c>
      <c r="L182" s="3">
        <v>45229</v>
      </c>
      <c r="M182" s="1">
        <v>12</v>
      </c>
      <c r="N182" s="1" t="s">
        <v>569</v>
      </c>
      <c r="O182" s="1" t="s">
        <v>20</v>
      </c>
      <c r="P182" s="2">
        <v>1598</v>
      </c>
      <c r="Q182" s="1">
        <v>44.8</v>
      </c>
      <c r="R182" s="1">
        <v>5</v>
      </c>
      <c r="S182" s="1">
        <v>147</v>
      </c>
      <c r="T182" s="1">
        <v>2011</v>
      </c>
      <c r="U182" s="5" t="str">
        <f t="shared" si="20"/>
        <v>Manual</v>
      </c>
      <c r="V182" s="7">
        <f t="shared" si="21"/>
        <v>0</v>
      </c>
      <c r="W182" s="7" t="str">
        <f>IFERROR(INDEX(PriceBands!C:C,MATCH(V182,PriceBands!A:A,0)),"£30k+")</f>
        <v>£0-5k</v>
      </c>
      <c r="X182" s="7">
        <f t="shared" si="22"/>
        <v>50000</v>
      </c>
      <c r="Y182" s="7" t="str">
        <f>IFERROR(INDEX(MileageBand!B:B,MATCH(VehicleData!X182,MileageBand!A:A,0)),"Extremely High")</f>
        <v>Medium</v>
      </c>
      <c r="Z182" s="7">
        <f t="shared" si="23"/>
        <v>1.6</v>
      </c>
      <c r="AA182" s="9" t="str">
        <f t="shared" si="24"/>
        <v>Y</v>
      </c>
      <c r="AB182" s="9" t="str">
        <f t="shared" si="25"/>
        <v>Y</v>
      </c>
      <c r="AC182" s="9" t="str">
        <f t="shared" si="26"/>
        <v>Y</v>
      </c>
      <c r="AD182" s="9" t="str">
        <f t="shared" si="27"/>
        <v>N</v>
      </c>
      <c r="AE182" s="9" t="str">
        <f t="shared" si="28"/>
        <v>Y</v>
      </c>
      <c r="AF182" s="11" t="str">
        <f t="shared" si="29"/>
        <v>N</v>
      </c>
    </row>
    <row r="183" spans="1:32" ht="13" x14ac:dyDescent="0.15">
      <c r="A183" s="1" t="s">
        <v>570</v>
      </c>
      <c r="B183" s="1" t="s">
        <v>22</v>
      </c>
      <c r="C183" s="2">
        <v>3630</v>
      </c>
      <c r="D183" s="1" t="s">
        <v>562</v>
      </c>
      <c r="E183" s="1">
        <v>1</v>
      </c>
      <c r="F183" s="1" t="s">
        <v>11</v>
      </c>
      <c r="G183" s="2">
        <v>5243</v>
      </c>
      <c r="H183" s="1" t="s">
        <v>4</v>
      </c>
      <c r="I183" s="1" t="s">
        <v>5</v>
      </c>
      <c r="J183" s="1" t="s">
        <v>13</v>
      </c>
      <c r="K183" s="1">
        <v>12</v>
      </c>
      <c r="L183" s="3">
        <v>45696</v>
      </c>
      <c r="M183" s="1">
        <v>1</v>
      </c>
      <c r="N183" s="1" t="s">
        <v>571</v>
      </c>
      <c r="O183" s="1" t="s">
        <v>15</v>
      </c>
      <c r="P183" s="1">
        <v>999</v>
      </c>
      <c r="Q183" s="1">
        <v>62.8</v>
      </c>
      <c r="R183" s="1">
        <v>4</v>
      </c>
      <c r="S183" s="1">
        <v>105</v>
      </c>
      <c r="T183" s="1">
        <v>2012</v>
      </c>
      <c r="U183" s="5" t="str">
        <f t="shared" si="20"/>
        <v>Manual</v>
      </c>
      <c r="V183" s="7">
        <f t="shared" si="21"/>
        <v>0</v>
      </c>
      <c r="W183" s="7" t="str">
        <f>IFERROR(INDEX(PriceBands!C:C,MATCH(V183,PriceBands!A:A,0)),"£30k+")</f>
        <v>£0-5k</v>
      </c>
      <c r="X183" s="7">
        <f t="shared" si="22"/>
        <v>0</v>
      </c>
      <c r="Y183" s="7" t="str">
        <f>IFERROR(INDEX(MileageBand!B:B,MATCH(VehicleData!X183,MileageBand!A:A,0)),"Extremely High")</f>
        <v>Low</v>
      </c>
      <c r="Z183" s="7">
        <f t="shared" si="23"/>
        <v>1</v>
      </c>
      <c r="AA183" s="9" t="str">
        <f t="shared" si="24"/>
        <v>Y</v>
      </c>
      <c r="AB183" s="9" t="str">
        <f t="shared" si="25"/>
        <v>Y</v>
      </c>
      <c r="AC183" s="9" t="str">
        <f t="shared" si="26"/>
        <v>Y</v>
      </c>
      <c r="AD183" s="9" t="str">
        <f t="shared" si="27"/>
        <v>N</v>
      </c>
      <c r="AE183" s="9" t="str">
        <f t="shared" si="28"/>
        <v>Y</v>
      </c>
      <c r="AF183" s="11" t="str">
        <f t="shared" si="29"/>
        <v>N</v>
      </c>
    </row>
    <row r="184" spans="1:32" ht="13" x14ac:dyDescent="0.15">
      <c r="A184" s="1" t="s">
        <v>572</v>
      </c>
      <c r="B184" s="1" t="s">
        <v>40</v>
      </c>
      <c r="C184" s="2">
        <v>12627</v>
      </c>
      <c r="D184" s="1" t="s">
        <v>573</v>
      </c>
      <c r="E184" s="1">
        <v>1</v>
      </c>
      <c r="F184" s="1" t="s">
        <v>11</v>
      </c>
      <c r="G184" s="2">
        <v>43700</v>
      </c>
      <c r="H184" s="1" t="s">
        <v>32</v>
      </c>
      <c r="I184" s="1" t="s">
        <v>25</v>
      </c>
      <c r="J184" s="1" t="s">
        <v>13</v>
      </c>
      <c r="K184" s="1">
        <v>7</v>
      </c>
      <c r="L184" s="3">
        <v>45002</v>
      </c>
      <c r="M184" s="1">
        <v>14</v>
      </c>
      <c r="N184" s="1" t="s">
        <v>574</v>
      </c>
      <c r="O184" s="1" t="s">
        <v>20</v>
      </c>
      <c r="P184" s="2">
        <v>1595</v>
      </c>
      <c r="Q184" s="1">
        <v>51.4</v>
      </c>
      <c r="R184" s="1">
        <v>5</v>
      </c>
      <c r="S184" s="1">
        <v>126</v>
      </c>
      <c r="T184" s="1">
        <v>2017</v>
      </c>
      <c r="U184" s="5" t="str">
        <f t="shared" si="20"/>
        <v>Manual</v>
      </c>
      <c r="V184" s="7">
        <f t="shared" si="21"/>
        <v>10000</v>
      </c>
      <c r="W184" s="7" t="str">
        <f>IFERROR(INDEX(PriceBands!C:C,MATCH(V184,PriceBands!A:A,0)),"£30k+")</f>
        <v>£10-£15k</v>
      </c>
      <c r="X184" s="7">
        <f t="shared" si="22"/>
        <v>0</v>
      </c>
      <c r="Y184" s="7" t="str">
        <f>IFERROR(INDEX(MileageBand!B:B,MATCH(VehicleData!X184,MileageBand!A:A,0)),"Extremely High")</f>
        <v>Low</v>
      </c>
      <c r="Z184" s="7">
        <f t="shared" si="23"/>
        <v>1.6</v>
      </c>
      <c r="AA184" s="9" t="str">
        <f t="shared" si="24"/>
        <v>Y</v>
      </c>
      <c r="AB184" s="9" t="str">
        <f t="shared" si="25"/>
        <v>Y</v>
      </c>
      <c r="AC184" s="9" t="str">
        <f t="shared" si="26"/>
        <v>Y</v>
      </c>
      <c r="AD184" s="9" t="str">
        <f t="shared" si="27"/>
        <v>Y</v>
      </c>
      <c r="AE184" s="9" t="str">
        <f t="shared" si="28"/>
        <v>Y</v>
      </c>
      <c r="AF184" s="11" t="str">
        <f t="shared" si="29"/>
        <v>Y</v>
      </c>
    </row>
    <row r="185" spans="1:32" ht="13" x14ac:dyDescent="0.15">
      <c r="A185" s="1" t="s">
        <v>575</v>
      </c>
      <c r="B185" s="1" t="s">
        <v>266</v>
      </c>
      <c r="C185" s="2">
        <v>2745</v>
      </c>
      <c r="D185" s="1" t="s">
        <v>576</v>
      </c>
      <c r="E185" s="1">
        <v>1</v>
      </c>
      <c r="F185" s="1" t="s">
        <v>24</v>
      </c>
      <c r="G185" s="2">
        <v>69000</v>
      </c>
      <c r="H185" s="1" t="s">
        <v>48</v>
      </c>
      <c r="I185" s="1" t="s">
        <v>25</v>
      </c>
      <c r="J185" s="1" t="s">
        <v>42</v>
      </c>
      <c r="K185" s="1">
        <v>12</v>
      </c>
      <c r="L185" s="3">
        <v>44777</v>
      </c>
      <c r="M185" s="1">
        <v>16</v>
      </c>
      <c r="N185" s="1" t="s">
        <v>577</v>
      </c>
      <c r="O185" s="1" t="s">
        <v>44</v>
      </c>
      <c r="P185" s="2">
        <v>1461</v>
      </c>
      <c r="Q185" s="1">
        <v>61.4</v>
      </c>
      <c r="R185" s="1">
        <v>7</v>
      </c>
      <c r="S185" s="1">
        <v>120</v>
      </c>
      <c r="T185" s="1">
        <v>2012</v>
      </c>
      <c r="U185" s="5" t="str">
        <f t="shared" si="20"/>
        <v>Manual</v>
      </c>
      <c r="V185" s="7">
        <f t="shared" si="21"/>
        <v>0</v>
      </c>
      <c r="W185" s="7" t="str">
        <f>IFERROR(INDEX(PriceBands!C:C,MATCH(V185,PriceBands!A:A,0)),"£30k+")</f>
        <v>£0-5k</v>
      </c>
      <c r="X185" s="7">
        <f t="shared" si="22"/>
        <v>50000</v>
      </c>
      <c r="Y185" s="7" t="str">
        <f>IFERROR(INDEX(MileageBand!B:B,MATCH(VehicleData!X185,MileageBand!A:A,0)),"Extremely High")</f>
        <v>Medium</v>
      </c>
      <c r="Z185" s="7">
        <f t="shared" si="23"/>
        <v>1.5</v>
      </c>
      <c r="AA185" s="9" t="str">
        <f t="shared" si="24"/>
        <v>Y</v>
      </c>
      <c r="AB185" s="9" t="str">
        <f t="shared" si="25"/>
        <v>Y</v>
      </c>
      <c r="AC185" s="9" t="str">
        <f t="shared" si="26"/>
        <v>Y</v>
      </c>
      <c r="AD185" s="9" t="str">
        <f t="shared" si="27"/>
        <v>N</v>
      </c>
      <c r="AE185" s="9" t="str">
        <f t="shared" si="28"/>
        <v>Y</v>
      </c>
      <c r="AF185" s="11" t="str">
        <f t="shared" si="29"/>
        <v>N</v>
      </c>
    </row>
    <row r="186" spans="1:32" ht="13" x14ac:dyDescent="0.15">
      <c r="A186" s="1" t="s">
        <v>578</v>
      </c>
      <c r="B186" s="1" t="s">
        <v>22</v>
      </c>
      <c r="C186" s="2">
        <v>4995</v>
      </c>
      <c r="D186" s="1" t="s">
        <v>579</v>
      </c>
      <c r="E186" s="1">
        <v>2</v>
      </c>
      <c r="F186" s="1" t="s">
        <v>11</v>
      </c>
      <c r="G186" s="2">
        <v>25643</v>
      </c>
      <c r="H186" s="1" t="s">
        <v>580</v>
      </c>
      <c r="I186" s="1" t="s">
        <v>66</v>
      </c>
      <c r="J186" s="1" t="s">
        <v>13</v>
      </c>
      <c r="K186" s="1">
        <v>13</v>
      </c>
      <c r="L186" s="3">
        <v>45182</v>
      </c>
      <c r="M186" s="1">
        <v>9</v>
      </c>
      <c r="N186" s="1" t="s">
        <v>581</v>
      </c>
      <c r="O186" s="1" t="s">
        <v>20</v>
      </c>
      <c r="P186" s="2">
        <v>1390</v>
      </c>
      <c r="Q186" s="1">
        <v>47.9</v>
      </c>
      <c r="R186" s="1">
        <v>5</v>
      </c>
      <c r="S186" s="1">
        <v>135</v>
      </c>
      <c r="T186" s="1">
        <v>2011</v>
      </c>
      <c r="U186" s="5" t="str">
        <f t="shared" si="20"/>
        <v>Automatic</v>
      </c>
      <c r="V186" s="7">
        <f t="shared" si="21"/>
        <v>0</v>
      </c>
      <c r="W186" s="7" t="str">
        <f>IFERROR(INDEX(PriceBands!C:C,MATCH(V186,PriceBands!A:A,0)),"£30k+")</f>
        <v>£0-5k</v>
      </c>
      <c r="X186" s="7">
        <f t="shared" si="22"/>
        <v>0</v>
      </c>
      <c r="Y186" s="7" t="str">
        <f>IFERROR(INDEX(MileageBand!B:B,MATCH(VehicleData!X186,MileageBand!A:A,0)),"Extremely High")</f>
        <v>Low</v>
      </c>
      <c r="Z186" s="7">
        <f t="shared" si="23"/>
        <v>1.4</v>
      </c>
      <c r="AA186" s="9" t="str">
        <f t="shared" si="24"/>
        <v>Y</v>
      </c>
      <c r="AB186" s="9" t="str">
        <f t="shared" si="25"/>
        <v>Y</v>
      </c>
      <c r="AC186" s="9" t="str">
        <f t="shared" si="26"/>
        <v>Y</v>
      </c>
      <c r="AD186" s="9" t="str">
        <f t="shared" si="27"/>
        <v>N</v>
      </c>
      <c r="AE186" s="9" t="str">
        <f t="shared" si="28"/>
        <v>Y</v>
      </c>
      <c r="AF186" s="11" t="str">
        <f t="shared" si="29"/>
        <v>N</v>
      </c>
    </row>
    <row r="187" spans="1:32" ht="13" x14ac:dyDescent="0.15">
      <c r="A187" s="1" t="s">
        <v>582</v>
      </c>
      <c r="B187" s="1" t="s">
        <v>9</v>
      </c>
      <c r="C187" s="2">
        <v>5845</v>
      </c>
      <c r="D187" s="1" t="s">
        <v>583</v>
      </c>
      <c r="E187" s="1">
        <v>1</v>
      </c>
      <c r="F187" s="1" t="s">
        <v>24</v>
      </c>
      <c r="G187" s="2">
        <v>76000</v>
      </c>
      <c r="H187" s="1" t="s">
        <v>12</v>
      </c>
      <c r="I187" s="1" t="s">
        <v>25</v>
      </c>
      <c r="J187" s="1" t="s">
        <v>13</v>
      </c>
      <c r="K187" s="1">
        <v>13</v>
      </c>
      <c r="L187" s="3">
        <v>44169</v>
      </c>
      <c r="M187" s="1">
        <v>22</v>
      </c>
      <c r="N187" s="1" t="s">
        <v>584</v>
      </c>
      <c r="O187" s="1" t="s">
        <v>20</v>
      </c>
      <c r="P187" s="2">
        <v>1956</v>
      </c>
      <c r="Q187" s="1">
        <v>55.4</v>
      </c>
      <c r="R187" s="1">
        <v>5</v>
      </c>
      <c r="S187" s="1">
        <v>134</v>
      </c>
      <c r="T187" s="1">
        <v>2011</v>
      </c>
      <c r="U187" s="5" t="str">
        <f t="shared" si="20"/>
        <v>Manual</v>
      </c>
      <c r="V187" s="7">
        <f t="shared" si="21"/>
        <v>5000</v>
      </c>
      <c r="W187" s="7" t="str">
        <f>IFERROR(INDEX(PriceBands!C:C,MATCH(V187,PriceBands!A:A,0)),"£30k+")</f>
        <v>£5-10k</v>
      </c>
      <c r="X187" s="7">
        <f t="shared" si="22"/>
        <v>50000</v>
      </c>
      <c r="Y187" s="7" t="str">
        <f>IFERROR(INDEX(MileageBand!B:B,MATCH(VehicleData!X187,MileageBand!A:A,0)),"Extremely High")</f>
        <v>Medium</v>
      </c>
      <c r="Z187" s="7">
        <f t="shared" si="23"/>
        <v>2</v>
      </c>
      <c r="AA187" s="9" t="str">
        <f t="shared" si="24"/>
        <v>Y</v>
      </c>
      <c r="AB187" s="9" t="str">
        <f t="shared" si="25"/>
        <v>Y</v>
      </c>
      <c r="AC187" s="9" t="str">
        <f t="shared" si="26"/>
        <v>Y</v>
      </c>
      <c r="AD187" s="9" t="str">
        <f t="shared" si="27"/>
        <v>N</v>
      </c>
      <c r="AE187" s="9" t="str">
        <f t="shared" si="28"/>
        <v>Y</v>
      </c>
      <c r="AF187" s="11" t="str">
        <f t="shared" si="29"/>
        <v>N</v>
      </c>
    </row>
    <row r="188" spans="1:32" ht="13" x14ac:dyDescent="0.15">
      <c r="A188" s="1" t="s">
        <v>585</v>
      </c>
      <c r="B188" s="1" t="s">
        <v>204</v>
      </c>
      <c r="C188" s="2">
        <v>1745</v>
      </c>
      <c r="D188" s="1" t="s">
        <v>586</v>
      </c>
      <c r="E188" s="1">
        <v>1</v>
      </c>
      <c r="F188" s="1" t="s">
        <v>11</v>
      </c>
      <c r="G188" s="2">
        <v>51000</v>
      </c>
      <c r="H188" s="1" t="s">
        <v>48</v>
      </c>
      <c r="I188" s="1" t="s">
        <v>25</v>
      </c>
      <c r="J188" s="1" t="s">
        <v>13</v>
      </c>
      <c r="K188" s="1">
        <v>16</v>
      </c>
      <c r="L188" s="3">
        <v>44822</v>
      </c>
      <c r="M188" s="1">
        <v>21</v>
      </c>
      <c r="N188" s="1" t="s">
        <v>587</v>
      </c>
      <c r="O188" s="1" t="s">
        <v>20</v>
      </c>
      <c r="P188" s="2">
        <v>1799</v>
      </c>
      <c r="Q188" s="1">
        <v>44.1</v>
      </c>
      <c r="R188" s="1">
        <v>5</v>
      </c>
      <c r="S188" s="1">
        <v>152</v>
      </c>
      <c r="T188" s="1">
        <v>2008</v>
      </c>
      <c r="U188" s="5" t="str">
        <f t="shared" si="20"/>
        <v>Manual</v>
      </c>
      <c r="V188" s="7">
        <f t="shared" si="21"/>
        <v>0</v>
      </c>
      <c r="W188" s="7" t="str">
        <f>IFERROR(INDEX(PriceBands!C:C,MATCH(V188,PriceBands!A:A,0)),"£30k+")</f>
        <v>£0-5k</v>
      </c>
      <c r="X188" s="7">
        <f t="shared" si="22"/>
        <v>50000</v>
      </c>
      <c r="Y188" s="7" t="str">
        <f>IFERROR(INDEX(MileageBand!B:B,MATCH(VehicleData!X188,MileageBand!A:A,0)),"Extremely High")</f>
        <v>Medium</v>
      </c>
      <c r="Z188" s="7">
        <f t="shared" si="23"/>
        <v>1.8</v>
      </c>
      <c r="AA188" s="9" t="str">
        <f t="shared" si="24"/>
        <v>Y</v>
      </c>
      <c r="AB188" s="9" t="str">
        <f t="shared" si="25"/>
        <v>Y</v>
      </c>
      <c r="AC188" s="9" t="str">
        <f t="shared" si="26"/>
        <v>Y</v>
      </c>
      <c r="AD188" s="9" t="str">
        <f t="shared" si="27"/>
        <v>N</v>
      </c>
      <c r="AE188" s="9" t="str">
        <f t="shared" si="28"/>
        <v>Y</v>
      </c>
      <c r="AF188" s="11" t="str">
        <f t="shared" si="29"/>
        <v>N</v>
      </c>
    </row>
    <row r="189" spans="1:32" ht="13" x14ac:dyDescent="0.15">
      <c r="A189" s="1" t="s">
        <v>588</v>
      </c>
      <c r="B189" s="1" t="s">
        <v>51</v>
      </c>
      <c r="C189" s="2">
        <v>4520</v>
      </c>
      <c r="D189" s="1" t="s">
        <v>589</v>
      </c>
      <c r="E189" s="1">
        <v>1</v>
      </c>
      <c r="F189" s="1" t="s">
        <v>11</v>
      </c>
      <c r="G189" s="2">
        <v>37000</v>
      </c>
      <c r="H189" s="1" t="s">
        <v>4</v>
      </c>
      <c r="I189" s="1" t="s">
        <v>25</v>
      </c>
      <c r="J189" s="1" t="s">
        <v>13</v>
      </c>
      <c r="K189" s="1">
        <v>16</v>
      </c>
      <c r="L189" s="3">
        <v>45309</v>
      </c>
      <c r="M189" s="1">
        <v>6</v>
      </c>
      <c r="N189" s="1" t="s">
        <v>590</v>
      </c>
      <c r="O189" s="1" t="s">
        <v>20</v>
      </c>
      <c r="P189" s="2">
        <v>1242</v>
      </c>
      <c r="Q189" s="1">
        <v>49.6</v>
      </c>
      <c r="R189" s="1">
        <v>5</v>
      </c>
      <c r="S189" s="1">
        <v>133</v>
      </c>
      <c r="T189" s="1">
        <v>2008</v>
      </c>
      <c r="U189" s="5" t="str">
        <f t="shared" si="20"/>
        <v>Manual</v>
      </c>
      <c r="V189" s="7">
        <f t="shared" si="21"/>
        <v>0</v>
      </c>
      <c r="W189" s="7" t="str">
        <f>IFERROR(INDEX(PriceBands!C:C,MATCH(V189,PriceBands!A:A,0)),"£30k+")</f>
        <v>£0-5k</v>
      </c>
      <c r="X189" s="7">
        <f t="shared" si="22"/>
        <v>0</v>
      </c>
      <c r="Y189" s="7" t="str">
        <f>IFERROR(INDEX(MileageBand!B:B,MATCH(VehicleData!X189,MileageBand!A:A,0)),"Extremely High")</f>
        <v>Low</v>
      </c>
      <c r="Z189" s="7">
        <f t="shared" si="23"/>
        <v>1.2</v>
      </c>
      <c r="AA189" s="9" t="str">
        <f t="shared" si="24"/>
        <v>Y</v>
      </c>
      <c r="AB189" s="9" t="str">
        <f t="shared" si="25"/>
        <v>Y</v>
      </c>
      <c r="AC189" s="9" t="str">
        <f t="shared" si="26"/>
        <v>Y</v>
      </c>
      <c r="AD189" s="9" t="str">
        <f t="shared" si="27"/>
        <v>N</v>
      </c>
      <c r="AE189" s="9" t="str">
        <f t="shared" si="28"/>
        <v>Y</v>
      </c>
      <c r="AF189" s="11" t="str">
        <f t="shared" si="29"/>
        <v>N</v>
      </c>
    </row>
    <row r="190" spans="1:32" ht="13" x14ac:dyDescent="0.15">
      <c r="A190" s="1" t="s">
        <v>591</v>
      </c>
      <c r="B190" s="1" t="s">
        <v>104</v>
      </c>
      <c r="C190" s="2">
        <v>23342</v>
      </c>
      <c r="D190" s="1" t="s">
        <v>245</v>
      </c>
      <c r="E190" s="1">
        <v>2</v>
      </c>
      <c r="F190" s="1" t="s">
        <v>3</v>
      </c>
      <c r="G190" s="2">
        <v>3757</v>
      </c>
      <c r="H190" s="1" t="s">
        <v>32</v>
      </c>
      <c r="I190" s="1" t="s">
        <v>5</v>
      </c>
      <c r="J190" s="1" t="s">
        <v>13</v>
      </c>
      <c r="K190" s="1">
        <v>1</v>
      </c>
      <c r="L190" s="3">
        <v>46112</v>
      </c>
      <c r="M190" s="1">
        <v>15</v>
      </c>
      <c r="N190" s="1" t="s">
        <v>289</v>
      </c>
      <c r="O190" s="1" t="s">
        <v>20</v>
      </c>
      <c r="P190" s="2">
        <v>1798</v>
      </c>
      <c r="Q190" s="1">
        <v>57.7</v>
      </c>
      <c r="R190" s="1">
        <v>5</v>
      </c>
      <c r="S190" s="1">
        <v>112</v>
      </c>
      <c r="T190" s="1">
        <v>2023</v>
      </c>
      <c r="U190" s="5" t="str">
        <f t="shared" si="20"/>
        <v>Automatic</v>
      </c>
      <c r="V190" s="7">
        <f t="shared" si="21"/>
        <v>20000</v>
      </c>
      <c r="W190" s="7" t="str">
        <f>IFERROR(INDEX(PriceBands!C:C,MATCH(V190,PriceBands!A:A,0)),"£30k+")</f>
        <v>£20-25k</v>
      </c>
      <c r="X190" s="7">
        <f t="shared" si="22"/>
        <v>0</v>
      </c>
      <c r="Y190" s="7" t="str">
        <f>IFERROR(INDEX(MileageBand!B:B,MATCH(VehicleData!X190,MileageBand!A:A,0)),"Extremely High")</f>
        <v>Low</v>
      </c>
      <c r="Z190" s="7">
        <f t="shared" si="23"/>
        <v>1.8</v>
      </c>
      <c r="AA190" s="9" t="str">
        <f t="shared" si="24"/>
        <v>Y</v>
      </c>
      <c r="AB190" s="9" t="str">
        <f t="shared" si="25"/>
        <v>Y</v>
      </c>
      <c r="AC190" s="9" t="str">
        <f t="shared" si="26"/>
        <v>Y</v>
      </c>
      <c r="AD190" s="9" t="str">
        <f t="shared" si="27"/>
        <v>Y</v>
      </c>
      <c r="AE190" s="9" t="str">
        <f t="shared" si="28"/>
        <v>Y</v>
      </c>
      <c r="AF190" s="11" t="str">
        <f t="shared" si="29"/>
        <v>Y</v>
      </c>
    </row>
    <row r="191" spans="1:32" ht="13" x14ac:dyDescent="0.15">
      <c r="A191" s="1" t="s">
        <v>592</v>
      </c>
      <c r="B191" s="1" t="s">
        <v>40</v>
      </c>
      <c r="C191" s="2">
        <v>23245</v>
      </c>
      <c r="D191" s="1" t="s">
        <v>593</v>
      </c>
      <c r="E191" s="1">
        <v>2</v>
      </c>
      <c r="F191" s="1" t="s">
        <v>24</v>
      </c>
      <c r="G191" s="2">
        <v>20000</v>
      </c>
      <c r="H191" s="1" t="s">
        <v>56</v>
      </c>
      <c r="I191" s="1" t="s">
        <v>25</v>
      </c>
      <c r="J191" s="1" t="s">
        <v>117</v>
      </c>
      <c r="K191" s="1">
        <v>9</v>
      </c>
      <c r="L191" s="3">
        <v>43797</v>
      </c>
      <c r="M191" s="1">
        <v>37</v>
      </c>
      <c r="N191" s="1" t="s">
        <v>594</v>
      </c>
      <c r="O191" s="1" t="s">
        <v>130</v>
      </c>
      <c r="P191" s="2">
        <v>2143</v>
      </c>
      <c r="Q191" s="1">
        <v>56.5</v>
      </c>
      <c r="R191" s="1">
        <v>4</v>
      </c>
      <c r="S191" s="1">
        <v>131</v>
      </c>
      <c r="T191" s="1">
        <v>2015</v>
      </c>
      <c r="U191" s="5" t="str">
        <f t="shared" si="20"/>
        <v>Automatic</v>
      </c>
      <c r="V191" s="7">
        <f t="shared" si="21"/>
        <v>20000</v>
      </c>
      <c r="W191" s="7" t="str">
        <f>IFERROR(INDEX(PriceBands!C:C,MATCH(V191,PriceBands!A:A,0)),"£30k+")</f>
        <v>£20-25k</v>
      </c>
      <c r="X191" s="7">
        <f t="shared" si="22"/>
        <v>0</v>
      </c>
      <c r="Y191" s="7" t="str">
        <f>IFERROR(INDEX(MileageBand!B:B,MATCH(VehicleData!X191,MileageBand!A:A,0)),"Extremely High")</f>
        <v>Low</v>
      </c>
      <c r="Z191" s="7">
        <f t="shared" si="23"/>
        <v>2.1</v>
      </c>
      <c r="AA191" s="9" t="str">
        <f t="shared" si="24"/>
        <v>Y</v>
      </c>
      <c r="AB191" s="9" t="str">
        <f t="shared" si="25"/>
        <v>Y</v>
      </c>
      <c r="AC191" s="9" t="str">
        <f t="shared" si="26"/>
        <v>Y</v>
      </c>
      <c r="AD191" s="9" t="str">
        <f t="shared" si="27"/>
        <v>Y</v>
      </c>
      <c r="AE191" s="9" t="str">
        <f t="shared" si="28"/>
        <v>Y</v>
      </c>
      <c r="AF191" s="11" t="str">
        <f t="shared" si="29"/>
        <v>Y</v>
      </c>
    </row>
    <row r="192" spans="1:32" ht="13" x14ac:dyDescent="0.15">
      <c r="A192" s="1" t="s">
        <v>595</v>
      </c>
      <c r="B192" s="1" t="s">
        <v>51</v>
      </c>
      <c r="C192" s="2">
        <v>2845</v>
      </c>
      <c r="D192" s="1" t="s">
        <v>596</v>
      </c>
      <c r="E192" s="1">
        <v>2</v>
      </c>
      <c r="F192" s="1" t="s">
        <v>11</v>
      </c>
      <c r="G192" s="2">
        <v>42800</v>
      </c>
      <c r="H192" s="1" t="s">
        <v>56</v>
      </c>
      <c r="I192" s="1" t="s">
        <v>5</v>
      </c>
      <c r="J192" s="1" t="s">
        <v>13</v>
      </c>
      <c r="K192" s="1">
        <v>13</v>
      </c>
      <c r="L192" s="3">
        <v>45622</v>
      </c>
      <c r="M192" s="1">
        <v>8</v>
      </c>
      <c r="N192" s="1" t="s">
        <v>597</v>
      </c>
      <c r="O192" s="1" t="s">
        <v>20</v>
      </c>
      <c r="P192" s="2">
        <v>1388</v>
      </c>
      <c r="Q192" s="1">
        <v>42.8</v>
      </c>
      <c r="R192" s="1">
        <v>5</v>
      </c>
      <c r="S192" s="1">
        <v>154</v>
      </c>
      <c r="T192" s="1">
        <v>2011</v>
      </c>
      <c r="U192" s="5" t="str">
        <f t="shared" si="20"/>
        <v>Automatic</v>
      </c>
      <c r="V192" s="7">
        <f t="shared" si="21"/>
        <v>0</v>
      </c>
      <c r="W192" s="7" t="str">
        <f>IFERROR(INDEX(PriceBands!C:C,MATCH(V192,PriceBands!A:A,0)),"£30k+")</f>
        <v>£0-5k</v>
      </c>
      <c r="X192" s="7">
        <f t="shared" si="22"/>
        <v>0</v>
      </c>
      <c r="Y192" s="7" t="str">
        <f>IFERROR(INDEX(MileageBand!B:B,MATCH(VehicleData!X192,MileageBand!A:A,0)),"Extremely High")</f>
        <v>Low</v>
      </c>
      <c r="Z192" s="7">
        <f t="shared" si="23"/>
        <v>1.4</v>
      </c>
      <c r="AA192" s="9" t="str">
        <f t="shared" si="24"/>
        <v>Y</v>
      </c>
      <c r="AB192" s="9" t="str">
        <f t="shared" si="25"/>
        <v>Y</v>
      </c>
      <c r="AC192" s="9" t="str">
        <f t="shared" si="26"/>
        <v>Y</v>
      </c>
      <c r="AD192" s="9" t="str">
        <f t="shared" si="27"/>
        <v>N</v>
      </c>
      <c r="AE192" s="9" t="str">
        <f t="shared" si="28"/>
        <v>Y</v>
      </c>
      <c r="AF192" s="11" t="str">
        <f t="shared" si="29"/>
        <v>N</v>
      </c>
    </row>
    <row r="193" spans="1:32" ht="13" x14ac:dyDescent="0.15">
      <c r="A193" s="1" t="s">
        <v>598</v>
      </c>
      <c r="B193" s="1" t="s">
        <v>40</v>
      </c>
      <c r="C193" s="2">
        <v>19600</v>
      </c>
      <c r="D193" s="1" t="s">
        <v>599</v>
      </c>
      <c r="E193" s="1">
        <v>2</v>
      </c>
      <c r="F193" s="1" t="s">
        <v>24</v>
      </c>
      <c r="G193" s="2">
        <v>1000</v>
      </c>
      <c r="H193" s="1" t="s">
        <v>32</v>
      </c>
      <c r="I193" s="1" t="s">
        <v>25</v>
      </c>
      <c r="J193" s="1" t="s">
        <v>117</v>
      </c>
      <c r="K193" s="1">
        <v>7</v>
      </c>
      <c r="L193" s="3">
        <v>44966</v>
      </c>
      <c r="M193" s="1">
        <v>35</v>
      </c>
      <c r="N193" s="1" t="s">
        <v>600</v>
      </c>
      <c r="O193" s="1" t="s">
        <v>119</v>
      </c>
      <c r="P193" s="2">
        <v>1950</v>
      </c>
      <c r="Q193" s="1">
        <v>70.599999999999994</v>
      </c>
      <c r="R193" s="1">
        <v>4</v>
      </c>
      <c r="S193" s="1">
        <v>119</v>
      </c>
      <c r="T193" s="1">
        <v>2017</v>
      </c>
      <c r="U193" s="5" t="str">
        <f t="shared" si="20"/>
        <v>Automatic</v>
      </c>
      <c r="V193" s="7">
        <f t="shared" si="21"/>
        <v>15000</v>
      </c>
      <c r="W193" s="7" t="str">
        <f>IFERROR(INDEX(PriceBands!C:C,MATCH(V193,PriceBands!A:A,0)),"£30k+")</f>
        <v>£15-20k</v>
      </c>
      <c r="X193" s="7">
        <f t="shared" si="22"/>
        <v>0</v>
      </c>
      <c r="Y193" s="7" t="str">
        <f>IFERROR(INDEX(MileageBand!B:B,MATCH(VehicleData!X193,MileageBand!A:A,0)),"Extremely High")</f>
        <v>Low</v>
      </c>
      <c r="Z193" s="7">
        <f t="shared" si="23"/>
        <v>2</v>
      </c>
      <c r="AA193" s="9" t="str">
        <f t="shared" si="24"/>
        <v>Y</v>
      </c>
      <c r="AB193" s="9" t="str">
        <f t="shared" si="25"/>
        <v>Y</v>
      </c>
      <c r="AC193" s="9" t="str">
        <f t="shared" si="26"/>
        <v>Y</v>
      </c>
      <c r="AD193" s="9" t="str">
        <f t="shared" si="27"/>
        <v>Y</v>
      </c>
      <c r="AE193" s="9" t="str">
        <f t="shared" si="28"/>
        <v>Y</v>
      </c>
      <c r="AF193" s="11" t="str">
        <f t="shared" si="29"/>
        <v>Y</v>
      </c>
    </row>
    <row r="194" spans="1:32" ht="13" x14ac:dyDescent="0.15">
      <c r="A194" s="1" t="s">
        <v>601</v>
      </c>
      <c r="B194" s="1" t="s">
        <v>17</v>
      </c>
      <c r="C194" s="2">
        <v>12486</v>
      </c>
      <c r="D194" s="1" t="s">
        <v>602</v>
      </c>
      <c r="E194" s="1">
        <v>2</v>
      </c>
      <c r="F194" s="1" t="s">
        <v>268</v>
      </c>
      <c r="G194" s="2">
        <v>37138</v>
      </c>
      <c r="H194" s="1" t="s">
        <v>12</v>
      </c>
      <c r="I194" s="1" t="s">
        <v>5</v>
      </c>
      <c r="J194" s="1" t="s">
        <v>13</v>
      </c>
      <c r="K194" s="1">
        <v>5</v>
      </c>
      <c r="L194" s="3">
        <v>45744</v>
      </c>
      <c r="M194" s="1">
        <v>21</v>
      </c>
      <c r="N194" s="1" t="s">
        <v>603</v>
      </c>
      <c r="O194" s="1" t="s">
        <v>20</v>
      </c>
      <c r="P194" s="1">
        <v>1</v>
      </c>
      <c r="Q194" s="1">
        <v>145</v>
      </c>
      <c r="R194" s="1">
        <v>5</v>
      </c>
      <c r="S194" s="1">
        <v>1</v>
      </c>
      <c r="T194" s="1">
        <v>2019</v>
      </c>
      <c r="U194" s="5" t="str">
        <f t="shared" si="20"/>
        <v>Automatic</v>
      </c>
      <c r="V194" s="7">
        <f t="shared" si="21"/>
        <v>10000</v>
      </c>
      <c r="W194" s="7" t="str">
        <f>IFERROR(INDEX(PriceBands!C:C,MATCH(V194,PriceBands!A:A,0)),"£30k+")</f>
        <v>£10-£15k</v>
      </c>
      <c r="X194" s="7">
        <f t="shared" si="22"/>
        <v>0</v>
      </c>
      <c r="Y194" s="7" t="str">
        <f>IFERROR(INDEX(MileageBand!B:B,MATCH(VehicleData!X194,MileageBand!A:A,0)),"Extremely High")</f>
        <v>Low</v>
      </c>
      <c r="Z194" s="7">
        <f t="shared" si="23"/>
        <v>0</v>
      </c>
      <c r="AA194" s="9" t="str">
        <f t="shared" si="24"/>
        <v>Y</v>
      </c>
      <c r="AB194" s="9" t="str">
        <f t="shared" si="25"/>
        <v>Y</v>
      </c>
      <c r="AC194" s="9" t="str">
        <f t="shared" si="26"/>
        <v>Y</v>
      </c>
      <c r="AD194" s="9" t="str">
        <f t="shared" si="27"/>
        <v>Y</v>
      </c>
      <c r="AE194" s="9" t="str">
        <f t="shared" si="28"/>
        <v>Y</v>
      </c>
      <c r="AF194" s="11" t="str">
        <f t="shared" si="29"/>
        <v>Y</v>
      </c>
    </row>
    <row r="195" spans="1:32" ht="13" x14ac:dyDescent="0.15">
      <c r="A195" s="1" t="s">
        <v>604</v>
      </c>
      <c r="B195" s="1" t="s">
        <v>94</v>
      </c>
      <c r="C195" s="2">
        <v>11395</v>
      </c>
      <c r="D195" s="1" t="s">
        <v>605</v>
      </c>
      <c r="E195" s="1">
        <v>1</v>
      </c>
      <c r="F195" s="1" t="s">
        <v>24</v>
      </c>
      <c r="G195" s="2">
        <v>71000</v>
      </c>
      <c r="H195" s="1" t="s">
        <v>56</v>
      </c>
      <c r="I195" s="1" t="s">
        <v>5</v>
      </c>
      <c r="J195" s="1" t="s">
        <v>13</v>
      </c>
      <c r="K195" s="1">
        <v>8</v>
      </c>
      <c r="L195" s="3">
        <v>45465</v>
      </c>
      <c r="M195" s="1">
        <v>28</v>
      </c>
      <c r="N195" s="1" t="s">
        <v>606</v>
      </c>
      <c r="O195" s="1" t="s">
        <v>28</v>
      </c>
      <c r="P195" s="2">
        <v>1995</v>
      </c>
      <c r="Q195" s="1">
        <v>58.9</v>
      </c>
      <c r="R195" s="1">
        <v>5</v>
      </c>
      <c r="S195" s="1">
        <v>126</v>
      </c>
      <c r="T195" s="1">
        <v>2016</v>
      </c>
      <c r="U195" s="5" t="str">
        <f t="shared" ref="U195:U258" si="30">IF(E195=2,"Automatic","Manual")</f>
        <v>Manual</v>
      </c>
      <c r="V195" s="7">
        <f t="shared" ref="V195:V258" si="31">ROUNDDOWN(C195/5000,0)*5000</f>
        <v>10000</v>
      </c>
      <c r="W195" s="7" t="str">
        <f>IFERROR(INDEX(PriceBands!C:C,MATCH(V195,PriceBands!A:A,0)),"£30k+")</f>
        <v>£10-£15k</v>
      </c>
      <c r="X195" s="7">
        <f t="shared" ref="X195:X258" si="32">ROUNDDOWN(G195/50000,0)*50000</f>
        <v>50000</v>
      </c>
      <c r="Y195" s="7" t="str">
        <f>IFERROR(INDEX(MileageBand!B:B,MATCH(VehicleData!X195,MileageBand!A:A,0)),"Extremely High")</f>
        <v>Medium</v>
      </c>
      <c r="Z195" s="7">
        <f t="shared" ref="Z195:Z258" si="33">ROUND(P195/1000,1)</f>
        <v>2</v>
      </c>
      <c r="AA195" s="9" t="str">
        <f t="shared" ref="AA195:AA258" si="34">IF(W195="£30k+","N","Y")</f>
        <v>Y</v>
      </c>
      <c r="AB195" s="9" t="str">
        <f t="shared" ref="AB195:AB258" si="35">IF(Y195="High","N","Y")</f>
        <v>Y</v>
      </c>
      <c r="AC195" s="9" t="str">
        <f t="shared" ref="AC195:AC258" si="36">IF(Z195&gt;2.5,"N","Y")</f>
        <v>Y</v>
      </c>
      <c r="AD195" s="9" t="str">
        <f t="shared" ref="AD195:AD258" si="37">IF(T195&lt;2014,"N","Y")</f>
        <v>Y</v>
      </c>
      <c r="AE195" s="9" t="str">
        <f t="shared" ref="AE195:AE258" si="38">IF(Q195&lt;30,"N","Y")</f>
        <v>Y</v>
      </c>
      <c r="AF195" s="11" t="str">
        <f t="shared" ref="AF195:AF258" si="39">IF(AND(AA195="Y",AB195="Y",AC195="Y",AD195="Y",AE195="Y"),"Y","N")</f>
        <v>Y</v>
      </c>
    </row>
    <row r="196" spans="1:32" ht="13" x14ac:dyDescent="0.15">
      <c r="A196" s="1" t="s">
        <v>607</v>
      </c>
      <c r="B196" s="1" t="s">
        <v>17</v>
      </c>
      <c r="C196" s="2">
        <v>5695</v>
      </c>
      <c r="D196" s="1" t="s">
        <v>608</v>
      </c>
      <c r="E196" s="1">
        <v>2</v>
      </c>
      <c r="F196" s="1" t="s">
        <v>11</v>
      </c>
      <c r="G196" s="2">
        <v>21000</v>
      </c>
      <c r="H196" s="1" t="s">
        <v>12</v>
      </c>
      <c r="I196" s="1" t="s">
        <v>25</v>
      </c>
      <c r="J196" s="1" t="s">
        <v>42</v>
      </c>
      <c r="K196" s="1">
        <v>9</v>
      </c>
      <c r="L196" s="3">
        <v>45042</v>
      </c>
      <c r="M196" s="1">
        <v>10</v>
      </c>
      <c r="N196" s="1" t="s">
        <v>609</v>
      </c>
      <c r="O196" s="1" t="s">
        <v>44</v>
      </c>
      <c r="P196" s="2">
        <v>1198</v>
      </c>
      <c r="Q196" s="1">
        <v>54.3</v>
      </c>
      <c r="R196" s="1">
        <v>5</v>
      </c>
      <c r="S196" s="1">
        <v>119</v>
      </c>
      <c r="T196" s="1">
        <v>2015</v>
      </c>
      <c r="U196" s="5" t="str">
        <f t="shared" si="30"/>
        <v>Automatic</v>
      </c>
      <c r="V196" s="7">
        <f t="shared" si="31"/>
        <v>5000</v>
      </c>
      <c r="W196" s="7" t="str">
        <f>IFERROR(INDEX(PriceBands!C:C,MATCH(V196,PriceBands!A:A,0)),"£30k+")</f>
        <v>£5-10k</v>
      </c>
      <c r="X196" s="7">
        <f t="shared" si="32"/>
        <v>0</v>
      </c>
      <c r="Y196" s="7" t="str">
        <f>IFERROR(INDEX(MileageBand!B:B,MATCH(VehicleData!X196,MileageBand!A:A,0)),"Extremely High")</f>
        <v>Low</v>
      </c>
      <c r="Z196" s="7">
        <f t="shared" si="33"/>
        <v>1.2</v>
      </c>
      <c r="AA196" s="9" t="str">
        <f t="shared" si="34"/>
        <v>Y</v>
      </c>
      <c r="AB196" s="9" t="str">
        <f t="shared" si="35"/>
        <v>Y</v>
      </c>
      <c r="AC196" s="9" t="str">
        <f t="shared" si="36"/>
        <v>Y</v>
      </c>
      <c r="AD196" s="9" t="str">
        <f t="shared" si="37"/>
        <v>Y</v>
      </c>
      <c r="AE196" s="9" t="str">
        <f t="shared" si="38"/>
        <v>Y</v>
      </c>
      <c r="AF196" s="11" t="str">
        <f t="shared" si="39"/>
        <v>Y</v>
      </c>
    </row>
    <row r="197" spans="1:32" ht="13" x14ac:dyDescent="0.15">
      <c r="A197" s="1" t="s">
        <v>610</v>
      </c>
      <c r="B197" s="1" t="s">
        <v>112</v>
      </c>
      <c r="C197" s="2">
        <v>4203</v>
      </c>
      <c r="D197" s="1" t="s">
        <v>611</v>
      </c>
      <c r="E197" s="1">
        <v>1</v>
      </c>
      <c r="F197" s="1" t="s">
        <v>24</v>
      </c>
      <c r="G197" s="2">
        <v>126000</v>
      </c>
      <c r="H197" s="1" t="s">
        <v>65</v>
      </c>
      <c r="I197" s="1" t="s">
        <v>25</v>
      </c>
      <c r="J197" s="1" t="s">
        <v>42</v>
      </c>
      <c r="K197" s="1">
        <v>9</v>
      </c>
      <c r="L197" s="3">
        <v>45335</v>
      </c>
      <c r="M197" s="1">
        <v>16</v>
      </c>
      <c r="N197" s="1" t="s">
        <v>612</v>
      </c>
      <c r="O197" s="1" t="s">
        <v>44</v>
      </c>
      <c r="P197" s="2">
        <v>1560</v>
      </c>
      <c r="Q197" s="1">
        <v>60.1</v>
      </c>
      <c r="R197" s="1">
        <v>7</v>
      </c>
      <c r="S197" s="1">
        <v>124</v>
      </c>
      <c r="T197" s="1">
        <v>2015</v>
      </c>
      <c r="U197" s="5" t="str">
        <f t="shared" si="30"/>
        <v>Manual</v>
      </c>
      <c r="V197" s="7">
        <f t="shared" si="31"/>
        <v>0</v>
      </c>
      <c r="W197" s="7" t="str">
        <f>IFERROR(INDEX(PriceBands!C:C,MATCH(V197,PriceBands!A:A,0)),"£30k+")</f>
        <v>£0-5k</v>
      </c>
      <c r="X197" s="7">
        <f t="shared" si="32"/>
        <v>100000</v>
      </c>
      <c r="Y197" s="7" t="str">
        <f>IFERROR(INDEX(MileageBand!B:B,MATCH(VehicleData!X197,MileageBand!A:A,0)),"Extremely High")</f>
        <v>High</v>
      </c>
      <c r="Z197" s="7">
        <f t="shared" si="33"/>
        <v>1.6</v>
      </c>
      <c r="AA197" s="9" t="str">
        <f t="shared" si="34"/>
        <v>Y</v>
      </c>
      <c r="AB197" s="9" t="str">
        <f t="shared" si="35"/>
        <v>N</v>
      </c>
      <c r="AC197" s="9" t="str">
        <f t="shared" si="36"/>
        <v>Y</v>
      </c>
      <c r="AD197" s="9" t="str">
        <f t="shared" si="37"/>
        <v>Y</v>
      </c>
      <c r="AE197" s="9" t="str">
        <f t="shared" si="38"/>
        <v>Y</v>
      </c>
      <c r="AF197" s="11" t="str">
        <f t="shared" si="39"/>
        <v>N</v>
      </c>
    </row>
    <row r="198" spans="1:32" ht="13" x14ac:dyDescent="0.15">
      <c r="A198" s="1" t="s">
        <v>613</v>
      </c>
      <c r="B198" s="1" t="s">
        <v>9</v>
      </c>
      <c r="C198" s="2">
        <v>5830</v>
      </c>
      <c r="D198" s="1" t="s">
        <v>614</v>
      </c>
      <c r="E198" s="1">
        <v>1</v>
      </c>
      <c r="F198" s="1" t="s">
        <v>24</v>
      </c>
      <c r="G198" s="2">
        <v>46000</v>
      </c>
      <c r="H198" s="1" t="s">
        <v>512</v>
      </c>
      <c r="I198" s="1" t="s">
        <v>5</v>
      </c>
      <c r="J198" s="1" t="s">
        <v>13</v>
      </c>
      <c r="K198" s="1">
        <v>11</v>
      </c>
      <c r="L198" s="3">
        <v>45421</v>
      </c>
      <c r="M198" s="1">
        <v>25</v>
      </c>
      <c r="N198" s="1" t="s">
        <v>615</v>
      </c>
      <c r="O198" s="1" t="s">
        <v>20</v>
      </c>
      <c r="P198" s="2">
        <v>2231</v>
      </c>
      <c r="Q198" s="1">
        <v>46.3</v>
      </c>
      <c r="R198" s="1">
        <v>5</v>
      </c>
      <c r="S198" s="1">
        <v>160</v>
      </c>
      <c r="T198" s="1">
        <v>2013</v>
      </c>
      <c r="U198" s="5" t="str">
        <f t="shared" si="30"/>
        <v>Manual</v>
      </c>
      <c r="V198" s="7">
        <f t="shared" si="31"/>
        <v>5000</v>
      </c>
      <c r="W198" s="7" t="str">
        <f>IFERROR(INDEX(PriceBands!C:C,MATCH(V198,PriceBands!A:A,0)),"£30k+")</f>
        <v>£5-10k</v>
      </c>
      <c r="X198" s="7">
        <f t="shared" si="32"/>
        <v>0</v>
      </c>
      <c r="Y198" s="7" t="str">
        <f>IFERROR(INDEX(MileageBand!B:B,MATCH(VehicleData!X198,MileageBand!A:A,0)),"Extremely High")</f>
        <v>Low</v>
      </c>
      <c r="Z198" s="7">
        <f t="shared" si="33"/>
        <v>2.2000000000000002</v>
      </c>
      <c r="AA198" s="9" t="str">
        <f t="shared" si="34"/>
        <v>Y</v>
      </c>
      <c r="AB198" s="9" t="str">
        <f t="shared" si="35"/>
        <v>Y</v>
      </c>
      <c r="AC198" s="9" t="str">
        <f t="shared" si="36"/>
        <v>Y</v>
      </c>
      <c r="AD198" s="9" t="str">
        <f t="shared" si="37"/>
        <v>N</v>
      </c>
      <c r="AE198" s="9" t="str">
        <f t="shared" si="38"/>
        <v>Y</v>
      </c>
      <c r="AF198" s="11" t="str">
        <f t="shared" si="39"/>
        <v>N</v>
      </c>
    </row>
    <row r="199" spans="1:32" ht="13" x14ac:dyDescent="0.15">
      <c r="A199" s="1" t="s">
        <v>616</v>
      </c>
      <c r="B199" s="1" t="s">
        <v>9</v>
      </c>
      <c r="C199" s="2">
        <v>9642</v>
      </c>
      <c r="D199" s="1" t="s">
        <v>617</v>
      </c>
      <c r="E199" s="1">
        <v>1</v>
      </c>
      <c r="F199" s="1" t="s">
        <v>11</v>
      </c>
      <c r="G199" s="2">
        <v>49406</v>
      </c>
      <c r="H199" s="1" t="s">
        <v>12</v>
      </c>
      <c r="I199" s="1" t="s">
        <v>33</v>
      </c>
      <c r="J199" s="1" t="s">
        <v>13</v>
      </c>
      <c r="K199" s="1">
        <v>6</v>
      </c>
      <c r="L199" s="3">
        <v>45442</v>
      </c>
      <c r="M199" s="1">
        <v>16</v>
      </c>
      <c r="N199" s="1" t="s">
        <v>618</v>
      </c>
      <c r="O199" s="1" t="s">
        <v>20</v>
      </c>
      <c r="P199" s="2">
        <v>1399</v>
      </c>
      <c r="Q199" s="1">
        <v>51.4</v>
      </c>
      <c r="R199" s="1">
        <v>5</v>
      </c>
      <c r="S199" s="1">
        <v>128</v>
      </c>
      <c r="T199" s="1">
        <v>2018</v>
      </c>
      <c r="U199" s="5" t="str">
        <f t="shared" si="30"/>
        <v>Manual</v>
      </c>
      <c r="V199" s="7">
        <f t="shared" si="31"/>
        <v>5000</v>
      </c>
      <c r="W199" s="7" t="str">
        <f>IFERROR(INDEX(PriceBands!C:C,MATCH(V199,PriceBands!A:A,0)),"£30k+")</f>
        <v>£5-10k</v>
      </c>
      <c r="X199" s="7">
        <f t="shared" si="32"/>
        <v>0</v>
      </c>
      <c r="Y199" s="7" t="str">
        <f>IFERROR(INDEX(MileageBand!B:B,MATCH(VehicleData!X199,MileageBand!A:A,0)),"Extremely High")</f>
        <v>Low</v>
      </c>
      <c r="Z199" s="7">
        <f t="shared" si="33"/>
        <v>1.4</v>
      </c>
      <c r="AA199" s="9" t="str">
        <f t="shared" si="34"/>
        <v>Y</v>
      </c>
      <c r="AB199" s="9" t="str">
        <f t="shared" si="35"/>
        <v>Y</v>
      </c>
      <c r="AC199" s="9" t="str">
        <f t="shared" si="36"/>
        <v>Y</v>
      </c>
      <c r="AD199" s="9" t="str">
        <f t="shared" si="37"/>
        <v>Y</v>
      </c>
      <c r="AE199" s="9" t="str">
        <f t="shared" si="38"/>
        <v>Y</v>
      </c>
      <c r="AF199" s="11" t="str">
        <f t="shared" si="39"/>
        <v>Y</v>
      </c>
    </row>
    <row r="200" spans="1:32" ht="13" x14ac:dyDescent="0.15">
      <c r="A200" s="1" t="s">
        <v>619</v>
      </c>
      <c r="B200" s="1" t="s">
        <v>112</v>
      </c>
      <c r="C200" s="2">
        <v>2595</v>
      </c>
      <c r="D200" s="1" t="s">
        <v>620</v>
      </c>
      <c r="E200" s="1">
        <v>1</v>
      </c>
      <c r="F200" s="1" t="s">
        <v>11</v>
      </c>
      <c r="G200" s="2">
        <v>40000</v>
      </c>
      <c r="H200" s="1" t="s">
        <v>12</v>
      </c>
      <c r="I200" s="1" t="s">
        <v>5</v>
      </c>
      <c r="J200" s="1" t="s">
        <v>13</v>
      </c>
      <c r="K200" s="1">
        <v>13</v>
      </c>
      <c r="L200" s="3">
        <v>45521</v>
      </c>
      <c r="M200" s="1">
        <v>3</v>
      </c>
      <c r="N200" s="1" t="s">
        <v>621</v>
      </c>
      <c r="O200" s="1" t="s">
        <v>15</v>
      </c>
      <c r="P200" s="1">
        <v>998</v>
      </c>
      <c r="Q200" s="1">
        <v>62.8</v>
      </c>
      <c r="R200" s="1">
        <v>4</v>
      </c>
      <c r="S200" s="1">
        <v>103</v>
      </c>
      <c r="T200" s="1">
        <v>2011</v>
      </c>
      <c r="U200" s="5" t="str">
        <f t="shared" si="30"/>
        <v>Manual</v>
      </c>
      <c r="V200" s="7">
        <f t="shared" si="31"/>
        <v>0</v>
      </c>
      <c r="W200" s="7" t="str">
        <f>IFERROR(INDEX(PriceBands!C:C,MATCH(V200,PriceBands!A:A,0)),"£30k+")</f>
        <v>£0-5k</v>
      </c>
      <c r="X200" s="7">
        <f t="shared" si="32"/>
        <v>0</v>
      </c>
      <c r="Y200" s="7" t="str">
        <f>IFERROR(INDEX(MileageBand!B:B,MATCH(VehicleData!X200,MileageBand!A:A,0)),"Extremely High")</f>
        <v>Low</v>
      </c>
      <c r="Z200" s="7">
        <f t="shared" si="33"/>
        <v>1</v>
      </c>
      <c r="AA200" s="9" t="str">
        <f t="shared" si="34"/>
        <v>Y</v>
      </c>
      <c r="AB200" s="9" t="str">
        <f t="shared" si="35"/>
        <v>Y</v>
      </c>
      <c r="AC200" s="9" t="str">
        <f t="shared" si="36"/>
        <v>Y</v>
      </c>
      <c r="AD200" s="9" t="str">
        <f t="shared" si="37"/>
        <v>N</v>
      </c>
      <c r="AE200" s="9" t="str">
        <f t="shared" si="38"/>
        <v>Y</v>
      </c>
      <c r="AF200" s="11" t="str">
        <f t="shared" si="39"/>
        <v>N</v>
      </c>
    </row>
    <row r="201" spans="1:32" ht="13" x14ac:dyDescent="0.15">
      <c r="A201" s="1" t="s">
        <v>622</v>
      </c>
      <c r="B201" s="1" t="s">
        <v>51</v>
      </c>
      <c r="C201" s="2">
        <v>3340</v>
      </c>
      <c r="D201" s="1" t="s">
        <v>623</v>
      </c>
      <c r="E201" s="1">
        <v>1</v>
      </c>
      <c r="F201" s="1" t="s">
        <v>11</v>
      </c>
      <c r="G201" s="2">
        <v>42549</v>
      </c>
      <c r="H201" s="1" t="s">
        <v>56</v>
      </c>
      <c r="I201" s="1" t="s">
        <v>5</v>
      </c>
      <c r="J201" s="1" t="s">
        <v>13</v>
      </c>
      <c r="K201" s="1">
        <v>10</v>
      </c>
      <c r="L201" s="3">
        <v>45465</v>
      </c>
      <c r="M201" s="1">
        <v>3</v>
      </c>
      <c r="N201" s="1" t="s">
        <v>624</v>
      </c>
      <c r="O201" s="1" t="s">
        <v>15</v>
      </c>
      <c r="P201" s="2">
        <v>1242</v>
      </c>
      <c r="Q201" s="1">
        <v>57.7</v>
      </c>
      <c r="R201" s="1">
        <v>4</v>
      </c>
      <c r="S201" s="1">
        <v>115</v>
      </c>
      <c r="T201" s="1">
        <v>2014</v>
      </c>
      <c r="U201" s="5" t="str">
        <f t="shared" si="30"/>
        <v>Manual</v>
      </c>
      <c r="V201" s="7">
        <f t="shared" si="31"/>
        <v>0</v>
      </c>
      <c r="W201" s="7" t="str">
        <f>IFERROR(INDEX(PriceBands!C:C,MATCH(V201,PriceBands!A:A,0)),"£30k+")</f>
        <v>£0-5k</v>
      </c>
      <c r="X201" s="7">
        <f t="shared" si="32"/>
        <v>0</v>
      </c>
      <c r="Y201" s="7" t="str">
        <f>IFERROR(INDEX(MileageBand!B:B,MATCH(VehicleData!X201,MileageBand!A:A,0)),"Extremely High")</f>
        <v>Low</v>
      </c>
      <c r="Z201" s="7">
        <f t="shared" si="33"/>
        <v>1.2</v>
      </c>
      <c r="AA201" s="9" t="str">
        <f t="shared" si="34"/>
        <v>Y</v>
      </c>
      <c r="AB201" s="9" t="str">
        <f t="shared" si="35"/>
        <v>Y</v>
      </c>
      <c r="AC201" s="9" t="str">
        <f t="shared" si="36"/>
        <v>Y</v>
      </c>
      <c r="AD201" s="9" t="str">
        <f t="shared" si="37"/>
        <v>Y</v>
      </c>
      <c r="AE201" s="9" t="str">
        <f t="shared" si="38"/>
        <v>Y</v>
      </c>
      <c r="AF201" s="11" t="str">
        <f t="shared" si="39"/>
        <v>Y</v>
      </c>
    </row>
    <row r="202" spans="1:32" ht="13" x14ac:dyDescent="0.15">
      <c r="A202" s="1" t="s">
        <v>625</v>
      </c>
      <c r="B202" s="1" t="s">
        <v>436</v>
      </c>
      <c r="C202" s="2">
        <v>7139</v>
      </c>
      <c r="D202" s="1" t="s">
        <v>556</v>
      </c>
      <c r="E202" s="1">
        <v>1</v>
      </c>
      <c r="F202" s="1" t="s">
        <v>11</v>
      </c>
      <c r="G202" s="2">
        <v>25603</v>
      </c>
      <c r="H202" s="1" t="s">
        <v>56</v>
      </c>
      <c r="I202" s="1" t="s">
        <v>5</v>
      </c>
      <c r="J202" s="1" t="s">
        <v>13</v>
      </c>
      <c r="K202" s="1">
        <v>8</v>
      </c>
      <c r="L202" s="3">
        <v>45579</v>
      </c>
      <c r="M202" s="1">
        <v>13</v>
      </c>
      <c r="N202" s="1" t="s">
        <v>626</v>
      </c>
      <c r="O202" s="1" t="s">
        <v>20</v>
      </c>
      <c r="P202" s="2">
        <v>1496</v>
      </c>
      <c r="Q202" s="1">
        <v>60.1</v>
      </c>
      <c r="R202" s="1">
        <v>5</v>
      </c>
      <c r="S202" s="1">
        <v>110</v>
      </c>
      <c r="T202" s="1">
        <v>2016</v>
      </c>
      <c r="U202" s="5" t="str">
        <f t="shared" si="30"/>
        <v>Manual</v>
      </c>
      <c r="V202" s="7">
        <f t="shared" si="31"/>
        <v>5000</v>
      </c>
      <c r="W202" s="7" t="str">
        <f>IFERROR(INDEX(PriceBands!C:C,MATCH(V202,PriceBands!A:A,0)),"£30k+")</f>
        <v>£5-10k</v>
      </c>
      <c r="X202" s="7">
        <f t="shared" si="32"/>
        <v>0</v>
      </c>
      <c r="Y202" s="7" t="str">
        <f>IFERROR(INDEX(MileageBand!B:B,MATCH(VehicleData!X202,MileageBand!A:A,0)),"Extremely High")</f>
        <v>Low</v>
      </c>
      <c r="Z202" s="7">
        <f t="shared" si="33"/>
        <v>1.5</v>
      </c>
      <c r="AA202" s="9" t="str">
        <f t="shared" si="34"/>
        <v>Y</v>
      </c>
      <c r="AB202" s="9" t="str">
        <f t="shared" si="35"/>
        <v>Y</v>
      </c>
      <c r="AC202" s="9" t="str">
        <f t="shared" si="36"/>
        <v>Y</v>
      </c>
      <c r="AD202" s="9" t="str">
        <f t="shared" si="37"/>
        <v>Y</v>
      </c>
      <c r="AE202" s="9" t="str">
        <f t="shared" si="38"/>
        <v>Y</v>
      </c>
      <c r="AF202" s="11" t="str">
        <f t="shared" si="39"/>
        <v>Y</v>
      </c>
    </row>
    <row r="203" spans="1:32" ht="13" x14ac:dyDescent="0.15">
      <c r="A203" s="1" t="s">
        <v>627</v>
      </c>
      <c r="B203" s="1" t="s">
        <v>108</v>
      </c>
      <c r="C203" s="2">
        <v>11250</v>
      </c>
      <c r="D203" s="1" t="s">
        <v>628</v>
      </c>
      <c r="E203" s="1">
        <v>1</v>
      </c>
      <c r="F203" s="1" t="s">
        <v>24</v>
      </c>
      <c r="G203" s="2">
        <v>15000</v>
      </c>
      <c r="H203" s="1" t="s">
        <v>12</v>
      </c>
      <c r="I203" s="1" t="s">
        <v>25</v>
      </c>
      <c r="J203" s="1" t="s">
        <v>6</v>
      </c>
      <c r="K203" s="1">
        <v>7</v>
      </c>
      <c r="L203" s="3">
        <v>44500</v>
      </c>
      <c r="M203" s="1">
        <v>16</v>
      </c>
      <c r="N203" s="1" t="s">
        <v>629</v>
      </c>
      <c r="O203" s="1" t="s">
        <v>6</v>
      </c>
      <c r="P203" s="2">
        <v>1685</v>
      </c>
      <c r="Q203" s="1">
        <v>61.4</v>
      </c>
      <c r="R203" s="1">
        <v>5</v>
      </c>
      <c r="S203" s="1">
        <v>119</v>
      </c>
      <c r="T203" s="1">
        <v>2017</v>
      </c>
      <c r="U203" s="5" t="str">
        <f t="shared" si="30"/>
        <v>Manual</v>
      </c>
      <c r="V203" s="7">
        <f t="shared" si="31"/>
        <v>10000</v>
      </c>
      <c r="W203" s="7" t="str">
        <f>IFERROR(INDEX(PriceBands!C:C,MATCH(V203,PriceBands!A:A,0)),"£30k+")</f>
        <v>£10-£15k</v>
      </c>
      <c r="X203" s="7">
        <f t="shared" si="32"/>
        <v>0</v>
      </c>
      <c r="Y203" s="7" t="str">
        <f>IFERROR(INDEX(MileageBand!B:B,MATCH(VehicleData!X203,MileageBand!A:A,0)),"Extremely High")</f>
        <v>Low</v>
      </c>
      <c r="Z203" s="7">
        <f t="shared" si="33"/>
        <v>1.7</v>
      </c>
      <c r="AA203" s="9" t="str">
        <f t="shared" si="34"/>
        <v>Y</v>
      </c>
      <c r="AB203" s="9" t="str">
        <f t="shared" si="35"/>
        <v>Y</v>
      </c>
      <c r="AC203" s="9" t="str">
        <f t="shared" si="36"/>
        <v>Y</v>
      </c>
      <c r="AD203" s="9" t="str">
        <f t="shared" si="37"/>
        <v>Y</v>
      </c>
      <c r="AE203" s="9" t="str">
        <f t="shared" si="38"/>
        <v>Y</v>
      </c>
      <c r="AF203" s="11" t="str">
        <f t="shared" si="39"/>
        <v>Y</v>
      </c>
    </row>
    <row r="204" spans="1:32" ht="13" x14ac:dyDescent="0.15">
      <c r="A204" s="1" t="s">
        <v>630</v>
      </c>
      <c r="B204" s="1" t="s">
        <v>30</v>
      </c>
      <c r="C204" s="2">
        <v>1295</v>
      </c>
      <c r="D204" s="1" t="s">
        <v>631</v>
      </c>
      <c r="E204" s="1">
        <v>1</v>
      </c>
      <c r="F204" s="1" t="s">
        <v>24</v>
      </c>
      <c r="G204" s="2">
        <v>127000</v>
      </c>
      <c r="H204" s="1" t="s">
        <v>32</v>
      </c>
      <c r="I204" s="1" t="s">
        <v>25</v>
      </c>
      <c r="J204" s="1" t="s">
        <v>26</v>
      </c>
      <c r="K204" s="1">
        <v>18</v>
      </c>
      <c r="L204" s="3">
        <v>44605</v>
      </c>
      <c r="M204" s="1">
        <v>30</v>
      </c>
      <c r="N204" s="1" t="s">
        <v>632</v>
      </c>
      <c r="O204" s="1" t="s">
        <v>28</v>
      </c>
      <c r="P204" s="2">
        <v>1988</v>
      </c>
      <c r="Q204" s="1">
        <v>50.4</v>
      </c>
      <c r="R204" s="1">
        <v>5</v>
      </c>
      <c r="S204" s="1">
        <v>149</v>
      </c>
      <c r="T204" s="1">
        <v>2006</v>
      </c>
      <c r="U204" s="5" t="str">
        <f t="shared" si="30"/>
        <v>Manual</v>
      </c>
      <c r="V204" s="7">
        <f t="shared" si="31"/>
        <v>0</v>
      </c>
      <c r="W204" s="7" t="str">
        <f>IFERROR(INDEX(PriceBands!C:C,MATCH(V204,PriceBands!A:A,0)),"£30k+")</f>
        <v>£0-5k</v>
      </c>
      <c r="X204" s="7">
        <f t="shared" si="32"/>
        <v>100000</v>
      </c>
      <c r="Y204" s="7" t="str">
        <f>IFERROR(INDEX(MileageBand!B:B,MATCH(VehicleData!X204,MileageBand!A:A,0)),"Extremely High")</f>
        <v>High</v>
      </c>
      <c r="Z204" s="7">
        <f t="shared" si="33"/>
        <v>2</v>
      </c>
      <c r="AA204" s="9" t="str">
        <f t="shared" si="34"/>
        <v>Y</v>
      </c>
      <c r="AB204" s="9" t="str">
        <f t="shared" si="35"/>
        <v>N</v>
      </c>
      <c r="AC204" s="9" t="str">
        <f t="shared" si="36"/>
        <v>Y</v>
      </c>
      <c r="AD204" s="9" t="str">
        <f t="shared" si="37"/>
        <v>N</v>
      </c>
      <c r="AE204" s="9" t="str">
        <f t="shared" si="38"/>
        <v>Y</v>
      </c>
      <c r="AF204" s="11" t="str">
        <f t="shared" si="39"/>
        <v>N</v>
      </c>
    </row>
    <row r="205" spans="1:32" ht="13" x14ac:dyDescent="0.15">
      <c r="A205" s="1" t="s">
        <v>633</v>
      </c>
      <c r="B205" s="1" t="s">
        <v>46</v>
      </c>
      <c r="C205" s="2">
        <v>8845</v>
      </c>
      <c r="D205" s="1" t="s">
        <v>634</v>
      </c>
      <c r="E205" s="1">
        <v>1</v>
      </c>
      <c r="F205" s="1" t="s">
        <v>11</v>
      </c>
      <c r="G205" s="2">
        <v>66542</v>
      </c>
      <c r="H205" s="1" t="s">
        <v>56</v>
      </c>
      <c r="I205" s="1" t="s">
        <v>5</v>
      </c>
      <c r="J205" s="1" t="s">
        <v>13</v>
      </c>
      <c r="K205" s="1">
        <v>7</v>
      </c>
      <c r="L205" s="3">
        <v>45427</v>
      </c>
      <c r="M205" s="1">
        <v>15</v>
      </c>
      <c r="N205" s="1" t="s">
        <v>635</v>
      </c>
      <c r="O205" s="1" t="s">
        <v>15</v>
      </c>
      <c r="P205" s="1">
        <v>999</v>
      </c>
      <c r="Q205" s="1">
        <v>67.3</v>
      </c>
      <c r="R205" s="1">
        <v>4</v>
      </c>
      <c r="S205" s="1">
        <v>97</v>
      </c>
      <c r="T205" s="1">
        <v>2017</v>
      </c>
      <c r="U205" s="5" t="str">
        <f t="shared" si="30"/>
        <v>Manual</v>
      </c>
      <c r="V205" s="7">
        <f t="shared" si="31"/>
        <v>5000</v>
      </c>
      <c r="W205" s="7" t="str">
        <f>IFERROR(INDEX(PriceBands!C:C,MATCH(V205,PriceBands!A:A,0)),"£30k+")</f>
        <v>£5-10k</v>
      </c>
      <c r="X205" s="7">
        <f t="shared" si="32"/>
        <v>50000</v>
      </c>
      <c r="Y205" s="7" t="str">
        <f>IFERROR(INDEX(MileageBand!B:B,MATCH(VehicleData!X205,MileageBand!A:A,0)),"Extremely High")</f>
        <v>Medium</v>
      </c>
      <c r="Z205" s="7">
        <f t="shared" si="33"/>
        <v>1</v>
      </c>
      <c r="AA205" s="9" t="str">
        <f t="shared" si="34"/>
        <v>Y</v>
      </c>
      <c r="AB205" s="9" t="str">
        <f t="shared" si="35"/>
        <v>Y</v>
      </c>
      <c r="AC205" s="9" t="str">
        <f t="shared" si="36"/>
        <v>Y</v>
      </c>
      <c r="AD205" s="9" t="str">
        <f t="shared" si="37"/>
        <v>Y</v>
      </c>
      <c r="AE205" s="9" t="str">
        <f t="shared" si="38"/>
        <v>Y</v>
      </c>
      <c r="AF205" s="11" t="str">
        <f t="shared" si="39"/>
        <v>Y</v>
      </c>
    </row>
    <row r="206" spans="1:32" ht="13" x14ac:dyDescent="0.15">
      <c r="A206" s="1" t="s">
        <v>636</v>
      </c>
      <c r="B206" s="1" t="s">
        <v>637</v>
      </c>
      <c r="C206" s="2">
        <v>20695</v>
      </c>
      <c r="D206" s="1" t="s">
        <v>638</v>
      </c>
      <c r="E206" s="1">
        <v>2</v>
      </c>
      <c r="F206" s="1" t="s">
        <v>11</v>
      </c>
      <c r="G206" s="2">
        <v>26660</v>
      </c>
      <c r="H206" s="1" t="s">
        <v>32</v>
      </c>
      <c r="I206" s="1" t="s">
        <v>25</v>
      </c>
      <c r="J206" s="1" t="s">
        <v>117</v>
      </c>
      <c r="K206" s="1">
        <v>13</v>
      </c>
      <c r="L206" s="3">
        <v>44547</v>
      </c>
      <c r="M206" s="1">
        <v>44</v>
      </c>
      <c r="N206" s="1" t="s">
        <v>639</v>
      </c>
      <c r="O206" s="1" t="s">
        <v>119</v>
      </c>
      <c r="P206" s="2">
        <v>3436</v>
      </c>
      <c r="Q206" s="1">
        <v>30.1</v>
      </c>
      <c r="R206" s="1">
        <v>2</v>
      </c>
      <c r="S206" s="1">
        <v>221</v>
      </c>
      <c r="T206" s="1">
        <v>2011</v>
      </c>
      <c r="U206" s="5" t="str">
        <f t="shared" si="30"/>
        <v>Automatic</v>
      </c>
      <c r="V206" s="7">
        <f t="shared" si="31"/>
        <v>20000</v>
      </c>
      <c r="W206" s="7" t="str">
        <f>IFERROR(INDEX(PriceBands!C:C,MATCH(V206,PriceBands!A:A,0)),"£30k+")</f>
        <v>£20-25k</v>
      </c>
      <c r="X206" s="7">
        <f t="shared" si="32"/>
        <v>0</v>
      </c>
      <c r="Y206" s="7" t="str">
        <f>IFERROR(INDEX(MileageBand!B:B,MATCH(VehicleData!X206,MileageBand!A:A,0)),"Extremely High")</f>
        <v>Low</v>
      </c>
      <c r="Z206" s="7">
        <f t="shared" si="33"/>
        <v>3.4</v>
      </c>
      <c r="AA206" s="9" t="str">
        <f t="shared" si="34"/>
        <v>Y</v>
      </c>
      <c r="AB206" s="9" t="str">
        <f t="shared" si="35"/>
        <v>Y</v>
      </c>
      <c r="AC206" s="9" t="str">
        <f t="shared" si="36"/>
        <v>N</v>
      </c>
      <c r="AD206" s="9" t="str">
        <f t="shared" si="37"/>
        <v>N</v>
      </c>
      <c r="AE206" s="9" t="str">
        <f t="shared" si="38"/>
        <v>Y</v>
      </c>
      <c r="AF206" s="11" t="str">
        <f t="shared" si="39"/>
        <v>N</v>
      </c>
    </row>
    <row r="207" spans="1:32" ht="13" x14ac:dyDescent="0.15">
      <c r="A207" s="1" t="s">
        <v>640</v>
      </c>
      <c r="B207" s="1" t="s">
        <v>36</v>
      </c>
      <c r="C207" s="2">
        <v>4090</v>
      </c>
      <c r="D207" s="1" t="s">
        <v>641</v>
      </c>
      <c r="E207" s="1">
        <v>2</v>
      </c>
      <c r="F207" s="1" t="s">
        <v>11</v>
      </c>
      <c r="G207" s="2">
        <v>38000</v>
      </c>
      <c r="H207" s="1" t="s">
        <v>56</v>
      </c>
      <c r="I207" s="1" t="s">
        <v>25</v>
      </c>
      <c r="J207" s="1" t="s">
        <v>117</v>
      </c>
      <c r="K207" s="1">
        <v>14</v>
      </c>
      <c r="L207" s="3">
        <v>44579</v>
      </c>
      <c r="M207" s="1">
        <v>4</v>
      </c>
      <c r="N207" s="1" t="s">
        <v>642</v>
      </c>
      <c r="O207" s="1" t="s">
        <v>119</v>
      </c>
      <c r="P207" s="1">
        <v>999</v>
      </c>
      <c r="Q207" s="1">
        <v>65.7</v>
      </c>
      <c r="R207" s="1">
        <v>2</v>
      </c>
      <c r="S207" s="1">
        <v>98</v>
      </c>
      <c r="T207" s="1">
        <v>2010</v>
      </c>
      <c r="U207" s="5" t="str">
        <f t="shared" si="30"/>
        <v>Automatic</v>
      </c>
      <c r="V207" s="7">
        <f t="shared" si="31"/>
        <v>0</v>
      </c>
      <c r="W207" s="7" t="str">
        <f>IFERROR(INDEX(PriceBands!C:C,MATCH(V207,PriceBands!A:A,0)),"£30k+")</f>
        <v>£0-5k</v>
      </c>
      <c r="X207" s="7">
        <f t="shared" si="32"/>
        <v>0</v>
      </c>
      <c r="Y207" s="7" t="str">
        <f>IFERROR(INDEX(MileageBand!B:B,MATCH(VehicleData!X207,MileageBand!A:A,0)),"Extremely High")</f>
        <v>Low</v>
      </c>
      <c r="Z207" s="7">
        <f t="shared" si="33"/>
        <v>1</v>
      </c>
      <c r="AA207" s="9" t="str">
        <f t="shared" si="34"/>
        <v>Y</v>
      </c>
      <c r="AB207" s="9" t="str">
        <f t="shared" si="35"/>
        <v>Y</v>
      </c>
      <c r="AC207" s="9" t="str">
        <f t="shared" si="36"/>
        <v>Y</v>
      </c>
      <c r="AD207" s="9" t="str">
        <f t="shared" si="37"/>
        <v>N</v>
      </c>
      <c r="AE207" s="9" t="str">
        <f t="shared" si="38"/>
        <v>Y</v>
      </c>
      <c r="AF207" s="11" t="str">
        <f t="shared" si="39"/>
        <v>N</v>
      </c>
    </row>
    <row r="208" spans="1:32" ht="13" x14ac:dyDescent="0.15">
      <c r="A208" s="1" t="s">
        <v>643</v>
      </c>
      <c r="B208" s="1" t="s">
        <v>51</v>
      </c>
      <c r="C208" s="2">
        <v>9395</v>
      </c>
      <c r="D208" s="1" t="s">
        <v>644</v>
      </c>
      <c r="E208" s="1">
        <v>1</v>
      </c>
      <c r="F208" s="1" t="s">
        <v>24</v>
      </c>
      <c r="G208" s="2">
        <v>41000</v>
      </c>
      <c r="H208" s="1" t="s">
        <v>56</v>
      </c>
      <c r="I208" s="1" t="s">
        <v>25</v>
      </c>
      <c r="J208" s="1" t="s">
        <v>13</v>
      </c>
      <c r="K208" s="1">
        <v>11</v>
      </c>
      <c r="L208" s="3">
        <v>44456</v>
      </c>
      <c r="M208" s="1">
        <v>20</v>
      </c>
      <c r="N208" s="1" t="s">
        <v>645</v>
      </c>
      <c r="O208" s="1" t="s">
        <v>20</v>
      </c>
      <c r="P208" s="2">
        <v>1997</v>
      </c>
      <c r="Q208" s="1">
        <v>53.3</v>
      </c>
      <c r="R208" s="1">
        <v>5</v>
      </c>
      <c r="S208" s="1">
        <v>139</v>
      </c>
      <c r="T208" s="1">
        <v>2013</v>
      </c>
      <c r="U208" s="5" t="str">
        <f t="shared" si="30"/>
        <v>Manual</v>
      </c>
      <c r="V208" s="7">
        <f t="shared" si="31"/>
        <v>5000</v>
      </c>
      <c r="W208" s="7" t="str">
        <f>IFERROR(INDEX(PriceBands!C:C,MATCH(V208,PriceBands!A:A,0)),"£30k+")</f>
        <v>£5-10k</v>
      </c>
      <c r="X208" s="7">
        <f t="shared" si="32"/>
        <v>0</v>
      </c>
      <c r="Y208" s="7" t="str">
        <f>IFERROR(INDEX(MileageBand!B:B,MATCH(VehicleData!X208,MileageBand!A:A,0)),"Extremely High")</f>
        <v>Low</v>
      </c>
      <c r="Z208" s="7">
        <f t="shared" si="33"/>
        <v>2</v>
      </c>
      <c r="AA208" s="9" t="str">
        <f t="shared" si="34"/>
        <v>Y</v>
      </c>
      <c r="AB208" s="9" t="str">
        <f t="shared" si="35"/>
        <v>Y</v>
      </c>
      <c r="AC208" s="9" t="str">
        <f t="shared" si="36"/>
        <v>Y</v>
      </c>
      <c r="AD208" s="9" t="str">
        <f t="shared" si="37"/>
        <v>N</v>
      </c>
      <c r="AE208" s="9" t="str">
        <f t="shared" si="38"/>
        <v>Y</v>
      </c>
      <c r="AF208" s="11" t="str">
        <f t="shared" si="39"/>
        <v>N</v>
      </c>
    </row>
    <row r="209" spans="1:32" ht="13" x14ac:dyDescent="0.15">
      <c r="A209" s="1" t="s">
        <v>646</v>
      </c>
      <c r="B209" s="1" t="s">
        <v>204</v>
      </c>
      <c r="C209" s="2">
        <v>2327</v>
      </c>
      <c r="D209" s="1" t="s">
        <v>647</v>
      </c>
      <c r="E209" s="1">
        <v>2</v>
      </c>
      <c r="F209" s="1" t="s">
        <v>11</v>
      </c>
      <c r="G209" s="2">
        <v>84400</v>
      </c>
      <c r="H209" s="1" t="s">
        <v>48</v>
      </c>
      <c r="I209" s="1" t="s">
        <v>5</v>
      </c>
      <c r="J209" s="1" t="s">
        <v>13</v>
      </c>
      <c r="K209" s="1">
        <v>15</v>
      </c>
      <c r="L209" s="3">
        <v>45533</v>
      </c>
      <c r="M209" s="1">
        <v>13</v>
      </c>
      <c r="N209" s="1" t="s">
        <v>648</v>
      </c>
      <c r="O209" s="1" t="s">
        <v>20</v>
      </c>
      <c r="P209" s="2">
        <v>1339</v>
      </c>
      <c r="Q209" s="1">
        <v>49.6</v>
      </c>
      <c r="R209" s="1">
        <v>5</v>
      </c>
      <c r="S209" s="1">
        <v>132</v>
      </c>
      <c r="T209" s="1">
        <v>2009</v>
      </c>
      <c r="U209" s="5" t="str">
        <f t="shared" si="30"/>
        <v>Automatic</v>
      </c>
      <c r="V209" s="7">
        <f t="shared" si="31"/>
        <v>0</v>
      </c>
      <c r="W209" s="7" t="str">
        <f>IFERROR(INDEX(PriceBands!C:C,MATCH(V209,PriceBands!A:A,0)),"£30k+")</f>
        <v>£0-5k</v>
      </c>
      <c r="X209" s="7">
        <f t="shared" si="32"/>
        <v>50000</v>
      </c>
      <c r="Y209" s="7" t="str">
        <f>IFERROR(INDEX(MileageBand!B:B,MATCH(VehicleData!X209,MileageBand!A:A,0)),"Extremely High")</f>
        <v>Medium</v>
      </c>
      <c r="Z209" s="7">
        <f t="shared" si="33"/>
        <v>1.3</v>
      </c>
      <c r="AA209" s="9" t="str">
        <f t="shared" si="34"/>
        <v>Y</v>
      </c>
      <c r="AB209" s="9" t="str">
        <f t="shared" si="35"/>
        <v>Y</v>
      </c>
      <c r="AC209" s="9" t="str">
        <f t="shared" si="36"/>
        <v>Y</v>
      </c>
      <c r="AD209" s="9" t="str">
        <f t="shared" si="37"/>
        <v>N</v>
      </c>
      <c r="AE209" s="9" t="str">
        <f t="shared" si="38"/>
        <v>Y</v>
      </c>
      <c r="AF209" s="11" t="str">
        <f t="shared" si="39"/>
        <v>N</v>
      </c>
    </row>
    <row r="210" spans="1:32" ht="13" x14ac:dyDescent="0.15">
      <c r="A210" s="1" t="s">
        <v>649</v>
      </c>
      <c r="B210" s="1" t="s">
        <v>266</v>
      </c>
      <c r="C210" s="2">
        <v>4511</v>
      </c>
      <c r="D210" s="1" t="s">
        <v>650</v>
      </c>
      <c r="E210" s="1">
        <v>1</v>
      </c>
      <c r="F210" s="1" t="s">
        <v>11</v>
      </c>
      <c r="G210" s="2">
        <v>89000</v>
      </c>
      <c r="H210" s="1" t="s">
        <v>12</v>
      </c>
      <c r="I210" s="1" t="s">
        <v>5</v>
      </c>
      <c r="J210" s="1" t="s">
        <v>13</v>
      </c>
      <c r="K210" s="1">
        <v>10</v>
      </c>
      <c r="L210" s="3">
        <v>45456</v>
      </c>
      <c r="M210" s="1">
        <v>10</v>
      </c>
      <c r="N210" s="1" t="s">
        <v>651</v>
      </c>
      <c r="O210" s="1" t="s">
        <v>20</v>
      </c>
      <c r="P210" s="1">
        <v>899</v>
      </c>
      <c r="Q210" s="1">
        <v>62.8</v>
      </c>
      <c r="R210" s="1">
        <v>5</v>
      </c>
      <c r="S210" s="1">
        <v>105</v>
      </c>
      <c r="T210" s="1">
        <v>2014</v>
      </c>
      <c r="U210" s="5" t="str">
        <f t="shared" si="30"/>
        <v>Manual</v>
      </c>
      <c r="V210" s="7">
        <f t="shared" si="31"/>
        <v>0</v>
      </c>
      <c r="W210" s="7" t="str">
        <f>IFERROR(INDEX(PriceBands!C:C,MATCH(V210,PriceBands!A:A,0)),"£30k+")</f>
        <v>£0-5k</v>
      </c>
      <c r="X210" s="7">
        <f t="shared" si="32"/>
        <v>50000</v>
      </c>
      <c r="Y210" s="7" t="str">
        <f>IFERROR(INDEX(MileageBand!B:B,MATCH(VehicleData!X210,MileageBand!A:A,0)),"Extremely High")</f>
        <v>Medium</v>
      </c>
      <c r="Z210" s="7">
        <f t="shared" si="33"/>
        <v>0.9</v>
      </c>
      <c r="AA210" s="9" t="str">
        <f t="shared" si="34"/>
        <v>Y</v>
      </c>
      <c r="AB210" s="9" t="str">
        <f t="shared" si="35"/>
        <v>Y</v>
      </c>
      <c r="AC210" s="9" t="str">
        <f t="shared" si="36"/>
        <v>Y</v>
      </c>
      <c r="AD210" s="9" t="str">
        <f t="shared" si="37"/>
        <v>Y</v>
      </c>
      <c r="AE210" s="9" t="str">
        <f t="shared" si="38"/>
        <v>Y</v>
      </c>
      <c r="AF210" s="11" t="str">
        <f t="shared" si="39"/>
        <v>Y</v>
      </c>
    </row>
    <row r="211" spans="1:32" ht="13" x14ac:dyDescent="0.15">
      <c r="A211" s="1" t="s">
        <v>652</v>
      </c>
      <c r="B211" s="1" t="s">
        <v>22</v>
      </c>
      <c r="C211" s="2">
        <v>1310</v>
      </c>
      <c r="D211" s="1" t="s">
        <v>653</v>
      </c>
      <c r="E211" s="1">
        <v>1</v>
      </c>
      <c r="F211" s="1" t="s">
        <v>24</v>
      </c>
      <c r="G211" s="2">
        <v>135500</v>
      </c>
      <c r="H211" s="1" t="s">
        <v>12</v>
      </c>
      <c r="I211" s="1" t="s">
        <v>25</v>
      </c>
      <c r="J211" s="1" t="s">
        <v>13</v>
      </c>
      <c r="K211" s="1">
        <v>17</v>
      </c>
      <c r="L211" s="3">
        <v>44638</v>
      </c>
      <c r="M211" s="1">
        <v>14</v>
      </c>
      <c r="N211" s="1" t="s">
        <v>654</v>
      </c>
      <c r="O211" s="1" t="s">
        <v>20</v>
      </c>
      <c r="P211" s="2">
        <v>1896</v>
      </c>
      <c r="Q211" s="1">
        <v>53.3</v>
      </c>
      <c r="R211" s="1">
        <v>5</v>
      </c>
      <c r="S211" s="1">
        <v>132</v>
      </c>
      <c r="T211" s="1">
        <v>2007</v>
      </c>
      <c r="U211" s="5" t="str">
        <f t="shared" si="30"/>
        <v>Manual</v>
      </c>
      <c r="V211" s="7">
        <f t="shared" si="31"/>
        <v>0</v>
      </c>
      <c r="W211" s="7" t="str">
        <f>IFERROR(INDEX(PriceBands!C:C,MATCH(V211,PriceBands!A:A,0)),"£30k+")</f>
        <v>£0-5k</v>
      </c>
      <c r="X211" s="7">
        <f t="shared" si="32"/>
        <v>100000</v>
      </c>
      <c r="Y211" s="7" t="str">
        <f>IFERROR(INDEX(MileageBand!B:B,MATCH(VehicleData!X211,MileageBand!A:A,0)),"Extremely High")</f>
        <v>High</v>
      </c>
      <c r="Z211" s="7">
        <f t="shared" si="33"/>
        <v>1.9</v>
      </c>
      <c r="AA211" s="9" t="str">
        <f t="shared" si="34"/>
        <v>Y</v>
      </c>
      <c r="AB211" s="9" t="str">
        <f t="shared" si="35"/>
        <v>N</v>
      </c>
      <c r="AC211" s="9" t="str">
        <f t="shared" si="36"/>
        <v>Y</v>
      </c>
      <c r="AD211" s="9" t="str">
        <f t="shared" si="37"/>
        <v>N</v>
      </c>
      <c r="AE211" s="9" t="str">
        <f t="shared" si="38"/>
        <v>Y</v>
      </c>
      <c r="AF211" s="11" t="str">
        <f t="shared" si="39"/>
        <v>N</v>
      </c>
    </row>
    <row r="212" spans="1:32" ht="13" x14ac:dyDescent="0.15">
      <c r="A212" s="1" t="s">
        <v>655</v>
      </c>
      <c r="B212" s="1" t="s">
        <v>204</v>
      </c>
      <c r="C212" s="2">
        <v>2145</v>
      </c>
      <c r="D212" s="1" t="s">
        <v>656</v>
      </c>
      <c r="E212" s="1">
        <v>2</v>
      </c>
      <c r="F212" s="1" t="s">
        <v>3</v>
      </c>
      <c r="G212" s="2">
        <v>85000</v>
      </c>
      <c r="H212" s="1" t="s">
        <v>12</v>
      </c>
      <c r="I212" s="1" t="s">
        <v>25</v>
      </c>
      <c r="J212" s="1" t="s">
        <v>26</v>
      </c>
      <c r="K212" s="1">
        <v>17</v>
      </c>
      <c r="L212" s="3">
        <v>44947</v>
      </c>
      <c r="M212" s="1">
        <v>16</v>
      </c>
      <c r="N212" s="1" t="s">
        <v>657</v>
      </c>
      <c r="O212" s="1" t="s">
        <v>28</v>
      </c>
      <c r="P212" s="2">
        <v>1339</v>
      </c>
      <c r="Q212" s="1">
        <v>61.4</v>
      </c>
      <c r="R212" s="1">
        <v>5</v>
      </c>
      <c r="S212" s="1">
        <v>109</v>
      </c>
      <c r="T212" s="1">
        <v>2007</v>
      </c>
      <c r="U212" s="5" t="str">
        <f t="shared" si="30"/>
        <v>Automatic</v>
      </c>
      <c r="V212" s="7">
        <f t="shared" si="31"/>
        <v>0</v>
      </c>
      <c r="W212" s="7" t="str">
        <f>IFERROR(INDEX(PriceBands!C:C,MATCH(V212,PriceBands!A:A,0)),"£30k+")</f>
        <v>£0-5k</v>
      </c>
      <c r="X212" s="7">
        <f t="shared" si="32"/>
        <v>50000</v>
      </c>
      <c r="Y212" s="7" t="str">
        <f>IFERROR(INDEX(MileageBand!B:B,MATCH(VehicleData!X212,MileageBand!A:A,0)),"Extremely High")</f>
        <v>Medium</v>
      </c>
      <c r="Z212" s="7">
        <f t="shared" si="33"/>
        <v>1.3</v>
      </c>
      <c r="AA212" s="9" t="str">
        <f t="shared" si="34"/>
        <v>Y</v>
      </c>
      <c r="AB212" s="9" t="str">
        <f t="shared" si="35"/>
        <v>Y</v>
      </c>
      <c r="AC212" s="9" t="str">
        <f t="shared" si="36"/>
        <v>Y</v>
      </c>
      <c r="AD212" s="9" t="str">
        <f t="shared" si="37"/>
        <v>N</v>
      </c>
      <c r="AE212" s="9" t="str">
        <f t="shared" si="38"/>
        <v>Y</v>
      </c>
      <c r="AF212" s="11" t="str">
        <f t="shared" si="39"/>
        <v>N</v>
      </c>
    </row>
    <row r="213" spans="1:32" ht="13" x14ac:dyDescent="0.15">
      <c r="A213" s="1" t="s">
        <v>658</v>
      </c>
      <c r="B213" s="1" t="s">
        <v>104</v>
      </c>
      <c r="C213" s="2">
        <v>10795</v>
      </c>
      <c r="D213" s="1" t="s">
        <v>659</v>
      </c>
      <c r="E213" s="1">
        <v>2</v>
      </c>
      <c r="F213" s="1" t="s">
        <v>3</v>
      </c>
      <c r="G213" s="2">
        <v>4564</v>
      </c>
      <c r="H213" s="1" t="s">
        <v>65</v>
      </c>
      <c r="I213" s="1" t="s">
        <v>25</v>
      </c>
      <c r="J213" s="1" t="s">
        <v>13</v>
      </c>
      <c r="K213" s="1">
        <v>8</v>
      </c>
      <c r="L213" s="3">
        <v>45218</v>
      </c>
      <c r="M213" s="1">
        <v>8</v>
      </c>
      <c r="N213" s="1" t="s">
        <v>660</v>
      </c>
      <c r="O213" s="1" t="s">
        <v>20</v>
      </c>
      <c r="P213" s="2">
        <v>1497</v>
      </c>
      <c r="Q213" s="1">
        <v>78.5</v>
      </c>
      <c r="R213" s="1">
        <v>5</v>
      </c>
      <c r="S213" s="1">
        <v>82</v>
      </c>
      <c r="T213" s="1">
        <v>2016</v>
      </c>
      <c r="U213" s="5" t="str">
        <f t="shared" si="30"/>
        <v>Automatic</v>
      </c>
      <c r="V213" s="7">
        <f t="shared" si="31"/>
        <v>10000</v>
      </c>
      <c r="W213" s="7" t="str">
        <f>IFERROR(INDEX(PriceBands!C:C,MATCH(V213,PriceBands!A:A,0)),"£30k+")</f>
        <v>£10-£15k</v>
      </c>
      <c r="X213" s="7">
        <f t="shared" si="32"/>
        <v>0</v>
      </c>
      <c r="Y213" s="7" t="str">
        <f>IFERROR(INDEX(MileageBand!B:B,MATCH(VehicleData!X213,MileageBand!A:A,0)),"Extremely High")</f>
        <v>Low</v>
      </c>
      <c r="Z213" s="7">
        <f t="shared" si="33"/>
        <v>1.5</v>
      </c>
      <c r="AA213" s="9" t="str">
        <f t="shared" si="34"/>
        <v>Y</v>
      </c>
      <c r="AB213" s="9" t="str">
        <f t="shared" si="35"/>
        <v>Y</v>
      </c>
      <c r="AC213" s="9" t="str">
        <f t="shared" si="36"/>
        <v>Y</v>
      </c>
      <c r="AD213" s="9" t="str">
        <f t="shared" si="37"/>
        <v>Y</v>
      </c>
      <c r="AE213" s="9" t="str">
        <f t="shared" si="38"/>
        <v>Y</v>
      </c>
      <c r="AF213" s="11" t="str">
        <f t="shared" si="39"/>
        <v>Y</v>
      </c>
    </row>
    <row r="214" spans="1:32" ht="13" x14ac:dyDescent="0.15">
      <c r="A214" s="1" t="s">
        <v>661</v>
      </c>
      <c r="B214" s="1" t="s">
        <v>94</v>
      </c>
      <c r="C214" s="2">
        <v>13350</v>
      </c>
      <c r="D214" s="1" t="s">
        <v>662</v>
      </c>
      <c r="E214" s="1">
        <v>2</v>
      </c>
      <c r="F214" s="1" t="s">
        <v>24</v>
      </c>
      <c r="G214" s="2">
        <v>71000</v>
      </c>
      <c r="H214" s="1" t="s">
        <v>56</v>
      </c>
      <c r="I214" s="1" t="s">
        <v>25</v>
      </c>
      <c r="J214" s="1" t="s">
        <v>117</v>
      </c>
      <c r="K214" s="1">
        <v>10</v>
      </c>
      <c r="L214" s="3">
        <v>45260</v>
      </c>
      <c r="M214" s="1">
        <v>40</v>
      </c>
      <c r="N214" s="1" t="s">
        <v>663</v>
      </c>
      <c r="O214" s="1" t="s">
        <v>119</v>
      </c>
      <c r="P214" s="2">
        <v>2993</v>
      </c>
      <c r="Q214" s="1">
        <v>57.7</v>
      </c>
      <c r="R214" s="1">
        <v>4</v>
      </c>
      <c r="S214" s="1">
        <v>129</v>
      </c>
      <c r="T214" s="1">
        <v>2014</v>
      </c>
      <c r="U214" s="5" t="str">
        <f t="shared" si="30"/>
        <v>Automatic</v>
      </c>
      <c r="V214" s="7">
        <f t="shared" si="31"/>
        <v>10000</v>
      </c>
      <c r="W214" s="7" t="str">
        <f>IFERROR(INDEX(PriceBands!C:C,MATCH(V214,PriceBands!A:A,0)),"£30k+")</f>
        <v>£10-£15k</v>
      </c>
      <c r="X214" s="7">
        <f t="shared" si="32"/>
        <v>50000</v>
      </c>
      <c r="Y214" s="7" t="str">
        <f>IFERROR(INDEX(MileageBand!B:B,MATCH(VehicleData!X214,MileageBand!A:A,0)),"Extremely High")</f>
        <v>Medium</v>
      </c>
      <c r="Z214" s="7">
        <f t="shared" si="33"/>
        <v>3</v>
      </c>
      <c r="AA214" s="9" t="str">
        <f t="shared" si="34"/>
        <v>Y</v>
      </c>
      <c r="AB214" s="9" t="str">
        <f t="shared" si="35"/>
        <v>Y</v>
      </c>
      <c r="AC214" s="9" t="str">
        <f t="shared" si="36"/>
        <v>N</v>
      </c>
      <c r="AD214" s="9" t="str">
        <f t="shared" si="37"/>
        <v>Y</v>
      </c>
      <c r="AE214" s="9" t="str">
        <f t="shared" si="38"/>
        <v>Y</v>
      </c>
      <c r="AF214" s="11" t="str">
        <f t="shared" si="39"/>
        <v>N</v>
      </c>
    </row>
    <row r="215" spans="1:32" ht="13" x14ac:dyDescent="0.15">
      <c r="A215" s="1" t="s">
        <v>664</v>
      </c>
      <c r="B215" s="1" t="s">
        <v>1</v>
      </c>
      <c r="C215" s="2">
        <v>6046</v>
      </c>
      <c r="D215" s="1" t="s">
        <v>665</v>
      </c>
      <c r="E215" s="1">
        <v>1</v>
      </c>
      <c r="F215" s="1" t="s">
        <v>24</v>
      </c>
      <c r="G215" s="2">
        <v>103000</v>
      </c>
      <c r="H215" s="1" t="s">
        <v>12</v>
      </c>
      <c r="I215" s="1" t="s">
        <v>66</v>
      </c>
      <c r="J215" s="1" t="s">
        <v>6</v>
      </c>
      <c r="K215" s="1">
        <v>11</v>
      </c>
      <c r="L215" s="3">
        <v>45351</v>
      </c>
      <c r="M215" s="1">
        <v>21</v>
      </c>
      <c r="N215" s="1" t="s">
        <v>666</v>
      </c>
      <c r="O215" s="1" t="s">
        <v>6</v>
      </c>
      <c r="P215" s="2">
        <v>2199</v>
      </c>
      <c r="Q215" s="1">
        <v>47.9</v>
      </c>
      <c r="R215" s="1">
        <v>7</v>
      </c>
      <c r="S215" s="1">
        <v>155</v>
      </c>
      <c r="T215" s="1">
        <v>2013</v>
      </c>
      <c r="U215" s="5" t="str">
        <f t="shared" si="30"/>
        <v>Manual</v>
      </c>
      <c r="V215" s="7">
        <f t="shared" si="31"/>
        <v>5000</v>
      </c>
      <c r="W215" s="7" t="str">
        <f>IFERROR(INDEX(PriceBands!C:C,MATCH(V215,PriceBands!A:A,0)),"£30k+")</f>
        <v>£5-10k</v>
      </c>
      <c r="X215" s="7">
        <f t="shared" si="32"/>
        <v>100000</v>
      </c>
      <c r="Y215" s="7" t="str">
        <f>IFERROR(INDEX(MileageBand!B:B,MATCH(VehicleData!X215,MileageBand!A:A,0)),"Extremely High")</f>
        <v>High</v>
      </c>
      <c r="Z215" s="7">
        <f t="shared" si="33"/>
        <v>2.2000000000000002</v>
      </c>
      <c r="AA215" s="9" t="str">
        <f t="shared" si="34"/>
        <v>Y</v>
      </c>
      <c r="AB215" s="9" t="str">
        <f t="shared" si="35"/>
        <v>N</v>
      </c>
      <c r="AC215" s="9" t="str">
        <f t="shared" si="36"/>
        <v>Y</v>
      </c>
      <c r="AD215" s="9" t="str">
        <f t="shared" si="37"/>
        <v>N</v>
      </c>
      <c r="AE215" s="9" t="str">
        <f t="shared" si="38"/>
        <v>Y</v>
      </c>
      <c r="AF215" s="11" t="str">
        <f t="shared" si="39"/>
        <v>N</v>
      </c>
    </row>
    <row r="216" spans="1:32" ht="13" x14ac:dyDescent="0.15">
      <c r="A216" s="1" t="s">
        <v>667</v>
      </c>
      <c r="B216" s="1" t="s">
        <v>1</v>
      </c>
      <c r="C216" s="2">
        <v>13604</v>
      </c>
      <c r="D216" s="1" t="s">
        <v>668</v>
      </c>
      <c r="E216" s="1">
        <v>2</v>
      </c>
      <c r="F216" s="1" t="s">
        <v>11</v>
      </c>
      <c r="G216" s="2">
        <v>21782</v>
      </c>
      <c r="H216" s="1" t="s">
        <v>669</v>
      </c>
      <c r="I216" s="1" t="s">
        <v>5</v>
      </c>
      <c r="J216" s="1" t="s">
        <v>13</v>
      </c>
      <c r="K216" s="1">
        <v>3</v>
      </c>
      <c r="L216" s="3">
        <v>45596</v>
      </c>
      <c r="M216" s="1">
        <v>8</v>
      </c>
      <c r="N216" s="1" t="s">
        <v>670</v>
      </c>
      <c r="O216" s="1" t="s">
        <v>20</v>
      </c>
      <c r="P216" s="1">
        <v>998</v>
      </c>
      <c r="Q216" s="1">
        <v>49.6</v>
      </c>
      <c r="R216" s="1">
        <v>5</v>
      </c>
      <c r="S216" s="1">
        <v>104</v>
      </c>
      <c r="T216" s="1">
        <v>2021</v>
      </c>
      <c r="U216" s="5" t="str">
        <f t="shared" si="30"/>
        <v>Automatic</v>
      </c>
      <c r="V216" s="7">
        <f t="shared" si="31"/>
        <v>10000</v>
      </c>
      <c r="W216" s="7" t="str">
        <f>IFERROR(INDEX(PriceBands!C:C,MATCH(V216,PriceBands!A:A,0)),"£30k+")</f>
        <v>£10-£15k</v>
      </c>
      <c r="X216" s="7">
        <f t="shared" si="32"/>
        <v>0</v>
      </c>
      <c r="Y216" s="7" t="str">
        <f>IFERROR(INDEX(MileageBand!B:B,MATCH(VehicleData!X216,MileageBand!A:A,0)),"Extremely High")</f>
        <v>Low</v>
      </c>
      <c r="Z216" s="7">
        <f t="shared" si="33"/>
        <v>1</v>
      </c>
      <c r="AA216" s="9" t="str">
        <f t="shared" si="34"/>
        <v>Y</v>
      </c>
      <c r="AB216" s="9" t="str">
        <f t="shared" si="35"/>
        <v>Y</v>
      </c>
      <c r="AC216" s="9" t="str">
        <f t="shared" si="36"/>
        <v>Y</v>
      </c>
      <c r="AD216" s="9" t="str">
        <f t="shared" si="37"/>
        <v>Y</v>
      </c>
      <c r="AE216" s="9" t="str">
        <f t="shared" si="38"/>
        <v>Y</v>
      </c>
      <c r="AF216" s="11" t="str">
        <f t="shared" si="39"/>
        <v>Y</v>
      </c>
    </row>
    <row r="217" spans="1:32" ht="13" x14ac:dyDescent="0.15">
      <c r="A217" s="1" t="s">
        <v>671</v>
      </c>
      <c r="B217" s="1" t="s">
        <v>1</v>
      </c>
      <c r="C217" s="2">
        <v>13612</v>
      </c>
      <c r="D217" s="1" t="s">
        <v>668</v>
      </c>
      <c r="E217" s="1">
        <v>2</v>
      </c>
      <c r="F217" s="1" t="s">
        <v>11</v>
      </c>
      <c r="G217" s="2">
        <v>22715</v>
      </c>
      <c r="H217" s="1" t="s">
        <v>672</v>
      </c>
      <c r="I217" s="1" t="s">
        <v>5</v>
      </c>
      <c r="J217" s="1" t="s">
        <v>13</v>
      </c>
      <c r="K217" s="1">
        <v>3</v>
      </c>
      <c r="L217" s="3">
        <v>45596</v>
      </c>
      <c r="M217" s="1">
        <v>8</v>
      </c>
      <c r="N217" s="1" t="s">
        <v>673</v>
      </c>
      <c r="O217" s="1" t="s">
        <v>20</v>
      </c>
      <c r="P217" s="1">
        <v>998</v>
      </c>
      <c r="Q217" s="1">
        <v>49.6</v>
      </c>
      <c r="R217" s="1">
        <v>5</v>
      </c>
      <c r="S217" s="1">
        <v>104</v>
      </c>
      <c r="T217" s="1">
        <v>2021</v>
      </c>
      <c r="U217" s="5" t="str">
        <f t="shared" si="30"/>
        <v>Automatic</v>
      </c>
      <c r="V217" s="7">
        <f t="shared" si="31"/>
        <v>10000</v>
      </c>
      <c r="W217" s="7" t="str">
        <f>IFERROR(INDEX(PriceBands!C:C,MATCH(V217,PriceBands!A:A,0)),"£30k+")</f>
        <v>£10-£15k</v>
      </c>
      <c r="X217" s="7">
        <f t="shared" si="32"/>
        <v>0</v>
      </c>
      <c r="Y217" s="7" t="str">
        <f>IFERROR(INDEX(MileageBand!B:B,MATCH(VehicleData!X217,MileageBand!A:A,0)),"Extremely High")</f>
        <v>Low</v>
      </c>
      <c r="Z217" s="7">
        <f t="shared" si="33"/>
        <v>1</v>
      </c>
      <c r="AA217" s="9" t="str">
        <f t="shared" si="34"/>
        <v>Y</v>
      </c>
      <c r="AB217" s="9" t="str">
        <f t="shared" si="35"/>
        <v>Y</v>
      </c>
      <c r="AC217" s="9" t="str">
        <f t="shared" si="36"/>
        <v>Y</v>
      </c>
      <c r="AD217" s="9" t="str">
        <f t="shared" si="37"/>
        <v>Y</v>
      </c>
      <c r="AE217" s="9" t="str">
        <f t="shared" si="38"/>
        <v>Y</v>
      </c>
      <c r="AF217" s="11" t="str">
        <f t="shared" si="39"/>
        <v>Y</v>
      </c>
    </row>
    <row r="218" spans="1:32" ht="13" x14ac:dyDescent="0.15">
      <c r="A218" s="1" t="s">
        <v>674</v>
      </c>
      <c r="B218" s="1" t="s">
        <v>1</v>
      </c>
      <c r="C218" s="2">
        <v>13587</v>
      </c>
      <c r="D218" s="1" t="s">
        <v>668</v>
      </c>
      <c r="E218" s="1">
        <v>2</v>
      </c>
      <c r="F218" s="1" t="s">
        <v>11</v>
      </c>
      <c r="G218" s="2">
        <v>21821</v>
      </c>
      <c r="H218" s="1" t="s">
        <v>4</v>
      </c>
      <c r="I218" s="1" t="s">
        <v>5</v>
      </c>
      <c r="J218" s="1" t="s">
        <v>13</v>
      </c>
      <c r="K218" s="1">
        <v>3</v>
      </c>
      <c r="L218" s="3">
        <v>45596</v>
      </c>
      <c r="M218" s="1">
        <v>8</v>
      </c>
      <c r="N218" s="1" t="s">
        <v>675</v>
      </c>
      <c r="O218" s="1" t="s">
        <v>20</v>
      </c>
      <c r="P218" s="1">
        <v>998</v>
      </c>
      <c r="Q218" s="1">
        <v>49.6</v>
      </c>
      <c r="R218" s="1">
        <v>5</v>
      </c>
      <c r="S218" s="1">
        <v>104</v>
      </c>
      <c r="T218" s="1">
        <v>2021</v>
      </c>
      <c r="U218" s="5" t="str">
        <f t="shared" si="30"/>
        <v>Automatic</v>
      </c>
      <c r="V218" s="7">
        <f t="shared" si="31"/>
        <v>10000</v>
      </c>
      <c r="W218" s="7" t="str">
        <f>IFERROR(INDEX(PriceBands!C:C,MATCH(V218,PriceBands!A:A,0)),"£30k+")</f>
        <v>£10-£15k</v>
      </c>
      <c r="X218" s="7">
        <f t="shared" si="32"/>
        <v>0</v>
      </c>
      <c r="Y218" s="7" t="str">
        <f>IFERROR(INDEX(MileageBand!B:B,MATCH(VehicleData!X218,MileageBand!A:A,0)),"Extremely High")</f>
        <v>Low</v>
      </c>
      <c r="Z218" s="7">
        <f t="shared" si="33"/>
        <v>1</v>
      </c>
      <c r="AA218" s="9" t="str">
        <f t="shared" si="34"/>
        <v>Y</v>
      </c>
      <c r="AB218" s="9" t="str">
        <f t="shared" si="35"/>
        <v>Y</v>
      </c>
      <c r="AC218" s="9" t="str">
        <f t="shared" si="36"/>
        <v>Y</v>
      </c>
      <c r="AD218" s="9" t="str">
        <f t="shared" si="37"/>
        <v>Y</v>
      </c>
      <c r="AE218" s="9" t="str">
        <f t="shared" si="38"/>
        <v>Y</v>
      </c>
      <c r="AF218" s="11" t="str">
        <f t="shared" si="39"/>
        <v>Y</v>
      </c>
    </row>
    <row r="219" spans="1:32" ht="13" x14ac:dyDescent="0.15">
      <c r="A219" s="1" t="s">
        <v>676</v>
      </c>
      <c r="B219" s="1" t="s">
        <v>1</v>
      </c>
      <c r="C219" s="2">
        <v>13604</v>
      </c>
      <c r="D219" s="1" t="s">
        <v>668</v>
      </c>
      <c r="E219" s="1">
        <v>2</v>
      </c>
      <c r="F219" s="1" t="s">
        <v>11</v>
      </c>
      <c r="G219" s="2">
        <v>21244</v>
      </c>
      <c r="H219" s="1" t="s">
        <v>672</v>
      </c>
      <c r="I219" s="1" t="s">
        <v>5</v>
      </c>
      <c r="J219" s="1" t="s">
        <v>13</v>
      </c>
      <c r="K219" s="1">
        <v>3</v>
      </c>
      <c r="L219" s="3">
        <v>45596</v>
      </c>
      <c r="M219" s="1">
        <v>8</v>
      </c>
      <c r="N219" s="1" t="s">
        <v>677</v>
      </c>
      <c r="O219" s="1" t="s">
        <v>20</v>
      </c>
      <c r="P219" s="1">
        <v>998</v>
      </c>
      <c r="Q219" s="1">
        <v>49.6</v>
      </c>
      <c r="R219" s="1">
        <v>5</v>
      </c>
      <c r="S219" s="1">
        <v>104</v>
      </c>
      <c r="T219" s="1">
        <v>2021</v>
      </c>
      <c r="U219" s="5" t="str">
        <f t="shared" si="30"/>
        <v>Automatic</v>
      </c>
      <c r="V219" s="7">
        <f t="shared" si="31"/>
        <v>10000</v>
      </c>
      <c r="W219" s="7" t="str">
        <f>IFERROR(INDEX(PriceBands!C:C,MATCH(V219,PriceBands!A:A,0)),"£30k+")</f>
        <v>£10-£15k</v>
      </c>
      <c r="X219" s="7">
        <f t="shared" si="32"/>
        <v>0</v>
      </c>
      <c r="Y219" s="7" t="str">
        <f>IFERROR(INDEX(MileageBand!B:B,MATCH(VehicleData!X219,MileageBand!A:A,0)),"Extremely High")</f>
        <v>Low</v>
      </c>
      <c r="Z219" s="7">
        <f t="shared" si="33"/>
        <v>1</v>
      </c>
      <c r="AA219" s="9" t="str">
        <f t="shared" si="34"/>
        <v>Y</v>
      </c>
      <c r="AB219" s="9" t="str">
        <f t="shared" si="35"/>
        <v>Y</v>
      </c>
      <c r="AC219" s="9" t="str">
        <f t="shared" si="36"/>
        <v>Y</v>
      </c>
      <c r="AD219" s="9" t="str">
        <f t="shared" si="37"/>
        <v>Y</v>
      </c>
      <c r="AE219" s="9" t="str">
        <f t="shared" si="38"/>
        <v>Y</v>
      </c>
      <c r="AF219" s="11" t="str">
        <f t="shared" si="39"/>
        <v>Y</v>
      </c>
    </row>
    <row r="220" spans="1:32" ht="13" x14ac:dyDescent="0.15">
      <c r="A220" s="1" t="s">
        <v>678</v>
      </c>
      <c r="B220" s="1" t="s">
        <v>1</v>
      </c>
      <c r="C220" s="2">
        <v>19100</v>
      </c>
      <c r="D220" s="1" t="s">
        <v>668</v>
      </c>
      <c r="E220" s="1">
        <v>2</v>
      </c>
      <c r="F220" s="1" t="s">
        <v>11</v>
      </c>
      <c r="G220" s="2">
        <v>3688</v>
      </c>
      <c r="H220" s="1" t="s">
        <v>679</v>
      </c>
      <c r="I220" s="1" t="s">
        <v>33</v>
      </c>
      <c r="J220" s="1" t="s">
        <v>13</v>
      </c>
      <c r="K220" s="1">
        <v>3</v>
      </c>
      <c r="L220" s="3">
        <v>45596</v>
      </c>
      <c r="M220" s="1">
        <v>8</v>
      </c>
      <c r="N220" s="1" t="s">
        <v>680</v>
      </c>
      <c r="O220" s="1" t="s">
        <v>20</v>
      </c>
      <c r="P220" s="1">
        <v>998</v>
      </c>
      <c r="Q220" s="1">
        <v>49.6</v>
      </c>
      <c r="R220" s="1">
        <v>5</v>
      </c>
      <c r="S220" s="1">
        <v>104</v>
      </c>
      <c r="T220" s="1">
        <v>2021</v>
      </c>
      <c r="U220" s="5" t="str">
        <f t="shared" si="30"/>
        <v>Automatic</v>
      </c>
      <c r="V220" s="7">
        <f t="shared" si="31"/>
        <v>15000</v>
      </c>
      <c r="W220" s="7" t="str">
        <f>IFERROR(INDEX(PriceBands!C:C,MATCH(V220,PriceBands!A:A,0)),"£30k+")</f>
        <v>£15-20k</v>
      </c>
      <c r="X220" s="7">
        <f t="shared" si="32"/>
        <v>0</v>
      </c>
      <c r="Y220" s="7" t="str">
        <f>IFERROR(INDEX(MileageBand!B:B,MATCH(VehicleData!X220,MileageBand!A:A,0)),"Extremely High")</f>
        <v>Low</v>
      </c>
      <c r="Z220" s="7">
        <f t="shared" si="33"/>
        <v>1</v>
      </c>
      <c r="AA220" s="9" t="str">
        <f t="shared" si="34"/>
        <v>Y</v>
      </c>
      <c r="AB220" s="9" t="str">
        <f t="shared" si="35"/>
        <v>Y</v>
      </c>
      <c r="AC220" s="9" t="str">
        <f t="shared" si="36"/>
        <v>Y</v>
      </c>
      <c r="AD220" s="9" t="str">
        <f t="shared" si="37"/>
        <v>Y</v>
      </c>
      <c r="AE220" s="9" t="str">
        <f t="shared" si="38"/>
        <v>Y</v>
      </c>
      <c r="AF220" s="11" t="str">
        <f t="shared" si="39"/>
        <v>Y</v>
      </c>
    </row>
    <row r="221" spans="1:32" ht="13" x14ac:dyDescent="0.15">
      <c r="A221" s="1" t="s">
        <v>681</v>
      </c>
      <c r="B221" s="1" t="s">
        <v>1</v>
      </c>
      <c r="C221" s="2">
        <v>12680</v>
      </c>
      <c r="D221" s="1" t="s">
        <v>668</v>
      </c>
      <c r="E221" s="1">
        <v>1</v>
      </c>
      <c r="F221" s="1" t="s">
        <v>11</v>
      </c>
      <c r="G221" s="2">
        <v>15640</v>
      </c>
      <c r="H221" s="1" t="s">
        <v>682</v>
      </c>
      <c r="I221" s="1" t="s">
        <v>5</v>
      </c>
      <c r="J221" s="1" t="s">
        <v>13</v>
      </c>
      <c r="K221" s="1">
        <v>3</v>
      </c>
      <c r="L221" s="3">
        <v>45596</v>
      </c>
      <c r="M221" s="1">
        <v>8</v>
      </c>
      <c r="N221" s="1" t="s">
        <v>683</v>
      </c>
      <c r="O221" s="1" t="s">
        <v>20</v>
      </c>
      <c r="P221" s="1">
        <v>998</v>
      </c>
      <c r="Q221" s="1">
        <v>49.6</v>
      </c>
      <c r="R221" s="1">
        <v>5</v>
      </c>
      <c r="S221" s="1">
        <v>104</v>
      </c>
      <c r="T221" s="1">
        <v>2021</v>
      </c>
      <c r="U221" s="5" t="str">
        <f t="shared" si="30"/>
        <v>Manual</v>
      </c>
      <c r="V221" s="7">
        <f t="shared" si="31"/>
        <v>10000</v>
      </c>
      <c r="W221" s="7" t="str">
        <f>IFERROR(INDEX(PriceBands!C:C,MATCH(V221,PriceBands!A:A,0)),"£30k+")</f>
        <v>£10-£15k</v>
      </c>
      <c r="X221" s="7">
        <f t="shared" si="32"/>
        <v>0</v>
      </c>
      <c r="Y221" s="7" t="str">
        <f>IFERROR(INDEX(MileageBand!B:B,MATCH(VehicleData!X221,MileageBand!A:A,0)),"Extremely High")</f>
        <v>Low</v>
      </c>
      <c r="Z221" s="7">
        <f t="shared" si="33"/>
        <v>1</v>
      </c>
      <c r="AA221" s="9" t="str">
        <f t="shared" si="34"/>
        <v>Y</v>
      </c>
      <c r="AB221" s="9" t="str">
        <f t="shared" si="35"/>
        <v>Y</v>
      </c>
      <c r="AC221" s="9" t="str">
        <f t="shared" si="36"/>
        <v>Y</v>
      </c>
      <c r="AD221" s="9" t="str">
        <f t="shared" si="37"/>
        <v>Y</v>
      </c>
      <c r="AE221" s="9" t="str">
        <f t="shared" si="38"/>
        <v>Y</v>
      </c>
      <c r="AF221" s="11" t="str">
        <f t="shared" si="39"/>
        <v>Y</v>
      </c>
    </row>
    <row r="222" spans="1:32" ht="13" x14ac:dyDescent="0.15">
      <c r="A222" s="1" t="s">
        <v>684</v>
      </c>
      <c r="B222" s="1" t="s">
        <v>1</v>
      </c>
      <c r="C222" s="2">
        <v>12687</v>
      </c>
      <c r="D222" s="1" t="s">
        <v>668</v>
      </c>
      <c r="E222" s="1">
        <v>1</v>
      </c>
      <c r="F222" s="1" t="s">
        <v>11</v>
      </c>
      <c r="G222" s="2">
        <v>18938</v>
      </c>
      <c r="H222" s="1" t="s">
        <v>682</v>
      </c>
      <c r="I222" s="1" t="s">
        <v>5</v>
      </c>
      <c r="J222" s="1" t="s">
        <v>13</v>
      </c>
      <c r="K222" s="1">
        <v>3</v>
      </c>
      <c r="L222" s="3">
        <v>45596</v>
      </c>
      <c r="M222" s="1">
        <v>8</v>
      </c>
      <c r="N222" s="1" t="s">
        <v>677</v>
      </c>
      <c r="O222" s="1" t="s">
        <v>20</v>
      </c>
      <c r="P222" s="1">
        <v>998</v>
      </c>
      <c r="Q222" s="1">
        <v>49.6</v>
      </c>
      <c r="R222" s="1">
        <v>5</v>
      </c>
      <c r="S222" s="1">
        <v>104</v>
      </c>
      <c r="T222" s="1">
        <v>2021</v>
      </c>
      <c r="U222" s="5" t="str">
        <f t="shared" si="30"/>
        <v>Manual</v>
      </c>
      <c r="V222" s="7">
        <f t="shared" si="31"/>
        <v>10000</v>
      </c>
      <c r="W222" s="7" t="str">
        <f>IFERROR(INDEX(PriceBands!C:C,MATCH(V222,PriceBands!A:A,0)),"£30k+")</f>
        <v>£10-£15k</v>
      </c>
      <c r="X222" s="7">
        <f t="shared" si="32"/>
        <v>0</v>
      </c>
      <c r="Y222" s="7" t="str">
        <f>IFERROR(INDEX(MileageBand!B:B,MATCH(VehicleData!X222,MileageBand!A:A,0)),"Extremely High")</f>
        <v>Low</v>
      </c>
      <c r="Z222" s="7">
        <f t="shared" si="33"/>
        <v>1</v>
      </c>
      <c r="AA222" s="9" t="str">
        <f t="shared" si="34"/>
        <v>Y</v>
      </c>
      <c r="AB222" s="9" t="str">
        <f t="shared" si="35"/>
        <v>Y</v>
      </c>
      <c r="AC222" s="9" t="str">
        <f t="shared" si="36"/>
        <v>Y</v>
      </c>
      <c r="AD222" s="9" t="str">
        <f t="shared" si="37"/>
        <v>Y</v>
      </c>
      <c r="AE222" s="9" t="str">
        <f t="shared" si="38"/>
        <v>Y</v>
      </c>
      <c r="AF222" s="11" t="str">
        <f t="shared" si="39"/>
        <v>Y</v>
      </c>
    </row>
    <row r="223" spans="1:32" ht="13" x14ac:dyDescent="0.15">
      <c r="A223" s="1" t="s">
        <v>685</v>
      </c>
      <c r="B223" s="1" t="s">
        <v>1</v>
      </c>
      <c r="C223" s="2">
        <v>12687</v>
      </c>
      <c r="D223" s="1" t="s">
        <v>668</v>
      </c>
      <c r="E223" s="1">
        <v>1</v>
      </c>
      <c r="F223" s="1" t="s">
        <v>11</v>
      </c>
      <c r="G223" s="2">
        <v>13997</v>
      </c>
      <c r="H223" s="1" t="s">
        <v>682</v>
      </c>
      <c r="I223" s="1" t="s">
        <v>5</v>
      </c>
      <c r="J223" s="1" t="s">
        <v>13</v>
      </c>
      <c r="K223" s="1">
        <v>3</v>
      </c>
      <c r="L223" s="3">
        <v>45596</v>
      </c>
      <c r="M223" s="1">
        <v>8</v>
      </c>
      <c r="N223" s="1" t="s">
        <v>686</v>
      </c>
      <c r="O223" s="1" t="s">
        <v>20</v>
      </c>
      <c r="P223" s="1">
        <v>998</v>
      </c>
      <c r="Q223" s="1">
        <v>49.6</v>
      </c>
      <c r="R223" s="1">
        <v>5</v>
      </c>
      <c r="S223" s="1">
        <v>104</v>
      </c>
      <c r="T223" s="1">
        <v>2021</v>
      </c>
      <c r="U223" s="5" t="str">
        <f t="shared" si="30"/>
        <v>Manual</v>
      </c>
      <c r="V223" s="7">
        <f t="shared" si="31"/>
        <v>10000</v>
      </c>
      <c r="W223" s="7" t="str">
        <f>IFERROR(INDEX(PriceBands!C:C,MATCH(V223,PriceBands!A:A,0)),"£30k+")</f>
        <v>£10-£15k</v>
      </c>
      <c r="X223" s="7">
        <f t="shared" si="32"/>
        <v>0</v>
      </c>
      <c r="Y223" s="7" t="str">
        <f>IFERROR(INDEX(MileageBand!B:B,MATCH(VehicleData!X223,MileageBand!A:A,0)),"Extremely High")</f>
        <v>Low</v>
      </c>
      <c r="Z223" s="7">
        <f t="shared" si="33"/>
        <v>1</v>
      </c>
      <c r="AA223" s="9" t="str">
        <f t="shared" si="34"/>
        <v>Y</v>
      </c>
      <c r="AB223" s="9" t="str">
        <f t="shared" si="35"/>
        <v>Y</v>
      </c>
      <c r="AC223" s="9" t="str">
        <f t="shared" si="36"/>
        <v>Y</v>
      </c>
      <c r="AD223" s="9" t="str">
        <f t="shared" si="37"/>
        <v>Y</v>
      </c>
      <c r="AE223" s="9" t="str">
        <f t="shared" si="38"/>
        <v>Y</v>
      </c>
      <c r="AF223" s="11" t="str">
        <f t="shared" si="39"/>
        <v>Y</v>
      </c>
    </row>
    <row r="224" spans="1:32" ht="13" x14ac:dyDescent="0.15">
      <c r="A224" s="1" t="s">
        <v>687</v>
      </c>
      <c r="B224" s="1" t="s">
        <v>1</v>
      </c>
      <c r="C224" s="2">
        <v>12680</v>
      </c>
      <c r="D224" s="1" t="s">
        <v>668</v>
      </c>
      <c r="E224" s="1">
        <v>1</v>
      </c>
      <c r="F224" s="1" t="s">
        <v>11</v>
      </c>
      <c r="G224" s="2">
        <v>16492</v>
      </c>
      <c r="H224" s="1" t="s">
        <v>682</v>
      </c>
      <c r="I224" s="1" t="s">
        <v>5</v>
      </c>
      <c r="J224" s="1" t="s">
        <v>13</v>
      </c>
      <c r="K224" s="1">
        <v>3</v>
      </c>
      <c r="L224" s="3">
        <v>45596</v>
      </c>
      <c r="M224" s="1">
        <v>8</v>
      </c>
      <c r="N224" s="1" t="s">
        <v>688</v>
      </c>
      <c r="O224" s="1" t="s">
        <v>20</v>
      </c>
      <c r="P224" s="1">
        <v>998</v>
      </c>
      <c r="Q224" s="1">
        <v>49.6</v>
      </c>
      <c r="R224" s="1">
        <v>5</v>
      </c>
      <c r="S224" s="1">
        <v>104</v>
      </c>
      <c r="T224" s="1">
        <v>2021</v>
      </c>
      <c r="U224" s="5" t="str">
        <f t="shared" si="30"/>
        <v>Manual</v>
      </c>
      <c r="V224" s="7">
        <f t="shared" si="31"/>
        <v>10000</v>
      </c>
      <c r="W224" s="7" t="str">
        <f>IFERROR(INDEX(PriceBands!C:C,MATCH(V224,PriceBands!A:A,0)),"£30k+")</f>
        <v>£10-£15k</v>
      </c>
      <c r="X224" s="7">
        <f t="shared" si="32"/>
        <v>0</v>
      </c>
      <c r="Y224" s="7" t="str">
        <f>IFERROR(INDEX(MileageBand!B:B,MATCH(VehicleData!X224,MileageBand!A:A,0)),"Extremely High")</f>
        <v>Low</v>
      </c>
      <c r="Z224" s="7">
        <f t="shared" si="33"/>
        <v>1</v>
      </c>
      <c r="AA224" s="9" t="str">
        <f t="shared" si="34"/>
        <v>Y</v>
      </c>
      <c r="AB224" s="9" t="str">
        <f t="shared" si="35"/>
        <v>Y</v>
      </c>
      <c r="AC224" s="9" t="str">
        <f t="shared" si="36"/>
        <v>Y</v>
      </c>
      <c r="AD224" s="9" t="str">
        <f t="shared" si="37"/>
        <v>Y</v>
      </c>
      <c r="AE224" s="9" t="str">
        <f t="shared" si="38"/>
        <v>Y</v>
      </c>
      <c r="AF224" s="11" t="str">
        <f t="shared" si="39"/>
        <v>Y</v>
      </c>
    </row>
    <row r="225" spans="1:32" ht="13" x14ac:dyDescent="0.15">
      <c r="A225" s="1" t="s">
        <v>689</v>
      </c>
      <c r="B225" s="1" t="s">
        <v>1</v>
      </c>
      <c r="C225" s="2">
        <v>12676</v>
      </c>
      <c r="D225" s="1" t="s">
        <v>668</v>
      </c>
      <c r="E225" s="1">
        <v>1</v>
      </c>
      <c r="F225" s="1" t="s">
        <v>11</v>
      </c>
      <c r="G225" s="2">
        <v>15404</v>
      </c>
      <c r="H225" s="1" t="s">
        <v>682</v>
      </c>
      <c r="I225" s="1" t="s">
        <v>5</v>
      </c>
      <c r="J225" s="1" t="s">
        <v>13</v>
      </c>
      <c r="K225" s="1">
        <v>3</v>
      </c>
      <c r="L225" s="3">
        <v>45596</v>
      </c>
      <c r="M225" s="1">
        <v>8</v>
      </c>
      <c r="N225" s="1" t="s">
        <v>677</v>
      </c>
      <c r="O225" s="1" t="s">
        <v>20</v>
      </c>
      <c r="P225" s="1">
        <v>998</v>
      </c>
      <c r="Q225" s="1">
        <v>49.6</v>
      </c>
      <c r="R225" s="1">
        <v>5</v>
      </c>
      <c r="S225" s="1">
        <v>104</v>
      </c>
      <c r="T225" s="1">
        <v>2021</v>
      </c>
      <c r="U225" s="5" t="str">
        <f t="shared" si="30"/>
        <v>Manual</v>
      </c>
      <c r="V225" s="7">
        <f t="shared" si="31"/>
        <v>10000</v>
      </c>
      <c r="W225" s="7" t="str">
        <f>IFERROR(INDEX(PriceBands!C:C,MATCH(V225,PriceBands!A:A,0)),"£30k+")</f>
        <v>£10-£15k</v>
      </c>
      <c r="X225" s="7">
        <f t="shared" si="32"/>
        <v>0</v>
      </c>
      <c r="Y225" s="7" t="str">
        <f>IFERROR(INDEX(MileageBand!B:B,MATCH(VehicleData!X225,MileageBand!A:A,0)),"Extremely High")</f>
        <v>Low</v>
      </c>
      <c r="Z225" s="7">
        <f t="shared" si="33"/>
        <v>1</v>
      </c>
      <c r="AA225" s="9" t="str">
        <f t="shared" si="34"/>
        <v>Y</v>
      </c>
      <c r="AB225" s="9" t="str">
        <f t="shared" si="35"/>
        <v>Y</v>
      </c>
      <c r="AC225" s="9" t="str">
        <f t="shared" si="36"/>
        <v>Y</v>
      </c>
      <c r="AD225" s="9" t="str">
        <f t="shared" si="37"/>
        <v>Y</v>
      </c>
      <c r="AE225" s="9" t="str">
        <f t="shared" si="38"/>
        <v>Y</v>
      </c>
      <c r="AF225" s="11" t="str">
        <f t="shared" si="39"/>
        <v>Y</v>
      </c>
    </row>
    <row r="226" spans="1:32" ht="13" x14ac:dyDescent="0.15">
      <c r="A226" s="1" t="s">
        <v>690</v>
      </c>
      <c r="B226" s="1" t="s">
        <v>1</v>
      </c>
      <c r="C226" s="2">
        <v>12665</v>
      </c>
      <c r="D226" s="1" t="s">
        <v>668</v>
      </c>
      <c r="E226" s="1">
        <v>1</v>
      </c>
      <c r="F226" s="1" t="s">
        <v>11</v>
      </c>
      <c r="G226" s="2">
        <v>13612</v>
      </c>
      <c r="H226" s="1" t="s">
        <v>682</v>
      </c>
      <c r="I226" s="1" t="s">
        <v>5</v>
      </c>
      <c r="J226" s="1" t="s">
        <v>13</v>
      </c>
      <c r="K226" s="1">
        <v>3</v>
      </c>
      <c r="L226" s="3">
        <v>45596</v>
      </c>
      <c r="M226" s="1">
        <v>8</v>
      </c>
      <c r="N226" s="1" t="s">
        <v>691</v>
      </c>
      <c r="O226" s="1" t="s">
        <v>20</v>
      </c>
      <c r="P226" s="1">
        <v>998</v>
      </c>
      <c r="Q226" s="1">
        <v>49.6</v>
      </c>
      <c r="R226" s="1">
        <v>5</v>
      </c>
      <c r="S226" s="1">
        <v>104</v>
      </c>
      <c r="T226" s="1">
        <v>2021</v>
      </c>
      <c r="U226" s="5" t="str">
        <f t="shared" si="30"/>
        <v>Manual</v>
      </c>
      <c r="V226" s="7">
        <f t="shared" si="31"/>
        <v>10000</v>
      </c>
      <c r="W226" s="7" t="str">
        <f>IFERROR(INDEX(PriceBands!C:C,MATCH(V226,PriceBands!A:A,0)),"£30k+")</f>
        <v>£10-£15k</v>
      </c>
      <c r="X226" s="7">
        <f t="shared" si="32"/>
        <v>0</v>
      </c>
      <c r="Y226" s="7" t="str">
        <f>IFERROR(INDEX(MileageBand!B:B,MATCH(VehicleData!X226,MileageBand!A:A,0)),"Extremely High")</f>
        <v>Low</v>
      </c>
      <c r="Z226" s="7">
        <f t="shared" si="33"/>
        <v>1</v>
      </c>
      <c r="AA226" s="9" t="str">
        <f t="shared" si="34"/>
        <v>Y</v>
      </c>
      <c r="AB226" s="9" t="str">
        <f t="shared" si="35"/>
        <v>Y</v>
      </c>
      <c r="AC226" s="9" t="str">
        <f t="shared" si="36"/>
        <v>Y</v>
      </c>
      <c r="AD226" s="9" t="str">
        <f t="shared" si="37"/>
        <v>Y</v>
      </c>
      <c r="AE226" s="9" t="str">
        <f t="shared" si="38"/>
        <v>Y</v>
      </c>
      <c r="AF226" s="11" t="str">
        <f t="shared" si="39"/>
        <v>Y</v>
      </c>
    </row>
    <row r="227" spans="1:32" ht="13" x14ac:dyDescent="0.15">
      <c r="A227" s="1" t="s">
        <v>692</v>
      </c>
      <c r="B227" s="1" t="s">
        <v>1</v>
      </c>
      <c r="C227" s="2">
        <v>12684</v>
      </c>
      <c r="D227" s="1" t="s">
        <v>668</v>
      </c>
      <c r="E227" s="1">
        <v>1</v>
      </c>
      <c r="F227" s="1" t="s">
        <v>11</v>
      </c>
      <c r="G227" s="2">
        <v>16913</v>
      </c>
      <c r="H227" s="1" t="s">
        <v>682</v>
      </c>
      <c r="I227" s="1" t="s">
        <v>5</v>
      </c>
      <c r="J227" s="1" t="s">
        <v>13</v>
      </c>
      <c r="K227" s="1">
        <v>3</v>
      </c>
      <c r="L227" s="3">
        <v>45596</v>
      </c>
      <c r="M227" s="1">
        <v>8</v>
      </c>
      <c r="N227" s="1" t="s">
        <v>693</v>
      </c>
      <c r="O227" s="1" t="s">
        <v>20</v>
      </c>
      <c r="P227" s="1">
        <v>998</v>
      </c>
      <c r="Q227" s="1">
        <v>49.6</v>
      </c>
      <c r="R227" s="1">
        <v>5</v>
      </c>
      <c r="S227" s="1">
        <v>104</v>
      </c>
      <c r="T227" s="1">
        <v>2021</v>
      </c>
      <c r="U227" s="5" t="str">
        <f t="shared" si="30"/>
        <v>Manual</v>
      </c>
      <c r="V227" s="7">
        <f t="shared" si="31"/>
        <v>10000</v>
      </c>
      <c r="W227" s="7" t="str">
        <f>IFERROR(INDEX(PriceBands!C:C,MATCH(V227,PriceBands!A:A,0)),"£30k+")</f>
        <v>£10-£15k</v>
      </c>
      <c r="X227" s="7">
        <f t="shared" si="32"/>
        <v>0</v>
      </c>
      <c r="Y227" s="7" t="str">
        <f>IFERROR(INDEX(MileageBand!B:B,MATCH(VehicleData!X227,MileageBand!A:A,0)),"Extremely High")</f>
        <v>Low</v>
      </c>
      <c r="Z227" s="7">
        <f t="shared" si="33"/>
        <v>1</v>
      </c>
      <c r="AA227" s="9" t="str">
        <f t="shared" si="34"/>
        <v>Y</v>
      </c>
      <c r="AB227" s="9" t="str">
        <f t="shared" si="35"/>
        <v>Y</v>
      </c>
      <c r="AC227" s="9" t="str">
        <f t="shared" si="36"/>
        <v>Y</v>
      </c>
      <c r="AD227" s="9" t="str">
        <f t="shared" si="37"/>
        <v>Y</v>
      </c>
      <c r="AE227" s="9" t="str">
        <f t="shared" si="38"/>
        <v>Y</v>
      </c>
      <c r="AF227" s="11" t="str">
        <f t="shared" si="39"/>
        <v>Y</v>
      </c>
    </row>
    <row r="228" spans="1:32" ht="13" x14ac:dyDescent="0.15">
      <c r="A228" s="1" t="s">
        <v>694</v>
      </c>
      <c r="B228" s="1" t="s">
        <v>1</v>
      </c>
      <c r="C228" s="2">
        <v>12687</v>
      </c>
      <c r="D228" s="1" t="s">
        <v>668</v>
      </c>
      <c r="E228" s="1">
        <v>1</v>
      </c>
      <c r="F228" s="1" t="s">
        <v>11</v>
      </c>
      <c r="G228" s="2">
        <v>13346</v>
      </c>
      <c r="H228" s="1" t="s">
        <v>682</v>
      </c>
      <c r="I228" s="1" t="s">
        <v>5</v>
      </c>
      <c r="J228" s="1" t="s">
        <v>13</v>
      </c>
      <c r="K228" s="1">
        <v>3</v>
      </c>
      <c r="L228" s="3">
        <v>45596</v>
      </c>
      <c r="M228" s="1">
        <v>8</v>
      </c>
      <c r="N228" s="1" t="s">
        <v>695</v>
      </c>
      <c r="O228" s="1" t="s">
        <v>20</v>
      </c>
      <c r="P228" s="1">
        <v>998</v>
      </c>
      <c r="Q228" s="1">
        <v>49.6</v>
      </c>
      <c r="R228" s="1">
        <v>5</v>
      </c>
      <c r="S228" s="1">
        <v>104</v>
      </c>
      <c r="T228" s="1">
        <v>2021</v>
      </c>
      <c r="U228" s="5" t="str">
        <f t="shared" si="30"/>
        <v>Manual</v>
      </c>
      <c r="V228" s="7">
        <f t="shared" si="31"/>
        <v>10000</v>
      </c>
      <c r="W228" s="7" t="str">
        <f>IFERROR(INDEX(PriceBands!C:C,MATCH(V228,PriceBands!A:A,0)),"£30k+")</f>
        <v>£10-£15k</v>
      </c>
      <c r="X228" s="7">
        <f t="shared" si="32"/>
        <v>0</v>
      </c>
      <c r="Y228" s="7" t="str">
        <f>IFERROR(INDEX(MileageBand!B:B,MATCH(VehicleData!X228,MileageBand!A:A,0)),"Extremely High")</f>
        <v>Low</v>
      </c>
      <c r="Z228" s="7">
        <f t="shared" si="33"/>
        <v>1</v>
      </c>
      <c r="AA228" s="9" t="str">
        <f t="shared" si="34"/>
        <v>Y</v>
      </c>
      <c r="AB228" s="9" t="str">
        <f t="shared" si="35"/>
        <v>Y</v>
      </c>
      <c r="AC228" s="9" t="str">
        <f t="shared" si="36"/>
        <v>Y</v>
      </c>
      <c r="AD228" s="9" t="str">
        <f t="shared" si="37"/>
        <v>Y</v>
      </c>
      <c r="AE228" s="9" t="str">
        <f t="shared" si="38"/>
        <v>Y</v>
      </c>
      <c r="AF228" s="11" t="str">
        <f t="shared" si="39"/>
        <v>Y</v>
      </c>
    </row>
    <row r="229" spans="1:32" ht="13" x14ac:dyDescent="0.15">
      <c r="A229" s="1" t="s">
        <v>696</v>
      </c>
      <c r="B229" s="1" t="s">
        <v>1</v>
      </c>
      <c r="C229" s="2">
        <v>12672</v>
      </c>
      <c r="D229" s="1" t="s">
        <v>668</v>
      </c>
      <c r="E229" s="1">
        <v>1</v>
      </c>
      <c r="F229" s="1" t="s">
        <v>11</v>
      </c>
      <c r="G229" s="2">
        <v>15032</v>
      </c>
      <c r="H229" s="1" t="s">
        <v>682</v>
      </c>
      <c r="I229" s="1" t="s">
        <v>5</v>
      </c>
      <c r="J229" s="1" t="s">
        <v>13</v>
      </c>
      <c r="K229" s="1">
        <v>3</v>
      </c>
      <c r="L229" s="3">
        <v>45596</v>
      </c>
      <c r="M229" s="1">
        <v>8</v>
      </c>
      <c r="N229" s="1" t="s">
        <v>697</v>
      </c>
      <c r="O229" s="1" t="s">
        <v>20</v>
      </c>
      <c r="P229" s="1">
        <v>998</v>
      </c>
      <c r="Q229" s="1">
        <v>49.6</v>
      </c>
      <c r="R229" s="1">
        <v>5</v>
      </c>
      <c r="S229" s="1">
        <v>104</v>
      </c>
      <c r="T229" s="1">
        <v>2021</v>
      </c>
      <c r="U229" s="5" t="str">
        <f t="shared" si="30"/>
        <v>Manual</v>
      </c>
      <c r="V229" s="7">
        <f t="shared" si="31"/>
        <v>10000</v>
      </c>
      <c r="W229" s="7" t="str">
        <f>IFERROR(INDEX(PriceBands!C:C,MATCH(V229,PriceBands!A:A,0)),"£30k+")</f>
        <v>£10-£15k</v>
      </c>
      <c r="X229" s="7">
        <f t="shared" si="32"/>
        <v>0</v>
      </c>
      <c r="Y229" s="7" t="str">
        <f>IFERROR(INDEX(MileageBand!B:B,MATCH(VehicleData!X229,MileageBand!A:A,0)),"Extremely High")</f>
        <v>Low</v>
      </c>
      <c r="Z229" s="7">
        <f t="shared" si="33"/>
        <v>1</v>
      </c>
      <c r="AA229" s="9" t="str">
        <f t="shared" si="34"/>
        <v>Y</v>
      </c>
      <c r="AB229" s="9" t="str">
        <f t="shared" si="35"/>
        <v>Y</v>
      </c>
      <c r="AC229" s="9" t="str">
        <f t="shared" si="36"/>
        <v>Y</v>
      </c>
      <c r="AD229" s="9" t="str">
        <f t="shared" si="37"/>
        <v>Y</v>
      </c>
      <c r="AE229" s="9" t="str">
        <f t="shared" si="38"/>
        <v>Y</v>
      </c>
      <c r="AF229" s="11" t="str">
        <f t="shared" si="39"/>
        <v>Y</v>
      </c>
    </row>
    <row r="230" spans="1:32" ht="13" x14ac:dyDescent="0.15">
      <c r="A230" s="1" t="s">
        <v>698</v>
      </c>
      <c r="B230" s="1" t="s">
        <v>1</v>
      </c>
      <c r="C230" s="2">
        <v>12684</v>
      </c>
      <c r="D230" s="1" t="s">
        <v>668</v>
      </c>
      <c r="E230" s="1">
        <v>1</v>
      </c>
      <c r="F230" s="1" t="s">
        <v>11</v>
      </c>
      <c r="G230" s="2">
        <v>11932</v>
      </c>
      <c r="H230" s="1" t="s">
        <v>682</v>
      </c>
      <c r="I230" s="1" t="s">
        <v>5</v>
      </c>
      <c r="J230" s="1" t="s">
        <v>13</v>
      </c>
      <c r="K230" s="1">
        <v>3</v>
      </c>
      <c r="L230" s="3">
        <v>45596</v>
      </c>
      <c r="M230" s="1">
        <v>8</v>
      </c>
      <c r="N230" s="1" t="s">
        <v>677</v>
      </c>
      <c r="O230" s="1" t="s">
        <v>20</v>
      </c>
      <c r="P230" s="1">
        <v>998</v>
      </c>
      <c r="Q230" s="1">
        <v>49.6</v>
      </c>
      <c r="R230" s="1">
        <v>5</v>
      </c>
      <c r="S230" s="1">
        <v>104</v>
      </c>
      <c r="T230" s="1">
        <v>2021</v>
      </c>
      <c r="U230" s="5" t="str">
        <f t="shared" si="30"/>
        <v>Manual</v>
      </c>
      <c r="V230" s="7">
        <f t="shared" si="31"/>
        <v>10000</v>
      </c>
      <c r="W230" s="7" t="str">
        <f>IFERROR(INDEX(PriceBands!C:C,MATCH(V230,PriceBands!A:A,0)),"£30k+")</f>
        <v>£10-£15k</v>
      </c>
      <c r="X230" s="7">
        <f t="shared" si="32"/>
        <v>0</v>
      </c>
      <c r="Y230" s="7" t="str">
        <f>IFERROR(INDEX(MileageBand!B:B,MATCH(VehicleData!X230,MileageBand!A:A,0)),"Extremely High")</f>
        <v>Low</v>
      </c>
      <c r="Z230" s="7">
        <f t="shared" si="33"/>
        <v>1</v>
      </c>
      <c r="AA230" s="9" t="str">
        <f t="shared" si="34"/>
        <v>Y</v>
      </c>
      <c r="AB230" s="9" t="str">
        <f t="shared" si="35"/>
        <v>Y</v>
      </c>
      <c r="AC230" s="9" t="str">
        <f t="shared" si="36"/>
        <v>Y</v>
      </c>
      <c r="AD230" s="9" t="str">
        <f t="shared" si="37"/>
        <v>Y</v>
      </c>
      <c r="AE230" s="9" t="str">
        <f t="shared" si="38"/>
        <v>Y</v>
      </c>
      <c r="AF230" s="11" t="str">
        <f t="shared" si="39"/>
        <v>Y</v>
      </c>
    </row>
    <row r="231" spans="1:32" ht="13" x14ac:dyDescent="0.15">
      <c r="A231" s="1" t="s">
        <v>699</v>
      </c>
      <c r="B231" s="1" t="s">
        <v>104</v>
      </c>
      <c r="C231" s="2">
        <v>11229</v>
      </c>
      <c r="D231" s="1" t="s">
        <v>700</v>
      </c>
      <c r="E231" s="1">
        <v>2</v>
      </c>
      <c r="F231" s="1" t="s">
        <v>11</v>
      </c>
      <c r="G231" s="2">
        <v>70000</v>
      </c>
      <c r="H231" s="1" t="s">
        <v>4</v>
      </c>
      <c r="I231" s="1" t="s">
        <v>33</v>
      </c>
      <c r="J231" s="1" t="s">
        <v>13</v>
      </c>
      <c r="K231" s="1">
        <v>7</v>
      </c>
      <c r="L231" s="3">
        <v>45604</v>
      </c>
      <c r="M231" s="1">
        <v>9</v>
      </c>
      <c r="N231" s="1" t="s">
        <v>701</v>
      </c>
      <c r="O231" s="1" t="s">
        <v>20</v>
      </c>
      <c r="P231" s="2">
        <v>1496</v>
      </c>
      <c r="Q231" s="1">
        <v>60.1</v>
      </c>
      <c r="R231" s="1">
        <v>5</v>
      </c>
      <c r="S231" s="1">
        <v>105</v>
      </c>
      <c r="T231" s="1">
        <v>2017</v>
      </c>
      <c r="U231" s="5" t="str">
        <f t="shared" si="30"/>
        <v>Automatic</v>
      </c>
      <c r="V231" s="7">
        <f t="shared" si="31"/>
        <v>10000</v>
      </c>
      <c r="W231" s="7" t="str">
        <f>IFERROR(INDEX(PriceBands!C:C,MATCH(V231,PriceBands!A:A,0)),"£30k+")</f>
        <v>£10-£15k</v>
      </c>
      <c r="X231" s="7">
        <f t="shared" si="32"/>
        <v>50000</v>
      </c>
      <c r="Y231" s="7" t="str">
        <f>IFERROR(INDEX(MileageBand!B:B,MATCH(VehicleData!X231,MileageBand!A:A,0)),"Extremely High")</f>
        <v>Medium</v>
      </c>
      <c r="Z231" s="7">
        <f t="shared" si="33"/>
        <v>1.5</v>
      </c>
      <c r="AA231" s="9" t="str">
        <f t="shared" si="34"/>
        <v>Y</v>
      </c>
      <c r="AB231" s="9" t="str">
        <f t="shared" si="35"/>
        <v>Y</v>
      </c>
      <c r="AC231" s="9" t="str">
        <f t="shared" si="36"/>
        <v>Y</v>
      </c>
      <c r="AD231" s="9" t="str">
        <f t="shared" si="37"/>
        <v>Y</v>
      </c>
      <c r="AE231" s="9" t="str">
        <f t="shared" si="38"/>
        <v>Y</v>
      </c>
      <c r="AF231" s="11" t="str">
        <f t="shared" si="39"/>
        <v>Y</v>
      </c>
    </row>
    <row r="232" spans="1:32" ht="13" x14ac:dyDescent="0.15">
      <c r="A232" s="1" t="s">
        <v>702</v>
      </c>
      <c r="B232" s="1" t="s">
        <v>22</v>
      </c>
      <c r="C232" s="2">
        <v>14745</v>
      </c>
      <c r="D232" s="1" t="s">
        <v>703</v>
      </c>
      <c r="E232" s="1">
        <v>2</v>
      </c>
      <c r="F232" s="1" t="s">
        <v>24</v>
      </c>
      <c r="G232" s="2">
        <v>21000</v>
      </c>
      <c r="H232" s="1" t="s">
        <v>32</v>
      </c>
      <c r="I232" s="1" t="s">
        <v>25</v>
      </c>
      <c r="J232" s="1" t="s">
        <v>42</v>
      </c>
      <c r="K232" s="1">
        <v>7</v>
      </c>
      <c r="L232" s="3">
        <v>44713</v>
      </c>
      <c r="M232" s="1">
        <v>20</v>
      </c>
      <c r="N232" s="1" t="s">
        <v>704</v>
      </c>
      <c r="O232" s="1" t="s">
        <v>44</v>
      </c>
      <c r="P232" s="2">
        <v>1968</v>
      </c>
      <c r="Q232" s="1">
        <v>54.3</v>
      </c>
      <c r="R232" s="1">
        <v>7</v>
      </c>
      <c r="S232" s="1">
        <v>136</v>
      </c>
      <c r="T232" s="1">
        <v>2017</v>
      </c>
      <c r="U232" s="5" t="str">
        <f t="shared" si="30"/>
        <v>Automatic</v>
      </c>
      <c r="V232" s="7">
        <f t="shared" si="31"/>
        <v>10000</v>
      </c>
      <c r="W232" s="7" t="str">
        <f>IFERROR(INDEX(PriceBands!C:C,MATCH(V232,PriceBands!A:A,0)),"£30k+")</f>
        <v>£10-£15k</v>
      </c>
      <c r="X232" s="7">
        <f t="shared" si="32"/>
        <v>0</v>
      </c>
      <c r="Y232" s="7" t="str">
        <f>IFERROR(INDEX(MileageBand!B:B,MATCH(VehicleData!X232,MileageBand!A:A,0)),"Extremely High")</f>
        <v>Low</v>
      </c>
      <c r="Z232" s="7">
        <f t="shared" si="33"/>
        <v>2</v>
      </c>
      <c r="AA232" s="9" t="str">
        <f t="shared" si="34"/>
        <v>Y</v>
      </c>
      <c r="AB232" s="9" t="str">
        <f t="shared" si="35"/>
        <v>Y</v>
      </c>
      <c r="AC232" s="9" t="str">
        <f t="shared" si="36"/>
        <v>Y</v>
      </c>
      <c r="AD232" s="9" t="str">
        <f t="shared" si="37"/>
        <v>Y</v>
      </c>
      <c r="AE232" s="9" t="str">
        <f t="shared" si="38"/>
        <v>Y</v>
      </c>
      <c r="AF232" s="11" t="str">
        <f t="shared" si="39"/>
        <v>Y</v>
      </c>
    </row>
    <row r="233" spans="1:32" ht="13" x14ac:dyDescent="0.15">
      <c r="A233" s="1" t="s">
        <v>705</v>
      </c>
      <c r="B233" s="1" t="s">
        <v>46</v>
      </c>
      <c r="C233" s="2">
        <v>22995</v>
      </c>
      <c r="D233" s="1" t="s">
        <v>706</v>
      </c>
      <c r="E233" s="1">
        <v>2</v>
      </c>
      <c r="F233" s="1" t="s">
        <v>24</v>
      </c>
      <c r="G233" s="2">
        <v>7000</v>
      </c>
      <c r="H233" s="1" t="s">
        <v>12</v>
      </c>
      <c r="I233" s="1" t="s">
        <v>5</v>
      </c>
      <c r="J233" s="1" t="s">
        <v>26</v>
      </c>
      <c r="K233" s="1">
        <v>8</v>
      </c>
      <c r="L233" s="3">
        <v>45485</v>
      </c>
      <c r="M233" s="1">
        <v>33</v>
      </c>
      <c r="N233" s="1" t="s">
        <v>707</v>
      </c>
      <c r="O233" s="1" t="s">
        <v>28</v>
      </c>
      <c r="P233" s="2">
        <v>1968</v>
      </c>
      <c r="Q233" s="1">
        <v>67.3</v>
      </c>
      <c r="R233" s="1">
        <v>5</v>
      </c>
      <c r="S233" s="1">
        <v>109</v>
      </c>
      <c r="T233" s="1">
        <v>2016</v>
      </c>
      <c r="U233" s="5" t="str">
        <f t="shared" si="30"/>
        <v>Automatic</v>
      </c>
      <c r="V233" s="7">
        <f t="shared" si="31"/>
        <v>20000</v>
      </c>
      <c r="W233" s="7" t="str">
        <f>IFERROR(INDEX(PriceBands!C:C,MATCH(V233,PriceBands!A:A,0)),"£30k+")</f>
        <v>£20-25k</v>
      </c>
      <c r="X233" s="7">
        <f t="shared" si="32"/>
        <v>0</v>
      </c>
      <c r="Y233" s="7" t="str">
        <f>IFERROR(INDEX(MileageBand!B:B,MATCH(VehicleData!X233,MileageBand!A:A,0)),"Extremely High")</f>
        <v>Low</v>
      </c>
      <c r="Z233" s="7">
        <f t="shared" si="33"/>
        <v>2</v>
      </c>
      <c r="AA233" s="9" t="str">
        <f t="shared" si="34"/>
        <v>Y</v>
      </c>
      <c r="AB233" s="9" t="str">
        <f t="shared" si="35"/>
        <v>Y</v>
      </c>
      <c r="AC233" s="9" t="str">
        <f t="shared" si="36"/>
        <v>Y</v>
      </c>
      <c r="AD233" s="9" t="str">
        <f t="shared" si="37"/>
        <v>Y</v>
      </c>
      <c r="AE233" s="9" t="str">
        <f t="shared" si="38"/>
        <v>Y</v>
      </c>
      <c r="AF233" s="11" t="str">
        <f t="shared" si="39"/>
        <v>Y</v>
      </c>
    </row>
    <row r="234" spans="1:32" ht="13" x14ac:dyDescent="0.15">
      <c r="A234" s="1" t="s">
        <v>708</v>
      </c>
      <c r="B234" s="1" t="s">
        <v>51</v>
      </c>
      <c r="C234" s="2">
        <v>8860</v>
      </c>
      <c r="D234" s="1" t="s">
        <v>709</v>
      </c>
      <c r="E234" s="1">
        <v>2</v>
      </c>
      <c r="F234" s="1" t="s">
        <v>24</v>
      </c>
      <c r="G234" s="2">
        <v>65000</v>
      </c>
      <c r="H234" s="1" t="s">
        <v>32</v>
      </c>
      <c r="I234" s="1" t="s">
        <v>5</v>
      </c>
      <c r="J234" s="1" t="s">
        <v>13</v>
      </c>
      <c r="K234" s="1">
        <v>8</v>
      </c>
      <c r="L234" s="3">
        <v>45730</v>
      </c>
      <c r="M234" s="1">
        <v>14</v>
      </c>
      <c r="N234" s="1" t="s">
        <v>710</v>
      </c>
      <c r="O234" s="1" t="s">
        <v>20</v>
      </c>
      <c r="P234" s="2">
        <v>1499</v>
      </c>
      <c r="Q234" s="1">
        <v>67.3</v>
      </c>
      <c r="R234" s="1">
        <v>5</v>
      </c>
      <c r="S234" s="1">
        <v>99</v>
      </c>
      <c r="T234" s="1">
        <v>2016</v>
      </c>
      <c r="U234" s="5" t="str">
        <f t="shared" si="30"/>
        <v>Automatic</v>
      </c>
      <c r="V234" s="7">
        <f t="shared" si="31"/>
        <v>5000</v>
      </c>
      <c r="W234" s="7" t="str">
        <f>IFERROR(INDEX(PriceBands!C:C,MATCH(V234,PriceBands!A:A,0)),"£30k+")</f>
        <v>£5-10k</v>
      </c>
      <c r="X234" s="7">
        <f t="shared" si="32"/>
        <v>50000</v>
      </c>
      <c r="Y234" s="7" t="str">
        <f>IFERROR(INDEX(MileageBand!B:B,MATCH(VehicleData!X234,MileageBand!A:A,0)),"Extremely High")</f>
        <v>Medium</v>
      </c>
      <c r="Z234" s="7">
        <f t="shared" si="33"/>
        <v>1.5</v>
      </c>
      <c r="AA234" s="9" t="str">
        <f t="shared" si="34"/>
        <v>Y</v>
      </c>
      <c r="AB234" s="9" t="str">
        <f t="shared" si="35"/>
        <v>Y</v>
      </c>
      <c r="AC234" s="9" t="str">
        <f t="shared" si="36"/>
        <v>Y</v>
      </c>
      <c r="AD234" s="9" t="str">
        <f t="shared" si="37"/>
        <v>Y</v>
      </c>
      <c r="AE234" s="9" t="str">
        <f t="shared" si="38"/>
        <v>Y</v>
      </c>
      <c r="AF234" s="11" t="str">
        <f t="shared" si="39"/>
        <v>Y</v>
      </c>
    </row>
    <row r="235" spans="1:32" ht="13" x14ac:dyDescent="0.15">
      <c r="A235" s="1" t="s">
        <v>711</v>
      </c>
      <c r="B235" s="1" t="s">
        <v>274</v>
      </c>
      <c r="C235" s="2">
        <v>5131</v>
      </c>
      <c r="D235" s="1" t="s">
        <v>712</v>
      </c>
      <c r="E235" s="1">
        <v>1</v>
      </c>
      <c r="F235" s="1" t="s">
        <v>11</v>
      </c>
      <c r="G235" s="2">
        <v>74255</v>
      </c>
      <c r="H235" s="1" t="s">
        <v>65</v>
      </c>
      <c r="I235" s="1" t="s">
        <v>5</v>
      </c>
      <c r="J235" s="1" t="s">
        <v>117</v>
      </c>
      <c r="K235" s="1">
        <v>12</v>
      </c>
      <c r="L235" s="3">
        <v>45497</v>
      </c>
      <c r="M235" s="1">
        <v>15</v>
      </c>
      <c r="N235" s="1" t="s">
        <v>713</v>
      </c>
      <c r="O235" s="1" t="s">
        <v>130</v>
      </c>
      <c r="P235" s="1">
        <v>875</v>
      </c>
      <c r="Q235" s="1">
        <v>68.900000000000006</v>
      </c>
      <c r="R235" s="1">
        <v>4</v>
      </c>
      <c r="S235" s="1">
        <v>95</v>
      </c>
      <c r="T235" s="1">
        <v>2012</v>
      </c>
      <c r="U235" s="5" t="str">
        <f t="shared" si="30"/>
        <v>Manual</v>
      </c>
      <c r="V235" s="7">
        <f t="shared" si="31"/>
        <v>5000</v>
      </c>
      <c r="W235" s="7" t="str">
        <f>IFERROR(INDEX(PriceBands!C:C,MATCH(V235,PriceBands!A:A,0)),"£30k+")</f>
        <v>£5-10k</v>
      </c>
      <c r="X235" s="7">
        <f t="shared" si="32"/>
        <v>50000</v>
      </c>
      <c r="Y235" s="7" t="str">
        <f>IFERROR(INDEX(MileageBand!B:B,MATCH(VehicleData!X235,MileageBand!A:A,0)),"Extremely High")</f>
        <v>Medium</v>
      </c>
      <c r="Z235" s="7">
        <f t="shared" si="33"/>
        <v>0.9</v>
      </c>
      <c r="AA235" s="9" t="str">
        <f t="shared" si="34"/>
        <v>Y</v>
      </c>
      <c r="AB235" s="9" t="str">
        <f t="shared" si="35"/>
        <v>Y</v>
      </c>
      <c r="AC235" s="9" t="str">
        <f t="shared" si="36"/>
        <v>Y</v>
      </c>
      <c r="AD235" s="9" t="str">
        <f t="shared" si="37"/>
        <v>N</v>
      </c>
      <c r="AE235" s="9" t="str">
        <f t="shared" si="38"/>
        <v>Y</v>
      </c>
      <c r="AF235" s="11" t="str">
        <f t="shared" si="39"/>
        <v>N</v>
      </c>
    </row>
    <row r="236" spans="1:32" ht="13" x14ac:dyDescent="0.15">
      <c r="A236" s="1" t="s">
        <v>714</v>
      </c>
      <c r="B236" s="1" t="s">
        <v>1</v>
      </c>
      <c r="C236" s="2">
        <v>13599</v>
      </c>
      <c r="D236" s="1" t="s">
        <v>668</v>
      </c>
      <c r="E236" s="1">
        <v>2</v>
      </c>
      <c r="F236" s="1" t="s">
        <v>11</v>
      </c>
      <c r="G236" s="2">
        <v>16127</v>
      </c>
      <c r="H236" s="1" t="s">
        <v>679</v>
      </c>
      <c r="I236" s="1" t="s">
        <v>5</v>
      </c>
      <c r="J236" s="1" t="s">
        <v>13</v>
      </c>
      <c r="K236" s="1">
        <v>3</v>
      </c>
      <c r="L236" s="3">
        <v>45596</v>
      </c>
      <c r="M236" s="1">
        <v>8</v>
      </c>
      <c r="N236" s="1" t="s">
        <v>675</v>
      </c>
      <c r="O236" s="1" t="s">
        <v>20</v>
      </c>
      <c r="P236" s="1">
        <v>998</v>
      </c>
      <c r="Q236" s="1">
        <v>49.6</v>
      </c>
      <c r="R236" s="1">
        <v>5</v>
      </c>
      <c r="S236" s="1">
        <v>104</v>
      </c>
      <c r="T236" s="1">
        <v>2021</v>
      </c>
      <c r="U236" s="5" t="str">
        <f t="shared" si="30"/>
        <v>Automatic</v>
      </c>
      <c r="V236" s="7">
        <f t="shared" si="31"/>
        <v>10000</v>
      </c>
      <c r="W236" s="7" t="str">
        <f>IFERROR(INDEX(PriceBands!C:C,MATCH(V236,PriceBands!A:A,0)),"£30k+")</f>
        <v>£10-£15k</v>
      </c>
      <c r="X236" s="7">
        <f t="shared" si="32"/>
        <v>0</v>
      </c>
      <c r="Y236" s="7" t="str">
        <f>IFERROR(INDEX(MileageBand!B:B,MATCH(VehicleData!X236,MileageBand!A:A,0)),"Extremely High")</f>
        <v>Low</v>
      </c>
      <c r="Z236" s="7">
        <f t="shared" si="33"/>
        <v>1</v>
      </c>
      <c r="AA236" s="9" t="str">
        <f t="shared" si="34"/>
        <v>Y</v>
      </c>
      <c r="AB236" s="9" t="str">
        <f t="shared" si="35"/>
        <v>Y</v>
      </c>
      <c r="AC236" s="9" t="str">
        <f t="shared" si="36"/>
        <v>Y</v>
      </c>
      <c r="AD236" s="9" t="str">
        <f t="shared" si="37"/>
        <v>Y</v>
      </c>
      <c r="AE236" s="9" t="str">
        <f t="shared" si="38"/>
        <v>Y</v>
      </c>
      <c r="AF236" s="11" t="str">
        <f t="shared" si="39"/>
        <v>Y</v>
      </c>
    </row>
    <row r="237" spans="1:32" ht="13" x14ac:dyDescent="0.15">
      <c r="A237" s="1" t="s">
        <v>715</v>
      </c>
      <c r="B237" s="1" t="s">
        <v>1</v>
      </c>
      <c r="C237" s="2">
        <v>13604</v>
      </c>
      <c r="D237" s="1" t="s">
        <v>668</v>
      </c>
      <c r="E237" s="1">
        <v>2</v>
      </c>
      <c r="F237" s="1" t="s">
        <v>11</v>
      </c>
      <c r="G237" s="2">
        <v>18506</v>
      </c>
      <c r="H237" s="1" t="s">
        <v>679</v>
      </c>
      <c r="I237" s="1" t="s">
        <v>5</v>
      </c>
      <c r="J237" s="1" t="s">
        <v>13</v>
      </c>
      <c r="K237" s="1">
        <v>3</v>
      </c>
      <c r="L237" s="3">
        <v>45596</v>
      </c>
      <c r="M237" s="1">
        <v>8</v>
      </c>
      <c r="N237" s="1" t="s">
        <v>675</v>
      </c>
      <c r="O237" s="1" t="s">
        <v>20</v>
      </c>
      <c r="P237" s="1">
        <v>998</v>
      </c>
      <c r="Q237" s="1">
        <v>49.6</v>
      </c>
      <c r="R237" s="1">
        <v>5</v>
      </c>
      <c r="S237" s="1">
        <v>104</v>
      </c>
      <c r="T237" s="1">
        <v>2021</v>
      </c>
      <c r="U237" s="5" t="str">
        <f t="shared" si="30"/>
        <v>Automatic</v>
      </c>
      <c r="V237" s="7">
        <f t="shared" si="31"/>
        <v>10000</v>
      </c>
      <c r="W237" s="7" t="str">
        <f>IFERROR(INDEX(PriceBands!C:C,MATCH(V237,PriceBands!A:A,0)),"£30k+")</f>
        <v>£10-£15k</v>
      </c>
      <c r="X237" s="7">
        <f t="shared" si="32"/>
        <v>0</v>
      </c>
      <c r="Y237" s="7" t="str">
        <f>IFERROR(INDEX(MileageBand!B:B,MATCH(VehicleData!X237,MileageBand!A:A,0)),"Extremely High")</f>
        <v>Low</v>
      </c>
      <c r="Z237" s="7">
        <f t="shared" si="33"/>
        <v>1</v>
      </c>
      <c r="AA237" s="9" t="str">
        <f t="shared" si="34"/>
        <v>Y</v>
      </c>
      <c r="AB237" s="9" t="str">
        <f t="shared" si="35"/>
        <v>Y</v>
      </c>
      <c r="AC237" s="9" t="str">
        <f t="shared" si="36"/>
        <v>Y</v>
      </c>
      <c r="AD237" s="9" t="str">
        <f t="shared" si="37"/>
        <v>Y</v>
      </c>
      <c r="AE237" s="9" t="str">
        <f t="shared" si="38"/>
        <v>Y</v>
      </c>
      <c r="AF237" s="11" t="str">
        <f t="shared" si="39"/>
        <v>Y</v>
      </c>
    </row>
    <row r="238" spans="1:32" ht="13" x14ac:dyDescent="0.15">
      <c r="A238" s="1" t="s">
        <v>716</v>
      </c>
      <c r="B238" s="1" t="s">
        <v>1</v>
      </c>
      <c r="C238" s="2">
        <v>13608</v>
      </c>
      <c r="D238" s="1" t="s">
        <v>668</v>
      </c>
      <c r="E238" s="1">
        <v>2</v>
      </c>
      <c r="F238" s="1" t="s">
        <v>11</v>
      </c>
      <c r="G238" s="2">
        <v>19475</v>
      </c>
      <c r="H238" s="1" t="s">
        <v>679</v>
      </c>
      <c r="I238" s="1" t="s">
        <v>5</v>
      </c>
      <c r="J238" s="1" t="s">
        <v>13</v>
      </c>
      <c r="K238" s="1">
        <v>3</v>
      </c>
      <c r="L238" s="3">
        <v>45596</v>
      </c>
      <c r="M238" s="1">
        <v>8</v>
      </c>
      <c r="N238" s="1" t="s">
        <v>675</v>
      </c>
      <c r="O238" s="1" t="s">
        <v>20</v>
      </c>
      <c r="P238" s="1">
        <v>998</v>
      </c>
      <c r="Q238" s="1">
        <v>49.6</v>
      </c>
      <c r="R238" s="1">
        <v>5</v>
      </c>
      <c r="S238" s="1">
        <v>104</v>
      </c>
      <c r="T238" s="1">
        <v>2021</v>
      </c>
      <c r="U238" s="5" t="str">
        <f t="shared" si="30"/>
        <v>Automatic</v>
      </c>
      <c r="V238" s="7">
        <f t="shared" si="31"/>
        <v>10000</v>
      </c>
      <c r="W238" s="7" t="str">
        <f>IFERROR(INDEX(PriceBands!C:C,MATCH(V238,PriceBands!A:A,0)),"£30k+")</f>
        <v>£10-£15k</v>
      </c>
      <c r="X238" s="7">
        <f t="shared" si="32"/>
        <v>0</v>
      </c>
      <c r="Y238" s="7" t="str">
        <f>IFERROR(INDEX(MileageBand!B:B,MATCH(VehicleData!X238,MileageBand!A:A,0)),"Extremely High")</f>
        <v>Low</v>
      </c>
      <c r="Z238" s="7">
        <f t="shared" si="33"/>
        <v>1</v>
      </c>
      <c r="AA238" s="9" t="str">
        <f t="shared" si="34"/>
        <v>Y</v>
      </c>
      <c r="AB238" s="9" t="str">
        <f t="shared" si="35"/>
        <v>Y</v>
      </c>
      <c r="AC238" s="9" t="str">
        <f t="shared" si="36"/>
        <v>Y</v>
      </c>
      <c r="AD238" s="9" t="str">
        <f t="shared" si="37"/>
        <v>Y</v>
      </c>
      <c r="AE238" s="9" t="str">
        <f t="shared" si="38"/>
        <v>Y</v>
      </c>
      <c r="AF238" s="11" t="str">
        <f t="shared" si="39"/>
        <v>Y</v>
      </c>
    </row>
    <row r="239" spans="1:32" ht="13" x14ac:dyDescent="0.15">
      <c r="A239" s="1" t="s">
        <v>717</v>
      </c>
      <c r="B239" s="1" t="s">
        <v>1</v>
      </c>
      <c r="C239" s="2">
        <v>13620</v>
      </c>
      <c r="D239" s="1" t="s">
        <v>668</v>
      </c>
      <c r="E239" s="1">
        <v>2</v>
      </c>
      <c r="F239" s="1" t="s">
        <v>11</v>
      </c>
      <c r="G239" s="2">
        <v>20970</v>
      </c>
      <c r="H239" s="1" t="s">
        <v>679</v>
      </c>
      <c r="I239" s="1" t="s">
        <v>5</v>
      </c>
      <c r="J239" s="1" t="s">
        <v>13</v>
      </c>
      <c r="K239" s="1">
        <v>3</v>
      </c>
      <c r="L239" s="3">
        <v>45596</v>
      </c>
      <c r="M239" s="1">
        <v>8</v>
      </c>
      <c r="N239" s="1" t="s">
        <v>675</v>
      </c>
      <c r="O239" s="1" t="s">
        <v>20</v>
      </c>
      <c r="P239" s="1">
        <v>998</v>
      </c>
      <c r="Q239" s="1">
        <v>49.6</v>
      </c>
      <c r="R239" s="1">
        <v>5</v>
      </c>
      <c r="S239" s="1">
        <v>104</v>
      </c>
      <c r="T239" s="1">
        <v>2021</v>
      </c>
      <c r="U239" s="5" t="str">
        <f t="shared" si="30"/>
        <v>Automatic</v>
      </c>
      <c r="V239" s="7">
        <f t="shared" si="31"/>
        <v>10000</v>
      </c>
      <c r="W239" s="7" t="str">
        <f>IFERROR(INDEX(PriceBands!C:C,MATCH(V239,PriceBands!A:A,0)),"£30k+")</f>
        <v>£10-£15k</v>
      </c>
      <c r="X239" s="7">
        <f t="shared" si="32"/>
        <v>0</v>
      </c>
      <c r="Y239" s="7" t="str">
        <f>IFERROR(INDEX(MileageBand!B:B,MATCH(VehicleData!X239,MileageBand!A:A,0)),"Extremely High")</f>
        <v>Low</v>
      </c>
      <c r="Z239" s="7">
        <f t="shared" si="33"/>
        <v>1</v>
      </c>
      <c r="AA239" s="9" t="str">
        <f t="shared" si="34"/>
        <v>Y</v>
      </c>
      <c r="AB239" s="9" t="str">
        <f t="shared" si="35"/>
        <v>Y</v>
      </c>
      <c r="AC239" s="9" t="str">
        <f t="shared" si="36"/>
        <v>Y</v>
      </c>
      <c r="AD239" s="9" t="str">
        <f t="shared" si="37"/>
        <v>Y</v>
      </c>
      <c r="AE239" s="9" t="str">
        <f t="shared" si="38"/>
        <v>Y</v>
      </c>
      <c r="AF239" s="11" t="str">
        <f t="shared" si="39"/>
        <v>Y</v>
      </c>
    </row>
    <row r="240" spans="1:32" ht="13" x14ac:dyDescent="0.15">
      <c r="A240" s="1" t="s">
        <v>718</v>
      </c>
      <c r="B240" s="1" t="s">
        <v>1</v>
      </c>
      <c r="C240" s="2">
        <v>13575</v>
      </c>
      <c r="D240" s="1" t="s">
        <v>668</v>
      </c>
      <c r="E240" s="1">
        <v>2</v>
      </c>
      <c r="F240" s="1" t="s">
        <v>11</v>
      </c>
      <c r="G240" s="2">
        <v>22842</v>
      </c>
      <c r="H240" s="1" t="s">
        <v>679</v>
      </c>
      <c r="I240" s="1" t="s">
        <v>5</v>
      </c>
      <c r="J240" s="1" t="s">
        <v>13</v>
      </c>
      <c r="K240" s="1">
        <v>3</v>
      </c>
      <c r="L240" s="3">
        <v>45596</v>
      </c>
      <c r="M240" s="1">
        <v>8</v>
      </c>
      <c r="N240" s="1" t="s">
        <v>677</v>
      </c>
      <c r="O240" s="1" t="s">
        <v>20</v>
      </c>
      <c r="P240" s="1">
        <v>998</v>
      </c>
      <c r="Q240" s="1">
        <v>49.6</v>
      </c>
      <c r="R240" s="1">
        <v>5</v>
      </c>
      <c r="S240" s="1">
        <v>104</v>
      </c>
      <c r="T240" s="1">
        <v>2021</v>
      </c>
      <c r="U240" s="5" t="str">
        <f t="shared" si="30"/>
        <v>Automatic</v>
      </c>
      <c r="V240" s="7">
        <f t="shared" si="31"/>
        <v>10000</v>
      </c>
      <c r="W240" s="7" t="str">
        <f>IFERROR(INDEX(PriceBands!C:C,MATCH(V240,PriceBands!A:A,0)),"£30k+")</f>
        <v>£10-£15k</v>
      </c>
      <c r="X240" s="7">
        <f t="shared" si="32"/>
        <v>0</v>
      </c>
      <c r="Y240" s="7" t="str">
        <f>IFERROR(INDEX(MileageBand!B:B,MATCH(VehicleData!X240,MileageBand!A:A,0)),"Extremely High")</f>
        <v>Low</v>
      </c>
      <c r="Z240" s="7">
        <f t="shared" si="33"/>
        <v>1</v>
      </c>
      <c r="AA240" s="9" t="str">
        <f t="shared" si="34"/>
        <v>Y</v>
      </c>
      <c r="AB240" s="9" t="str">
        <f t="shared" si="35"/>
        <v>Y</v>
      </c>
      <c r="AC240" s="9" t="str">
        <f t="shared" si="36"/>
        <v>Y</v>
      </c>
      <c r="AD240" s="9" t="str">
        <f t="shared" si="37"/>
        <v>Y</v>
      </c>
      <c r="AE240" s="9" t="str">
        <f t="shared" si="38"/>
        <v>Y</v>
      </c>
      <c r="AF240" s="11" t="str">
        <f t="shared" si="39"/>
        <v>Y</v>
      </c>
    </row>
    <row r="241" spans="1:32" ht="13" x14ac:dyDescent="0.15">
      <c r="A241" s="1" t="s">
        <v>719</v>
      </c>
      <c r="B241" s="1" t="s">
        <v>1</v>
      </c>
      <c r="C241" s="2">
        <v>13599</v>
      </c>
      <c r="D241" s="1" t="s">
        <v>668</v>
      </c>
      <c r="E241" s="1">
        <v>2</v>
      </c>
      <c r="F241" s="1" t="s">
        <v>11</v>
      </c>
      <c r="G241" s="2">
        <v>19386</v>
      </c>
      <c r="H241" s="1" t="s">
        <v>679</v>
      </c>
      <c r="I241" s="1" t="s">
        <v>5</v>
      </c>
      <c r="J241" s="1" t="s">
        <v>13</v>
      </c>
      <c r="K241" s="1">
        <v>3</v>
      </c>
      <c r="L241" s="3">
        <v>45596</v>
      </c>
      <c r="M241" s="1">
        <v>8</v>
      </c>
      <c r="N241" s="1" t="s">
        <v>720</v>
      </c>
      <c r="O241" s="1" t="s">
        <v>20</v>
      </c>
      <c r="P241" s="1">
        <v>998</v>
      </c>
      <c r="Q241" s="1">
        <v>49.6</v>
      </c>
      <c r="R241" s="1">
        <v>5</v>
      </c>
      <c r="S241" s="1">
        <v>104</v>
      </c>
      <c r="T241" s="1">
        <v>2021</v>
      </c>
      <c r="U241" s="5" t="str">
        <f t="shared" si="30"/>
        <v>Automatic</v>
      </c>
      <c r="V241" s="7">
        <f t="shared" si="31"/>
        <v>10000</v>
      </c>
      <c r="W241" s="7" t="str">
        <f>IFERROR(INDEX(PriceBands!C:C,MATCH(V241,PriceBands!A:A,0)),"£30k+")</f>
        <v>£10-£15k</v>
      </c>
      <c r="X241" s="7">
        <f t="shared" si="32"/>
        <v>0</v>
      </c>
      <c r="Y241" s="7" t="str">
        <f>IFERROR(INDEX(MileageBand!B:B,MATCH(VehicleData!X241,MileageBand!A:A,0)),"Extremely High")</f>
        <v>Low</v>
      </c>
      <c r="Z241" s="7">
        <f t="shared" si="33"/>
        <v>1</v>
      </c>
      <c r="AA241" s="9" t="str">
        <f t="shared" si="34"/>
        <v>Y</v>
      </c>
      <c r="AB241" s="9" t="str">
        <f t="shared" si="35"/>
        <v>Y</v>
      </c>
      <c r="AC241" s="9" t="str">
        <f t="shared" si="36"/>
        <v>Y</v>
      </c>
      <c r="AD241" s="9" t="str">
        <f t="shared" si="37"/>
        <v>Y</v>
      </c>
      <c r="AE241" s="9" t="str">
        <f t="shared" si="38"/>
        <v>Y</v>
      </c>
      <c r="AF241" s="11" t="str">
        <f t="shared" si="39"/>
        <v>Y</v>
      </c>
    </row>
    <row r="242" spans="1:32" ht="13" x14ac:dyDescent="0.15">
      <c r="A242" s="1" t="s">
        <v>721</v>
      </c>
      <c r="B242" s="1" t="s">
        <v>1</v>
      </c>
      <c r="C242" s="2">
        <v>13616</v>
      </c>
      <c r="D242" s="1" t="s">
        <v>668</v>
      </c>
      <c r="E242" s="1">
        <v>2</v>
      </c>
      <c r="F242" s="1" t="s">
        <v>11</v>
      </c>
      <c r="G242" s="2">
        <v>18496</v>
      </c>
      <c r="H242" s="1" t="s">
        <v>679</v>
      </c>
      <c r="I242" s="1" t="s">
        <v>5</v>
      </c>
      <c r="J242" s="1" t="s">
        <v>13</v>
      </c>
      <c r="K242" s="1">
        <v>3</v>
      </c>
      <c r="L242" s="3">
        <v>45596</v>
      </c>
      <c r="M242" s="1">
        <v>8</v>
      </c>
      <c r="N242" s="1" t="s">
        <v>722</v>
      </c>
      <c r="O242" s="1" t="s">
        <v>20</v>
      </c>
      <c r="P242" s="1">
        <v>998</v>
      </c>
      <c r="Q242" s="1">
        <v>49.6</v>
      </c>
      <c r="R242" s="1">
        <v>5</v>
      </c>
      <c r="S242" s="1">
        <v>104</v>
      </c>
      <c r="T242" s="1">
        <v>2021</v>
      </c>
      <c r="U242" s="5" t="str">
        <f t="shared" si="30"/>
        <v>Automatic</v>
      </c>
      <c r="V242" s="7">
        <f t="shared" si="31"/>
        <v>10000</v>
      </c>
      <c r="W242" s="7" t="str">
        <f>IFERROR(INDEX(PriceBands!C:C,MATCH(V242,PriceBands!A:A,0)),"£30k+")</f>
        <v>£10-£15k</v>
      </c>
      <c r="X242" s="7">
        <f t="shared" si="32"/>
        <v>0</v>
      </c>
      <c r="Y242" s="7" t="str">
        <f>IFERROR(INDEX(MileageBand!B:B,MATCH(VehicleData!X242,MileageBand!A:A,0)),"Extremely High")</f>
        <v>Low</v>
      </c>
      <c r="Z242" s="7">
        <f t="shared" si="33"/>
        <v>1</v>
      </c>
      <c r="AA242" s="9" t="str">
        <f t="shared" si="34"/>
        <v>Y</v>
      </c>
      <c r="AB242" s="9" t="str">
        <f t="shared" si="35"/>
        <v>Y</v>
      </c>
      <c r="AC242" s="9" t="str">
        <f t="shared" si="36"/>
        <v>Y</v>
      </c>
      <c r="AD242" s="9" t="str">
        <f t="shared" si="37"/>
        <v>Y</v>
      </c>
      <c r="AE242" s="9" t="str">
        <f t="shared" si="38"/>
        <v>Y</v>
      </c>
      <c r="AF242" s="11" t="str">
        <f t="shared" si="39"/>
        <v>Y</v>
      </c>
    </row>
    <row r="243" spans="1:32" ht="13" x14ac:dyDescent="0.15">
      <c r="A243" s="1" t="s">
        <v>723</v>
      </c>
      <c r="B243" s="1" t="s">
        <v>1</v>
      </c>
      <c r="C243" s="2">
        <v>13620</v>
      </c>
      <c r="D243" s="1" t="s">
        <v>668</v>
      </c>
      <c r="E243" s="1">
        <v>2</v>
      </c>
      <c r="F243" s="1" t="s">
        <v>11</v>
      </c>
      <c r="G243" s="2">
        <v>17239</v>
      </c>
      <c r="H243" s="1" t="s">
        <v>669</v>
      </c>
      <c r="I243" s="1" t="s">
        <v>5</v>
      </c>
      <c r="J243" s="1" t="s">
        <v>13</v>
      </c>
      <c r="K243" s="1">
        <v>3</v>
      </c>
      <c r="L243" s="3">
        <v>45596</v>
      </c>
      <c r="M243" s="1">
        <v>8</v>
      </c>
      <c r="N243" s="1" t="s">
        <v>675</v>
      </c>
      <c r="O243" s="1" t="s">
        <v>20</v>
      </c>
      <c r="P243" s="1">
        <v>998</v>
      </c>
      <c r="Q243" s="1">
        <v>49.6</v>
      </c>
      <c r="R243" s="1">
        <v>5</v>
      </c>
      <c r="S243" s="1">
        <v>104</v>
      </c>
      <c r="T243" s="1">
        <v>2021</v>
      </c>
      <c r="U243" s="5" t="str">
        <f t="shared" si="30"/>
        <v>Automatic</v>
      </c>
      <c r="V243" s="7">
        <f t="shared" si="31"/>
        <v>10000</v>
      </c>
      <c r="W243" s="7" t="str">
        <f>IFERROR(INDEX(PriceBands!C:C,MATCH(V243,PriceBands!A:A,0)),"£30k+")</f>
        <v>£10-£15k</v>
      </c>
      <c r="X243" s="7">
        <f t="shared" si="32"/>
        <v>0</v>
      </c>
      <c r="Y243" s="7" t="str">
        <f>IFERROR(INDEX(MileageBand!B:B,MATCH(VehicleData!X243,MileageBand!A:A,0)),"Extremely High")</f>
        <v>Low</v>
      </c>
      <c r="Z243" s="7">
        <f t="shared" si="33"/>
        <v>1</v>
      </c>
      <c r="AA243" s="9" t="str">
        <f t="shared" si="34"/>
        <v>Y</v>
      </c>
      <c r="AB243" s="9" t="str">
        <f t="shared" si="35"/>
        <v>Y</v>
      </c>
      <c r="AC243" s="9" t="str">
        <f t="shared" si="36"/>
        <v>Y</v>
      </c>
      <c r="AD243" s="9" t="str">
        <f t="shared" si="37"/>
        <v>Y</v>
      </c>
      <c r="AE243" s="9" t="str">
        <f t="shared" si="38"/>
        <v>Y</v>
      </c>
      <c r="AF243" s="11" t="str">
        <f t="shared" si="39"/>
        <v>Y</v>
      </c>
    </row>
    <row r="244" spans="1:32" ht="13" x14ac:dyDescent="0.15">
      <c r="A244" s="1" t="s">
        <v>724</v>
      </c>
      <c r="B244" s="1" t="s">
        <v>1</v>
      </c>
      <c r="C244" s="2">
        <v>13575</v>
      </c>
      <c r="D244" s="1" t="s">
        <v>668</v>
      </c>
      <c r="E244" s="1">
        <v>2</v>
      </c>
      <c r="F244" s="1" t="s">
        <v>11</v>
      </c>
      <c r="G244" s="2">
        <v>27181</v>
      </c>
      <c r="H244" s="1" t="s">
        <v>56</v>
      </c>
      <c r="I244" s="1" t="s">
        <v>5</v>
      </c>
      <c r="J244" s="1" t="s">
        <v>13</v>
      </c>
      <c r="K244" s="1">
        <v>3</v>
      </c>
      <c r="L244" s="3">
        <v>45596</v>
      </c>
      <c r="M244" s="1">
        <v>8</v>
      </c>
      <c r="N244" s="1" t="s">
        <v>725</v>
      </c>
      <c r="O244" s="1" t="s">
        <v>20</v>
      </c>
      <c r="P244" s="1">
        <v>998</v>
      </c>
      <c r="Q244" s="1">
        <v>49.6</v>
      </c>
      <c r="R244" s="1">
        <v>5</v>
      </c>
      <c r="S244" s="1">
        <v>104</v>
      </c>
      <c r="T244" s="1">
        <v>2021</v>
      </c>
      <c r="U244" s="5" t="str">
        <f t="shared" si="30"/>
        <v>Automatic</v>
      </c>
      <c r="V244" s="7">
        <f t="shared" si="31"/>
        <v>10000</v>
      </c>
      <c r="W244" s="7" t="str">
        <f>IFERROR(INDEX(PriceBands!C:C,MATCH(V244,PriceBands!A:A,0)),"£30k+")</f>
        <v>£10-£15k</v>
      </c>
      <c r="X244" s="7">
        <f t="shared" si="32"/>
        <v>0</v>
      </c>
      <c r="Y244" s="7" t="str">
        <f>IFERROR(INDEX(MileageBand!B:B,MATCH(VehicleData!X244,MileageBand!A:A,0)),"Extremely High")</f>
        <v>Low</v>
      </c>
      <c r="Z244" s="7">
        <f t="shared" si="33"/>
        <v>1</v>
      </c>
      <c r="AA244" s="9" t="str">
        <f t="shared" si="34"/>
        <v>Y</v>
      </c>
      <c r="AB244" s="9" t="str">
        <f t="shared" si="35"/>
        <v>Y</v>
      </c>
      <c r="AC244" s="9" t="str">
        <f t="shared" si="36"/>
        <v>Y</v>
      </c>
      <c r="AD244" s="9" t="str">
        <f t="shared" si="37"/>
        <v>Y</v>
      </c>
      <c r="AE244" s="9" t="str">
        <f t="shared" si="38"/>
        <v>Y</v>
      </c>
      <c r="AF244" s="11" t="str">
        <f t="shared" si="39"/>
        <v>Y</v>
      </c>
    </row>
    <row r="245" spans="1:32" ht="13" x14ac:dyDescent="0.15">
      <c r="A245" s="1" t="s">
        <v>726</v>
      </c>
      <c r="B245" s="1" t="s">
        <v>1</v>
      </c>
      <c r="C245" s="2">
        <v>13604</v>
      </c>
      <c r="D245" s="1" t="s">
        <v>668</v>
      </c>
      <c r="E245" s="1">
        <v>2</v>
      </c>
      <c r="F245" s="1" t="s">
        <v>11</v>
      </c>
      <c r="G245" s="2">
        <v>23820</v>
      </c>
      <c r="H245" s="1" t="s">
        <v>669</v>
      </c>
      <c r="I245" s="1" t="s">
        <v>5</v>
      </c>
      <c r="J245" s="1" t="s">
        <v>13</v>
      </c>
      <c r="K245" s="1">
        <v>3</v>
      </c>
      <c r="L245" s="3">
        <v>45596</v>
      </c>
      <c r="M245" s="1">
        <v>8</v>
      </c>
      <c r="N245" s="1" t="s">
        <v>675</v>
      </c>
      <c r="O245" s="1" t="s">
        <v>20</v>
      </c>
      <c r="P245" s="1">
        <v>998</v>
      </c>
      <c r="Q245" s="1">
        <v>49.6</v>
      </c>
      <c r="R245" s="1">
        <v>5</v>
      </c>
      <c r="S245" s="1">
        <v>104</v>
      </c>
      <c r="T245" s="1">
        <v>2021</v>
      </c>
      <c r="U245" s="5" t="str">
        <f t="shared" si="30"/>
        <v>Automatic</v>
      </c>
      <c r="V245" s="7">
        <f t="shared" si="31"/>
        <v>10000</v>
      </c>
      <c r="W245" s="7" t="str">
        <f>IFERROR(INDEX(PriceBands!C:C,MATCH(V245,PriceBands!A:A,0)),"£30k+")</f>
        <v>£10-£15k</v>
      </c>
      <c r="X245" s="7">
        <f t="shared" si="32"/>
        <v>0</v>
      </c>
      <c r="Y245" s="7" t="str">
        <f>IFERROR(INDEX(MileageBand!B:B,MATCH(VehicleData!X245,MileageBand!A:A,0)),"Extremely High")</f>
        <v>Low</v>
      </c>
      <c r="Z245" s="7">
        <f t="shared" si="33"/>
        <v>1</v>
      </c>
      <c r="AA245" s="9" t="str">
        <f t="shared" si="34"/>
        <v>Y</v>
      </c>
      <c r="AB245" s="9" t="str">
        <f t="shared" si="35"/>
        <v>Y</v>
      </c>
      <c r="AC245" s="9" t="str">
        <f t="shared" si="36"/>
        <v>Y</v>
      </c>
      <c r="AD245" s="9" t="str">
        <f t="shared" si="37"/>
        <v>Y</v>
      </c>
      <c r="AE245" s="9" t="str">
        <f t="shared" si="38"/>
        <v>Y</v>
      </c>
      <c r="AF245" s="11" t="str">
        <f t="shared" si="39"/>
        <v>Y</v>
      </c>
    </row>
    <row r="246" spans="1:32" ht="13" x14ac:dyDescent="0.15">
      <c r="A246" s="1" t="s">
        <v>727</v>
      </c>
      <c r="B246" s="1" t="s">
        <v>1</v>
      </c>
      <c r="C246" s="2">
        <v>13612</v>
      </c>
      <c r="D246" s="1" t="s">
        <v>668</v>
      </c>
      <c r="E246" s="1">
        <v>2</v>
      </c>
      <c r="F246" s="1" t="s">
        <v>11</v>
      </c>
      <c r="G246" s="2">
        <v>23179</v>
      </c>
      <c r="H246" s="1" t="s">
        <v>669</v>
      </c>
      <c r="I246" s="1" t="s">
        <v>5</v>
      </c>
      <c r="J246" s="1" t="s">
        <v>13</v>
      </c>
      <c r="K246" s="1">
        <v>3</v>
      </c>
      <c r="L246" s="3">
        <v>45596</v>
      </c>
      <c r="M246" s="1">
        <v>8</v>
      </c>
      <c r="N246" s="1" t="s">
        <v>728</v>
      </c>
      <c r="O246" s="1" t="s">
        <v>20</v>
      </c>
      <c r="P246" s="1">
        <v>998</v>
      </c>
      <c r="Q246" s="1">
        <v>49.6</v>
      </c>
      <c r="R246" s="1">
        <v>5</v>
      </c>
      <c r="S246" s="1">
        <v>104</v>
      </c>
      <c r="T246" s="1">
        <v>2021</v>
      </c>
      <c r="U246" s="5" t="str">
        <f t="shared" si="30"/>
        <v>Automatic</v>
      </c>
      <c r="V246" s="7">
        <f t="shared" si="31"/>
        <v>10000</v>
      </c>
      <c r="W246" s="7" t="str">
        <f>IFERROR(INDEX(PriceBands!C:C,MATCH(V246,PriceBands!A:A,0)),"£30k+")</f>
        <v>£10-£15k</v>
      </c>
      <c r="X246" s="7">
        <f t="shared" si="32"/>
        <v>0</v>
      </c>
      <c r="Y246" s="7" t="str">
        <f>IFERROR(INDEX(MileageBand!B:B,MATCH(VehicleData!X246,MileageBand!A:A,0)),"Extremely High")</f>
        <v>Low</v>
      </c>
      <c r="Z246" s="7">
        <f t="shared" si="33"/>
        <v>1</v>
      </c>
      <c r="AA246" s="9" t="str">
        <f t="shared" si="34"/>
        <v>Y</v>
      </c>
      <c r="AB246" s="9" t="str">
        <f t="shared" si="35"/>
        <v>Y</v>
      </c>
      <c r="AC246" s="9" t="str">
        <f t="shared" si="36"/>
        <v>Y</v>
      </c>
      <c r="AD246" s="9" t="str">
        <f t="shared" si="37"/>
        <v>Y</v>
      </c>
      <c r="AE246" s="9" t="str">
        <f t="shared" si="38"/>
        <v>Y</v>
      </c>
      <c r="AF246" s="11" t="str">
        <f t="shared" si="39"/>
        <v>Y</v>
      </c>
    </row>
    <row r="247" spans="1:32" ht="13" x14ac:dyDescent="0.15">
      <c r="A247" s="1" t="s">
        <v>729</v>
      </c>
      <c r="B247" s="1" t="s">
        <v>1</v>
      </c>
      <c r="C247" s="2">
        <v>13616</v>
      </c>
      <c r="D247" s="1" t="s">
        <v>668</v>
      </c>
      <c r="E247" s="1">
        <v>2</v>
      </c>
      <c r="F247" s="1" t="s">
        <v>11</v>
      </c>
      <c r="G247" s="2">
        <v>19145</v>
      </c>
      <c r="H247" s="1" t="s">
        <v>669</v>
      </c>
      <c r="I247" s="1" t="s">
        <v>5</v>
      </c>
      <c r="J247" s="1" t="s">
        <v>13</v>
      </c>
      <c r="K247" s="1">
        <v>3</v>
      </c>
      <c r="L247" s="3">
        <v>45596</v>
      </c>
      <c r="M247" s="1">
        <v>8</v>
      </c>
      <c r="N247" s="1" t="s">
        <v>677</v>
      </c>
      <c r="O247" s="1" t="s">
        <v>20</v>
      </c>
      <c r="P247" s="1">
        <v>998</v>
      </c>
      <c r="Q247" s="1">
        <v>49.6</v>
      </c>
      <c r="R247" s="1">
        <v>5</v>
      </c>
      <c r="S247" s="1">
        <v>104</v>
      </c>
      <c r="T247" s="1">
        <v>2021</v>
      </c>
      <c r="U247" s="5" t="str">
        <f t="shared" si="30"/>
        <v>Automatic</v>
      </c>
      <c r="V247" s="7">
        <f t="shared" si="31"/>
        <v>10000</v>
      </c>
      <c r="W247" s="7" t="str">
        <f>IFERROR(INDEX(PriceBands!C:C,MATCH(V247,PriceBands!A:A,0)),"£30k+")</f>
        <v>£10-£15k</v>
      </c>
      <c r="X247" s="7">
        <f t="shared" si="32"/>
        <v>0</v>
      </c>
      <c r="Y247" s="7" t="str">
        <f>IFERROR(INDEX(MileageBand!B:B,MATCH(VehicleData!X247,MileageBand!A:A,0)),"Extremely High")</f>
        <v>Low</v>
      </c>
      <c r="Z247" s="7">
        <f t="shared" si="33"/>
        <v>1</v>
      </c>
      <c r="AA247" s="9" t="str">
        <f t="shared" si="34"/>
        <v>Y</v>
      </c>
      <c r="AB247" s="9" t="str">
        <f t="shared" si="35"/>
        <v>Y</v>
      </c>
      <c r="AC247" s="9" t="str">
        <f t="shared" si="36"/>
        <v>Y</v>
      </c>
      <c r="AD247" s="9" t="str">
        <f t="shared" si="37"/>
        <v>Y</v>
      </c>
      <c r="AE247" s="9" t="str">
        <f t="shared" si="38"/>
        <v>Y</v>
      </c>
      <c r="AF247" s="11" t="str">
        <f t="shared" si="39"/>
        <v>Y</v>
      </c>
    </row>
    <row r="248" spans="1:32" ht="13" x14ac:dyDescent="0.15">
      <c r="A248" s="1" t="s">
        <v>730</v>
      </c>
      <c r="B248" s="1" t="s">
        <v>1</v>
      </c>
      <c r="C248" s="2">
        <v>13612</v>
      </c>
      <c r="D248" s="1" t="s">
        <v>668</v>
      </c>
      <c r="E248" s="1">
        <v>2</v>
      </c>
      <c r="F248" s="1" t="s">
        <v>11</v>
      </c>
      <c r="G248" s="2">
        <v>18273</v>
      </c>
      <c r="H248" s="1" t="s">
        <v>669</v>
      </c>
      <c r="I248" s="1" t="s">
        <v>5</v>
      </c>
      <c r="J248" s="1" t="s">
        <v>13</v>
      </c>
      <c r="K248" s="1">
        <v>3</v>
      </c>
      <c r="L248" s="3">
        <v>45596</v>
      </c>
      <c r="M248" s="1">
        <v>8</v>
      </c>
      <c r="N248" s="1" t="s">
        <v>731</v>
      </c>
      <c r="O248" s="1" t="s">
        <v>20</v>
      </c>
      <c r="P248" s="1">
        <v>998</v>
      </c>
      <c r="Q248" s="1">
        <v>49.6</v>
      </c>
      <c r="R248" s="1">
        <v>5</v>
      </c>
      <c r="S248" s="1">
        <v>104</v>
      </c>
      <c r="T248" s="1">
        <v>2021</v>
      </c>
      <c r="U248" s="5" t="str">
        <f t="shared" si="30"/>
        <v>Automatic</v>
      </c>
      <c r="V248" s="7">
        <f t="shared" si="31"/>
        <v>10000</v>
      </c>
      <c r="W248" s="7" t="str">
        <f>IFERROR(INDEX(PriceBands!C:C,MATCH(V248,PriceBands!A:A,0)),"£30k+")</f>
        <v>£10-£15k</v>
      </c>
      <c r="X248" s="7">
        <f t="shared" si="32"/>
        <v>0</v>
      </c>
      <c r="Y248" s="7" t="str">
        <f>IFERROR(INDEX(MileageBand!B:B,MATCH(VehicleData!X248,MileageBand!A:A,0)),"Extremely High")</f>
        <v>Low</v>
      </c>
      <c r="Z248" s="7">
        <f t="shared" si="33"/>
        <v>1</v>
      </c>
      <c r="AA248" s="9" t="str">
        <f t="shared" si="34"/>
        <v>Y</v>
      </c>
      <c r="AB248" s="9" t="str">
        <f t="shared" si="35"/>
        <v>Y</v>
      </c>
      <c r="AC248" s="9" t="str">
        <f t="shared" si="36"/>
        <v>Y</v>
      </c>
      <c r="AD248" s="9" t="str">
        <f t="shared" si="37"/>
        <v>Y</v>
      </c>
      <c r="AE248" s="9" t="str">
        <f t="shared" si="38"/>
        <v>Y</v>
      </c>
      <c r="AF248" s="11" t="str">
        <f t="shared" si="39"/>
        <v>Y</v>
      </c>
    </row>
    <row r="249" spans="1:32" ht="13" x14ac:dyDescent="0.15">
      <c r="A249" s="1" t="s">
        <v>732</v>
      </c>
      <c r="B249" s="1" t="s">
        <v>1</v>
      </c>
      <c r="C249" s="2">
        <v>13616</v>
      </c>
      <c r="D249" s="1" t="s">
        <v>668</v>
      </c>
      <c r="E249" s="1">
        <v>2</v>
      </c>
      <c r="F249" s="1" t="s">
        <v>11</v>
      </c>
      <c r="G249" s="2">
        <v>20443</v>
      </c>
      <c r="H249" s="1" t="s">
        <v>669</v>
      </c>
      <c r="I249" s="1" t="s">
        <v>5</v>
      </c>
      <c r="J249" s="1" t="s">
        <v>13</v>
      </c>
      <c r="K249" s="1">
        <v>3</v>
      </c>
      <c r="L249" s="3">
        <v>45596</v>
      </c>
      <c r="M249" s="1">
        <v>8</v>
      </c>
      <c r="N249" s="1" t="s">
        <v>675</v>
      </c>
      <c r="O249" s="1" t="s">
        <v>20</v>
      </c>
      <c r="P249" s="1">
        <v>998</v>
      </c>
      <c r="Q249" s="1">
        <v>49.6</v>
      </c>
      <c r="R249" s="1">
        <v>5</v>
      </c>
      <c r="S249" s="1">
        <v>104</v>
      </c>
      <c r="T249" s="1">
        <v>2021</v>
      </c>
      <c r="U249" s="5" t="str">
        <f t="shared" si="30"/>
        <v>Automatic</v>
      </c>
      <c r="V249" s="7">
        <f t="shared" si="31"/>
        <v>10000</v>
      </c>
      <c r="W249" s="7" t="str">
        <f>IFERROR(INDEX(PriceBands!C:C,MATCH(V249,PriceBands!A:A,0)),"£30k+")</f>
        <v>£10-£15k</v>
      </c>
      <c r="X249" s="7">
        <f t="shared" si="32"/>
        <v>0</v>
      </c>
      <c r="Y249" s="7" t="str">
        <f>IFERROR(INDEX(MileageBand!B:B,MATCH(VehicleData!X249,MileageBand!A:A,0)),"Extremely High")</f>
        <v>Low</v>
      </c>
      <c r="Z249" s="7">
        <f t="shared" si="33"/>
        <v>1</v>
      </c>
      <c r="AA249" s="9" t="str">
        <f t="shared" si="34"/>
        <v>Y</v>
      </c>
      <c r="AB249" s="9" t="str">
        <f t="shared" si="35"/>
        <v>Y</v>
      </c>
      <c r="AC249" s="9" t="str">
        <f t="shared" si="36"/>
        <v>Y</v>
      </c>
      <c r="AD249" s="9" t="str">
        <f t="shared" si="37"/>
        <v>Y</v>
      </c>
      <c r="AE249" s="9" t="str">
        <f t="shared" si="38"/>
        <v>Y</v>
      </c>
      <c r="AF249" s="11" t="str">
        <f t="shared" si="39"/>
        <v>Y</v>
      </c>
    </row>
    <row r="250" spans="1:32" ht="13" x14ac:dyDescent="0.15">
      <c r="A250" s="1" t="s">
        <v>733</v>
      </c>
      <c r="B250" s="1" t="s">
        <v>204</v>
      </c>
      <c r="C250" s="2">
        <v>2164</v>
      </c>
      <c r="D250" s="1" t="s">
        <v>734</v>
      </c>
      <c r="E250" s="1">
        <v>1</v>
      </c>
      <c r="F250" s="1" t="s">
        <v>24</v>
      </c>
      <c r="G250" s="2">
        <v>121211</v>
      </c>
      <c r="H250" s="1" t="s">
        <v>12</v>
      </c>
      <c r="I250" s="1" t="s">
        <v>5</v>
      </c>
      <c r="J250" s="1" t="s">
        <v>13</v>
      </c>
      <c r="K250" s="1">
        <v>14</v>
      </c>
      <c r="L250" s="3">
        <v>45583</v>
      </c>
      <c r="M250" s="1">
        <v>22</v>
      </c>
      <c r="N250" s="1" t="s">
        <v>735</v>
      </c>
      <c r="O250" s="1" t="s">
        <v>20</v>
      </c>
      <c r="P250" s="2">
        <v>2204</v>
      </c>
      <c r="Q250" s="1">
        <v>53.3</v>
      </c>
      <c r="R250" s="1">
        <v>5</v>
      </c>
      <c r="S250" s="1">
        <v>139</v>
      </c>
      <c r="T250" s="1">
        <v>2010</v>
      </c>
      <c r="U250" s="5" t="str">
        <f t="shared" si="30"/>
        <v>Manual</v>
      </c>
      <c r="V250" s="7">
        <f t="shared" si="31"/>
        <v>0</v>
      </c>
      <c r="W250" s="7" t="str">
        <f>IFERROR(INDEX(PriceBands!C:C,MATCH(V250,PriceBands!A:A,0)),"£30k+")</f>
        <v>£0-5k</v>
      </c>
      <c r="X250" s="7">
        <f t="shared" si="32"/>
        <v>100000</v>
      </c>
      <c r="Y250" s="7" t="str">
        <f>IFERROR(INDEX(MileageBand!B:B,MATCH(VehicleData!X250,MileageBand!A:A,0)),"Extremely High")</f>
        <v>High</v>
      </c>
      <c r="Z250" s="7">
        <f t="shared" si="33"/>
        <v>2.2000000000000002</v>
      </c>
      <c r="AA250" s="9" t="str">
        <f t="shared" si="34"/>
        <v>Y</v>
      </c>
      <c r="AB250" s="9" t="str">
        <f t="shared" si="35"/>
        <v>N</v>
      </c>
      <c r="AC250" s="9" t="str">
        <f t="shared" si="36"/>
        <v>Y</v>
      </c>
      <c r="AD250" s="9" t="str">
        <f t="shared" si="37"/>
        <v>N</v>
      </c>
      <c r="AE250" s="9" t="str">
        <f t="shared" si="38"/>
        <v>Y</v>
      </c>
      <c r="AF250" s="11" t="str">
        <f t="shared" si="39"/>
        <v>N</v>
      </c>
    </row>
    <row r="251" spans="1:32" ht="13" x14ac:dyDescent="0.15">
      <c r="A251" s="1" t="s">
        <v>736</v>
      </c>
      <c r="B251" s="1" t="s">
        <v>51</v>
      </c>
      <c r="C251" s="2">
        <v>8660</v>
      </c>
      <c r="D251" s="1" t="s">
        <v>737</v>
      </c>
      <c r="E251" s="1">
        <v>2</v>
      </c>
      <c r="F251" s="1" t="s">
        <v>11</v>
      </c>
      <c r="G251" s="2">
        <v>4250</v>
      </c>
      <c r="H251" s="1" t="s">
        <v>65</v>
      </c>
      <c r="I251" s="1" t="s">
        <v>66</v>
      </c>
      <c r="J251" s="1" t="s">
        <v>13</v>
      </c>
      <c r="K251" s="1">
        <v>7</v>
      </c>
      <c r="L251" s="3">
        <v>45121</v>
      </c>
      <c r="M251" s="1">
        <v>10</v>
      </c>
      <c r="N251" s="1" t="s">
        <v>738</v>
      </c>
      <c r="O251" s="1" t="s">
        <v>20</v>
      </c>
      <c r="P251" s="1">
        <v>998</v>
      </c>
      <c r="Q251" s="1">
        <v>54.3</v>
      </c>
      <c r="R251" s="1">
        <v>5</v>
      </c>
      <c r="S251" s="1">
        <v>118</v>
      </c>
      <c r="T251" s="1">
        <v>2017</v>
      </c>
      <c r="U251" s="5" t="str">
        <f t="shared" si="30"/>
        <v>Automatic</v>
      </c>
      <c r="V251" s="7">
        <f t="shared" si="31"/>
        <v>5000</v>
      </c>
      <c r="W251" s="7" t="str">
        <f>IFERROR(INDEX(PriceBands!C:C,MATCH(V251,PriceBands!A:A,0)),"£30k+")</f>
        <v>£5-10k</v>
      </c>
      <c r="X251" s="7">
        <f t="shared" si="32"/>
        <v>0</v>
      </c>
      <c r="Y251" s="7" t="str">
        <f>IFERROR(INDEX(MileageBand!B:B,MATCH(VehicleData!X251,MileageBand!A:A,0)),"Extremely High")</f>
        <v>Low</v>
      </c>
      <c r="Z251" s="7">
        <f t="shared" si="33"/>
        <v>1</v>
      </c>
      <c r="AA251" s="9" t="str">
        <f t="shared" si="34"/>
        <v>Y</v>
      </c>
      <c r="AB251" s="9" t="str">
        <f t="shared" si="35"/>
        <v>Y</v>
      </c>
      <c r="AC251" s="9" t="str">
        <f t="shared" si="36"/>
        <v>Y</v>
      </c>
      <c r="AD251" s="9" t="str">
        <f t="shared" si="37"/>
        <v>Y</v>
      </c>
      <c r="AE251" s="9" t="str">
        <f t="shared" si="38"/>
        <v>Y</v>
      </c>
      <c r="AF251" s="11" t="str">
        <f t="shared" si="39"/>
        <v>Y</v>
      </c>
    </row>
    <row r="252" spans="1:32" ht="13" x14ac:dyDescent="0.15">
      <c r="A252" s="1" t="s">
        <v>739</v>
      </c>
      <c r="B252" s="1" t="s">
        <v>22</v>
      </c>
      <c r="C252" s="2">
        <v>14395</v>
      </c>
      <c r="D252" s="1" t="s">
        <v>740</v>
      </c>
      <c r="E252" s="1">
        <v>2</v>
      </c>
      <c r="F252" s="1" t="s">
        <v>24</v>
      </c>
      <c r="G252" s="2">
        <v>30000</v>
      </c>
      <c r="H252" s="1" t="s">
        <v>12</v>
      </c>
      <c r="I252" s="1" t="s">
        <v>25</v>
      </c>
      <c r="J252" s="1" t="s">
        <v>42</v>
      </c>
      <c r="K252" s="1">
        <v>9</v>
      </c>
      <c r="L252" s="3">
        <v>44585</v>
      </c>
      <c r="M252" s="1">
        <v>24</v>
      </c>
      <c r="N252" s="1" t="s">
        <v>741</v>
      </c>
      <c r="O252" s="1" t="s">
        <v>44</v>
      </c>
      <c r="P252" s="2">
        <v>1968</v>
      </c>
      <c r="Q252" s="1">
        <v>49.6</v>
      </c>
      <c r="R252" s="1">
        <v>7</v>
      </c>
      <c r="S252" s="1">
        <v>150</v>
      </c>
      <c r="T252" s="1">
        <v>2015</v>
      </c>
      <c r="U252" s="5" t="str">
        <f t="shared" si="30"/>
        <v>Automatic</v>
      </c>
      <c r="V252" s="7">
        <f t="shared" si="31"/>
        <v>10000</v>
      </c>
      <c r="W252" s="7" t="str">
        <f>IFERROR(INDEX(PriceBands!C:C,MATCH(V252,PriceBands!A:A,0)),"£30k+")</f>
        <v>£10-£15k</v>
      </c>
      <c r="X252" s="7">
        <f t="shared" si="32"/>
        <v>0</v>
      </c>
      <c r="Y252" s="7" t="str">
        <f>IFERROR(INDEX(MileageBand!B:B,MATCH(VehicleData!X252,MileageBand!A:A,0)),"Extremely High")</f>
        <v>Low</v>
      </c>
      <c r="Z252" s="7">
        <f t="shared" si="33"/>
        <v>2</v>
      </c>
      <c r="AA252" s="9" t="str">
        <f t="shared" si="34"/>
        <v>Y</v>
      </c>
      <c r="AB252" s="9" t="str">
        <f t="shared" si="35"/>
        <v>Y</v>
      </c>
      <c r="AC252" s="9" t="str">
        <f t="shared" si="36"/>
        <v>Y</v>
      </c>
      <c r="AD252" s="9" t="str">
        <f t="shared" si="37"/>
        <v>Y</v>
      </c>
      <c r="AE252" s="9" t="str">
        <f t="shared" si="38"/>
        <v>Y</v>
      </c>
      <c r="AF252" s="11" t="str">
        <f t="shared" si="39"/>
        <v>Y</v>
      </c>
    </row>
    <row r="253" spans="1:32" ht="13" x14ac:dyDescent="0.15">
      <c r="A253" s="1" t="s">
        <v>742</v>
      </c>
      <c r="B253" s="1" t="s">
        <v>104</v>
      </c>
      <c r="C253" s="2">
        <v>5545</v>
      </c>
      <c r="D253" s="1" t="s">
        <v>743</v>
      </c>
      <c r="E253" s="1">
        <v>1</v>
      </c>
      <c r="F253" s="1" t="s">
        <v>11</v>
      </c>
      <c r="G253" s="2">
        <v>6600</v>
      </c>
      <c r="H253" s="1" t="s">
        <v>12</v>
      </c>
      <c r="I253" s="1" t="s">
        <v>5</v>
      </c>
      <c r="J253" s="1" t="s">
        <v>13</v>
      </c>
      <c r="K253" s="1">
        <v>9</v>
      </c>
      <c r="L253" s="3">
        <v>45733</v>
      </c>
      <c r="M253" s="1">
        <v>7</v>
      </c>
      <c r="N253" s="1" t="s">
        <v>744</v>
      </c>
      <c r="O253" s="1" t="s">
        <v>20</v>
      </c>
      <c r="P253" s="1">
        <v>998</v>
      </c>
      <c r="Q253" s="1">
        <v>68.900000000000006</v>
      </c>
      <c r="R253" s="1">
        <v>4</v>
      </c>
      <c r="S253" s="1">
        <v>95</v>
      </c>
      <c r="T253" s="1">
        <v>2015</v>
      </c>
      <c r="U253" s="5" t="str">
        <f t="shared" si="30"/>
        <v>Manual</v>
      </c>
      <c r="V253" s="7">
        <f t="shared" si="31"/>
        <v>5000</v>
      </c>
      <c r="W253" s="7" t="str">
        <f>IFERROR(INDEX(PriceBands!C:C,MATCH(V253,PriceBands!A:A,0)),"£30k+")</f>
        <v>£5-10k</v>
      </c>
      <c r="X253" s="7">
        <f t="shared" si="32"/>
        <v>0</v>
      </c>
      <c r="Y253" s="7" t="str">
        <f>IFERROR(INDEX(MileageBand!B:B,MATCH(VehicleData!X253,MileageBand!A:A,0)),"Extremely High")</f>
        <v>Low</v>
      </c>
      <c r="Z253" s="7">
        <f t="shared" si="33"/>
        <v>1</v>
      </c>
      <c r="AA253" s="9" t="str">
        <f t="shared" si="34"/>
        <v>Y</v>
      </c>
      <c r="AB253" s="9" t="str">
        <f t="shared" si="35"/>
        <v>Y</v>
      </c>
      <c r="AC253" s="9" t="str">
        <f t="shared" si="36"/>
        <v>Y</v>
      </c>
      <c r="AD253" s="9" t="str">
        <f t="shared" si="37"/>
        <v>Y</v>
      </c>
      <c r="AE253" s="9" t="str">
        <f t="shared" si="38"/>
        <v>Y</v>
      </c>
      <c r="AF253" s="11" t="str">
        <f t="shared" si="39"/>
        <v>Y</v>
      </c>
    </row>
    <row r="254" spans="1:32" ht="13" x14ac:dyDescent="0.15">
      <c r="A254" s="1" t="s">
        <v>745</v>
      </c>
      <c r="B254" s="1" t="s">
        <v>46</v>
      </c>
      <c r="C254" s="2">
        <v>12595</v>
      </c>
      <c r="D254" s="1" t="s">
        <v>746</v>
      </c>
      <c r="E254" s="1">
        <v>1</v>
      </c>
      <c r="F254" s="1" t="s">
        <v>24</v>
      </c>
      <c r="G254" s="2">
        <v>55800</v>
      </c>
      <c r="H254" s="1" t="s">
        <v>56</v>
      </c>
      <c r="I254" s="1" t="s">
        <v>33</v>
      </c>
      <c r="J254" s="1" t="s">
        <v>13</v>
      </c>
      <c r="K254" s="1">
        <v>11</v>
      </c>
      <c r="L254" s="3">
        <v>45706</v>
      </c>
      <c r="M254" s="1">
        <v>27</v>
      </c>
      <c r="N254" s="1" t="s">
        <v>747</v>
      </c>
      <c r="O254" s="1" t="s">
        <v>20</v>
      </c>
      <c r="P254" s="2">
        <v>1968</v>
      </c>
      <c r="Q254" s="1">
        <v>61.4</v>
      </c>
      <c r="R254" s="1">
        <v>5</v>
      </c>
      <c r="S254" s="1">
        <v>120</v>
      </c>
      <c r="T254" s="1">
        <v>2013</v>
      </c>
      <c r="U254" s="5" t="str">
        <f t="shared" si="30"/>
        <v>Manual</v>
      </c>
      <c r="V254" s="7">
        <f t="shared" si="31"/>
        <v>10000</v>
      </c>
      <c r="W254" s="7" t="str">
        <f>IFERROR(INDEX(PriceBands!C:C,MATCH(V254,PriceBands!A:A,0)),"£30k+")</f>
        <v>£10-£15k</v>
      </c>
      <c r="X254" s="7">
        <f t="shared" si="32"/>
        <v>50000</v>
      </c>
      <c r="Y254" s="7" t="str">
        <f>IFERROR(INDEX(MileageBand!B:B,MATCH(VehicleData!X254,MileageBand!A:A,0)),"Extremely High")</f>
        <v>Medium</v>
      </c>
      <c r="Z254" s="7">
        <f t="shared" si="33"/>
        <v>2</v>
      </c>
      <c r="AA254" s="9" t="str">
        <f t="shared" si="34"/>
        <v>Y</v>
      </c>
      <c r="AB254" s="9" t="str">
        <f t="shared" si="35"/>
        <v>Y</v>
      </c>
      <c r="AC254" s="9" t="str">
        <f t="shared" si="36"/>
        <v>Y</v>
      </c>
      <c r="AD254" s="9" t="str">
        <f t="shared" si="37"/>
        <v>N</v>
      </c>
      <c r="AE254" s="9" t="str">
        <f t="shared" si="38"/>
        <v>Y</v>
      </c>
      <c r="AF254" s="11" t="str">
        <f t="shared" si="39"/>
        <v>N</v>
      </c>
    </row>
    <row r="255" spans="1:32" ht="13" x14ac:dyDescent="0.15">
      <c r="A255" s="1" t="s">
        <v>748</v>
      </c>
      <c r="B255" s="1" t="s">
        <v>108</v>
      </c>
      <c r="C255" s="2">
        <v>8628</v>
      </c>
      <c r="D255" s="1" t="s">
        <v>749</v>
      </c>
      <c r="E255" s="1">
        <v>1</v>
      </c>
      <c r="F255" s="1" t="s">
        <v>11</v>
      </c>
      <c r="G255" s="2">
        <v>28334</v>
      </c>
      <c r="H255" s="1" t="s">
        <v>56</v>
      </c>
      <c r="I255" s="1" t="s">
        <v>33</v>
      </c>
      <c r="J255" s="1" t="s">
        <v>13</v>
      </c>
      <c r="K255" s="1">
        <v>5</v>
      </c>
      <c r="L255" s="3">
        <v>45614</v>
      </c>
      <c r="M255" s="1">
        <v>4</v>
      </c>
      <c r="N255" s="1" t="s">
        <v>750</v>
      </c>
      <c r="O255" s="1" t="s">
        <v>20</v>
      </c>
      <c r="P255" s="1">
        <v>998</v>
      </c>
      <c r="Q255" s="1">
        <v>49.6</v>
      </c>
      <c r="R255" s="1">
        <v>5</v>
      </c>
      <c r="S255" s="1">
        <v>117</v>
      </c>
      <c r="T255" s="1">
        <v>2019</v>
      </c>
      <c r="U255" s="5" t="str">
        <f t="shared" si="30"/>
        <v>Manual</v>
      </c>
      <c r="V255" s="7">
        <f t="shared" si="31"/>
        <v>5000</v>
      </c>
      <c r="W255" s="7" t="str">
        <f>IFERROR(INDEX(PriceBands!C:C,MATCH(V255,PriceBands!A:A,0)),"£30k+")</f>
        <v>£5-10k</v>
      </c>
      <c r="X255" s="7">
        <f t="shared" si="32"/>
        <v>0</v>
      </c>
      <c r="Y255" s="7" t="str">
        <f>IFERROR(INDEX(MileageBand!B:B,MATCH(VehicleData!X255,MileageBand!A:A,0)),"Extremely High")</f>
        <v>Low</v>
      </c>
      <c r="Z255" s="7">
        <f t="shared" si="33"/>
        <v>1</v>
      </c>
      <c r="AA255" s="9" t="str">
        <f t="shared" si="34"/>
        <v>Y</v>
      </c>
      <c r="AB255" s="9" t="str">
        <f t="shared" si="35"/>
        <v>Y</v>
      </c>
      <c r="AC255" s="9" t="str">
        <f t="shared" si="36"/>
        <v>Y</v>
      </c>
      <c r="AD255" s="9" t="str">
        <f t="shared" si="37"/>
        <v>Y</v>
      </c>
      <c r="AE255" s="9" t="str">
        <f t="shared" si="38"/>
        <v>Y</v>
      </c>
      <c r="AF255" s="11" t="str">
        <f t="shared" si="39"/>
        <v>Y</v>
      </c>
    </row>
    <row r="256" spans="1:32" ht="13" x14ac:dyDescent="0.15">
      <c r="A256" s="1" t="s">
        <v>751</v>
      </c>
      <c r="B256" s="1" t="s">
        <v>375</v>
      </c>
      <c r="C256" s="2">
        <v>9795</v>
      </c>
      <c r="D256" s="1" t="s">
        <v>752</v>
      </c>
      <c r="E256" s="1">
        <v>2</v>
      </c>
      <c r="F256" s="1" t="s">
        <v>24</v>
      </c>
      <c r="G256" s="2">
        <v>27000</v>
      </c>
      <c r="H256" s="1" t="s">
        <v>12</v>
      </c>
      <c r="I256" s="1" t="s">
        <v>5</v>
      </c>
      <c r="J256" s="1" t="s">
        <v>42</v>
      </c>
      <c r="K256" s="1">
        <v>7</v>
      </c>
      <c r="L256" s="3">
        <v>45616</v>
      </c>
      <c r="M256" s="1">
        <v>26</v>
      </c>
      <c r="N256" s="1" t="s">
        <v>753</v>
      </c>
      <c r="O256" s="1" t="s">
        <v>44</v>
      </c>
      <c r="P256" s="2">
        <v>1997</v>
      </c>
      <c r="Q256" s="1">
        <v>64.2</v>
      </c>
      <c r="R256" s="1">
        <v>7</v>
      </c>
      <c r="S256" s="1">
        <v>115</v>
      </c>
      <c r="T256" s="1">
        <v>2017</v>
      </c>
      <c r="U256" s="5" t="str">
        <f t="shared" si="30"/>
        <v>Automatic</v>
      </c>
      <c r="V256" s="7">
        <f t="shared" si="31"/>
        <v>5000</v>
      </c>
      <c r="W256" s="7" t="str">
        <f>IFERROR(INDEX(PriceBands!C:C,MATCH(V256,PriceBands!A:A,0)),"£30k+")</f>
        <v>£5-10k</v>
      </c>
      <c r="X256" s="7">
        <f t="shared" si="32"/>
        <v>0</v>
      </c>
      <c r="Y256" s="7" t="str">
        <f>IFERROR(INDEX(MileageBand!B:B,MATCH(VehicleData!X256,MileageBand!A:A,0)),"Extremely High")</f>
        <v>Low</v>
      </c>
      <c r="Z256" s="7">
        <f t="shared" si="33"/>
        <v>2</v>
      </c>
      <c r="AA256" s="9" t="str">
        <f t="shared" si="34"/>
        <v>Y</v>
      </c>
      <c r="AB256" s="9" t="str">
        <f t="shared" si="35"/>
        <v>Y</v>
      </c>
      <c r="AC256" s="9" t="str">
        <f t="shared" si="36"/>
        <v>Y</v>
      </c>
      <c r="AD256" s="9" t="str">
        <f t="shared" si="37"/>
        <v>Y</v>
      </c>
      <c r="AE256" s="9" t="str">
        <f t="shared" si="38"/>
        <v>Y</v>
      </c>
      <c r="AF256" s="11" t="str">
        <f t="shared" si="39"/>
        <v>Y</v>
      </c>
    </row>
    <row r="257" spans="1:32" ht="13" x14ac:dyDescent="0.15">
      <c r="A257" s="1" t="s">
        <v>754</v>
      </c>
      <c r="B257" s="1" t="s">
        <v>436</v>
      </c>
      <c r="C257" s="2">
        <v>6995</v>
      </c>
      <c r="D257" s="1" t="s">
        <v>755</v>
      </c>
      <c r="E257" s="1">
        <v>2</v>
      </c>
      <c r="F257" s="1" t="s">
        <v>11</v>
      </c>
      <c r="G257" s="2">
        <v>43000</v>
      </c>
      <c r="H257" s="1" t="s">
        <v>65</v>
      </c>
      <c r="I257" s="1" t="s">
        <v>25</v>
      </c>
      <c r="J257" s="1" t="s">
        <v>13</v>
      </c>
      <c r="K257" s="1">
        <v>9</v>
      </c>
      <c r="L257" s="3">
        <v>45028</v>
      </c>
      <c r="M257" s="1">
        <v>18</v>
      </c>
      <c r="N257" s="1" t="s">
        <v>756</v>
      </c>
      <c r="O257" s="1" t="s">
        <v>20</v>
      </c>
      <c r="P257" s="2">
        <v>1998</v>
      </c>
      <c r="Q257" s="1">
        <v>50.4</v>
      </c>
      <c r="R257" s="1">
        <v>5</v>
      </c>
      <c r="S257" s="1">
        <v>129</v>
      </c>
      <c r="T257" s="1">
        <v>2015</v>
      </c>
      <c r="U257" s="5" t="str">
        <f t="shared" si="30"/>
        <v>Automatic</v>
      </c>
      <c r="V257" s="7">
        <f t="shared" si="31"/>
        <v>5000</v>
      </c>
      <c r="W257" s="7" t="str">
        <f>IFERROR(INDEX(PriceBands!C:C,MATCH(V257,PriceBands!A:A,0)),"£30k+")</f>
        <v>£5-10k</v>
      </c>
      <c r="X257" s="7">
        <f t="shared" si="32"/>
        <v>0</v>
      </c>
      <c r="Y257" s="7" t="str">
        <f>IFERROR(INDEX(MileageBand!B:B,MATCH(VehicleData!X257,MileageBand!A:A,0)),"Extremely High")</f>
        <v>Low</v>
      </c>
      <c r="Z257" s="7">
        <f t="shared" si="33"/>
        <v>2</v>
      </c>
      <c r="AA257" s="9" t="str">
        <f t="shared" si="34"/>
        <v>Y</v>
      </c>
      <c r="AB257" s="9" t="str">
        <f t="shared" si="35"/>
        <v>Y</v>
      </c>
      <c r="AC257" s="9" t="str">
        <f t="shared" si="36"/>
        <v>Y</v>
      </c>
      <c r="AD257" s="9" t="str">
        <f t="shared" si="37"/>
        <v>Y</v>
      </c>
      <c r="AE257" s="9" t="str">
        <f t="shared" si="38"/>
        <v>Y</v>
      </c>
      <c r="AF257" s="11" t="str">
        <f t="shared" si="39"/>
        <v>Y</v>
      </c>
    </row>
    <row r="258" spans="1:32" ht="13" x14ac:dyDescent="0.15">
      <c r="A258" s="1" t="s">
        <v>757</v>
      </c>
      <c r="B258" s="1" t="s">
        <v>46</v>
      </c>
      <c r="C258" s="2">
        <v>16245</v>
      </c>
      <c r="D258" s="1" t="s">
        <v>758</v>
      </c>
      <c r="E258" s="1">
        <v>1</v>
      </c>
      <c r="F258" s="1" t="s">
        <v>11</v>
      </c>
      <c r="G258" s="2">
        <v>5000</v>
      </c>
      <c r="H258" s="1" t="s">
        <v>56</v>
      </c>
      <c r="I258" s="1" t="s">
        <v>5</v>
      </c>
      <c r="J258" s="1" t="s">
        <v>26</v>
      </c>
      <c r="K258" s="1">
        <v>8</v>
      </c>
      <c r="L258" s="3">
        <v>45507</v>
      </c>
      <c r="M258" s="1">
        <v>20</v>
      </c>
      <c r="N258" s="1" t="s">
        <v>759</v>
      </c>
      <c r="O258" s="1" t="s">
        <v>28</v>
      </c>
      <c r="P258" s="2">
        <v>1395</v>
      </c>
      <c r="Q258" s="1">
        <v>53.3</v>
      </c>
      <c r="R258" s="1">
        <v>5</v>
      </c>
      <c r="S258" s="1">
        <v>126</v>
      </c>
      <c r="T258" s="1">
        <v>2016</v>
      </c>
      <c r="U258" s="5" t="str">
        <f t="shared" si="30"/>
        <v>Manual</v>
      </c>
      <c r="V258" s="7">
        <f t="shared" si="31"/>
        <v>15000</v>
      </c>
      <c r="W258" s="7" t="str">
        <f>IFERROR(INDEX(PriceBands!C:C,MATCH(V258,PriceBands!A:A,0)),"£30k+")</f>
        <v>£15-20k</v>
      </c>
      <c r="X258" s="7">
        <f t="shared" si="32"/>
        <v>0</v>
      </c>
      <c r="Y258" s="7" t="str">
        <f>IFERROR(INDEX(MileageBand!B:B,MATCH(VehicleData!X258,MileageBand!A:A,0)),"Extremely High")</f>
        <v>Low</v>
      </c>
      <c r="Z258" s="7">
        <f t="shared" si="33"/>
        <v>1.4</v>
      </c>
      <c r="AA258" s="9" t="str">
        <f t="shared" si="34"/>
        <v>Y</v>
      </c>
      <c r="AB258" s="9" t="str">
        <f t="shared" si="35"/>
        <v>Y</v>
      </c>
      <c r="AC258" s="9" t="str">
        <f t="shared" si="36"/>
        <v>Y</v>
      </c>
      <c r="AD258" s="9" t="str">
        <f t="shared" si="37"/>
        <v>Y</v>
      </c>
      <c r="AE258" s="9" t="str">
        <f t="shared" si="38"/>
        <v>Y</v>
      </c>
      <c r="AF258" s="11" t="str">
        <f t="shared" si="39"/>
        <v>Y</v>
      </c>
    </row>
    <row r="259" spans="1:32" ht="13" x14ac:dyDescent="0.15">
      <c r="A259" s="1" t="s">
        <v>760</v>
      </c>
      <c r="B259" s="1" t="s">
        <v>22</v>
      </c>
      <c r="C259" s="2">
        <v>4295</v>
      </c>
      <c r="D259" s="1" t="s">
        <v>562</v>
      </c>
      <c r="E259" s="1">
        <v>1</v>
      </c>
      <c r="F259" s="1" t="s">
        <v>11</v>
      </c>
      <c r="G259" s="2">
        <v>44000</v>
      </c>
      <c r="H259" s="1" t="s">
        <v>12</v>
      </c>
      <c r="I259" s="1" t="s">
        <v>25</v>
      </c>
      <c r="J259" s="1" t="s">
        <v>13</v>
      </c>
      <c r="K259" s="1">
        <v>9</v>
      </c>
      <c r="L259" s="3">
        <v>45025</v>
      </c>
      <c r="M259" s="1">
        <v>1</v>
      </c>
      <c r="N259" s="1" t="s">
        <v>761</v>
      </c>
      <c r="O259" s="1" t="s">
        <v>20</v>
      </c>
      <c r="P259" s="1">
        <v>999</v>
      </c>
      <c r="Q259" s="1">
        <v>62.8</v>
      </c>
      <c r="R259" s="1">
        <v>4</v>
      </c>
      <c r="S259" s="1">
        <v>105</v>
      </c>
      <c r="T259" s="1">
        <v>2015</v>
      </c>
      <c r="U259" s="5" t="str">
        <f t="shared" ref="U259:U322" si="40">IF(E259=2,"Automatic","Manual")</f>
        <v>Manual</v>
      </c>
      <c r="V259" s="7">
        <f t="shared" ref="V259:V322" si="41">ROUNDDOWN(C259/5000,0)*5000</f>
        <v>0</v>
      </c>
      <c r="W259" s="7" t="str">
        <f>IFERROR(INDEX(PriceBands!C:C,MATCH(V259,PriceBands!A:A,0)),"£30k+")</f>
        <v>£0-5k</v>
      </c>
      <c r="X259" s="7">
        <f t="shared" ref="X259:X322" si="42">ROUNDDOWN(G259/50000,0)*50000</f>
        <v>0</v>
      </c>
      <c r="Y259" s="7" t="str">
        <f>IFERROR(INDEX(MileageBand!B:B,MATCH(VehicleData!X259,MileageBand!A:A,0)),"Extremely High")</f>
        <v>Low</v>
      </c>
      <c r="Z259" s="7">
        <f t="shared" ref="Z259:Z322" si="43">ROUND(P259/1000,1)</f>
        <v>1</v>
      </c>
      <c r="AA259" s="9" t="str">
        <f t="shared" ref="AA259:AA322" si="44">IF(W259="£30k+","N","Y")</f>
        <v>Y</v>
      </c>
      <c r="AB259" s="9" t="str">
        <f t="shared" ref="AB259:AB322" si="45">IF(Y259="High","N","Y")</f>
        <v>Y</v>
      </c>
      <c r="AC259" s="9" t="str">
        <f t="shared" ref="AC259:AC322" si="46">IF(Z259&gt;2.5,"N","Y")</f>
        <v>Y</v>
      </c>
      <c r="AD259" s="9" t="str">
        <f t="shared" ref="AD259:AD322" si="47">IF(T259&lt;2014,"N","Y")</f>
        <v>Y</v>
      </c>
      <c r="AE259" s="9" t="str">
        <f t="shared" ref="AE259:AE322" si="48">IF(Q259&lt;30,"N","Y")</f>
        <v>Y</v>
      </c>
      <c r="AF259" s="11" t="str">
        <f t="shared" ref="AF259:AF322" si="49">IF(AND(AA259="Y",AB259="Y",AC259="Y",AD259="Y",AE259="Y"),"Y","N")</f>
        <v>Y</v>
      </c>
    </row>
    <row r="260" spans="1:32" ht="13" x14ac:dyDescent="0.15">
      <c r="A260" s="1" t="s">
        <v>762</v>
      </c>
      <c r="B260" s="1" t="s">
        <v>104</v>
      </c>
      <c r="C260" s="2">
        <v>5019</v>
      </c>
      <c r="D260" s="1" t="s">
        <v>763</v>
      </c>
      <c r="E260" s="1">
        <v>1</v>
      </c>
      <c r="F260" s="1" t="s">
        <v>11</v>
      </c>
      <c r="G260" s="2">
        <v>51000</v>
      </c>
      <c r="H260" s="1" t="s">
        <v>32</v>
      </c>
      <c r="I260" s="1" t="s">
        <v>66</v>
      </c>
      <c r="J260" s="1" t="s">
        <v>13</v>
      </c>
      <c r="K260" s="1">
        <v>9</v>
      </c>
      <c r="L260" s="3">
        <v>45272</v>
      </c>
      <c r="M260" s="1">
        <v>10</v>
      </c>
      <c r="N260" s="1" t="s">
        <v>764</v>
      </c>
      <c r="O260" s="1" t="s">
        <v>20</v>
      </c>
      <c r="P260" s="2">
        <v>1329</v>
      </c>
      <c r="Q260" s="1">
        <v>57.7</v>
      </c>
      <c r="R260" s="1">
        <v>5</v>
      </c>
      <c r="S260" s="1">
        <v>114</v>
      </c>
      <c r="T260" s="1">
        <v>2015</v>
      </c>
      <c r="U260" s="5" t="str">
        <f t="shared" si="40"/>
        <v>Manual</v>
      </c>
      <c r="V260" s="7">
        <f t="shared" si="41"/>
        <v>5000</v>
      </c>
      <c r="W260" s="7" t="str">
        <f>IFERROR(INDEX(PriceBands!C:C,MATCH(V260,PriceBands!A:A,0)),"£30k+")</f>
        <v>£5-10k</v>
      </c>
      <c r="X260" s="7">
        <f t="shared" si="42"/>
        <v>50000</v>
      </c>
      <c r="Y260" s="7" t="str">
        <f>IFERROR(INDEX(MileageBand!B:B,MATCH(VehicleData!X260,MileageBand!A:A,0)),"Extremely High")</f>
        <v>Medium</v>
      </c>
      <c r="Z260" s="7">
        <f t="shared" si="43"/>
        <v>1.3</v>
      </c>
      <c r="AA260" s="9" t="str">
        <f t="shared" si="44"/>
        <v>Y</v>
      </c>
      <c r="AB260" s="9" t="str">
        <f t="shared" si="45"/>
        <v>Y</v>
      </c>
      <c r="AC260" s="9" t="str">
        <f t="shared" si="46"/>
        <v>Y</v>
      </c>
      <c r="AD260" s="9" t="str">
        <f t="shared" si="47"/>
        <v>Y</v>
      </c>
      <c r="AE260" s="9" t="str">
        <f t="shared" si="48"/>
        <v>Y</v>
      </c>
      <c r="AF260" s="11" t="str">
        <f t="shared" si="49"/>
        <v>Y</v>
      </c>
    </row>
    <row r="261" spans="1:32" ht="13" x14ac:dyDescent="0.15">
      <c r="A261" s="1" t="s">
        <v>765</v>
      </c>
      <c r="B261" s="1" t="s">
        <v>94</v>
      </c>
      <c r="C261" s="2">
        <v>14045</v>
      </c>
      <c r="D261" s="1" t="s">
        <v>766</v>
      </c>
      <c r="E261" s="1">
        <v>1</v>
      </c>
      <c r="F261" s="1" t="s">
        <v>24</v>
      </c>
      <c r="G261" s="2">
        <v>22000</v>
      </c>
      <c r="H261" s="1" t="s">
        <v>65</v>
      </c>
      <c r="I261" s="1" t="s">
        <v>25</v>
      </c>
      <c r="J261" s="1" t="s">
        <v>26</v>
      </c>
      <c r="K261" s="1">
        <v>10</v>
      </c>
      <c r="L261" s="3">
        <v>44490</v>
      </c>
      <c r="M261" s="1">
        <v>25</v>
      </c>
      <c r="N261" s="1" t="s">
        <v>767</v>
      </c>
      <c r="O261" s="1" t="s">
        <v>28</v>
      </c>
      <c r="P261" s="2">
        <v>1995</v>
      </c>
      <c r="Q261" s="1">
        <v>62.8</v>
      </c>
      <c r="R261" s="1">
        <v>5</v>
      </c>
      <c r="S261" s="1">
        <v>118</v>
      </c>
      <c r="T261" s="1">
        <v>2014</v>
      </c>
      <c r="U261" s="5" t="str">
        <f t="shared" si="40"/>
        <v>Manual</v>
      </c>
      <c r="V261" s="7">
        <f t="shared" si="41"/>
        <v>10000</v>
      </c>
      <c r="W261" s="7" t="str">
        <f>IFERROR(INDEX(PriceBands!C:C,MATCH(V261,PriceBands!A:A,0)),"£30k+")</f>
        <v>£10-£15k</v>
      </c>
      <c r="X261" s="7">
        <f t="shared" si="42"/>
        <v>0</v>
      </c>
      <c r="Y261" s="7" t="str">
        <f>IFERROR(INDEX(MileageBand!B:B,MATCH(VehicleData!X261,MileageBand!A:A,0)),"Extremely High")</f>
        <v>Low</v>
      </c>
      <c r="Z261" s="7">
        <f t="shared" si="43"/>
        <v>2</v>
      </c>
      <c r="AA261" s="9" t="str">
        <f t="shared" si="44"/>
        <v>Y</v>
      </c>
      <c r="AB261" s="9" t="str">
        <f t="shared" si="45"/>
        <v>Y</v>
      </c>
      <c r="AC261" s="9" t="str">
        <f t="shared" si="46"/>
        <v>Y</v>
      </c>
      <c r="AD261" s="9" t="str">
        <f t="shared" si="47"/>
        <v>Y</v>
      </c>
      <c r="AE261" s="9" t="str">
        <f t="shared" si="48"/>
        <v>Y</v>
      </c>
      <c r="AF261" s="11" t="str">
        <f t="shared" si="49"/>
        <v>Y</v>
      </c>
    </row>
    <row r="262" spans="1:32" ht="13" x14ac:dyDescent="0.15">
      <c r="A262" s="1" t="s">
        <v>768</v>
      </c>
      <c r="B262" s="1" t="s">
        <v>46</v>
      </c>
      <c r="C262" s="2">
        <v>12800</v>
      </c>
      <c r="D262" s="1" t="s">
        <v>769</v>
      </c>
      <c r="E262" s="1">
        <v>1</v>
      </c>
      <c r="F262" s="1" t="s">
        <v>11</v>
      </c>
      <c r="G262" s="2">
        <v>14400</v>
      </c>
      <c r="H262" s="1" t="s">
        <v>12</v>
      </c>
      <c r="I262" s="1" t="s">
        <v>25</v>
      </c>
      <c r="J262" s="1" t="s">
        <v>117</v>
      </c>
      <c r="K262" s="1">
        <v>10</v>
      </c>
      <c r="L262" s="3">
        <v>44624</v>
      </c>
      <c r="M262" s="1">
        <v>38</v>
      </c>
      <c r="N262" s="1" t="s">
        <v>770</v>
      </c>
      <c r="O262" s="1" t="s">
        <v>130</v>
      </c>
      <c r="P262" s="2">
        <v>1984</v>
      </c>
      <c r="Q262" s="1">
        <v>34.9</v>
      </c>
      <c r="R262" s="1">
        <v>2</v>
      </c>
      <c r="S262" s="1">
        <v>189</v>
      </c>
      <c r="T262" s="1">
        <v>2014</v>
      </c>
      <c r="U262" s="5" t="str">
        <f t="shared" si="40"/>
        <v>Manual</v>
      </c>
      <c r="V262" s="7">
        <f t="shared" si="41"/>
        <v>10000</v>
      </c>
      <c r="W262" s="7" t="str">
        <f>IFERROR(INDEX(PriceBands!C:C,MATCH(V262,PriceBands!A:A,0)),"£30k+")</f>
        <v>£10-£15k</v>
      </c>
      <c r="X262" s="7">
        <f t="shared" si="42"/>
        <v>0</v>
      </c>
      <c r="Y262" s="7" t="str">
        <f>IFERROR(INDEX(MileageBand!B:B,MATCH(VehicleData!X262,MileageBand!A:A,0)),"Extremely High")</f>
        <v>Low</v>
      </c>
      <c r="Z262" s="7">
        <f t="shared" si="43"/>
        <v>2</v>
      </c>
      <c r="AA262" s="9" t="str">
        <f t="shared" si="44"/>
        <v>Y</v>
      </c>
      <c r="AB262" s="9" t="str">
        <f t="shared" si="45"/>
        <v>Y</v>
      </c>
      <c r="AC262" s="9" t="str">
        <f t="shared" si="46"/>
        <v>Y</v>
      </c>
      <c r="AD262" s="9" t="str">
        <f t="shared" si="47"/>
        <v>Y</v>
      </c>
      <c r="AE262" s="9" t="str">
        <f t="shared" si="48"/>
        <v>Y</v>
      </c>
      <c r="AF262" s="11" t="str">
        <f t="shared" si="49"/>
        <v>Y</v>
      </c>
    </row>
    <row r="263" spans="1:32" ht="13" x14ac:dyDescent="0.15">
      <c r="A263" s="1" t="s">
        <v>771</v>
      </c>
      <c r="B263" s="1" t="s">
        <v>94</v>
      </c>
      <c r="C263" s="2">
        <v>9018</v>
      </c>
      <c r="D263" s="1" t="s">
        <v>772</v>
      </c>
      <c r="E263" s="1">
        <v>2</v>
      </c>
      <c r="F263" s="1" t="s">
        <v>11</v>
      </c>
      <c r="G263" s="2">
        <v>21500</v>
      </c>
      <c r="H263" s="1" t="s">
        <v>65</v>
      </c>
      <c r="I263" s="1" t="s">
        <v>5</v>
      </c>
      <c r="J263" s="1" t="s">
        <v>13</v>
      </c>
      <c r="K263" s="1">
        <v>11</v>
      </c>
      <c r="L263" s="3">
        <v>45665</v>
      </c>
      <c r="M263" s="1">
        <v>18</v>
      </c>
      <c r="N263" s="1" t="s">
        <v>773</v>
      </c>
      <c r="O263" s="1" t="s">
        <v>20</v>
      </c>
      <c r="P263" s="2">
        <v>1598</v>
      </c>
      <c r="Q263" s="1">
        <v>48.7</v>
      </c>
      <c r="R263" s="1">
        <v>5</v>
      </c>
      <c r="S263" s="1">
        <v>134</v>
      </c>
      <c r="T263" s="1">
        <v>2013</v>
      </c>
      <c r="U263" s="5" t="str">
        <f t="shared" si="40"/>
        <v>Automatic</v>
      </c>
      <c r="V263" s="7">
        <f t="shared" si="41"/>
        <v>5000</v>
      </c>
      <c r="W263" s="7" t="str">
        <f>IFERROR(INDEX(PriceBands!C:C,MATCH(V263,PriceBands!A:A,0)),"£30k+")</f>
        <v>£5-10k</v>
      </c>
      <c r="X263" s="7">
        <f t="shared" si="42"/>
        <v>0</v>
      </c>
      <c r="Y263" s="7" t="str">
        <f>IFERROR(INDEX(MileageBand!B:B,MATCH(VehicleData!X263,MileageBand!A:A,0)),"Extremely High")</f>
        <v>Low</v>
      </c>
      <c r="Z263" s="7">
        <f t="shared" si="43"/>
        <v>1.6</v>
      </c>
      <c r="AA263" s="9" t="str">
        <f t="shared" si="44"/>
        <v>Y</v>
      </c>
      <c r="AB263" s="9" t="str">
        <f t="shared" si="45"/>
        <v>Y</v>
      </c>
      <c r="AC263" s="9" t="str">
        <f t="shared" si="46"/>
        <v>Y</v>
      </c>
      <c r="AD263" s="9" t="str">
        <f t="shared" si="47"/>
        <v>N</v>
      </c>
      <c r="AE263" s="9" t="str">
        <f t="shared" si="48"/>
        <v>Y</v>
      </c>
      <c r="AF263" s="11" t="str">
        <f t="shared" si="49"/>
        <v>N</v>
      </c>
    </row>
    <row r="264" spans="1:32" ht="13" x14ac:dyDescent="0.15">
      <c r="A264" s="1" t="s">
        <v>774</v>
      </c>
      <c r="B264" s="1" t="s">
        <v>51</v>
      </c>
      <c r="C264" s="2">
        <v>2855</v>
      </c>
      <c r="D264" s="1" t="s">
        <v>775</v>
      </c>
      <c r="E264" s="1">
        <v>1</v>
      </c>
      <c r="F264" s="1" t="s">
        <v>11</v>
      </c>
      <c r="G264" s="2">
        <v>77507</v>
      </c>
      <c r="H264" s="1" t="s">
        <v>48</v>
      </c>
      <c r="I264" s="1" t="s">
        <v>5</v>
      </c>
      <c r="J264" s="1" t="s">
        <v>13</v>
      </c>
      <c r="K264" s="1">
        <v>12</v>
      </c>
      <c r="L264" s="3">
        <v>45603</v>
      </c>
      <c r="M264" s="1">
        <v>3</v>
      </c>
      <c r="N264" s="1" t="s">
        <v>776</v>
      </c>
      <c r="O264" s="1" t="s">
        <v>15</v>
      </c>
      <c r="P264" s="2">
        <v>1242</v>
      </c>
      <c r="Q264" s="1">
        <v>57.7</v>
      </c>
      <c r="R264" s="1">
        <v>4</v>
      </c>
      <c r="S264" s="1">
        <v>115</v>
      </c>
      <c r="T264" s="1">
        <v>2012</v>
      </c>
      <c r="U264" s="5" t="str">
        <f t="shared" si="40"/>
        <v>Manual</v>
      </c>
      <c r="V264" s="7">
        <f t="shared" si="41"/>
        <v>0</v>
      </c>
      <c r="W264" s="7" t="str">
        <f>IFERROR(INDEX(PriceBands!C:C,MATCH(V264,PriceBands!A:A,0)),"£30k+")</f>
        <v>£0-5k</v>
      </c>
      <c r="X264" s="7">
        <f t="shared" si="42"/>
        <v>50000</v>
      </c>
      <c r="Y264" s="7" t="str">
        <f>IFERROR(INDEX(MileageBand!B:B,MATCH(VehicleData!X264,MileageBand!A:A,0)),"Extremely High")</f>
        <v>Medium</v>
      </c>
      <c r="Z264" s="7">
        <f t="shared" si="43"/>
        <v>1.2</v>
      </c>
      <c r="AA264" s="9" t="str">
        <f t="shared" si="44"/>
        <v>Y</v>
      </c>
      <c r="AB264" s="9" t="str">
        <f t="shared" si="45"/>
        <v>Y</v>
      </c>
      <c r="AC264" s="9" t="str">
        <f t="shared" si="46"/>
        <v>Y</v>
      </c>
      <c r="AD264" s="9" t="str">
        <f t="shared" si="47"/>
        <v>N</v>
      </c>
      <c r="AE264" s="9" t="str">
        <f t="shared" si="48"/>
        <v>Y</v>
      </c>
      <c r="AF264" s="11" t="str">
        <f t="shared" si="49"/>
        <v>N</v>
      </c>
    </row>
    <row r="265" spans="1:32" ht="13" x14ac:dyDescent="0.15">
      <c r="A265" s="1" t="s">
        <v>777</v>
      </c>
      <c r="B265" s="1" t="s">
        <v>108</v>
      </c>
      <c r="C265" s="2">
        <v>5881</v>
      </c>
      <c r="D265" s="1" t="s">
        <v>109</v>
      </c>
      <c r="E265" s="1">
        <v>1</v>
      </c>
      <c r="F265" s="1" t="s">
        <v>11</v>
      </c>
      <c r="G265" s="2">
        <v>40721</v>
      </c>
      <c r="H265" s="1" t="s">
        <v>65</v>
      </c>
      <c r="I265" s="1" t="s">
        <v>5</v>
      </c>
      <c r="J265" s="1" t="s">
        <v>13</v>
      </c>
      <c r="K265" s="1">
        <v>7</v>
      </c>
      <c r="L265" s="3">
        <v>45523</v>
      </c>
      <c r="M265" s="1">
        <v>6</v>
      </c>
      <c r="N265" s="1" t="s">
        <v>778</v>
      </c>
      <c r="O265" s="1" t="s">
        <v>20</v>
      </c>
      <c r="P265" s="2">
        <v>1248</v>
      </c>
      <c r="Q265" s="1">
        <v>57.7</v>
      </c>
      <c r="R265" s="1">
        <v>5</v>
      </c>
      <c r="S265" s="1">
        <v>114</v>
      </c>
      <c r="T265" s="1">
        <v>2017</v>
      </c>
      <c r="U265" s="5" t="str">
        <f t="shared" si="40"/>
        <v>Manual</v>
      </c>
      <c r="V265" s="7">
        <f t="shared" si="41"/>
        <v>5000</v>
      </c>
      <c r="W265" s="7" t="str">
        <f>IFERROR(INDEX(PriceBands!C:C,MATCH(V265,PriceBands!A:A,0)),"£30k+")</f>
        <v>£5-10k</v>
      </c>
      <c r="X265" s="7">
        <f t="shared" si="42"/>
        <v>0</v>
      </c>
      <c r="Y265" s="7" t="str">
        <f>IFERROR(INDEX(MileageBand!B:B,MATCH(VehicleData!X265,MileageBand!A:A,0)),"Extremely High")</f>
        <v>Low</v>
      </c>
      <c r="Z265" s="7">
        <f t="shared" si="43"/>
        <v>1.2</v>
      </c>
      <c r="AA265" s="9" t="str">
        <f t="shared" si="44"/>
        <v>Y</v>
      </c>
      <c r="AB265" s="9" t="str">
        <f t="shared" si="45"/>
        <v>Y</v>
      </c>
      <c r="AC265" s="9" t="str">
        <f t="shared" si="46"/>
        <v>Y</v>
      </c>
      <c r="AD265" s="9" t="str">
        <f t="shared" si="47"/>
        <v>Y</v>
      </c>
      <c r="AE265" s="9" t="str">
        <f t="shared" si="48"/>
        <v>Y</v>
      </c>
      <c r="AF265" s="11" t="str">
        <f t="shared" si="49"/>
        <v>Y</v>
      </c>
    </row>
    <row r="266" spans="1:32" ht="13" x14ac:dyDescent="0.15">
      <c r="A266" s="1" t="s">
        <v>779</v>
      </c>
      <c r="B266" s="1" t="s">
        <v>9</v>
      </c>
      <c r="C266" s="2">
        <v>7480</v>
      </c>
      <c r="D266" s="1" t="s">
        <v>81</v>
      </c>
      <c r="E266" s="1">
        <v>1</v>
      </c>
      <c r="F266" s="1" t="s">
        <v>11</v>
      </c>
      <c r="G266" s="2">
        <v>63772</v>
      </c>
      <c r="H266" s="1" t="s">
        <v>12</v>
      </c>
      <c r="I266" s="1" t="s">
        <v>25</v>
      </c>
      <c r="J266" s="1" t="s">
        <v>13</v>
      </c>
      <c r="K266" s="1">
        <v>7</v>
      </c>
      <c r="L266" s="3">
        <v>45322</v>
      </c>
      <c r="M266" s="1">
        <v>6</v>
      </c>
      <c r="N266" s="1" t="s">
        <v>780</v>
      </c>
      <c r="O266" s="1" t="s">
        <v>20</v>
      </c>
      <c r="P266" s="2">
        <v>1399</v>
      </c>
      <c r="Q266" s="1">
        <v>51.4</v>
      </c>
      <c r="R266" s="1">
        <v>5</v>
      </c>
      <c r="S266" s="1">
        <v>128</v>
      </c>
      <c r="T266" s="1">
        <v>2017</v>
      </c>
      <c r="U266" s="5" t="str">
        <f t="shared" si="40"/>
        <v>Manual</v>
      </c>
      <c r="V266" s="7">
        <f t="shared" si="41"/>
        <v>5000</v>
      </c>
      <c r="W266" s="7" t="str">
        <f>IFERROR(INDEX(PriceBands!C:C,MATCH(V266,PriceBands!A:A,0)),"£30k+")</f>
        <v>£5-10k</v>
      </c>
      <c r="X266" s="7">
        <f t="shared" si="42"/>
        <v>50000</v>
      </c>
      <c r="Y266" s="7" t="str">
        <f>IFERROR(INDEX(MileageBand!B:B,MATCH(VehicleData!X266,MileageBand!A:A,0)),"Extremely High")</f>
        <v>Medium</v>
      </c>
      <c r="Z266" s="7">
        <f t="shared" si="43"/>
        <v>1.4</v>
      </c>
      <c r="AA266" s="9" t="str">
        <f t="shared" si="44"/>
        <v>Y</v>
      </c>
      <c r="AB266" s="9" t="str">
        <f t="shared" si="45"/>
        <v>Y</v>
      </c>
      <c r="AC266" s="9" t="str">
        <f t="shared" si="46"/>
        <v>Y</v>
      </c>
      <c r="AD266" s="9" t="str">
        <f t="shared" si="47"/>
        <v>Y</v>
      </c>
      <c r="AE266" s="9" t="str">
        <f t="shared" si="48"/>
        <v>Y</v>
      </c>
      <c r="AF266" s="11" t="str">
        <f t="shared" si="49"/>
        <v>Y</v>
      </c>
    </row>
    <row r="267" spans="1:32" ht="13" x14ac:dyDescent="0.15">
      <c r="A267" s="1" t="s">
        <v>781</v>
      </c>
      <c r="B267" s="1" t="s">
        <v>94</v>
      </c>
      <c r="C267" s="2">
        <v>13245</v>
      </c>
      <c r="D267" s="1" t="s">
        <v>782</v>
      </c>
      <c r="E267" s="1">
        <v>2</v>
      </c>
      <c r="F267" s="1" t="s">
        <v>24</v>
      </c>
      <c r="G267" s="2">
        <v>60000</v>
      </c>
      <c r="H267" s="1" t="s">
        <v>56</v>
      </c>
      <c r="I267" s="1" t="s">
        <v>25</v>
      </c>
      <c r="J267" s="1" t="s">
        <v>13</v>
      </c>
      <c r="K267" s="1">
        <v>9</v>
      </c>
      <c r="L267" s="3">
        <v>44075</v>
      </c>
      <c r="M267" s="1">
        <v>19</v>
      </c>
      <c r="N267" s="1" t="s">
        <v>783</v>
      </c>
      <c r="O267" s="1" t="s">
        <v>20</v>
      </c>
      <c r="P267" s="2">
        <v>1995</v>
      </c>
      <c r="Q267" s="1">
        <v>74.3</v>
      </c>
      <c r="R267" s="1">
        <v>5</v>
      </c>
      <c r="S267" s="1">
        <v>99</v>
      </c>
      <c r="T267" s="1">
        <v>2015</v>
      </c>
      <c r="U267" s="5" t="str">
        <f t="shared" si="40"/>
        <v>Automatic</v>
      </c>
      <c r="V267" s="7">
        <f t="shared" si="41"/>
        <v>10000</v>
      </c>
      <c r="W267" s="7" t="str">
        <f>IFERROR(INDEX(PriceBands!C:C,MATCH(V267,PriceBands!A:A,0)),"£30k+")</f>
        <v>£10-£15k</v>
      </c>
      <c r="X267" s="7">
        <f t="shared" si="42"/>
        <v>50000</v>
      </c>
      <c r="Y267" s="7" t="str">
        <f>IFERROR(INDEX(MileageBand!B:B,MATCH(VehicleData!X267,MileageBand!A:A,0)),"Extremely High")</f>
        <v>Medium</v>
      </c>
      <c r="Z267" s="7">
        <f t="shared" si="43"/>
        <v>2</v>
      </c>
      <c r="AA267" s="9" t="str">
        <f t="shared" si="44"/>
        <v>Y</v>
      </c>
      <c r="AB267" s="9" t="str">
        <f t="shared" si="45"/>
        <v>Y</v>
      </c>
      <c r="AC267" s="9" t="str">
        <f t="shared" si="46"/>
        <v>Y</v>
      </c>
      <c r="AD267" s="9" t="str">
        <f t="shared" si="47"/>
        <v>Y</v>
      </c>
      <c r="AE267" s="9" t="str">
        <f t="shared" si="48"/>
        <v>Y</v>
      </c>
      <c r="AF267" s="11" t="str">
        <f t="shared" si="49"/>
        <v>Y</v>
      </c>
    </row>
    <row r="268" spans="1:32" ht="13" x14ac:dyDescent="0.15">
      <c r="A268" s="1" t="s">
        <v>784</v>
      </c>
      <c r="B268" s="1" t="s">
        <v>9</v>
      </c>
      <c r="C268" s="2">
        <v>6840</v>
      </c>
      <c r="D268" s="1" t="s">
        <v>785</v>
      </c>
      <c r="E268" s="1">
        <v>1</v>
      </c>
      <c r="F268" s="1" t="s">
        <v>11</v>
      </c>
      <c r="G268" s="2">
        <v>49422</v>
      </c>
      <c r="H268" s="1" t="s">
        <v>786</v>
      </c>
      <c r="I268" s="1" t="s">
        <v>25</v>
      </c>
      <c r="J268" s="1" t="s">
        <v>13</v>
      </c>
      <c r="K268" s="1">
        <v>9</v>
      </c>
      <c r="L268" s="3">
        <v>45281</v>
      </c>
      <c r="M268" s="1">
        <v>6</v>
      </c>
      <c r="N268" s="1" t="s">
        <v>787</v>
      </c>
      <c r="O268" s="1" t="s">
        <v>20</v>
      </c>
      <c r="P268" s="2">
        <v>1398</v>
      </c>
      <c r="Q268" s="1">
        <v>55.4</v>
      </c>
      <c r="R268" s="1">
        <v>5</v>
      </c>
      <c r="S268" s="1">
        <v>120</v>
      </c>
      <c r="T268" s="1">
        <v>2015</v>
      </c>
      <c r="U268" s="5" t="str">
        <f t="shared" si="40"/>
        <v>Manual</v>
      </c>
      <c r="V268" s="7">
        <f t="shared" si="41"/>
        <v>5000</v>
      </c>
      <c r="W268" s="7" t="str">
        <f>IFERROR(INDEX(PriceBands!C:C,MATCH(V268,PriceBands!A:A,0)),"£30k+")</f>
        <v>£5-10k</v>
      </c>
      <c r="X268" s="7">
        <f t="shared" si="42"/>
        <v>0</v>
      </c>
      <c r="Y268" s="7" t="str">
        <f>IFERROR(INDEX(MileageBand!B:B,MATCH(VehicleData!X268,MileageBand!A:A,0)),"Extremely High")</f>
        <v>Low</v>
      </c>
      <c r="Z268" s="7">
        <f t="shared" si="43"/>
        <v>1.4</v>
      </c>
      <c r="AA268" s="9" t="str">
        <f t="shared" si="44"/>
        <v>Y</v>
      </c>
      <c r="AB268" s="9" t="str">
        <f t="shared" si="45"/>
        <v>Y</v>
      </c>
      <c r="AC268" s="9" t="str">
        <f t="shared" si="46"/>
        <v>Y</v>
      </c>
      <c r="AD268" s="9" t="str">
        <f t="shared" si="47"/>
        <v>Y</v>
      </c>
      <c r="AE268" s="9" t="str">
        <f t="shared" si="48"/>
        <v>Y</v>
      </c>
      <c r="AF268" s="11" t="str">
        <f t="shared" si="49"/>
        <v>Y</v>
      </c>
    </row>
    <row r="269" spans="1:32" ht="13" x14ac:dyDescent="0.15">
      <c r="A269" s="1" t="s">
        <v>788</v>
      </c>
      <c r="B269" s="1" t="s">
        <v>274</v>
      </c>
      <c r="C269" s="2">
        <v>5695</v>
      </c>
      <c r="D269" s="1" t="s">
        <v>789</v>
      </c>
      <c r="E269" s="1">
        <v>2</v>
      </c>
      <c r="F269" s="1" t="s">
        <v>11</v>
      </c>
      <c r="G269" s="2">
        <v>16000</v>
      </c>
      <c r="H269" s="1" t="s">
        <v>65</v>
      </c>
      <c r="I269" s="1" t="s">
        <v>25</v>
      </c>
      <c r="J269" s="1" t="s">
        <v>13</v>
      </c>
      <c r="K269" s="1">
        <v>12</v>
      </c>
      <c r="L269" s="3">
        <v>44591</v>
      </c>
      <c r="M269" s="1">
        <v>6</v>
      </c>
      <c r="N269" s="1" t="s">
        <v>790</v>
      </c>
      <c r="O269" s="1" t="s">
        <v>15</v>
      </c>
      <c r="P269" s="2">
        <v>1242</v>
      </c>
      <c r="Q269" s="1">
        <v>60.1</v>
      </c>
      <c r="R269" s="1">
        <v>4</v>
      </c>
      <c r="S269" s="1">
        <v>110</v>
      </c>
      <c r="T269" s="1">
        <v>2012</v>
      </c>
      <c r="U269" s="5" t="str">
        <f t="shared" si="40"/>
        <v>Automatic</v>
      </c>
      <c r="V269" s="7">
        <f t="shared" si="41"/>
        <v>5000</v>
      </c>
      <c r="W269" s="7" t="str">
        <f>IFERROR(INDEX(PriceBands!C:C,MATCH(V269,PriceBands!A:A,0)),"£30k+")</f>
        <v>£5-10k</v>
      </c>
      <c r="X269" s="7">
        <f t="shared" si="42"/>
        <v>0</v>
      </c>
      <c r="Y269" s="7" t="str">
        <f>IFERROR(INDEX(MileageBand!B:B,MATCH(VehicleData!X269,MileageBand!A:A,0)),"Extremely High")</f>
        <v>Low</v>
      </c>
      <c r="Z269" s="7">
        <f t="shared" si="43"/>
        <v>1.2</v>
      </c>
      <c r="AA269" s="9" t="str">
        <f t="shared" si="44"/>
        <v>Y</v>
      </c>
      <c r="AB269" s="9" t="str">
        <f t="shared" si="45"/>
        <v>Y</v>
      </c>
      <c r="AC269" s="9" t="str">
        <f t="shared" si="46"/>
        <v>Y</v>
      </c>
      <c r="AD269" s="9" t="str">
        <f t="shared" si="47"/>
        <v>N</v>
      </c>
      <c r="AE269" s="9" t="str">
        <f t="shared" si="48"/>
        <v>Y</v>
      </c>
      <c r="AF269" s="11" t="str">
        <f t="shared" si="49"/>
        <v>N</v>
      </c>
    </row>
    <row r="270" spans="1:32" ht="13" x14ac:dyDescent="0.15">
      <c r="A270" s="1" t="s">
        <v>791</v>
      </c>
      <c r="B270" s="1" t="s">
        <v>46</v>
      </c>
      <c r="C270" s="2">
        <v>2245</v>
      </c>
      <c r="D270" s="1" t="s">
        <v>792</v>
      </c>
      <c r="E270" s="1">
        <v>2</v>
      </c>
      <c r="F270" s="1" t="s">
        <v>24</v>
      </c>
      <c r="G270" s="2">
        <v>100045</v>
      </c>
      <c r="H270" s="1" t="s">
        <v>12</v>
      </c>
      <c r="I270" s="1" t="s">
        <v>25</v>
      </c>
      <c r="J270" s="1" t="s">
        <v>13</v>
      </c>
      <c r="K270" s="1">
        <v>17</v>
      </c>
      <c r="L270" s="3">
        <v>44981</v>
      </c>
      <c r="M270" s="1">
        <v>25</v>
      </c>
      <c r="N270" s="1" t="s">
        <v>793</v>
      </c>
      <c r="O270" s="1" t="s">
        <v>20</v>
      </c>
      <c r="P270" s="2">
        <v>1968</v>
      </c>
      <c r="Q270" s="1">
        <v>47.9</v>
      </c>
      <c r="R270" s="1">
        <v>5</v>
      </c>
      <c r="S270" s="1">
        <v>154</v>
      </c>
      <c r="T270" s="1">
        <v>2007</v>
      </c>
      <c r="U270" s="5" t="str">
        <f t="shared" si="40"/>
        <v>Automatic</v>
      </c>
      <c r="V270" s="7">
        <f t="shared" si="41"/>
        <v>0</v>
      </c>
      <c r="W270" s="7" t="str">
        <f>IFERROR(INDEX(PriceBands!C:C,MATCH(V270,PriceBands!A:A,0)),"£30k+")</f>
        <v>£0-5k</v>
      </c>
      <c r="X270" s="7">
        <f t="shared" si="42"/>
        <v>100000</v>
      </c>
      <c r="Y270" s="7" t="str">
        <f>IFERROR(INDEX(MileageBand!B:B,MATCH(VehicleData!X270,MileageBand!A:A,0)),"Extremely High")</f>
        <v>High</v>
      </c>
      <c r="Z270" s="7">
        <f t="shared" si="43"/>
        <v>2</v>
      </c>
      <c r="AA270" s="9" t="str">
        <f t="shared" si="44"/>
        <v>Y</v>
      </c>
      <c r="AB270" s="9" t="str">
        <f t="shared" si="45"/>
        <v>N</v>
      </c>
      <c r="AC270" s="9" t="str">
        <f t="shared" si="46"/>
        <v>Y</v>
      </c>
      <c r="AD270" s="9" t="str">
        <f t="shared" si="47"/>
        <v>N</v>
      </c>
      <c r="AE270" s="9" t="str">
        <f t="shared" si="48"/>
        <v>Y</v>
      </c>
      <c r="AF270" s="11" t="str">
        <f t="shared" si="49"/>
        <v>N</v>
      </c>
    </row>
    <row r="271" spans="1:32" ht="13" x14ac:dyDescent="0.15">
      <c r="A271" s="1" t="s">
        <v>794</v>
      </c>
      <c r="B271" s="1" t="s">
        <v>51</v>
      </c>
      <c r="C271" s="2">
        <v>6345</v>
      </c>
      <c r="D271" s="1" t="s">
        <v>795</v>
      </c>
      <c r="E271" s="1">
        <v>2</v>
      </c>
      <c r="F271" s="1" t="s">
        <v>11</v>
      </c>
      <c r="G271" s="2">
        <v>20852</v>
      </c>
      <c r="H271" s="1" t="s">
        <v>65</v>
      </c>
      <c r="I271" s="1" t="s">
        <v>5</v>
      </c>
      <c r="J271" s="1" t="s">
        <v>42</v>
      </c>
      <c r="K271" s="1">
        <v>10</v>
      </c>
      <c r="L271" s="3">
        <v>45441</v>
      </c>
      <c r="M271" s="1">
        <v>24</v>
      </c>
      <c r="N271" s="1" t="s">
        <v>796</v>
      </c>
      <c r="O271" s="1" t="s">
        <v>44</v>
      </c>
      <c r="P271" s="2">
        <v>1999</v>
      </c>
      <c r="Q271" s="1">
        <v>34.9</v>
      </c>
      <c r="R271" s="1">
        <v>7</v>
      </c>
      <c r="S271" s="1">
        <v>189</v>
      </c>
      <c r="T271" s="1">
        <v>2014</v>
      </c>
      <c r="U271" s="5" t="str">
        <f t="shared" si="40"/>
        <v>Automatic</v>
      </c>
      <c r="V271" s="7">
        <f t="shared" si="41"/>
        <v>5000</v>
      </c>
      <c r="W271" s="7" t="str">
        <f>IFERROR(INDEX(PriceBands!C:C,MATCH(V271,PriceBands!A:A,0)),"£30k+")</f>
        <v>£5-10k</v>
      </c>
      <c r="X271" s="7">
        <f t="shared" si="42"/>
        <v>0</v>
      </c>
      <c r="Y271" s="7" t="str">
        <f>IFERROR(INDEX(MileageBand!B:B,MATCH(VehicleData!X271,MileageBand!A:A,0)),"Extremely High")</f>
        <v>Low</v>
      </c>
      <c r="Z271" s="7">
        <f t="shared" si="43"/>
        <v>2</v>
      </c>
      <c r="AA271" s="9" t="str">
        <f t="shared" si="44"/>
        <v>Y</v>
      </c>
      <c r="AB271" s="9" t="str">
        <f t="shared" si="45"/>
        <v>Y</v>
      </c>
      <c r="AC271" s="9" t="str">
        <f t="shared" si="46"/>
        <v>Y</v>
      </c>
      <c r="AD271" s="9" t="str">
        <f t="shared" si="47"/>
        <v>Y</v>
      </c>
      <c r="AE271" s="9" t="str">
        <f t="shared" si="48"/>
        <v>Y</v>
      </c>
      <c r="AF271" s="11" t="str">
        <f t="shared" si="49"/>
        <v>Y</v>
      </c>
    </row>
    <row r="272" spans="1:32" ht="13" x14ac:dyDescent="0.15">
      <c r="A272" s="1" t="s">
        <v>797</v>
      </c>
      <c r="B272" s="1" t="s">
        <v>46</v>
      </c>
      <c r="C272" s="2">
        <v>17945</v>
      </c>
      <c r="D272" s="1" t="s">
        <v>798</v>
      </c>
      <c r="E272" s="1">
        <v>2</v>
      </c>
      <c r="F272" s="1" t="s">
        <v>11</v>
      </c>
      <c r="G272" s="2">
        <v>30000</v>
      </c>
      <c r="H272" s="1" t="s">
        <v>32</v>
      </c>
      <c r="I272" s="1" t="s">
        <v>5</v>
      </c>
      <c r="J272" s="1" t="s">
        <v>26</v>
      </c>
      <c r="K272" s="1">
        <v>4</v>
      </c>
      <c r="L272" s="3">
        <v>45703</v>
      </c>
      <c r="M272" s="1">
        <v>26</v>
      </c>
      <c r="N272" s="1" t="s">
        <v>799</v>
      </c>
      <c r="O272" s="1" t="s">
        <v>28</v>
      </c>
      <c r="P272" s="2">
        <v>1984</v>
      </c>
      <c r="Q272" s="1">
        <v>41.5</v>
      </c>
      <c r="R272" s="1">
        <v>5</v>
      </c>
      <c r="S272" s="1">
        <v>155</v>
      </c>
      <c r="T272" s="1">
        <v>2020</v>
      </c>
      <c r="U272" s="5" t="str">
        <f t="shared" si="40"/>
        <v>Automatic</v>
      </c>
      <c r="V272" s="7">
        <f t="shared" si="41"/>
        <v>15000</v>
      </c>
      <c r="W272" s="7" t="str">
        <f>IFERROR(INDEX(PriceBands!C:C,MATCH(V272,PriceBands!A:A,0)),"£30k+")</f>
        <v>£15-20k</v>
      </c>
      <c r="X272" s="7">
        <f t="shared" si="42"/>
        <v>0</v>
      </c>
      <c r="Y272" s="7" t="str">
        <f>IFERROR(INDEX(MileageBand!B:B,MATCH(VehicleData!X272,MileageBand!A:A,0)),"Extremely High")</f>
        <v>Low</v>
      </c>
      <c r="Z272" s="7">
        <f t="shared" si="43"/>
        <v>2</v>
      </c>
      <c r="AA272" s="9" t="str">
        <f t="shared" si="44"/>
        <v>Y</v>
      </c>
      <c r="AB272" s="9" t="str">
        <f t="shared" si="45"/>
        <v>Y</v>
      </c>
      <c r="AC272" s="9" t="str">
        <f t="shared" si="46"/>
        <v>Y</v>
      </c>
      <c r="AD272" s="9" t="str">
        <f t="shared" si="47"/>
        <v>Y</v>
      </c>
      <c r="AE272" s="9" t="str">
        <f t="shared" si="48"/>
        <v>Y</v>
      </c>
      <c r="AF272" s="11" t="str">
        <f t="shared" si="49"/>
        <v>Y</v>
      </c>
    </row>
    <row r="273" spans="1:32" ht="13" x14ac:dyDescent="0.15">
      <c r="A273" s="1" t="s">
        <v>800</v>
      </c>
      <c r="B273" s="1" t="s">
        <v>108</v>
      </c>
      <c r="C273" s="2">
        <v>10245</v>
      </c>
      <c r="D273" s="1" t="s">
        <v>801</v>
      </c>
      <c r="E273" s="1">
        <v>2</v>
      </c>
      <c r="F273" s="1" t="s">
        <v>3</v>
      </c>
      <c r="G273" s="2">
        <v>44061</v>
      </c>
      <c r="H273" s="1" t="s">
        <v>12</v>
      </c>
      <c r="I273" s="1" t="s">
        <v>5</v>
      </c>
      <c r="J273" s="1" t="s">
        <v>13</v>
      </c>
      <c r="K273" s="1">
        <v>7</v>
      </c>
      <c r="L273" s="3">
        <v>45413</v>
      </c>
      <c r="M273" s="1">
        <v>11</v>
      </c>
      <c r="N273" s="1" t="s">
        <v>802</v>
      </c>
      <c r="O273" s="1" t="s">
        <v>20</v>
      </c>
      <c r="P273" s="2">
        <v>1580</v>
      </c>
      <c r="Q273" s="1">
        <v>83.1</v>
      </c>
      <c r="R273" s="1">
        <v>5</v>
      </c>
      <c r="S273" s="1">
        <v>79</v>
      </c>
      <c r="T273" s="1">
        <v>2017</v>
      </c>
      <c r="U273" s="5" t="str">
        <f t="shared" si="40"/>
        <v>Automatic</v>
      </c>
      <c r="V273" s="7">
        <f t="shared" si="41"/>
        <v>10000</v>
      </c>
      <c r="W273" s="7" t="str">
        <f>IFERROR(INDEX(PriceBands!C:C,MATCH(V273,PriceBands!A:A,0)),"£30k+")</f>
        <v>£10-£15k</v>
      </c>
      <c r="X273" s="7">
        <f t="shared" si="42"/>
        <v>0</v>
      </c>
      <c r="Y273" s="7" t="str">
        <f>IFERROR(INDEX(MileageBand!B:B,MATCH(VehicleData!X273,MileageBand!A:A,0)),"Extremely High")</f>
        <v>Low</v>
      </c>
      <c r="Z273" s="7">
        <f t="shared" si="43"/>
        <v>1.6</v>
      </c>
      <c r="AA273" s="9" t="str">
        <f t="shared" si="44"/>
        <v>Y</v>
      </c>
      <c r="AB273" s="9" t="str">
        <f t="shared" si="45"/>
        <v>Y</v>
      </c>
      <c r="AC273" s="9" t="str">
        <f t="shared" si="46"/>
        <v>Y</v>
      </c>
      <c r="AD273" s="9" t="str">
        <f t="shared" si="47"/>
        <v>Y</v>
      </c>
      <c r="AE273" s="9" t="str">
        <f t="shared" si="48"/>
        <v>Y</v>
      </c>
      <c r="AF273" s="11" t="str">
        <f t="shared" si="49"/>
        <v>Y</v>
      </c>
    </row>
    <row r="274" spans="1:32" ht="13" x14ac:dyDescent="0.15">
      <c r="A274" s="1" t="s">
        <v>803</v>
      </c>
      <c r="B274" s="1" t="s">
        <v>46</v>
      </c>
      <c r="C274" s="2">
        <v>10845</v>
      </c>
      <c r="D274" s="1" t="s">
        <v>758</v>
      </c>
      <c r="E274" s="1">
        <v>1</v>
      </c>
      <c r="F274" s="1" t="s">
        <v>11</v>
      </c>
      <c r="G274" s="2">
        <v>61764</v>
      </c>
      <c r="H274" s="1" t="s">
        <v>56</v>
      </c>
      <c r="I274" s="1" t="s">
        <v>66</v>
      </c>
      <c r="J274" s="1" t="s">
        <v>26</v>
      </c>
      <c r="K274" s="1">
        <v>8</v>
      </c>
      <c r="L274" s="3">
        <v>45195</v>
      </c>
      <c r="M274" s="1">
        <v>20</v>
      </c>
      <c r="N274" s="1" t="s">
        <v>804</v>
      </c>
      <c r="O274" s="1" t="s">
        <v>28</v>
      </c>
      <c r="P274" s="2">
        <v>1395</v>
      </c>
      <c r="Q274" s="1">
        <v>53.3</v>
      </c>
      <c r="R274" s="1">
        <v>5</v>
      </c>
      <c r="S274" s="1">
        <v>126</v>
      </c>
      <c r="T274" s="1">
        <v>2016</v>
      </c>
      <c r="U274" s="5" t="str">
        <f t="shared" si="40"/>
        <v>Manual</v>
      </c>
      <c r="V274" s="7">
        <f t="shared" si="41"/>
        <v>10000</v>
      </c>
      <c r="W274" s="7" t="str">
        <f>IFERROR(INDEX(PriceBands!C:C,MATCH(V274,PriceBands!A:A,0)),"£30k+")</f>
        <v>£10-£15k</v>
      </c>
      <c r="X274" s="7">
        <f t="shared" si="42"/>
        <v>50000</v>
      </c>
      <c r="Y274" s="7" t="str">
        <f>IFERROR(INDEX(MileageBand!B:B,MATCH(VehicleData!X274,MileageBand!A:A,0)),"Extremely High")</f>
        <v>Medium</v>
      </c>
      <c r="Z274" s="7">
        <f t="shared" si="43"/>
        <v>1.4</v>
      </c>
      <c r="AA274" s="9" t="str">
        <f t="shared" si="44"/>
        <v>Y</v>
      </c>
      <c r="AB274" s="9" t="str">
        <f t="shared" si="45"/>
        <v>Y</v>
      </c>
      <c r="AC274" s="9" t="str">
        <f t="shared" si="46"/>
        <v>Y</v>
      </c>
      <c r="AD274" s="9" t="str">
        <f t="shared" si="47"/>
        <v>Y</v>
      </c>
      <c r="AE274" s="9" t="str">
        <f t="shared" si="48"/>
        <v>Y</v>
      </c>
      <c r="AF274" s="11" t="str">
        <f t="shared" si="49"/>
        <v>Y</v>
      </c>
    </row>
    <row r="275" spans="1:32" ht="13" x14ac:dyDescent="0.15">
      <c r="A275" s="1" t="s">
        <v>805</v>
      </c>
      <c r="B275" s="1" t="s">
        <v>51</v>
      </c>
      <c r="C275" s="2">
        <v>8795</v>
      </c>
      <c r="D275" s="1" t="s">
        <v>806</v>
      </c>
      <c r="E275" s="1">
        <v>1</v>
      </c>
      <c r="F275" s="1" t="s">
        <v>24</v>
      </c>
      <c r="G275" s="2">
        <v>50000</v>
      </c>
      <c r="H275" s="1" t="s">
        <v>56</v>
      </c>
      <c r="I275" s="1" t="s">
        <v>25</v>
      </c>
      <c r="J275" s="1" t="s">
        <v>57</v>
      </c>
      <c r="K275" s="1">
        <v>8</v>
      </c>
      <c r="L275" s="3">
        <v>45094</v>
      </c>
      <c r="M275" s="1">
        <v>5</v>
      </c>
      <c r="N275" s="1" t="s">
        <v>807</v>
      </c>
      <c r="O275" s="1" t="s">
        <v>59</v>
      </c>
      <c r="P275" s="2">
        <v>1560</v>
      </c>
      <c r="Q275" s="1">
        <v>57.7</v>
      </c>
      <c r="R275" s="1">
        <v>2</v>
      </c>
      <c r="S275" s="1">
        <v>124</v>
      </c>
      <c r="T275" s="1">
        <v>2016</v>
      </c>
      <c r="U275" s="5" t="str">
        <f t="shared" si="40"/>
        <v>Manual</v>
      </c>
      <c r="V275" s="7">
        <f t="shared" si="41"/>
        <v>5000</v>
      </c>
      <c r="W275" s="7" t="str">
        <f>IFERROR(INDEX(PriceBands!C:C,MATCH(V275,PriceBands!A:A,0)),"£30k+")</f>
        <v>£5-10k</v>
      </c>
      <c r="X275" s="7">
        <f t="shared" si="42"/>
        <v>50000</v>
      </c>
      <c r="Y275" s="7" t="str">
        <f>IFERROR(INDEX(MileageBand!B:B,MATCH(VehicleData!X275,MileageBand!A:A,0)),"Extremely High")</f>
        <v>Medium</v>
      </c>
      <c r="Z275" s="7">
        <f t="shared" si="43"/>
        <v>1.6</v>
      </c>
      <c r="AA275" s="9" t="str">
        <f t="shared" si="44"/>
        <v>Y</v>
      </c>
      <c r="AB275" s="9" t="str">
        <f t="shared" si="45"/>
        <v>Y</v>
      </c>
      <c r="AC275" s="9" t="str">
        <f t="shared" si="46"/>
        <v>Y</v>
      </c>
      <c r="AD275" s="9" t="str">
        <f t="shared" si="47"/>
        <v>Y</v>
      </c>
      <c r="AE275" s="9" t="str">
        <f t="shared" si="48"/>
        <v>Y</v>
      </c>
      <c r="AF275" s="11" t="str">
        <f t="shared" si="49"/>
        <v>Y</v>
      </c>
    </row>
    <row r="276" spans="1:32" ht="13" x14ac:dyDescent="0.15">
      <c r="A276" s="1" t="s">
        <v>808</v>
      </c>
      <c r="B276" s="1" t="s">
        <v>40</v>
      </c>
      <c r="C276" s="2">
        <v>4620</v>
      </c>
      <c r="D276" s="1" t="s">
        <v>809</v>
      </c>
      <c r="E276" s="1">
        <v>2</v>
      </c>
      <c r="F276" s="1" t="s">
        <v>24</v>
      </c>
      <c r="G276" s="2">
        <v>95000</v>
      </c>
      <c r="H276" s="1" t="s">
        <v>12</v>
      </c>
      <c r="I276" s="1" t="s">
        <v>25</v>
      </c>
      <c r="J276" s="1" t="s">
        <v>26</v>
      </c>
      <c r="K276" s="1">
        <v>12</v>
      </c>
      <c r="L276" s="3">
        <v>43275</v>
      </c>
      <c r="M276" s="1">
        <v>30</v>
      </c>
      <c r="N276" s="1" t="s">
        <v>810</v>
      </c>
      <c r="O276" s="1" t="s">
        <v>28</v>
      </c>
      <c r="P276" s="2">
        <v>2143</v>
      </c>
      <c r="Q276" s="1">
        <v>57.6</v>
      </c>
      <c r="R276" s="1">
        <v>5</v>
      </c>
      <c r="S276" s="1">
        <v>129</v>
      </c>
      <c r="T276" s="1">
        <v>2012</v>
      </c>
      <c r="U276" s="5" t="str">
        <f t="shared" si="40"/>
        <v>Automatic</v>
      </c>
      <c r="V276" s="7">
        <f t="shared" si="41"/>
        <v>0</v>
      </c>
      <c r="W276" s="7" t="str">
        <f>IFERROR(INDEX(PriceBands!C:C,MATCH(V276,PriceBands!A:A,0)),"£30k+")</f>
        <v>£0-5k</v>
      </c>
      <c r="X276" s="7">
        <f t="shared" si="42"/>
        <v>50000</v>
      </c>
      <c r="Y276" s="7" t="str">
        <f>IFERROR(INDEX(MileageBand!B:B,MATCH(VehicleData!X276,MileageBand!A:A,0)),"Extremely High")</f>
        <v>Medium</v>
      </c>
      <c r="Z276" s="7">
        <f t="shared" si="43"/>
        <v>2.1</v>
      </c>
      <c r="AA276" s="9" t="str">
        <f t="shared" si="44"/>
        <v>Y</v>
      </c>
      <c r="AB276" s="9" t="str">
        <f t="shared" si="45"/>
        <v>Y</v>
      </c>
      <c r="AC276" s="9" t="str">
        <f t="shared" si="46"/>
        <v>Y</v>
      </c>
      <c r="AD276" s="9" t="str">
        <f t="shared" si="47"/>
        <v>N</v>
      </c>
      <c r="AE276" s="9" t="str">
        <f t="shared" si="48"/>
        <v>Y</v>
      </c>
      <c r="AF276" s="11" t="str">
        <f t="shared" si="49"/>
        <v>N</v>
      </c>
    </row>
    <row r="277" spans="1:32" ht="13" x14ac:dyDescent="0.15">
      <c r="A277" s="1" t="s">
        <v>811</v>
      </c>
      <c r="B277" s="1" t="s">
        <v>127</v>
      </c>
      <c r="C277" s="2">
        <v>5095</v>
      </c>
      <c r="D277" s="1" t="s">
        <v>282</v>
      </c>
      <c r="E277" s="1">
        <v>1</v>
      </c>
      <c r="F277" s="1" t="s">
        <v>11</v>
      </c>
      <c r="G277" s="2">
        <v>110368</v>
      </c>
      <c r="H277" s="1" t="s">
        <v>56</v>
      </c>
      <c r="I277" s="1" t="s">
        <v>5</v>
      </c>
      <c r="J277" s="1" t="s">
        <v>13</v>
      </c>
      <c r="K277" s="1">
        <v>9</v>
      </c>
      <c r="L277" s="3">
        <v>45436</v>
      </c>
      <c r="M277" s="1">
        <v>12</v>
      </c>
      <c r="N277" s="1" t="s">
        <v>812</v>
      </c>
      <c r="O277" s="1" t="s">
        <v>20</v>
      </c>
      <c r="P277" s="2">
        <v>1198</v>
      </c>
      <c r="Q277" s="1">
        <v>58.9</v>
      </c>
      <c r="R277" s="1">
        <v>5</v>
      </c>
      <c r="S277" s="1">
        <v>112</v>
      </c>
      <c r="T277" s="1">
        <v>2015</v>
      </c>
      <c r="U277" s="5" t="str">
        <f t="shared" si="40"/>
        <v>Manual</v>
      </c>
      <c r="V277" s="7">
        <f t="shared" si="41"/>
        <v>5000</v>
      </c>
      <c r="W277" s="7" t="str">
        <f>IFERROR(INDEX(PriceBands!C:C,MATCH(V277,PriceBands!A:A,0)),"£30k+")</f>
        <v>£5-10k</v>
      </c>
      <c r="X277" s="7">
        <f t="shared" si="42"/>
        <v>100000</v>
      </c>
      <c r="Y277" s="7" t="str">
        <f>IFERROR(INDEX(MileageBand!B:B,MATCH(VehicleData!X277,MileageBand!A:A,0)),"Extremely High")</f>
        <v>High</v>
      </c>
      <c r="Z277" s="7">
        <f t="shared" si="43"/>
        <v>1.2</v>
      </c>
      <c r="AA277" s="9" t="str">
        <f t="shared" si="44"/>
        <v>Y</v>
      </c>
      <c r="AB277" s="9" t="str">
        <f t="shared" si="45"/>
        <v>N</v>
      </c>
      <c r="AC277" s="9" t="str">
        <f t="shared" si="46"/>
        <v>Y</v>
      </c>
      <c r="AD277" s="9" t="str">
        <f t="shared" si="47"/>
        <v>Y</v>
      </c>
      <c r="AE277" s="9" t="str">
        <f t="shared" si="48"/>
        <v>Y</v>
      </c>
      <c r="AF277" s="11" t="str">
        <f t="shared" si="49"/>
        <v>N</v>
      </c>
    </row>
    <row r="278" spans="1:32" ht="13" x14ac:dyDescent="0.15">
      <c r="A278" s="1" t="s">
        <v>813</v>
      </c>
      <c r="B278" s="1" t="s">
        <v>22</v>
      </c>
      <c r="C278" s="2">
        <v>14650</v>
      </c>
      <c r="D278" s="1" t="s">
        <v>814</v>
      </c>
      <c r="E278" s="1">
        <v>2</v>
      </c>
      <c r="F278" s="1" t="s">
        <v>24</v>
      </c>
      <c r="G278" s="2">
        <v>19000</v>
      </c>
      <c r="H278" s="1" t="s">
        <v>65</v>
      </c>
      <c r="I278" s="1" t="s">
        <v>5</v>
      </c>
      <c r="J278" s="1" t="s">
        <v>13</v>
      </c>
      <c r="K278" s="1">
        <v>8</v>
      </c>
      <c r="L278" s="3">
        <v>45619</v>
      </c>
      <c r="M278" s="1">
        <v>26</v>
      </c>
      <c r="N278" s="1" t="s">
        <v>815</v>
      </c>
      <c r="O278" s="1" t="s">
        <v>20</v>
      </c>
      <c r="P278" s="2">
        <v>1968</v>
      </c>
      <c r="Q278" s="1">
        <v>62.8</v>
      </c>
      <c r="R278" s="1">
        <v>5</v>
      </c>
      <c r="S278" s="1">
        <v>127</v>
      </c>
      <c r="T278" s="1">
        <v>2016</v>
      </c>
      <c r="U278" s="5" t="str">
        <f t="shared" si="40"/>
        <v>Automatic</v>
      </c>
      <c r="V278" s="7">
        <f t="shared" si="41"/>
        <v>10000</v>
      </c>
      <c r="W278" s="7" t="str">
        <f>IFERROR(INDEX(PriceBands!C:C,MATCH(V278,PriceBands!A:A,0)),"£30k+")</f>
        <v>£10-£15k</v>
      </c>
      <c r="X278" s="7">
        <f t="shared" si="42"/>
        <v>0</v>
      </c>
      <c r="Y278" s="7" t="str">
        <f>IFERROR(INDEX(MileageBand!B:B,MATCH(VehicleData!X278,MileageBand!A:A,0)),"Extremely High")</f>
        <v>Low</v>
      </c>
      <c r="Z278" s="7">
        <f t="shared" si="43"/>
        <v>2</v>
      </c>
      <c r="AA278" s="9" t="str">
        <f t="shared" si="44"/>
        <v>Y</v>
      </c>
      <c r="AB278" s="9" t="str">
        <f t="shared" si="45"/>
        <v>Y</v>
      </c>
      <c r="AC278" s="9" t="str">
        <f t="shared" si="46"/>
        <v>Y</v>
      </c>
      <c r="AD278" s="9" t="str">
        <f t="shared" si="47"/>
        <v>Y</v>
      </c>
      <c r="AE278" s="9" t="str">
        <f t="shared" si="48"/>
        <v>Y</v>
      </c>
      <c r="AF278" s="11" t="str">
        <f t="shared" si="49"/>
        <v>Y</v>
      </c>
    </row>
    <row r="279" spans="1:32" ht="13" x14ac:dyDescent="0.15">
      <c r="A279" s="1" t="s">
        <v>816</v>
      </c>
      <c r="B279" s="1" t="s">
        <v>40</v>
      </c>
      <c r="C279" s="2">
        <v>15595</v>
      </c>
      <c r="D279" s="1" t="s">
        <v>817</v>
      </c>
      <c r="E279" s="1">
        <v>2</v>
      </c>
      <c r="F279" s="1" t="s">
        <v>24</v>
      </c>
      <c r="G279" s="2">
        <v>52000</v>
      </c>
      <c r="H279" s="1" t="s">
        <v>12</v>
      </c>
      <c r="I279" s="1" t="s">
        <v>25</v>
      </c>
      <c r="J279" s="1" t="s">
        <v>26</v>
      </c>
      <c r="K279" s="1">
        <v>9</v>
      </c>
      <c r="L279" s="3">
        <v>44685</v>
      </c>
      <c r="M279" s="1">
        <v>31</v>
      </c>
      <c r="N279" s="1" t="s">
        <v>818</v>
      </c>
      <c r="O279" s="1" t="s">
        <v>28</v>
      </c>
      <c r="P279" s="2">
        <v>2143</v>
      </c>
      <c r="Q279" s="1">
        <v>64.2</v>
      </c>
      <c r="R279" s="1">
        <v>5</v>
      </c>
      <c r="S279" s="1">
        <v>113</v>
      </c>
      <c r="T279" s="1">
        <v>2015</v>
      </c>
      <c r="U279" s="5" t="str">
        <f t="shared" si="40"/>
        <v>Automatic</v>
      </c>
      <c r="V279" s="7">
        <f t="shared" si="41"/>
        <v>15000</v>
      </c>
      <c r="W279" s="7" t="str">
        <f>IFERROR(INDEX(PriceBands!C:C,MATCH(V279,PriceBands!A:A,0)),"£30k+")</f>
        <v>£15-20k</v>
      </c>
      <c r="X279" s="7">
        <f t="shared" si="42"/>
        <v>50000</v>
      </c>
      <c r="Y279" s="7" t="str">
        <f>IFERROR(INDEX(MileageBand!B:B,MATCH(VehicleData!X279,MileageBand!A:A,0)),"Extremely High")</f>
        <v>Medium</v>
      </c>
      <c r="Z279" s="7">
        <f t="shared" si="43"/>
        <v>2.1</v>
      </c>
      <c r="AA279" s="9" t="str">
        <f t="shared" si="44"/>
        <v>Y</v>
      </c>
      <c r="AB279" s="9" t="str">
        <f t="shared" si="45"/>
        <v>Y</v>
      </c>
      <c r="AC279" s="9" t="str">
        <f t="shared" si="46"/>
        <v>Y</v>
      </c>
      <c r="AD279" s="9" t="str">
        <f t="shared" si="47"/>
        <v>Y</v>
      </c>
      <c r="AE279" s="9" t="str">
        <f t="shared" si="48"/>
        <v>Y</v>
      </c>
      <c r="AF279" s="11" t="str">
        <f t="shared" si="49"/>
        <v>Y</v>
      </c>
    </row>
    <row r="280" spans="1:32" ht="13" x14ac:dyDescent="0.15">
      <c r="A280" s="1" t="s">
        <v>819</v>
      </c>
      <c r="B280" s="1" t="s">
        <v>94</v>
      </c>
      <c r="C280" s="2">
        <v>13566</v>
      </c>
      <c r="D280" s="1" t="s">
        <v>820</v>
      </c>
      <c r="E280" s="1">
        <v>2</v>
      </c>
      <c r="F280" s="1" t="s">
        <v>268</v>
      </c>
      <c r="G280" s="2">
        <v>29753</v>
      </c>
      <c r="H280" s="1" t="s">
        <v>56</v>
      </c>
      <c r="I280" s="1" t="s">
        <v>5</v>
      </c>
      <c r="J280" s="1" t="s">
        <v>13</v>
      </c>
      <c r="K280" s="1">
        <v>5</v>
      </c>
      <c r="L280" s="3">
        <v>45757</v>
      </c>
      <c r="M280" s="1">
        <v>28</v>
      </c>
      <c r="N280" s="1" t="s">
        <v>821</v>
      </c>
      <c r="O280" s="1" t="s">
        <v>20</v>
      </c>
      <c r="P280" s="1">
        <v>1</v>
      </c>
      <c r="Q280" s="1">
        <v>177</v>
      </c>
      <c r="R280" s="1">
        <v>4</v>
      </c>
      <c r="S280" s="1">
        <v>1</v>
      </c>
      <c r="T280" s="1">
        <v>2019</v>
      </c>
      <c r="U280" s="5" t="str">
        <f t="shared" si="40"/>
        <v>Automatic</v>
      </c>
      <c r="V280" s="7">
        <f t="shared" si="41"/>
        <v>10000</v>
      </c>
      <c r="W280" s="7" t="str">
        <f>IFERROR(INDEX(PriceBands!C:C,MATCH(V280,PriceBands!A:A,0)),"£30k+")</f>
        <v>£10-£15k</v>
      </c>
      <c r="X280" s="7">
        <f t="shared" si="42"/>
        <v>0</v>
      </c>
      <c r="Y280" s="7" t="str">
        <f>IFERROR(INDEX(MileageBand!B:B,MATCH(VehicleData!X280,MileageBand!A:A,0)),"Extremely High")</f>
        <v>Low</v>
      </c>
      <c r="Z280" s="7">
        <f t="shared" si="43"/>
        <v>0</v>
      </c>
      <c r="AA280" s="9" t="str">
        <f t="shared" si="44"/>
        <v>Y</v>
      </c>
      <c r="AB280" s="9" t="str">
        <f t="shared" si="45"/>
        <v>Y</v>
      </c>
      <c r="AC280" s="9" t="str">
        <f t="shared" si="46"/>
        <v>Y</v>
      </c>
      <c r="AD280" s="9" t="str">
        <f t="shared" si="47"/>
        <v>Y</v>
      </c>
      <c r="AE280" s="9" t="str">
        <f t="shared" si="48"/>
        <v>Y</v>
      </c>
      <c r="AF280" s="11" t="str">
        <f t="shared" si="49"/>
        <v>Y</v>
      </c>
    </row>
    <row r="281" spans="1:32" ht="13" x14ac:dyDescent="0.15">
      <c r="A281" s="1" t="s">
        <v>822</v>
      </c>
      <c r="B281" s="1" t="s">
        <v>274</v>
      </c>
      <c r="C281" s="2">
        <v>11495</v>
      </c>
      <c r="D281" s="1" t="s">
        <v>823</v>
      </c>
      <c r="E281" s="1">
        <v>1</v>
      </c>
      <c r="F281" s="1" t="s">
        <v>11</v>
      </c>
      <c r="G281" s="2">
        <v>39552</v>
      </c>
      <c r="H281" s="1" t="s">
        <v>786</v>
      </c>
      <c r="I281" s="1" t="s">
        <v>25</v>
      </c>
      <c r="J281" s="1" t="s">
        <v>13</v>
      </c>
      <c r="K281" s="1">
        <v>6</v>
      </c>
      <c r="L281" s="3">
        <v>45135</v>
      </c>
      <c r="M281" s="1">
        <v>10</v>
      </c>
      <c r="N281" s="1" t="s">
        <v>824</v>
      </c>
      <c r="O281" s="1" t="s">
        <v>20</v>
      </c>
      <c r="P281" s="1">
        <v>999</v>
      </c>
      <c r="Q281" s="1">
        <v>41.5</v>
      </c>
      <c r="R281" s="1">
        <v>5</v>
      </c>
      <c r="S281" s="1">
        <v>133</v>
      </c>
      <c r="T281" s="1">
        <v>2018</v>
      </c>
      <c r="U281" s="5" t="str">
        <f t="shared" si="40"/>
        <v>Manual</v>
      </c>
      <c r="V281" s="7">
        <f t="shared" si="41"/>
        <v>10000</v>
      </c>
      <c r="W281" s="7" t="str">
        <f>IFERROR(INDEX(PriceBands!C:C,MATCH(V281,PriceBands!A:A,0)),"£30k+")</f>
        <v>£10-£15k</v>
      </c>
      <c r="X281" s="7">
        <f t="shared" si="42"/>
        <v>0</v>
      </c>
      <c r="Y281" s="7" t="str">
        <f>IFERROR(INDEX(MileageBand!B:B,MATCH(VehicleData!X281,MileageBand!A:A,0)),"Extremely High")</f>
        <v>Low</v>
      </c>
      <c r="Z281" s="7">
        <f t="shared" si="43"/>
        <v>1</v>
      </c>
      <c r="AA281" s="9" t="str">
        <f t="shared" si="44"/>
        <v>Y</v>
      </c>
      <c r="AB281" s="9" t="str">
        <f t="shared" si="45"/>
        <v>Y</v>
      </c>
      <c r="AC281" s="9" t="str">
        <f t="shared" si="46"/>
        <v>Y</v>
      </c>
      <c r="AD281" s="9" t="str">
        <f t="shared" si="47"/>
        <v>Y</v>
      </c>
      <c r="AE281" s="9" t="str">
        <f t="shared" si="48"/>
        <v>Y</v>
      </c>
      <c r="AF281" s="11" t="str">
        <f t="shared" si="49"/>
        <v>Y</v>
      </c>
    </row>
    <row r="282" spans="1:32" ht="13" x14ac:dyDescent="0.15">
      <c r="A282" s="1" t="s">
        <v>825</v>
      </c>
      <c r="B282" s="1" t="s">
        <v>204</v>
      </c>
      <c r="C282" s="2">
        <v>5695</v>
      </c>
      <c r="D282" s="1" t="s">
        <v>826</v>
      </c>
      <c r="E282" s="1">
        <v>2</v>
      </c>
      <c r="F282" s="1" t="s">
        <v>11</v>
      </c>
      <c r="G282" s="2">
        <v>82000</v>
      </c>
      <c r="H282" s="1" t="s">
        <v>4</v>
      </c>
      <c r="I282" s="1" t="s">
        <v>25</v>
      </c>
      <c r="J282" s="1" t="s">
        <v>13</v>
      </c>
      <c r="K282" s="1">
        <v>11</v>
      </c>
      <c r="L282" s="3">
        <v>44853</v>
      </c>
      <c r="M282" s="1">
        <v>16</v>
      </c>
      <c r="N282" s="1" t="s">
        <v>827</v>
      </c>
      <c r="O282" s="1" t="s">
        <v>20</v>
      </c>
      <c r="P282" s="2">
        <v>1798</v>
      </c>
      <c r="Q282" s="1">
        <v>44.8</v>
      </c>
      <c r="R282" s="1">
        <v>5</v>
      </c>
      <c r="S282" s="1">
        <v>148</v>
      </c>
      <c r="T282" s="1">
        <v>2013</v>
      </c>
      <c r="U282" s="5" t="str">
        <f t="shared" si="40"/>
        <v>Automatic</v>
      </c>
      <c r="V282" s="7">
        <f t="shared" si="41"/>
        <v>5000</v>
      </c>
      <c r="W282" s="7" t="str">
        <f>IFERROR(INDEX(PriceBands!C:C,MATCH(V282,PriceBands!A:A,0)),"£30k+")</f>
        <v>£5-10k</v>
      </c>
      <c r="X282" s="7">
        <f t="shared" si="42"/>
        <v>50000</v>
      </c>
      <c r="Y282" s="7" t="str">
        <f>IFERROR(INDEX(MileageBand!B:B,MATCH(VehicleData!X282,MileageBand!A:A,0)),"Extremely High")</f>
        <v>Medium</v>
      </c>
      <c r="Z282" s="7">
        <f t="shared" si="43"/>
        <v>1.8</v>
      </c>
      <c r="AA282" s="9" t="str">
        <f t="shared" si="44"/>
        <v>Y</v>
      </c>
      <c r="AB282" s="9" t="str">
        <f t="shared" si="45"/>
        <v>Y</v>
      </c>
      <c r="AC282" s="9" t="str">
        <f t="shared" si="46"/>
        <v>Y</v>
      </c>
      <c r="AD282" s="9" t="str">
        <f t="shared" si="47"/>
        <v>N</v>
      </c>
      <c r="AE282" s="9" t="str">
        <f t="shared" si="48"/>
        <v>Y</v>
      </c>
      <c r="AF282" s="11" t="str">
        <f t="shared" si="49"/>
        <v>N</v>
      </c>
    </row>
    <row r="283" spans="1:32" ht="13" x14ac:dyDescent="0.15">
      <c r="A283" s="1" t="s">
        <v>828</v>
      </c>
      <c r="B283" s="1" t="s">
        <v>204</v>
      </c>
      <c r="C283" s="2">
        <v>15444</v>
      </c>
      <c r="D283" s="1" t="s">
        <v>829</v>
      </c>
      <c r="E283" s="1">
        <v>2</v>
      </c>
      <c r="F283" s="1" t="s">
        <v>3</v>
      </c>
      <c r="G283" s="2">
        <v>10177</v>
      </c>
      <c r="H283" s="1" t="s">
        <v>32</v>
      </c>
      <c r="I283" s="1" t="s">
        <v>5</v>
      </c>
      <c r="J283" s="1" t="s">
        <v>13</v>
      </c>
      <c r="K283" s="1">
        <v>3</v>
      </c>
      <c r="L283" s="3">
        <v>45747</v>
      </c>
      <c r="M283" s="1">
        <v>20</v>
      </c>
      <c r="N283" s="1" t="s">
        <v>830</v>
      </c>
      <c r="O283" s="1" t="s">
        <v>20</v>
      </c>
      <c r="P283" s="2">
        <v>1498</v>
      </c>
      <c r="Q283" s="1">
        <v>61.4</v>
      </c>
      <c r="R283" s="1">
        <v>5</v>
      </c>
      <c r="S283" s="1">
        <v>104</v>
      </c>
      <c r="T283" s="1">
        <v>2021</v>
      </c>
      <c r="U283" s="5" t="str">
        <f t="shared" si="40"/>
        <v>Automatic</v>
      </c>
      <c r="V283" s="7">
        <f t="shared" si="41"/>
        <v>15000</v>
      </c>
      <c r="W283" s="7" t="str">
        <f>IFERROR(INDEX(PriceBands!C:C,MATCH(V283,PriceBands!A:A,0)),"£30k+")</f>
        <v>£15-20k</v>
      </c>
      <c r="X283" s="7">
        <f t="shared" si="42"/>
        <v>0</v>
      </c>
      <c r="Y283" s="7" t="str">
        <f>IFERROR(INDEX(MileageBand!B:B,MATCH(VehicleData!X283,MileageBand!A:A,0)),"Extremely High")</f>
        <v>Low</v>
      </c>
      <c r="Z283" s="7">
        <f t="shared" si="43"/>
        <v>1.5</v>
      </c>
      <c r="AA283" s="9" t="str">
        <f t="shared" si="44"/>
        <v>Y</v>
      </c>
      <c r="AB283" s="9" t="str">
        <f t="shared" si="45"/>
        <v>Y</v>
      </c>
      <c r="AC283" s="9" t="str">
        <f t="shared" si="46"/>
        <v>Y</v>
      </c>
      <c r="AD283" s="9" t="str">
        <f t="shared" si="47"/>
        <v>Y</v>
      </c>
      <c r="AE283" s="9" t="str">
        <f t="shared" si="48"/>
        <v>Y</v>
      </c>
      <c r="AF283" s="11" t="str">
        <f t="shared" si="49"/>
        <v>Y</v>
      </c>
    </row>
    <row r="284" spans="1:32" ht="13" x14ac:dyDescent="0.15">
      <c r="A284" s="1" t="s">
        <v>831</v>
      </c>
      <c r="B284" s="1" t="s">
        <v>274</v>
      </c>
      <c r="C284" s="2">
        <v>8445</v>
      </c>
      <c r="D284" s="1" t="s">
        <v>832</v>
      </c>
      <c r="E284" s="1">
        <v>1</v>
      </c>
      <c r="F284" s="1" t="s">
        <v>11</v>
      </c>
      <c r="G284" s="2">
        <v>20000</v>
      </c>
      <c r="H284" s="1" t="s">
        <v>786</v>
      </c>
      <c r="I284" s="1" t="s">
        <v>25</v>
      </c>
      <c r="J284" s="1" t="s">
        <v>13</v>
      </c>
      <c r="K284" s="1">
        <v>5</v>
      </c>
      <c r="L284" s="3">
        <v>44984</v>
      </c>
      <c r="M284" s="1">
        <v>8</v>
      </c>
      <c r="N284" s="1" t="s">
        <v>833</v>
      </c>
      <c r="O284" s="1" t="s">
        <v>15</v>
      </c>
      <c r="P284" s="2">
        <v>1242</v>
      </c>
      <c r="Q284" s="1">
        <v>49.6</v>
      </c>
      <c r="R284" s="1">
        <v>4</v>
      </c>
      <c r="S284" s="1">
        <v>116</v>
      </c>
      <c r="T284" s="1">
        <v>2019</v>
      </c>
      <c r="U284" s="5" t="str">
        <f t="shared" si="40"/>
        <v>Manual</v>
      </c>
      <c r="V284" s="7">
        <f t="shared" si="41"/>
        <v>5000</v>
      </c>
      <c r="W284" s="7" t="str">
        <f>IFERROR(INDEX(PriceBands!C:C,MATCH(V284,PriceBands!A:A,0)),"£30k+")</f>
        <v>£5-10k</v>
      </c>
      <c r="X284" s="7">
        <f t="shared" si="42"/>
        <v>0</v>
      </c>
      <c r="Y284" s="7" t="str">
        <f>IFERROR(INDEX(MileageBand!B:B,MATCH(VehicleData!X284,MileageBand!A:A,0)),"Extremely High")</f>
        <v>Low</v>
      </c>
      <c r="Z284" s="7">
        <f t="shared" si="43"/>
        <v>1.2</v>
      </c>
      <c r="AA284" s="9" t="str">
        <f t="shared" si="44"/>
        <v>Y</v>
      </c>
      <c r="AB284" s="9" t="str">
        <f t="shared" si="45"/>
        <v>Y</v>
      </c>
      <c r="AC284" s="9" t="str">
        <f t="shared" si="46"/>
        <v>Y</v>
      </c>
      <c r="AD284" s="9" t="str">
        <f t="shared" si="47"/>
        <v>Y</v>
      </c>
      <c r="AE284" s="9" t="str">
        <f t="shared" si="48"/>
        <v>Y</v>
      </c>
      <c r="AF284" s="11" t="str">
        <f t="shared" si="49"/>
        <v>Y</v>
      </c>
    </row>
    <row r="285" spans="1:32" ht="13" x14ac:dyDescent="0.15">
      <c r="A285" s="1" t="s">
        <v>834</v>
      </c>
      <c r="B285" s="1" t="s">
        <v>17</v>
      </c>
      <c r="C285" s="2">
        <v>11945</v>
      </c>
      <c r="D285" s="1" t="s">
        <v>835</v>
      </c>
      <c r="E285" s="1">
        <v>2</v>
      </c>
      <c r="F285" s="1" t="s">
        <v>268</v>
      </c>
      <c r="G285" s="2">
        <v>90000</v>
      </c>
      <c r="H285" s="1" t="s">
        <v>56</v>
      </c>
      <c r="I285" s="1" t="s">
        <v>25</v>
      </c>
      <c r="J285" s="1" t="s">
        <v>42</v>
      </c>
      <c r="K285" s="1">
        <v>8</v>
      </c>
      <c r="L285" s="3">
        <v>44833</v>
      </c>
      <c r="M285" s="1">
        <v>22</v>
      </c>
      <c r="N285" s="1" t="s">
        <v>836</v>
      </c>
      <c r="O285" s="1" t="s">
        <v>44</v>
      </c>
      <c r="P285" s="1">
        <v>0</v>
      </c>
      <c r="Q285" s="1">
        <v>0</v>
      </c>
      <c r="R285" s="1">
        <v>5</v>
      </c>
      <c r="S285" s="1">
        <v>0</v>
      </c>
      <c r="T285" s="1">
        <v>2016</v>
      </c>
      <c r="U285" s="5" t="str">
        <f t="shared" si="40"/>
        <v>Automatic</v>
      </c>
      <c r="V285" s="7">
        <f t="shared" si="41"/>
        <v>10000</v>
      </c>
      <c r="W285" s="7" t="str">
        <f>IFERROR(INDEX(PriceBands!C:C,MATCH(V285,PriceBands!A:A,0)),"£30k+")</f>
        <v>£10-£15k</v>
      </c>
      <c r="X285" s="7">
        <f t="shared" si="42"/>
        <v>50000</v>
      </c>
      <c r="Y285" s="7" t="str">
        <f>IFERROR(INDEX(MileageBand!B:B,MATCH(VehicleData!X285,MileageBand!A:A,0)),"Extremely High")</f>
        <v>Medium</v>
      </c>
      <c r="Z285" s="7">
        <f t="shared" si="43"/>
        <v>0</v>
      </c>
      <c r="AA285" s="9" t="str">
        <f t="shared" si="44"/>
        <v>Y</v>
      </c>
      <c r="AB285" s="9" t="str">
        <f t="shared" si="45"/>
        <v>Y</v>
      </c>
      <c r="AC285" s="9" t="str">
        <f t="shared" si="46"/>
        <v>Y</v>
      </c>
      <c r="AD285" s="9" t="str">
        <f t="shared" si="47"/>
        <v>Y</v>
      </c>
      <c r="AE285" s="9" t="str">
        <f t="shared" si="48"/>
        <v>N</v>
      </c>
      <c r="AF285" s="11" t="str">
        <f t="shared" si="49"/>
        <v>N</v>
      </c>
    </row>
    <row r="286" spans="1:32" ht="13" x14ac:dyDescent="0.15">
      <c r="A286" s="1" t="s">
        <v>837</v>
      </c>
      <c r="B286" s="1" t="s">
        <v>40</v>
      </c>
      <c r="C286" s="2">
        <v>15695</v>
      </c>
      <c r="D286" s="1" t="s">
        <v>838</v>
      </c>
      <c r="E286" s="1">
        <v>2</v>
      </c>
      <c r="F286" s="1" t="s">
        <v>11</v>
      </c>
      <c r="G286" s="2">
        <v>12000</v>
      </c>
      <c r="H286" s="1" t="s">
        <v>56</v>
      </c>
      <c r="I286" s="1" t="s">
        <v>5</v>
      </c>
      <c r="J286" s="1" t="s">
        <v>13</v>
      </c>
      <c r="K286" s="1">
        <v>5</v>
      </c>
      <c r="L286" s="3">
        <v>45512</v>
      </c>
      <c r="M286" s="1">
        <v>19</v>
      </c>
      <c r="N286" s="1" t="s">
        <v>839</v>
      </c>
      <c r="O286" s="1" t="s">
        <v>20</v>
      </c>
      <c r="P286" s="2">
        <v>1332</v>
      </c>
      <c r="Q286" s="1">
        <v>47.9</v>
      </c>
      <c r="R286" s="1">
        <v>5</v>
      </c>
      <c r="S286" s="1">
        <v>122</v>
      </c>
      <c r="T286" s="1">
        <v>2019</v>
      </c>
      <c r="U286" s="5" t="str">
        <f t="shared" si="40"/>
        <v>Automatic</v>
      </c>
      <c r="V286" s="7">
        <f t="shared" si="41"/>
        <v>15000</v>
      </c>
      <c r="W286" s="7" t="str">
        <f>IFERROR(INDEX(PriceBands!C:C,MATCH(V286,PriceBands!A:A,0)),"£30k+")</f>
        <v>£15-20k</v>
      </c>
      <c r="X286" s="7">
        <f t="shared" si="42"/>
        <v>0</v>
      </c>
      <c r="Y286" s="7" t="str">
        <f>IFERROR(INDEX(MileageBand!B:B,MATCH(VehicleData!X286,MileageBand!A:A,0)),"Extremely High")</f>
        <v>Low</v>
      </c>
      <c r="Z286" s="7">
        <f t="shared" si="43"/>
        <v>1.3</v>
      </c>
      <c r="AA286" s="9" t="str">
        <f t="shared" si="44"/>
        <v>Y</v>
      </c>
      <c r="AB286" s="9" t="str">
        <f t="shared" si="45"/>
        <v>Y</v>
      </c>
      <c r="AC286" s="9" t="str">
        <f t="shared" si="46"/>
        <v>Y</v>
      </c>
      <c r="AD286" s="9" t="str">
        <f t="shared" si="47"/>
        <v>Y</v>
      </c>
      <c r="AE286" s="9" t="str">
        <f t="shared" si="48"/>
        <v>Y</v>
      </c>
      <c r="AF286" s="11" t="str">
        <f t="shared" si="49"/>
        <v>Y</v>
      </c>
    </row>
    <row r="287" spans="1:32" ht="13" x14ac:dyDescent="0.15">
      <c r="A287" s="1" t="s">
        <v>840</v>
      </c>
      <c r="B287" s="1" t="s">
        <v>266</v>
      </c>
      <c r="C287" s="2">
        <v>5728</v>
      </c>
      <c r="D287" s="1" t="s">
        <v>841</v>
      </c>
      <c r="E287" s="1">
        <v>1</v>
      </c>
      <c r="F287" s="1" t="s">
        <v>24</v>
      </c>
      <c r="G287" s="2">
        <v>82000</v>
      </c>
      <c r="H287" s="1" t="s">
        <v>56</v>
      </c>
      <c r="I287" s="1" t="s">
        <v>5</v>
      </c>
      <c r="J287" s="1" t="s">
        <v>42</v>
      </c>
      <c r="K287" s="1">
        <v>8</v>
      </c>
      <c r="L287" s="3">
        <v>45489</v>
      </c>
      <c r="M287" s="1">
        <v>19</v>
      </c>
      <c r="N287" s="1" t="s">
        <v>842</v>
      </c>
      <c r="O287" s="1" t="s">
        <v>44</v>
      </c>
      <c r="P287" s="2">
        <v>1461</v>
      </c>
      <c r="Q287" s="1">
        <v>64.2</v>
      </c>
      <c r="R287" s="1">
        <v>7</v>
      </c>
      <c r="S287" s="1">
        <v>105</v>
      </c>
      <c r="T287" s="1">
        <v>2016</v>
      </c>
      <c r="U287" s="5" t="str">
        <f t="shared" si="40"/>
        <v>Manual</v>
      </c>
      <c r="V287" s="7">
        <f t="shared" si="41"/>
        <v>5000</v>
      </c>
      <c r="W287" s="7" t="str">
        <f>IFERROR(INDEX(PriceBands!C:C,MATCH(V287,PriceBands!A:A,0)),"£30k+")</f>
        <v>£5-10k</v>
      </c>
      <c r="X287" s="7">
        <f t="shared" si="42"/>
        <v>50000</v>
      </c>
      <c r="Y287" s="7" t="str">
        <f>IFERROR(INDEX(MileageBand!B:B,MATCH(VehicleData!X287,MileageBand!A:A,0)),"Extremely High")</f>
        <v>Medium</v>
      </c>
      <c r="Z287" s="7">
        <f t="shared" si="43"/>
        <v>1.5</v>
      </c>
      <c r="AA287" s="9" t="str">
        <f t="shared" si="44"/>
        <v>Y</v>
      </c>
      <c r="AB287" s="9" t="str">
        <f t="shared" si="45"/>
        <v>Y</v>
      </c>
      <c r="AC287" s="9" t="str">
        <f t="shared" si="46"/>
        <v>Y</v>
      </c>
      <c r="AD287" s="9" t="str">
        <f t="shared" si="47"/>
        <v>Y</v>
      </c>
      <c r="AE287" s="9" t="str">
        <f t="shared" si="48"/>
        <v>Y</v>
      </c>
      <c r="AF287" s="11" t="str">
        <f t="shared" si="49"/>
        <v>Y</v>
      </c>
    </row>
    <row r="288" spans="1:32" ht="13" x14ac:dyDescent="0.15">
      <c r="A288" s="1" t="s">
        <v>843</v>
      </c>
      <c r="B288" s="1" t="s">
        <v>22</v>
      </c>
      <c r="C288" s="2">
        <v>19802</v>
      </c>
      <c r="D288" s="1" t="s">
        <v>844</v>
      </c>
      <c r="E288" s="1">
        <v>1</v>
      </c>
      <c r="F288" s="1" t="s">
        <v>11</v>
      </c>
      <c r="G288" s="2">
        <v>10435</v>
      </c>
      <c r="H288" s="1" t="s">
        <v>56</v>
      </c>
      <c r="I288" s="1" t="s">
        <v>5</v>
      </c>
      <c r="J288" s="1" t="s">
        <v>13</v>
      </c>
      <c r="K288" s="1">
        <v>4</v>
      </c>
      <c r="L288" s="3">
        <v>45475</v>
      </c>
      <c r="M288" s="1">
        <v>16</v>
      </c>
      <c r="N288" s="1" t="s">
        <v>845</v>
      </c>
      <c r="O288" s="1" t="s">
        <v>20</v>
      </c>
      <c r="P288" s="2">
        <v>1498</v>
      </c>
      <c r="Q288" s="1">
        <v>42.2</v>
      </c>
      <c r="R288" s="1">
        <v>5</v>
      </c>
      <c r="S288" s="1">
        <v>140</v>
      </c>
      <c r="T288" s="1">
        <v>2020</v>
      </c>
      <c r="U288" s="5" t="str">
        <f t="shared" si="40"/>
        <v>Manual</v>
      </c>
      <c r="V288" s="7">
        <f t="shared" si="41"/>
        <v>15000</v>
      </c>
      <c r="W288" s="7" t="str">
        <f>IFERROR(INDEX(PriceBands!C:C,MATCH(V288,PriceBands!A:A,0)),"£30k+")</f>
        <v>£15-20k</v>
      </c>
      <c r="X288" s="7">
        <f t="shared" si="42"/>
        <v>0</v>
      </c>
      <c r="Y288" s="7" t="str">
        <f>IFERROR(INDEX(MileageBand!B:B,MATCH(VehicleData!X288,MileageBand!A:A,0)),"Extremely High")</f>
        <v>Low</v>
      </c>
      <c r="Z288" s="7">
        <f t="shared" si="43"/>
        <v>1.5</v>
      </c>
      <c r="AA288" s="9" t="str">
        <f t="shared" si="44"/>
        <v>Y</v>
      </c>
      <c r="AB288" s="9" t="str">
        <f t="shared" si="45"/>
        <v>Y</v>
      </c>
      <c r="AC288" s="9" t="str">
        <f t="shared" si="46"/>
        <v>Y</v>
      </c>
      <c r="AD288" s="9" t="str">
        <f t="shared" si="47"/>
        <v>Y</v>
      </c>
      <c r="AE288" s="9" t="str">
        <f t="shared" si="48"/>
        <v>Y</v>
      </c>
      <c r="AF288" s="11" t="str">
        <f t="shared" si="49"/>
        <v>Y</v>
      </c>
    </row>
    <row r="289" spans="1:32" ht="13" x14ac:dyDescent="0.15">
      <c r="A289" s="1" t="s">
        <v>846</v>
      </c>
      <c r="B289" s="1" t="s">
        <v>22</v>
      </c>
      <c r="C289" s="2">
        <v>9611</v>
      </c>
      <c r="D289" s="1" t="s">
        <v>847</v>
      </c>
      <c r="E289" s="1">
        <v>1</v>
      </c>
      <c r="F289" s="1" t="s">
        <v>11</v>
      </c>
      <c r="G289" s="2">
        <v>53835</v>
      </c>
      <c r="H289" s="1" t="s">
        <v>12</v>
      </c>
      <c r="I289" s="1" t="s">
        <v>5</v>
      </c>
      <c r="J289" s="1" t="s">
        <v>13</v>
      </c>
      <c r="K289" s="1">
        <v>5</v>
      </c>
      <c r="L289" s="3">
        <v>45527</v>
      </c>
      <c r="M289" s="1">
        <v>1</v>
      </c>
      <c r="N289" s="1" t="s">
        <v>848</v>
      </c>
      <c r="O289" s="1" t="s">
        <v>20</v>
      </c>
      <c r="P289" s="1">
        <v>999</v>
      </c>
      <c r="Q289" s="1">
        <v>48.7</v>
      </c>
      <c r="R289" s="1">
        <v>5</v>
      </c>
      <c r="S289" s="1">
        <v>109</v>
      </c>
      <c r="T289" s="1">
        <v>2019</v>
      </c>
      <c r="U289" s="5" t="str">
        <f t="shared" si="40"/>
        <v>Manual</v>
      </c>
      <c r="V289" s="7">
        <f t="shared" si="41"/>
        <v>5000</v>
      </c>
      <c r="W289" s="7" t="str">
        <f>IFERROR(INDEX(PriceBands!C:C,MATCH(V289,PriceBands!A:A,0)),"£30k+")</f>
        <v>£5-10k</v>
      </c>
      <c r="X289" s="7">
        <f t="shared" si="42"/>
        <v>50000</v>
      </c>
      <c r="Y289" s="7" t="str">
        <f>IFERROR(INDEX(MileageBand!B:B,MATCH(VehicleData!X289,MileageBand!A:A,0)),"Extremely High")</f>
        <v>Medium</v>
      </c>
      <c r="Z289" s="7">
        <f t="shared" si="43"/>
        <v>1</v>
      </c>
      <c r="AA289" s="9" t="str">
        <f t="shared" si="44"/>
        <v>Y</v>
      </c>
      <c r="AB289" s="9" t="str">
        <f t="shared" si="45"/>
        <v>Y</v>
      </c>
      <c r="AC289" s="9" t="str">
        <f t="shared" si="46"/>
        <v>Y</v>
      </c>
      <c r="AD289" s="9" t="str">
        <f t="shared" si="47"/>
        <v>Y</v>
      </c>
      <c r="AE289" s="9" t="str">
        <f t="shared" si="48"/>
        <v>Y</v>
      </c>
      <c r="AF289" s="11" t="str">
        <f t="shared" si="49"/>
        <v>Y</v>
      </c>
    </row>
    <row r="290" spans="1:32" ht="13" x14ac:dyDescent="0.15">
      <c r="A290" s="1" t="s">
        <v>849</v>
      </c>
      <c r="B290" s="1" t="s">
        <v>375</v>
      </c>
      <c r="C290" s="2">
        <v>6810</v>
      </c>
      <c r="D290" s="1" t="s">
        <v>850</v>
      </c>
      <c r="E290" s="1">
        <v>1</v>
      </c>
      <c r="F290" s="1" t="s">
        <v>11</v>
      </c>
      <c r="G290" s="2">
        <v>27500</v>
      </c>
      <c r="H290" s="1" t="s">
        <v>12</v>
      </c>
      <c r="I290" s="1" t="s">
        <v>25</v>
      </c>
      <c r="J290" s="1" t="s">
        <v>13</v>
      </c>
      <c r="K290" s="1">
        <v>8</v>
      </c>
      <c r="L290" s="3">
        <v>45253</v>
      </c>
      <c r="M290" s="1">
        <v>9</v>
      </c>
      <c r="N290" s="1" t="s">
        <v>851</v>
      </c>
      <c r="O290" s="1" t="s">
        <v>20</v>
      </c>
      <c r="P290" s="2">
        <v>1200</v>
      </c>
      <c r="Q290" s="1">
        <v>61.4</v>
      </c>
      <c r="R290" s="1">
        <v>5</v>
      </c>
      <c r="S290" s="1">
        <v>105</v>
      </c>
      <c r="T290" s="1">
        <v>2016</v>
      </c>
      <c r="U290" s="5" t="str">
        <f t="shared" si="40"/>
        <v>Manual</v>
      </c>
      <c r="V290" s="7">
        <f t="shared" si="41"/>
        <v>5000</v>
      </c>
      <c r="W290" s="7" t="str">
        <f>IFERROR(INDEX(PriceBands!C:C,MATCH(V290,PriceBands!A:A,0)),"£30k+")</f>
        <v>£5-10k</v>
      </c>
      <c r="X290" s="7">
        <f t="shared" si="42"/>
        <v>0</v>
      </c>
      <c r="Y290" s="7" t="str">
        <f>IFERROR(INDEX(MileageBand!B:B,MATCH(VehicleData!X290,MileageBand!A:A,0)),"Extremely High")</f>
        <v>Low</v>
      </c>
      <c r="Z290" s="7">
        <f t="shared" si="43"/>
        <v>1.2</v>
      </c>
      <c r="AA290" s="9" t="str">
        <f t="shared" si="44"/>
        <v>Y</v>
      </c>
      <c r="AB290" s="9" t="str">
        <f t="shared" si="45"/>
        <v>Y</v>
      </c>
      <c r="AC290" s="9" t="str">
        <f t="shared" si="46"/>
        <v>Y</v>
      </c>
      <c r="AD290" s="9" t="str">
        <f t="shared" si="47"/>
        <v>Y</v>
      </c>
      <c r="AE290" s="9" t="str">
        <f t="shared" si="48"/>
        <v>Y</v>
      </c>
      <c r="AF290" s="11" t="str">
        <f t="shared" si="49"/>
        <v>Y</v>
      </c>
    </row>
    <row r="291" spans="1:32" ht="13" x14ac:dyDescent="0.15">
      <c r="A291" s="1" t="s">
        <v>852</v>
      </c>
      <c r="B291" s="1" t="s">
        <v>40</v>
      </c>
      <c r="C291" s="2">
        <v>12995</v>
      </c>
      <c r="D291" s="1" t="s">
        <v>853</v>
      </c>
      <c r="E291" s="1">
        <v>2</v>
      </c>
      <c r="F291" s="1" t="s">
        <v>24</v>
      </c>
      <c r="G291" s="1">
        <v>32</v>
      </c>
      <c r="H291" s="1" t="s">
        <v>12</v>
      </c>
      <c r="I291" s="1" t="s">
        <v>25</v>
      </c>
      <c r="J291" s="1" t="s">
        <v>13</v>
      </c>
      <c r="K291" s="1">
        <v>11</v>
      </c>
      <c r="L291" s="3">
        <v>43221</v>
      </c>
      <c r="M291" s="1">
        <v>21</v>
      </c>
      <c r="N291" s="1" t="s">
        <v>854</v>
      </c>
      <c r="O291" s="1" t="s">
        <v>20</v>
      </c>
      <c r="P291" s="2">
        <v>1796</v>
      </c>
      <c r="Q291" s="1">
        <v>64.2</v>
      </c>
      <c r="R291" s="1">
        <v>5</v>
      </c>
      <c r="S291" s="1">
        <v>116</v>
      </c>
      <c r="T291" s="1">
        <v>2013</v>
      </c>
      <c r="U291" s="5" t="str">
        <f t="shared" si="40"/>
        <v>Automatic</v>
      </c>
      <c r="V291" s="7">
        <f t="shared" si="41"/>
        <v>10000</v>
      </c>
      <c r="W291" s="7" t="str">
        <f>IFERROR(INDEX(PriceBands!C:C,MATCH(V291,PriceBands!A:A,0)),"£30k+")</f>
        <v>£10-£15k</v>
      </c>
      <c r="X291" s="7">
        <f t="shared" si="42"/>
        <v>0</v>
      </c>
      <c r="Y291" s="7" t="str">
        <f>IFERROR(INDEX(MileageBand!B:B,MATCH(VehicleData!X291,MileageBand!A:A,0)),"Extremely High")</f>
        <v>Low</v>
      </c>
      <c r="Z291" s="7">
        <f t="shared" si="43"/>
        <v>1.8</v>
      </c>
      <c r="AA291" s="9" t="str">
        <f t="shared" si="44"/>
        <v>Y</v>
      </c>
      <c r="AB291" s="9" t="str">
        <f t="shared" si="45"/>
        <v>Y</v>
      </c>
      <c r="AC291" s="9" t="str">
        <f t="shared" si="46"/>
        <v>Y</v>
      </c>
      <c r="AD291" s="9" t="str">
        <f t="shared" si="47"/>
        <v>N</v>
      </c>
      <c r="AE291" s="9" t="str">
        <f t="shared" si="48"/>
        <v>Y</v>
      </c>
      <c r="AF291" s="11" t="str">
        <f t="shared" si="49"/>
        <v>N</v>
      </c>
    </row>
    <row r="292" spans="1:32" ht="13" x14ac:dyDescent="0.15">
      <c r="A292" s="1" t="s">
        <v>855</v>
      </c>
      <c r="B292" s="1" t="s">
        <v>104</v>
      </c>
      <c r="C292" s="2">
        <v>8010</v>
      </c>
      <c r="D292" s="1" t="s">
        <v>856</v>
      </c>
      <c r="E292" s="1">
        <v>2</v>
      </c>
      <c r="F292" s="1" t="s">
        <v>3</v>
      </c>
      <c r="G292" s="2">
        <v>48452</v>
      </c>
      <c r="H292" s="1" t="s">
        <v>56</v>
      </c>
      <c r="I292" s="1" t="s">
        <v>5</v>
      </c>
      <c r="J292" s="1" t="s">
        <v>13</v>
      </c>
      <c r="K292" s="1">
        <v>11</v>
      </c>
      <c r="L292" s="3">
        <v>45493</v>
      </c>
      <c r="M292" s="1">
        <v>8</v>
      </c>
      <c r="N292" s="1" t="s">
        <v>857</v>
      </c>
      <c r="O292" s="1" t="s">
        <v>20</v>
      </c>
      <c r="P292" s="2">
        <v>1497</v>
      </c>
      <c r="Q292" s="1">
        <v>80.7</v>
      </c>
      <c r="R292" s="1">
        <v>5</v>
      </c>
      <c r="S292" s="1">
        <v>79</v>
      </c>
      <c r="T292" s="1">
        <v>2013</v>
      </c>
      <c r="U292" s="5" t="str">
        <f t="shared" si="40"/>
        <v>Automatic</v>
      </c>
      <c r="V292" s="7">
        <f t="shared" si="41"/>
        <v>5000</v>
      </c>
      <c r="W292" s="7" t="str">
        <f>IFERROR(INDEX(PriceBands!C:C,MATCH(V292,PriceBands!A:A,0)),"£30k+")</f>
        <v>£5-10k</v>
      </c>
      <c r="X292" s="7">
        <f t="shared" si="42"/>
        <v>0</v>
      </c>
      <c r="Y292" s="7" t="str">
        <f>IFERROR(INDEX(MileageBand!B:B,MATCH(VehicleData!X292,MileageBand!A:A,0)),"Extremely High")</f>
        <v>Low</v>
      </c>
      <c r="Z292" s="7">
        <f t="shared" si="43"/>
        <v>1.5</v>
      </c>
      <c r="AA292" s="9" t="str">
        <f t="shared" si="44"/>
        <v>Y</v>
      </c>
      <c r="AB292" s="9" t="str">
        <f t="shared" si="45"/>
        <v>Y</v>
      </c>
      <c r="AC292" s="9" t="str">
        <f t="shared" si="46"/>
        <v>Y</v>
      </c>
      <c r="AD292" s="9" t="str">
        <f t="shared" si="47"/>
        <v>N</v>
      </c>
      <c r="AE292" s="9" t="str">
        <f t="shared" si="48"/>
        <v>Y</v>
      </c>
      <c r="AF292" s="11" t="str">
        <f t="shared" si="49"/>
        <v>N</v>
      </c>
    </row>
    <row r="293" spans="1:32" ht="13" x14ac:dyDescent="0.15">
      <c r="A293" s="1" t="s">
        <v>858</v>
      </c>
      <c r="B293" s="1" t="s">
        <v>22</v>
      </c>
      <c r="C293" s="2">
        <v>1695</v>
      </c>
      <c r="D293" s="1" t="s">
        <v>859</v>
      </c>
      <c r="E293" s="1">
        <v>1</v>
      </c>
      <c r="F293" s="1" t="s">
        <v>24</v>
      </c>
      <c r="G293" s="2">
        <v>69000</v>
      </c>
      <c r="H293" s="1" t="s">
        <v>48</v>
      </c>
      <c r="I293" s="1" t="s">
        <v>5</v>
      </c>
      <c r="J293" s="1" t="s">
        <v>13</v>
      </c>
      <c r="K293" s="1">
        <v>15</v>
      </c>
      <c r="L293" s="3">
        <v>45580</v>
      </c>
      <c r="M293" s="1">
        <v>11</v>
      </c>
      <c r="N293" s="1" t="s">
        <v>860</v>
      </c>
      <c r="O293" s="1" t="s">
        <v>15</v>
      </c>
      <c r="P293" s="2">
        <v>1422</v>
      </c>
      <c r="Q293" s="1">
        <v>62.8</v>
      </c>
      <c r="R293" s="1">
        <v>5</v>
      </c>
      <c r="S293" s="1">
        <v>119</v>
      </c>
      <c r="T293" s="1">
        <v>2009</v>
      </c>
      <c r="U293" s="5" t="str">
        <f t="shared" si="40"/>
        <v>Manual</v>
      </c>
      <c r="V293" s="7">
        <f t="shared" si="41"/>
        <v>0</v>
      </c>
      <c r="W293" s="7" t="str">
        <f>IFERROR(INDEX(PriceBands!C:C,MATCH(V293,PriceBands!A:A,0)),"£30k+")</f>
        <v>£0-5k</v>
      </c>
      <c r="X293" s="7">
        <f t="shared" si="42"/>
        <v>50000</v>
      </c>
      <c r="Y293" s="7" t="str">
        <f>IFERROR(INDEX(MileageBand!B:B,MATCH(VehicleData!X293,MileageBand!A:A,0)),"Extremely High")</f>
        <v>Medium</v>
      </c>
      <c r="Z293" s="7">
        <f t="shared" si="43"/>
        <v>1.4</v>
      </c>
      <c r="AA293" s="9" t="str">
        <f t="shared" si="44"/>
        <v>Y</v>
      </c>
      <c r="AB293" s="9" t="str">
        <f t="shared" si="45"/>
        <v>Y</v>
      </c>
      <c r="AC293" s="9" t="str">
        <f t="shared" si="46"/>
        <v>Y</v>
      </c>
      <c r="AD293" s="9" t="str">
        <f t="shared" si="47"/>
        <v>N</v>
      </c>
      <c r="AE293" s="9" t="str">
        <f t="shared" si="48"/>
        <v>Y</v>
      </c>
      <c r="AF293" s="11" t="str">
        <f t="shared" si="49"/>
        <v>N</v>
      </c>
    </row>
    <row r="294" spans="1:32" ht="13" x14ac:dyDescent="0.15">
      <c r="A294" s="1" t="s">
        <v>861</v>
      </c>
      <c r="B294" s="1" t="s">
        <v>46</v>
      </c>
      <c r="C294" s="2">
        <v>19240</v>
      </c>
      <c r="D294" s="1" t="s">
        <v>862</v>
      </c>
      <c r="E294" s="1">
        <v>1</v>
      </c>
      <c r="F294" s="1" t="s">
        <v>11</v>
      </c>
      <c r="G294" s="2">
        <v>30000</v>
      </c>
      <c r="H294" s="1" t="s">
        <v>65</v>
      </c>
      <c r="I294" s="1" t="s">
        <v>5</v>
      </c>
      <c r="J294" s="1" t="s">
        <v>13</v>
      </c>
      <c r="K294" s="1">
        <v>6</v>
      </c>
      <c r="L294" s="3">
        <v>45758</v>
      </c>
      <c r="M294" s="1">
        <v>26</v>
      </c>
      <c r="N294" s="1" t="s">
        <v>863</v>
      </c>
      <c r="O294" s="1" t="s">
        <v>28</v>
      </c>
      <c r="P294" s="2">
        <v>1498</v>
      </c>
      <c r="Q294" s="1">
        <v>55.4</v>
      </c>
      <c r="R294" s="1">
        <v>5</v>
      </c>
      <c r="S294" s="1">
        <v>117</v>
      </c>
      <c r="T294" s="1">
        <v>2018</v>
      </c>
      <c r="U294" s="5" t="str">
        <f t="shared" si="40"/>
        <v>Manual</v>
      </c>
      <c r="V294" s="7">
        <f t="shared" si="41"/>
        <v>15000</v>
      </c>
      <c r="W294" s="7" t="str">
        <f>IFERROR(INDEX(PriceBands!C:C,MATCH(V294,PriceBands!A:A,0)),"£30k+")</f>
        <v>£15-20k</v>
      </c>
      <c r="X294" s="7">
        <f t="shared" si="42"/>
        <v>0</v>
      </c>
      <c r="Y294" s="7" t="str">
        <f>IFERROR(INDEX(MileageBand!B:B,MATCH(VehicleData!X294,MileageBand!A:A,0)),"Extremely High")</f>
        <v>Low</v>
      </c>
      <c r="Z294" s="7">
        <f t="shared" si="43"/>
        <v>1.5</v>
      </c>
      <c r="AA294" s="9" t="str">
        <f t="shared" si="44"/>
        <v>Y</v>
      </c>
      <c r="AB294" s="9" t="str">
        <f t="shared" si="45"/>
        <v>Y</v>
      </c>
      <c r="AC294" s="9" t="str">
        <f t="shared" si="46"/>
        <v>Y</v>
      </c>
      <c r="AD294" s="9" t="str">
        <f t="shared" si="47"/>
        <v>Y</v>
      </c>
      <c r="AE294" s="9" t="str">
        <f t="shared" si="48"/>
        <v>Y</v>
      </c>
      <c r="AF294" s="11" t="str">
        <f t="shared" si="49"/>
        <v>Y</v>
      </c>
    </row>
    <row r="295" spans="1:32" ht="13" x14ac:dyDescent="0.15">
      <c r="A295" s="1" t="s">
        <v>864</v>
      </c>
      <c r="B295" s="1" t="s">
        <v>127</v>
      </c>
      <c r="C295" s="2">
        <v>8980</v>
      </c>
      <c r="D295" s="1" t="s">
        <v>865</v>
      </c>
      <c r="E295" s="1">
        <v>1</v>
      </c>
      <c r="F295" s="1" t="s">
        <v>11</v>
      </c>
      <c r="G295" s="2">
        <v>36600</v>
      </c>
      <c r="H295" s="1" t="s">
        <v>65</v>
      </c>
      <c r="I295" s="1" t="s">
        <v>5</v>
      </c>
      <c r="J295" s="1" t="s">
        <v>13</v>
      </c>
      <c r="K295" s="1">
        <v>11</v>
      </c>
      <c r="L295" s="3">
        <v>45634</v>
      </c>
      <c r="M295" s="1">
        <v>16</v>
      </c>
      <c r="N295" s="1" t="s">
        <v>866</v>
      </c>
      <c r="O295" s="1" t="s">
        <v>20</v>
      </c>
      <c r="P295" s="2">
        <v>1598</v>
      </c>
      <c r="Q295" s="1">
        <v>47.1</v>
      </c>
      <c r="R295" s="1">
        <v>5</v>
      </c>
      <c r="S295" s="1">
        <v>140</v>
      </c>
      <c r="T295" s="1">
        <v>2013</v>
      </c>
      <c r="U295" s="5" t="str">
        <f t="shared" si="40"/>
        <v>Manual</v>
      </c>
      <c r="V295" s="7">
        <f t="shared" si="41"/>
        <v>5000</v>
      </c>
      <c r="W295" s="7" t="str">
        <f>IFERROR(INDEX(PriceBands!C:C,MATCH(V295,PriceBands!A:A,0)),"£30k+")</f>
        <v>£5-10k</v>
      </c>
      <c r="X295" s="7">
        <f t="shared" si="42"/>
        <v>0</v>
      </c>
      <c r="Y295" s="7" t="str">
        <f>IFERROR(INDEX(MileageBand!B:B,MATCH(VehicleData!X295,MileageBand!A:A,0)),"Extremely High")</f>
        <v>Low</v>
      </c>
      <c r="Z295" s="7">
        <f t="shared" si="43"/>
        <v>1.6</v>
      </c>
      <c r="AA295" s="9" t="str">
        <f t="shared" si="44"/>
        <v>Y</v>
      </c>
      <c r="AB295" s="9" t="str">
        <f t="shared" si="45"/>
        <v>Y</v>
      </c>
      <c r="AC295" s="9" t="str">
        <f t="shared" si="46"/>
        <v>Y</v>
      </c>
      <c r="AD295" s="9" t="str">
        <f t="shared" si="47"/>
        <v>N</v>
      </c>
      <c r="AE295" s="9" t="str">
        <f t="shared" si="48"/>
        <v>Y</v>
      </c>
      <c r="AF295" s="11" t="str">
        <f t="shared" si="49"/>
        <v>N</v>
      </c>
    </row>
    <row r="296" spans="1:32" ht="13" x14ac:dyDescent="0.15">
      <c r="A296" s="1" t="s">
        <v>867</v>
      </c>
      <c r="B296" s="1" t="s">
        <v>17</v>
      </c>
      <c r="C296" s="2">
        <v>4345</v>
      </c>
      <c r="D296" s="1" t="s">
        <v>868</v>
      </c>
      <c r="E296" s="1">
        <v>1</v>
      </c>
      <c r="F296" s="1" t="s">
        <v>11</v>
      </c>
      <c r="G296" s="2">
        <v>34504</v>
      </c>
      <c r="H296" s="1" t="s">
        <v>48</v>
      </c>
      <c r="I296" s="1" t="s">
        <v>5</v>
      </c>
      <c r="J296" s="1" t="s">
        <v>13</v>
      </c>
      <c r="K296" s="1">
        <v>12</v>
      </c>
      <c r="L296" s="3">
        <v>45710</v>
      </c>
      <c r="M296" s="1">
        <v>17</v>
      </c>
      <c r="N296" s="1" t="s">
        <v>869</v>
      </c>
      <c r="O296" s="1" t="s">
        <v>20</v>
      </c>
      <c r="P296" s="2">
        <v>1598</v>
      </c>
      <c r="Q296" s="1">
        <v>45.6</v>
      </c>
      <c r="R296" s="1">
        <v>5</v>
      </c>
      <c r="S296" s="1">
        <v>144</v>
      </c>
      <c r="T296" s="1">
        <v>2012</v>
      </c>
      <c r="U296" s="5" t="str">
        <f t="shared" si="40"/>
        <v>Manual</v>
      </c>
      <c r="V296" s="7">
        <f t="shared" si="41"/>
        <v>0</v>
      </c>
      <c r="W296" s="7" t="str">
        <f>IFERROR(INDEX(PriceBands!C:C,MATCH(V296,PriceBands!A:A,0)),"£30k+")</f>
        <v>£0-5k</v>
      </c>
      <c r="X296" s="7">
        <f t="shared" si="42"/>
        <v>0</v>
      </c>
      <c r="Y296" s="7" t="str">
        <f>IFERROR(INDEX(MileageBand!B:B,MATCH(VehicleData!X296,MileageBand!A:A,0)),"Extremely High")</f>
        <v>Low</v>
      </c>
      <c r="Z296" s="7">
        <f t="shared" si="43"/>
        <v>1.6</v>
      </c>
      <c r="AA296" s="9" t="str">
        <f t="shared" si="44"/>
        <v>Y</v>
      </c>
      <c r="AB296" s="9" t="str">
        <f t="shared" si="45"/>
        <v>Y</v>
      </c>
      <c r="AC296" s="9" t="str">
        <f t="shared" si="46"/>
        <v>Y</v>
      </c>
      <c r="AD296" s="9" t="str">
        <f t="shared" si="47"/>
        <v>N</v>
      </c>
      <c r="AE296" s="9" t="str">
        <f t="shared" si="48"/>
        <v>Y</v>
      </c>
      <c r="AF296" s="11" t="str">
        <f t="shared" si="49"/>
        <v>N</v>
      </c>
    </row>
    <row r="297" spans="1:32" ht="13" x14ac:dyDescent="0.15">
      <c r="A297" s="1" t="s">
        <v>870</v>
      </c>
      <c r="B297" s="1" t="s">
        <v>112</v>
      </c>
      <c r="C297" s="2">
        <v>1095</v>
      </c>
      <c r="D297" s="1" t="s">
        <v>871</v>
      </c>
      <c r="E297" s="1">
        <v>1</v>
      </c>
      <c r="F297" s="1" t="s">
        <v>11</v>
      </c>
      <c r="G297" s="2">
        <v>67000</v>
      </c>
      <c r="H297" s="1" t="s">
        <v>12</v>
      </c>
      <c r="I297" s="1" t="s">
        <v>25</v>
      </c>
      <c r="J297" s="1" t="s">
        <v>117</v>
      </c>
      <c r="K297" s="1">
        <v>16</v>
      </c>
      <c r="L297" s="3">
        <v>44902</v>
      </c>
      <c r="M297" s="1">
        <v>16</v>
      </c>
      <c r="N297" s="1" t="s">
        <v>872</v>
      </c>
      <c r="O297" s="1" t="s">
        <v>130</v>
      </c>
      <c r="P297" s="2">
        <v>1598</v>
      </c>
      <c r="Q297" s="1">
        <v>43.5</v>
      </c>
      <c r="R297" s="1">
        <v>4</v>
      </c>
      <c r="S297" s="1">
        <v>155</v>
      </c>
      <c r="T297" s="1">
        <v>2008</v>
      </c>
      <c r="U297" s="5" t="str">
        <f t="shared" si="40"/>
        <v>Manual</v>
      </c>
      <c r="V297" s="7">
        <f t="shared" si="41"/>
        <v>0</v>
      </c>
      <c r="W297" s="7" t="str">
        <f>IFERROR(INDEX(PriceBands!C:C,MATCH(V297,PriceBands!A:A,0)),"£30k+")</f>
        <v>£0-5k</v>
      </c>
      <c r="X297" s="7">
        <f t="shared" si="42"/>
        <v>50000</v>
      </c>
      <c r="Y297" s="7" t="str">
        <f>IFERROR(INDEX(MileageBand!B:B,MATCH(VehicleData!X297,MileageBand!A:A,0)),"Extremely High")</f>
        <v>Medium</v>
      </c>
      <c r="Z297" s="7">
        <f t="shared" si="43"/>
        <v>1.6</v>
      </c>
      <c r="AA297" s="9" t="str">
        <f t="shared" si="44"/>
        <v>Y</v>
      </c>
      <c r="AB297" s="9" t="str">
        <f t="shared" si="45"/>
        <v>Y</v>
      </c>
      <c r="AC297" s="9" t="str">
        <f t="shared" si="46"/>
        <v>Y</v>
      </c>
      <c r="AD297" s="9" t="str">
        <f t="shared" si="47"/>
        <v>N</v>
      </c>
      <c r="AE297" s="9" t="str">
        <f t="shared" si="48"/>
        <v>Y</v>
      </c>
      <c r="AF297" s="11" t="str">
        <f t="shared" si="49"/>
        <v>N</v>
      </c>
    </row>
    <row r="298" spans="1:32" ht="13" x14ac:dyDescent="0.15">
      <c r="A298" s="1" t="s">
        <v>873</v>
      </c>
      <c r="B298" s="1" t="s">
        <v>46</v>
      </c>
      <c r="C298" s="2">
        <v>22560</v>
      </c>
      <c r="D298" s="1" t="s">
        <v>874</v>
      </c>
      <c r="E298" s="1">
        <v>2</v>
      </c>
      <c r="F298" s="1" t="s">
        <v>24</v>
      </c>
      <c r="G298" s="2">
        <v>38000</v>
      </c>
      <c r="H298" s="1" t="s">
        <v>32</v>
      </c>
      <c r="I298" s="1" t="s">
        <v>5</v>
      </c>
      <c r="J298" s="1" t="s">
        <v>6</v>
      </c>
      <c r="K298" s="1">
        <v>8</v>
      </c>
      <c r="L298" s="3">
        <v>45606</v>
      </c>
      <c r="M298" s="1">
        <v>29</v>
      </c>
      <c r="N298" s="1" t="s">
        <v>875</v>
      </c>
      <c r="O298" s="1" t="s">
        <v>6</v>
      </c>
      <c r="P298" s="2">
        <v>1968</v>
      </c>
      <c r="Q298" s="1">
        <v>47.1</v>
      </c>
      <c r="R298" s="1">
        <v>5</v>
      </c>
      <c r="S298" s="1">
        <v>157</v>
      </c>
      <c r="T298" s="1">
        <v>2016</v>
      </c>
      <c r="U298" s="5" t="str">
        <f t="shared" si="40"/>
        <v>Automatic</v>
      </c>
      <c r="V298" s="7">
        <f t="shared" si="41"/>
        <v>20000</v>
      </c>
      <c r="W298" s="7" t="str">
        <f>IFERROR(INDEX(PriceBands!C:C,MATCH(V298,PriceBands!A:A,0)),"£30k+")</f>
        <v>£20-25k</v>
      </c>
      <c r="X298" s="7">
        <f t="shared" si="42"/>
        <v>0</v>
      </c>
      <c r="Y298" s="7" t="str">
        <f>IFERROR(INDEX(MileageBand!B:B,MATCH(VehicleData!X298,MileageBand!A:A,0)),"Extremely High")</f>
        <v>Low</v>
      </c>
      <c r="Z298" s="7">
        <f t="shared" si="43"/>
        <v>2</v>
      </c>
      <c r="AA298" s="9" t="str">
        <f t="shared" si="44"/>
        <v>Y</v>
      </c>
      <c r="AB298" s="9" t="str">
        <f t="shared" si="45"/>
        <v>Y</v>
      </c>
      <c r="AC298" s="9" t="str">
        <f t="shared" si="46"/>
        <v>Y</v>
      </c>
      <c r="AD298" s="9" t="str">
        <f t="shared" si="47"/>
        <v>Y</v>
      </c>
      <c r="AE298" s="9" t="str">
        <f t="shared" si="48"/>
        <v>Y</v>
      </c>
      <c r="AF298" s="11" t="str">
        <f t="shared" si="49"/>
        <v>Y</v>
      </c>
    </row>
    <row r="299" spans="1:32" ht="13" x14ac:dyDescent="0.15">
      <c r="A299" s="1" t="s">
        <v>876</v>
      </c>
      <c r="B299" s="1" t="s">
        <v>9</v>
      </c>
      <c r="C299" s="2">
        <v>3702</v>
      </c>
      <c r="D299" s="1" t="s">
        <v>81</v>
      </c>
      <c r="E299" s="1">
        <v>1</v>
      </c>
      <c r="F299" s="1" t="s">
        <v>11</v>
      </c>
      <c r="G299" s="2">
        <v>45000</v>
      </c>
      <c r="H299" s="1" t="s">
        <v>32</v>
      </c>
      <c r="I299" s="1" t="s">
        <v>5</v>
      </c>
      <c r="J299" s="1" t="s">
        <v>13</v>
      </c>
      <c r="K299" s="1">
        <v>12</v>
      </c>
      <c r="L299" s="3">
        <v>45595</v>
      </c>
      <c r="M299" s="1">
        <v>12</v>
      </c>
      <c r="N299" s="1" t="s">
        <v>877</v>
      </c>
      <c r="O299" s="1" t="s">
        <v>20</v>
      </c>
      <c r="P299" s="2">
        <v>1598</v>
      </c>
      <c r="Q299" s="1">
        <v>44.8</v>
      </c>
      <c r="R299" s="1">
        <v>5</v>
      </c>
      <c r="S299" s="1">
        <v>147</v>
      </c>
      <c r="T299" s="1">
        <v>2012</v>
      </c>
      <c r="U299" s="5" t="str">
        <f t="shared" si="40"/>
        <v>Manual</v>
      </c>
      <c r="V299" s="7">
        <f t="shared" si="41"/>
        <v>0</v>
      </c>
      <c r="W299" s="7" t="str">
        <f>IFERROR(INDEX(PriceBands!C:C,MATCH(V299,PriceBands!A:A,0)),"£30k+")</f>
        <v>£0-5k</v>
      </c>
      <c r="X299" s="7">
        <f t="shared" si="42"/>
        <v>0</v>
      </c>
      <c r="Y299" s="7" t="str">
        <f>IFERROR(INDEX(MileageBand!B:B,MATCH(VehicleData!X299,MileageBand!A:A,0)),"Extremely High")</f>
        <v>Low</v>
      </c>
      <c r="Z299" s="7">
        <f t="shared" si="43"/>
        <v>1.6</v>
      </c>
      <c r="AA299" s="9" t="str">
        <f t="shared" si="44"/>
        <v>Y</v>
      </c>
      <c r="AB299" s="9" t="str">
        <f t="shared" si="45"/>
        <v>Y</v>
      </c>
      <c r="AC299" s="9" t="str">
        <f t="shared" si="46"/>
        <v>Y</v>
      </c>
      <c r="AD299" s="9" t="str">
        <f t="shared" si="47"/>
        <v>N</v>
      </c>
      <c r="AE299" s="9" t="str">
        <f t="shared" si="48"/>
        <v>Y</v>
      </c>
      <c r="AF299" s="11" t="str">
        <f t="shared" si="49"/>
        <v>N</v>
      </c>
    </row>
    <row r="300" spans="1:32" ht="13" x14ac:dyDescent="0.15">
      <c r="A300" s="1" t="s">
        <v>878</v>
      </c>
      <c r="B300" s="1" t="s">
        <v>94</v>
      </c>
      <c r="C300" s="2">
        <v>2679</v>
      </c>
      <c r="D300" s="1" t="s">
        <v>138</v>
      </c>
      <c r="E300" s="1">
        <v>1</v>
      </c>
      <c r="F300" s="1" t="s">
        <v>11</v>
      </c>
      <c r="G300" s="2">
        <v>92000</v>
      </c>
      <c r="H300" s="1" t="s">
        <v>12</v>
      </c>
      <c r="I300" s="1" t="s">
        <v>5</v>
      </c>
      <c r="J300" s="1" t="s">
        <v>117</v>
      </c>
      <c r="K300" s="1">
        <v>15</v>
      </c>
      <c r="L300" s="3">
        <v>45443</v>
      </c>
      <c r="M300" s="1">
        <v>23</v>
      </c>
      <c r="N300" s="1" t="s">
        <v>879</v>
      </c>
      <c r="O300" s="1" t="s">
        <v>130</v>
      </c>
      <c r="P300" s="2">
        <v>1995</v>
      </c>
      <c r="Q300" s="1">
        <v>42.8</v>
      </c>
      <c r="R300" s="1">
        <v>4</v>
      </c>
      <c r="S300" s="1">
        <v>153</v>
      </c>
      <c r="T300" s="1">
        <v>2009</v>
      </c>
      <c r="U300" s="5" t="str">
        <f t="shared" si="40"/>
        <v>Manual</v>
      </c>
      <c r="V300" s="7">
        <f t="shared" si="41"/>
        <v>0</v>
      </c>
      <c r="W300" s="7" t="str">
        <f>IFERROR(INDEX(PriceBands!C:C,MATCH(V300,PriceBands!A:A,0)),"£30k+")</f>
        <v>£0-5k</v>
      </c>
      <c r="X300" s="7">
        <f t="shared" si="42"/>
        <v>50000</v>
      </c>
      <c r="Y300" s="7" t="str">
        <f>IFERROR(INDEX(MileageBand!B:B,MATCH(VehicleData!X300,MileageBand!A:A,0)),"Extremely High")</f>
        <v>Medium</v>
      </c>
      <c r="Z300" s="7">
        <f t="shared" si="43"/>
        <v>2</v>
      </c>
      <c r="AA300" s="9" t="str">
        <f t="shared" si="44"/>
        <v>Y</v>
      </c>
      <c r="AB300" s="9" t="str">
        <f t="shared" si="45"/>
        <v>Y</v>
      </c>
      <c r="AC300" s="9" t="str">
        <f t="shared" si="46"/>
        <v>Y</v>
      </c>
      <c r="AD300" s="9" t="str">
        <f t="shared" si="47"/>
        <v>N</v>
      </c>
      <c r="AE300" s="9" t="str">
        <f t="shared" si="48"/>
        <v>Y</v>
      </c>
      <c r="AF300" s="11" t="str">
        <f t="shared" si="49"/>
        <v>N</v>
      </c>
    </row>
    <row r="301" spans="1:32" ht="13" x14ac:dyDescent="0.15">
      <c r="A301" s="1" t="s">
        <v>880</v>
      </c>
      <c r="B301" s="1" t="s">
        <v>436</v>
      </c>
      <c r="C301" s="2">
        <v>3850</v>
      </c>
      <c r="D301" s="1" t="s">
        <v>881</v>
      </c>
      <c r="E301" s="1">
        <v>2</v>
      </c>
      <c r="F301" s="1" t="s">
        <v>11</v>
      </c>
      <c r="G301" s="2">
        <v>75000</v>
      </c>
      <c r="H301" s="1" t="s">
        <v>12</v>
      </c>
      <c r="I301" s="1" t="s">
        <v>5</v>
      </c>
      <c r="J301" s="1" t="s">
        <v>13</v>
      </c>
      <c r="K301" s="1">
        <v>13</v>
      </c>
      <c r="L301" s="3">
        <v>45522</v>
      </c>
      <c r="M301" s="1">
        <v>22</v>
      </c>
      <c r="N301" s="1" t="s">
        <v>882</v>
      </c>
      <c r="O301" s="1" t="s">
        <v>20</v>
      </c>
      <c r="P301" s="2">
        <v>1999</v>
      </c>
      <c r="Q301" s="1">
        <v>37.200000000000003</v>
      </c>
      <c r="R301" s="1">
        <v>5</v>
      </c>
      <c r="S301" s="1">
        <v>176</v>
      </c>
      <c r="T301" s="1">
        <v>2011</v>
      </c>
      <c r="U301" s="5" t="str">
        <f t="shared" si="40"/>
        <v>Automatic</v>
      </c>
      <c r="V301" s="7">
        <f t="shared" si="41"/>
        <v>0</v>
      </c>
      <c r="W301" s="7" t="str">
        <f>IFERROR(INDEX(PriceBands!C:C,MATCH(V301,PriceBands!A:A,0)),"£30k+")</f>
        <v>£0-5k</v>
      </c>
      <c r="X301" s="7">
        <f t="shared" si="42"/>
        <v>50000</v>
      </c>
      <c r="Y301" s="7" t="str">
        <f>IFERROR(INDEX(MileageBand!B:B,MATCH(VehicleData!X301,MileageBand!A:A,0)),"Extremely High")</f>
        <v>Medium</v>
      </c>
      <c r="Z301" s="7">
        <f t="shared" si="43"/>
        <v>2</v>
      </c>
      <c r="AA301" s="9" t="str">
        <f t="shared" si="44"/>
        <v>Y</v>
      </c>
      <c r="AB301" s="9" t="str">
        <f t="shared" si="45"/>
        <v>Y</v>
      </c>
      <c r="AC301" s="9" t="str">
        <f t="shared" si="46"/>
        <v>Y</v>
      </c>
      <c r="AD301" s="9" t="str">
        <f t="shared" si="47"/>
        <v>N</v>
      </c>
      <c r="AE301" s="9" t="str">
        <f t="shared" si="48"/>
        <v>Y</v>
      </c>
      <c r="AF301" s="11" t="str">
        <f t="shared" si="49"/>
        <v>N</v>
      </c>
    </row>
    <row r="302" spans="1:32" ht="13" x14ac:dyDescent="0.15">
      <c r="A302" s="1" t="s">
        <v>883</v>
      </c>
      <c r="B302" s="1" t="s">
        <v>40</v>
      </c>
      <c r="C302" s="2">
        <v>19695</v>
      </c>
      <c r="D302" s="1" t="s">
        <v>884</v>
      </c>
      <c r="E302" s="1">
        <v>2</v>
      </c>
      <c r="F302" s="1" t="s">
        <v>24</v>
      </c>
      <c r="G302" s="2">
        <v>79000</v>
      </c>
      <c r="H302" s="1" t="s">
        <v>56</v>
      </c>
      <c r="I302" s="1" t="s">
        <v>5</v>
      </c>
      <c r="J302" s="1" t="s">
        <v>26</v>
      </c>
      <c r="K302" s="1">
        <v>5</v>
      </c>
      <c r="L302" s="3">
        <v>45463</v>
      </c>
      <c r="M302" s="1">
        <v>31</v>
      </c>
      <c r="N302" s="1" t="s">
        <v>885</v>
      </c>
      <c r="O302" s="1" t="s">
        <v>28</v>
      </c>
      <c r="P302" s="2">
        <v>1950</v>
      </c>
      <c r="Q302" s="1">
        <v>72.400000000000006</v>
      </c>
      <c r="R302" s="1">
        <v>5</v>
      </c>
      <c r="S302" s="1">
        <v>122</v>
      </c>
      <c r="T302" s="1">
        <v>2019</v>
      </c>
      <c r="U302" s="5" t="str">
        <f t="shared" si="40"/>
        <v>Automatic</v>
      </c>
      <c r="V302" s="7">
        <f t="shared" si="41"/>
        <v>15000</v>
      </c>
      <c r="W302" s="7" t="str">
        <f>IFERROR(INDEX(PriceBands!C:C,MATCH(V302,PriceBands!A:A,0)),"£30k+")</f>
        <v>£15-20k</v>
      </c>
      <c r="X302" s="7">
        <f t="shared" si="42"/>
        <v>50000</v>
      </c>
      <c r="Y302" s="7" t="str">
        <f>IFERROR(INDEX(MileageBand!B:B,MATCH(VehicleData!X302,MileageBand!A:A,0)),"Extremely High")</f>
        <v>Medium</v>
      </c>
      <c r="Z302" s="7">
        <f t="shared" si="43"/>
        <v>2</v>
      </c>
      <c r="AA302" s="9" t="str">
        <f t="shared" si="44"/>
        <v>Y</v>
      </c>
      <c r="AB302" s="9" t="str">
        <f t="shared" si="45"/>
        <v>Y</v>
      </c>
      <c r="AC302" s="9" t="str">
        <f t="shared" si="46"/>
        <v>Y</v>
      </c>
      <c r="AD302" s="9" t="str">
        <f t="shared" si="47"/>
        <v>Y</v>
      </c>
      <c r="AE302" s="9" t="str">
        <f t="shared" si="48"/>
        <v>Y</v>
      </c>
      <c r="AF302" s="11" t="str">
        <f t="shared" si="49"/>
        <v>Y</v>
      </c>
    </row>
    <row r="303" spans="1:32" ht="13" x14ac:dyDescent="0.15">
      <c r="A303" s="1" t="s">
        <v>886</v>
      </c>
      <c r="B303" s="1" t="s">
        <v>30</v>
      </c>
      <c r="C303" s="2">
        <v>14095</v>
      </c>
      <c r="D303" s="1" t="s">
        <v>887</v>
      </c>
      <c r="E303" s="1">
        <v>2</v>
      </c>
      <c r="F303" s="1" t="s">
        <v>24</v>
      </c>
      <c r="G303" s="2">
        <v>18000</v>
      </c>
      <c r="H303" s="1" t="s">
        <v>32</v>
      </c>
      <c r="I303" s="1" t="s">
        <v>25</v>
      </c>
      <c r="J303" s="1" t="s">
        <v>26</v>
      </c>
      <c r="K303" s="1">
        <v>7</v>
      </c>
      <c r="L303" s="3">
        <v>44633</v>
      </c>
      <c r="M303" s="1">
        <v>27</v>
      </c>
      <c r="N303" s="1" t="s">
        <v>888</v>
      </c>
      <c r="O303" s="1" t="s">
        <v>28</v>
      </c>
      <c r="P303" s="2">
        <v>1999</v>
      </c>
      <c r="Q303" s="1">
        <v>60.1</v>
      </c>
      <c r="R303" s="1">
        <v>5</v>
      </c>
      <c r="S303" s="1">
        <v>123</v>
      </c>
      <c r="T303" s="1">
        <v>2017</v>
      </c>
      <c r="U303" s="5" t="str">
        <f t="shared" si="40"/>
        <v>Automatic</v>
      </c>
      <c r="V303" s="7">
        <f t="shared" si="41"/>
        <v>10000</v>
      </c>
      <c r="W303" s="7" t="str">
        <f>IFERROR(INDEX(PriceBands!C:C,MATCH(V303,PriceBands!A:A,0)),"£30k+")</f>
        <v>£10-£15k</v>
      </c>
      <c r="X303" s="7">
        <f t="shared" si="42"/>
        <v>0</v>
      </c>
      <c r="Y303" s="7" t="str">
        <f>IFERROR(INDEX(MileageBand!B:B,MATCH(VehicleData!X303,MileageBand!A:A,0)),"Extremely High")</f>
        <v>Low</v>
      </c>
      <c r="Z303" s="7">
        <f t="shared" si="43"/>
        <v>2</v>
      </c>
      <c r="AA303" s="9" t="str">
        <f t="shared" si="44"/>
        <v>Y</v>
      </c>
      <c r="AB303" s="9" t="str">
        <f t="shared" si="45"/>
        <v>Y</v>
      </c>
      <c r="AC303" s="9" t="str">
        <f t="shared" si="46"/>
        <v>Y</v>
      </c>
      <c r="AD303" s="9" t="str">
        <f t="shared" si="47"/>
        <v>Y</v>
      </c>
      <c r="AE303" s="9" t="str">
        <f t="shared" si="48"/>
        <v>Y</v>
      </c>
      <c r="AF303" s="11" t="str">
        <f t="shared" si="49"/>
        <v>Y</v>
      </c>
    </row>
    <row r="304" spans="1:32" ht="13" x14ac:dyDescent="0.15">
      <c r="A304" s="1" t="s">
        <v>889</v>
      </c>
      <c r="B304" s="1" t="s">
        <v>17</v>
      </c>
      <c r="C304" s="2">
        <v>9895</v>
      </c>
      <c r="D304" s="1" t="s">
        <v>890</v>
      </c>
      <c r="E304" s="1">
        <v>1</v>
      </c>
      <c r="F304" s="1" t="s">
        <v>24</v>
      </c>
      <c r="G304" s="2">
        <v>75000</v>
      </c>
      <c r="H304" s="1" t="s">
        <v>65</v>
      </c>
      <c r="I304" s="1" t="s">
        <v>25</v>
      </c>
      <c r="J304" s="1" t="s">
        <v>6</v>
      </c>
      <c r="K304" s="1">
        <v>8</v>
      </c>
      <c r="L304" s="3">
        <v>45063</v>
      </c>
      <c r="M304" s="1">
        <v>19</v>
      </c>
      <c r="N304" s="1" t="s">
        <v>891</v>
      </c>
      <c r="O304" s="1" t="s">
        <v>6</v>
      </c>
      <c r="P304" s="2">
        <v>1598</v>
      </c>
      <c r="Q304" s="1">
        <v>57.7</v>
      </c>
      <c r="R304" s="1">
        <v>7</v>
      </c>
      <c r="S304" s="1">
        <v>129</v>
      </c>
      <c r="T304" s="1">
        <v>2016</v>
      </c>
      <c r="U304" s="5" t="str">
        <f t="shared" si="40"/>
        <v>Manual</v>
      </c>
      <c r="V304" s="7">
        <f t="shared" si="41"/>
        <v>5000</v>
      </c>
      <c r="W304" s="7" t="str">
        <f>IFERROR(INDEX(PriceBands!C:C,MATCH(V304,PriceBands!A:A,0)),"£30k+")</f>
        <v>£5-10k</v>
      </c>
      <c r="X304" s="7">
        <f t="shared" si="42"/>
        <v>50000</v>
      </c>
      <c r="Y304" s="7" t="str">
        <f>IFERROR(INDEX(MileageBand!B:B,MATCH(VehicleData!X304,MileageBand!A:A,0)),"Extremely High")</f>
        <v>Medium</v>
      </c>
      <c r="Z304" s="7">
        <f t="shared" si="43"/>
        <v>1.6</v>
      </c>
      <c r="AA304" s="9" t="str">
        <f t="shared" si="44"/>
        <v>Y</v>
      </c>
      <c r="AB304" s="9" t="str">
        <f t="shared" si="45"/>
        <v>Y</v>
      </c>
      <c r="AC304" s="9" t="str">
        <f t="shared" si="46"/>
        <v>Y</v>
      </c>
      <c r="AD304" s="9" t="str">
        <f t="shared" si="47"/>
        <v>Y</v>
      </c>
      <c r="AE304" s="9" t="str">
        <f t="shared" si="48"/>
        <v>Y</v>
      </c>
      <c r="AF304" s="11" t="str">
        <f t="shared" si="49"/>
        <v>Y</v>
      </c>
    </row>
    <row r="305" spans="1:32" ht="13" x14ac:dyDescent="0.15">
      <c r="A305" s="1" t="s">
        <v>892</v>
      </c>
      <c r="B305" s="1" t="s">
        <v>893</v>
      </c>
      <c r="C305" s="2">
        <v>19345</v>
      </c>
      <c r="D305" s="1" t="s">
        <v>894</v>
      </c>
      <c r="E305" s="1">
        <v>2</v>
      </c>
      <c r="F305" s="1" t="s">
        <v>24</v>
      </c>
      <c r="G305" s="2">
        <v>75000</v>
      </c>
      <c r="H305" s="1" t="s">
        <v>56</v>
      </c>
      <c r="I305" s="1" t="s">
        <v>5</v>
      </c>
      <c r="J305" s="1" t="s">
        <v>6</v>
      </c>
      <c r="K305" s="1">
        <v>7</v>
      </c>
      <c r="L305" s="3">
        <v>45642</v>
      </c>
      <c r="M305" s="1">
        <v>30</v>
      </c>
      <c r="N305" s="1" t="s">
        <v>895</v>
      </c>
      <c r="O305" s="1" t="s">
        <v>6</v>
      </c>
      <c r="P305" s="2">
        <v>1999</v>
      </c>
      <c r="Q305" s="1">
        <v>53.3</v>
      </c>
      <c r="R305" s="1">
        <v>7</v>
      </c>
      <c r="S305" s="1">
        <v>139</v>
      </c>
      <c r="T305" s="1">
        <v>2017</v>
      </c>
      <c r="U305" s="5" t="str">
        <f t="shared" si="40"/>
        <v>Automatic</v>
      </c>
      <c r="V305" s="7">
        <f t="shared" si="41"/>
        <v>15000</v>
      </c>
      <c r="W305" s="7" t="str">
        <f>IFERROR(INDEX(PriceBands!C:C,MATCH(V305,PriceBands!A:A,0)),"£30k+")</f>
        <v>£15-20k</v>
      </c>
      <c r="X305" s="7">
        <f t="shared" si="42"/>
        <v>50000</v>
      </c>
      <c r="Y305" s="7" t="str">
        <f>IFERROR(INDEX(MileageBand!B:B,MATCH(VehicleData!X305,MileageBand!A:A,0)),"Extremely High")</f>
        <v>Medium</v>
      </c>
      <c r="Z305" s="7">
        <f t="shared" si="43"/>
        <v>2</v>
      </c>
      <c r="AA305" s="9" t="str">
        <f t="shared" si="44"/>
        <v>Y</v>
      </c>
      <c r="AB305" s="9" t="str">
        <f t="shared" si="45"/>
        <v>Y</v>
      </c>
      <c r="AC305" s="9" t="str">
        <f t="shared" si="46"/>
        <v>Y</v>
      </c>
      <c r="AD305" s="9" t="str">
        <f t="shared" si="47"/>
        <v>Y</v>
      </c>
      <c r="AE305" s="9" t="str">
        <f t="shared" si="48"/>
        <v>Y</v>
      </c>
      <c r="AF305" s="11" t="str">
        <f t="shared" si="49"/>
        <v>Y</v>
      </c>
    </row>
    <row r="306" spans="1:32" ht="13" x14ac:dyDescent="0.15">
      <c r="A306" s="1" t="s">
        <v>896</v>
      </c>
      <c r="B306" s="1" t="s">
        <v>30</v>
      </c>
      <c r="C306" s="2">
        <v>16795</v>
      </c>
      <c r="D306" s="1" t="s">
        <v>897</v>
      </c>
      <c r="E306" s="1">
        <v>1</v>
      </c>
      <c r="F306" s="1" t="s">
        <v>24</v>
      </c>
      <c r="G306" s="2">
        <v>6200</v>
      </c>
      <c r="H306" s="1" t="s">
        <v>65</v>
      </c>
      <c r="I306" s="1" t="s">
        <v>25</v>
      </c>
      <c r="J306" s="1" t="s">
        <v>26</v>
      </c>
      <c r="K306" s="1">
        <v>9</v>
      </c>
      <c r="L306" s="3">
        <v>44488</v>
      </c>
      <c r="M306" s="1">
        <v>24</v>
      </c>
      <c r="N306" s="1" t="s">
        <v>898</v>
      </c>
      <c r="O306" s="1" t="s">
        <v>28</v>
      </c>
      <c r="P306" s="2">
        <v>1999</v>
      </c>
      <c r="Q306" s="1">
        <v>74.3</v>
      </c>
      <c r="R306" s="1">
        <v>5</v>
      </c>
      <c r="S306" s="1">
        <v>99</v>
      </c>
      <c r="T306" s="1">
        <v>2015</v>
      </c>
      <c r="U306" s="5" t="str">
        <f t="shared" si="40"/>
        <v>Manual</v>
      </c>
      <c r="V306" s="7">
        <f t="shared" si="41"/>
        <v>15000</v>
      </c>
      <c r="W306" s="7" t="str">
        <f>IFERROR(INDEX(PriceBands!C:C,MATCH(V306,PriceBands!A:A,0)),"£30k+")</f>
        <v>£15-20k</v>
      </c>
      <c r="X306" s="7">
        <f t="shared" si="42"/>
        <v>0</v>
      </c>
      <c r="Y306" s="7" t="str">
        <f>IFERROR(INDEX(MileageBand!B:B,MATCH(VehicleData!X306,MileageBand!A:A,0)),"Extremely High")</f>
        <v>Low</v>
      </c>
      <c r="Z306" s="7">
        <f t="shared" si="43"/>
        <v>2</v>
      </c>
      <c r="AA306" s="9" t="str">
        <f t="shared" si="44"/>
        <v>Y</v>
      </c>
      <c r="AB306" s="9" t="str">
        <f t="shared" si="45"/>
        <v>Y</v>
      </c>
      <c r="AC306" s="9" t="str">
        <f t="shared" si="46"/>
        <v>Y</v>
      </c>
      <c r="AD306" s="9" t="str">
        <f t="shared" si="47"/>
        <v>Y</v>
      </c>
      <c r="AE306" s="9" t="str">
        <f t="shared" si="48"/>
        <v>Y</v>
      </c>
      <c r="AF306" s="11" t="str">
        <f t="shared" si="49"/>
        <v>Y</v>
      </c>
    </row>
    <row r="307" spans="1:32" ht="13" x14ac:dyDescent="0.15">
      <c r="A307" s="1" t="s">
        <v>899</v>
      </c>
      <c r="B307" s="1" t="s">
        <v>46</v>
      </c>
      <c r="C307" s="2">
        <v>10350</v>
      </c>
      <c r="D307" s="1" t="s">
        <v>900</v>
      </c>
      <c r="E307" s="1">
        <v>1</v>
      </c>
      <c r="F307" s="1" t="s">
        <v>24</v>
      </c>
      <c r="G307" s="2">
        <v>44000</v>
      </c>
      <c r="H307" s="1" t="s">
        <v>12</v>
      </c>
      <c r="I307" s="1" t="s">
        <v>25</v>
      </c>
      <c r="J307" s="1" t="s">
        <v>26</v>
      </c>
      <c r="K307" s="1">
        <v>10</v>
      </c>
      <c r="L307" s="3">
        <v>44803</v>
      </c>
      <c r="M307" s="1">
        <v>24</v>
      </c>
      <c r="N307" s="1" t="s">
        <v>901</v>
      </c>
      <c r="O307" s="1" t="s">
        <v>28</v>
      </c>
      <c r="P307" s="2">
        <v>1968</v>
      </c>
      <c r="Q307" s="1">
        <v>68.900000000000006</v>
      </c>
      <c r="R307" s="1">
        <v>5</v>
      </c>
      <c r="S307" s="1">
        <v>107</v>
      </c>
      <c r="T307" s="1">
        <v>2014</v>
      </c>
      <c r="U307" s="5" t="str">
        <f t="shared" si="40"/>
        <v>Manual</v>
      </c>
      <c r="V307" s="7">
        <f t="shared" si="41"/>
        <v>10000</v>
      </c>
      <c r="W307" s="7" t="str">
        <f>IFERROR(INDEX(PriceBands!C:C,MATCH(V307,PriceBands!A:A,0)),"£30k+")</f>
        <v>£10-£15k</v>
      </c>
      <c r="X307" s="7">
        <f t="shared" si="42"/>
        <v>0</v>
      </c>
      <c r="Y307" s="7" t="str">
        <f>IFERROR(INDEX(MileageBand!B:B,MATCH(VehicleData!X307,MileageBand!A:A,0)),"Extremely High")</f>
        <v>Low</v>
      </c>
      <c r="Z307" s="7">
        <f t="shared" si="43"/>
        <v>2</v>
      </c>
      <c r="AA307" s="9" t="str">
        <f t="shared" si="44"/>
        <v>Y</v>
      </c>
      <c r="AB307" s="9" t="str">
        <f t="shared" si="45"/>
        <v>Y</v>
      </c>
      <c r="AC307" s="9" t="str">
        <f t="shared" si="46"/>
        <v>Y</v>
      </c>
      <c r="AD307" s="9" t="str">
        <f t="shared" si="47"/>
        <v>Y</v>
      </c>
      <c r="AE307" s="9" t="str">
        <f t="shared" si="48"/>
        <v>Y</v>
      </c>
      <c r="AF307" s="11" t="str">
        <f t="shared" si="49"/>
        <v>Y</v>
      </c>
    </row>
    <row r="308" spans="1:32" ht="13" x14ac:dyDescent="0.15">
      <c r="A308" s="1" t="s">
        <v>902</v>
      </c>
      <c r="B308" s="1" t="s">
        <v>40</v>
      </c>
      <c r="C308" s="2">
        <v>8480</v>
      </c>
      <c r="D308" s="1" t="s">
        <v>903</v>
      </c>
      <c r="E308" s="1">
        <v>2</v>
      </c>
      <c r="F308" s="1" t="s">
        <v>24</v>
      </c>
      <c r="G308" s="2">
        <v>108000</v>
      </c>
      <c r="H308" s="1" t="s">
        <v>32</v>
      </c>
      <c r="I308" s="1" t="s">
        <v>25</v>
      </c>
      <c r="J308" s="1" t="s">
        <v>26</v>
      </c>
      <c r="K308" s="1">
        <v>12</v>
      </c>
      <c r="L308" s="3">
        <v>45161</v>
      </c>
      <c r="M308" s="1">
        <v>38</v>
      </c>
      <c r="N308" s="1" t="s">
        <v>904</v>
      </c>
      <c r="O308" s="1" t="s">
        <v>28</v>
      </c>
      <c r="P308" s="2">
        <v>2143</v>
      </c>
      <c r="Q308" s="1">
        <v>54.3</v>
      </c>
      <c r="R308" s="1">
        <v>5</v>
      </c>
      <c r="S308" s="1">
        <v>136</v>
      </c>
      <c r="T308" s="1">
        <v>2012</v>
      </c>
      <c r="U308" s="5" t="str">
        <f t="shared" si="40"/>
        <v>Automatic</v>
      </c>
      <c r="V308" s="7">
        <f t="shared" si="41"/>
        <v>5000</v>
      </c>
      <c r="W308" s="7" t="str">
        <f>IFERROR(INDEX(PriceBands!C:C,MATCH(V308,PriceBands!A:A,0)),"£30k+")</f>
        <v>£5-10k</v>
      </c>
      <c r="X308" s="7">
        <f t="shared" si="42"/>
        <v>100000</v>
      </c>
      <c r="Y308" s="7" t="str">
        <f>IFERROR(INDEX(MileageBand!B:B,MATCH(VehicleData!X308,MileageBand!A:A,0)),"Extremely High")</f>
        <v>High</v>
      </c>
      <c r="Z308" s="7">
        <f t="shared" si="43"/>
        <v>2.1</v>
      </c>
      <c r="AA308" s="9" t="str">
        <f t="shared" si="44"/>
        <v>Y</v>
      </c>
      <c r="AB308" s="9" t="str">
        <f t="shared" si="45"/>
        <v>N</v>
      </c>
      <c r="AC308" s="9" t="str">
        <f t="shared" si="46"/>
        <v>Y</v>
      </c>
      <c r="AD308" s="9" t="str">
        <f t="shared" si="47"/>
        <v>N</v>
      </c>
      <c r="AE308" s="9" t="str">
        <f t="shared" si="48"/>
        <v>Y</v>
      </c>
      <c r="AF308" s="11" t="str">
        <f t="shared" si="49"/>
        <v>N</v>
      </c>
    </row>
    <row r="309" spans="1:32" ht="13" x14ac:dyDescent="0.15">
      <c r="A309" s="1" t="s">
        <v>905</v>
      </c>
      <c r="B309" s="1" t="s">
        <v>46</v>
      </c>
      <c r="C309" s="2">
        <v>7780</v>
      </c>
      <c r="D309" s="1" t="s">
        <v>906</v>
      </c>
      <c r="E309" s="1">
        <v>2</v>
      </c>
      <c r="F309" s="1" t="s">
        <v>24</v>
      </c>
      <c r="G309" s="2">
        <v>108420</v>
      </c>
      <c r="H309" s="1" t="s">
        <v>12</v>
      </c>
      <c r="I309" s="1" t="s">
        <v>25</v>
      </c>
      <c r="J309" s="1" t="s">
        <v>907</v>
      </c>
      <c r="K309" s="1">
        <v>13</v>
      </c>
      <c r="L309" s="3">
        <v>45316</v>
      </c>
      <c r="M309" s="1">
        <v>21</v>
      </c>
      <c r="N309" s="1" t="s">
        <v>908</v>
      </c>
      <c r="O309" s="1" t="s">
        <v>909</v>
      </c>
      <c r="P309" s="2">
        <v>1968</v>
      </c>
      <c r="Q309" s="1">
        <v>47.9</v>
      </c>
      <c r="R309" s="1">
        <v>5</v>
      </c>
      <c r="S309" s="1">
        <v>156</v>
      </c>
      <c r="T309" s="1">
        <v>2011</v>
      </c>
      <c r="U309" s="5" t="str">
        <f t="shared" si="40"/>
        <v>Automatic</v>
      </c>
      <c r="V309" s="7">
        <f t="shared" si="41"/>
        <v>5000</v>
      </c>
      <c r="W309" s="7" t="str">
        <f>IFERROR(INDEX(PriceBands!C:C,MATCH(V309,PriceBands!A:A,0)),"£30k+")</f>
        <v>£5-10k</v>
      </c>
      <c r="X309" s="7">
        <f t="shared" si="42"/>
        <v>100000</v>
      </c>
      <c r="Y309" s="7" t="str">
        <f>IFERROR(INDEX(MileageBand!B:B,MATCH(VehicleData!X309,MileageBand!A:A,0)),"Extremely High")</f>
        <v>High</v>
      </c>
      <c r="Z309" s="7">
        <f t="shared" si="43"/>
        <v>2</v>
      </c>
      <c r="AA309" s="9" t="str">
        <f t="shared" si="44"/>
        <v>Y</v>
      </c>
      <c r="AB309" s="9" t="str">
        <f t="shared" si="45"/>
        <v>N</v>
      </c>
      <c r="AC309" s="9" t="str">
        <f t="shared" si="46"/>
        <v>Y</v>
      </c>
      <c r="AD309" s="9" t="str">
        <f t="shared" si="47"/>
        <v>N</v>
      </c>
      <c r="AE309" s="9" t="str">
        <f t="shared" si="48"/>
        <v>Y</v>
      </c>
      <c r="AF309" s="11" t="str">
        <f t="shared" si="49"/>
        <v>N</v>
      </c>
    </row>
    <row r="310" spans="1:32" ht="13" x14ac:dyDescent="0.15">
      <c r="A310" s="1" t="s">
        <v>910</v>
      </c>
      <c r="B310" s="1" t="s">
        <v>51</v>
      </c>
      <c r="C310" s="2">
        <v>4240</v>
      </c>
      <c r="D310" s="1" t="s">
        <v>911</v>
      </c>
      <c r="E310" s="1">
        <v>2</v>
      </c>
      <c r="F310" s="1" t="s">
        <v>11</v>
      </c>
      <c r="G310" s="2">
        <v>86000</v>
      </c>
      <c r="H310" s="1" t="s">
        <v>12</v>
      </c>
      <c r="I310" s="1" t="s">
        <v>5</v>
      </c>
      <c r="J310" s="1" t="s">
        <v>6</v>
      </c>
      <c r="K310" s="1">
        <v>13</v>
      </c>
      <c r="L310" s="3">
        <v>45473</v>
      </c>
      <c r="M310" s="1">
        <v>14</v>
      </c>
      <c r="N310" s="1" t="s">
        <v>912</v>
      </c>
      <c r="O310" s="1" t="s">
        <v>6</v>
      </c>
      <c r="P310" s="2">
        <v>1596</v>
      </c>
      <c r="Q310" s="1">
        <v>44.1</v>
      </c>
      <c r="R310" s="1">
        <v>5</v>
      </c>
      <c r="S310" s="1">
        <v>149</v>
      </c>
      <c r="T310" s="1">
        <v>2011</v>
      </c>
      <c r="U310" s="5" t="str">
        <f t="shared" si="40"/>
        <v>Automatic</v>
      </c>
      <c r="V310" s="7">
        <f t="shared" si="41"/>
        <v>0</v>
      </c>
      <c r="W310" s="7" t="str">
        <f>IFERROR(INDEX(PriceBands!C:C,MATCH(V310,PriceBands!A:A,0)),"£30k+")</f>
        <v>£0-5k</v>
      </c>
      <c r="X310" s="7">
        <f t="shared" si="42"/>
        <v>50000</v>
      </c>
      <c r="Y310" s="7" t="str">
        <f>IFERROR(INDEX(MileageBand!B:B,MATCH(VehicleData!X310,MileageBand!A:A,0)),"Extremely High")</f>
        <v>Medium</v>
      </c>
      <c r="Z310" s="7">
        <f t="shared" si="43"/>
        <v>1.6</v>
      </c>
      <c r="AA310" s="9" t="str">
        <f t="shared" si="44"/>
        <v>Y</v>
      </c>
      <c r="AB310" s="9" t="str">
        <f t="shared" si="45"/>
        <v>Y</v>
      </c>
      <c r="AC310" s="9" t="str">
        <f t="shared" si="46"/>
        <v>Y</v>
      </c>
      <c r="AD310" s="9" t="str">
        <f t="shared" si="47"/>
        <v>N</v>
      </c>
      <c r="AE310" s="9" t="str">
        <f t="shared" si="48"/>
        <v>Y</v>
      </c>
      <c r="AF310" s="11" t="str">
        <f t="shared" si="49"/>
        <v>N</v>
      </c>
    </row>
    <row r="311" spans="1:32" ht="13" x14ac:dyDescent="0.15">
      <c r="A311" s="1" t="s">
        <v>913</v>
      </c>
      <c r="B311" s="1" t="s">
        <v>278</v>
      </c>
      <c r="C311" s="2">
        <v>2995</v>
      </c>
      <c r="D311" s="1" t="s">
        <v>914</v>
      </c>
      <c r="E311" s="1">
        <v>1</v>
      </c>
      <c r="F311" s="1" t="s">
        <v>11</v>
      </c>
      <c r="G311" s="2">
        <v>75000</v>
      </c>
      <c r="H311" s="1" t="s">
        <v>48</v>
      </c>
      <c r="I311" s="1" t="s">
        <v>25</v>
      </c>
      <c r="J311" s="1" t="s">
        <v>13</v>
      </c>
      <c r="K311" s="1">
        <v>10</v>
      </c>
      <c r="L311" s="3">
        <v>44844</v>
      </c>
      <c r="M311" s="1">
        <v>1</v>
      </c>
      <c r="N311" s="1" t="s">
        <v>915</v>
      </c>
      <c r="O311" s="1" t="s">
        <v>20</v>
      </c>
      <c r="P311" s="1">
        <v>999</v>
      </c>
      <c r="Q311" s="1">
        <v>62.8</v>
      </c>
      <c r="R311" s="1">
        <v>4</v>
      </c>
      <c r="S311" s="1">
        <v>105</v>
      </c>
      <c r="T311" s="1">
        <v>2014</v>
      </c>
      <c r="U311" s="5" t="str">
        <f t="shared" si="40"/>
        <v>Manual</v>
      </c>
      <c r="V311" s="7">
        <f t="shared" si="41"/>
        <v>0</v>
      </c>
      <c r="W311" s="7" t="str">
        <f>IFERROR(INDEX(PriceBands!C:C,MATCH(V311,PriceBands!A:A,0)),"£30k+")</f>
        <v>£0-5k</v>
      </c>
      <c r="X311" s="7">
        <f t="shared" si="42"/>
        <v>50000</v>
      </c>
      <c r="Y311" s="7" t="str">
        <f>IFERROR(INDEX(MileageBand!B:B,MATCH(VehicleData!X311,MileageBand!A:A,0)),"Extremely High")</f>
        <v>Medium</v>
      </c>
      <c r="Z311" s="7">
        <f t="shared" si="43"/>
        <v>1</v>
      </c>
      <c r="AA311" s="9" t="str">
        <f t="shared" si="44"/>
        <v>Y</v>
      </c>
      <c r="AB311" s="9" t="str">
        <f t="shared" si="45"/>
        <v>Y</v>
      </c>
      <c r="AC311" s="9" t="str">
        <f t="shared" si="46"/>
        <v>Y</v>
      </c>
      <c r="AD311" s="9" t="str">
        <f t="shared" si="47"/>
        <v>Y</v>
      </c>
      <c r="AE311" s="9" t="str">
        <f t="shared" si="48"/>
        <v>Y</v>
      </c>
      <c r="AF311" s="11" t="str">
        <f t="shared" si="49"/>
        <v>Y</v>
      </c>
    </row>
    <row r="312" spans="1:32" ht="13" x14ac:dyDescent="0.15">
      <c r="A312" s="1" t="s">
        <v>916</v>
      </c>
      <c r="B312" s="1" t="s">
        <v>917</v>
      </c>
      <c r="C312" s="2">
        <v>3720</v>
      </c>
      <c r="D312" s="1" t="s">
        <v>918</v>
      </c>
      <c r="E312" s="1">
        <v>1</v>
      </c>
      <c r="F312" s="1" t="s">
        <v>11</v>
      </c>
      <c r="G312" s="2">
        <v>69500</v>
      </c>
      <c r="H312" s="1" t="s">
        <v>4</v>
      </c>
      <c r="I312" s="1" t="s">
        <v>25</v>
      </c>
      <c r="J312" s="1" t="s">
        <v>13</v>
      </c>
      <c r="K312" s="1">
        <v>13</v>
      </c>
      <c r="L312" s="3">
        <v>44697</v>
      </c>
      <c r="M312" s="1">
        <v>23</v>
      </c>
      <c r="N312" s="1" t="s">
        <v>919</v>
      </c>
      <c r="O312" s="1" t="s">
        <v>20</v>
      </c>
      <c r="P312" s="2">
        <v>1368</v>
      </c>
      <c r="Q312" s="1">
        <v>48.7</v>
      </c>
      <c r="R312" s="1">
        <v>5</v>
      </c>
      <c r="S312" s="1">
        <v>134</v>
      </c>
      <c r="T312" s="1">
        <v>2011</v>
      </c>
      <c r="U312" s="5" t="str">
        <f t="shared" si="40"/>
        <v>Manual</v>
      </c>
      <c r="V312" s="7">
        <f t="shared" si="41"/>
        <v>0</v>
      </c>
      <c r="W312" s="7" t="str">
        <f>IFERROR(INDEX(PriceBands!C:C,MATCH(V312,PriceBands!A:A,0)),"£30k+")</f>
        <v>£0-5k</v>
      </c>
      <c r="X312" s="7">
        <f t="shared" si="42"/>
        <v>50000</v>
      </c>
      <c r="Y312" s="7" t="str">
        <f>IFERROR(INDEX(MileageBand!B:B,MATCH(VehicleData!X312,MileageBand!A:A,0)),"Extremely High")</f>
        <v>Medium</v>
      </c>
      <c r="Z312" s="7">
        <f t="shared" si="43"/>
        <v>1.4</v>
      </c>
      <c r="AA312" s="9" t="str">
        <f t="shared" si="44"/>
        <v>Y</v>
      </c>
      <c r="AB312" s="9" t="str">
        <f t="shared" si="45"/>
        <v>Y</v>
      </c>
      <c r="AC312" s="9" t="str">
        <f t="shared" si="46"/>
        <v>Y</v>
      </c>
      <c r="AD312" s="9" t="str">
        <f t="shared" si="47"/>
        <v>N</v>
      </c>
      <c r="AE312" s="9" t="str">
        <f t="shared" si="48"/>
        <v>Y</v>
      </c>
      <c r="AF312" s="11" t="str">
        <f t="shared" si="49"/>
        <v>N</v>
      </c>
    </row>
    <row r="313" spans="1:32" ht="13" x14ac:dyDescent="0.15">
      <c r="A313" s="1" t="s">
        <v>920</v>
      </c>
      <c r="B313" s="1" t="s">
        <v>278</v>
      </c>
      <c r="C313" s="2">
        <v>14485</v>
      </c>
      <c r="D313" s="1" t="s">
        <v>921</v>
      </c>
      <c r="E313" s="1">
        <v>1</v>
      </c>
      <c r="F313" s="1" t="s">
        <v>11</v>
      </c>
      <c r="G313" s="2">
        <v>30000</v>
      </c>
      <c r="H313" s="1" t="s">
        <v>65</v>
      </c>
      <c r="I313" s="1" t="s">
        <v>5</v>
      </c>
      <c r="J313" s="1" t="s">
        <v>6</v>
      </c>
      <c r="K313" s="1">
        <v>7</v>
      </c>
      <c r="L313" s="3">
        <v>45537</v>
      </c>
      <c r="M313" s="1">
        <v>19</v>
      </c>
      <c r="N313" s="1" t="s">
        <v>922</v>
      </c>
      <c r="O313" s="1" t="s">
        <v>6</v>
      </c>
      <c r="P313" s="2">
        <v>1395</v>
      </c>
      <c r="Q313" s="1">
        <v>53.3</v>
      </c>
      <c r="R313" s="1">
        <v>5</v>
      </c>
      <c r="S313" s="1">
        <v>122</v>
      </c>
      <c r="T313" s="1">
        <v>2017</v>
      </c>
      <c r="U313" s="5" t="str">
        <f t="shared" si="40"/>
        <v>Manual</v>
      </c>
      <c r="V313" s="7">
        <f t="shared" si="41"/>
        <v>10000</v>
      </c>
      <c r="W313" s="7" t="str">
        <f>IFERROR(INDEX(PriceBands!C:C,MATCH(V313,PriceBands!A:A,0)),"£30k+")</f>
        <v>£10-£15k</v>
      </c>
      <c r="X313" s="7">
        <f t="shared" si="42"/>
        <v>0</v>
      </c>
      <c r="Y313" s="7" t="str">
        <f>IFERROR(INDEX(MileageBand!B:B,MATCH(VehicleData!X313,MileageBand!A:A,0)),"Extremely High")</f>
        <v>Low</v>
      </c>
      <c r="Z313" s="7">
        <f t="shared" si="43"/>
        <v>1.4</v>
      </c>
      <c r="AA313" s="9" t="str">
        <f t="shared" si="44"/>
        <v>Y</v>
      </c>
      <c r="AB313" s="9" t="str">
        <f t="shared" si="45"/>
        <v>Y</v>
      </c>
      <c r="AC313" s="9" t="str">
        <f t="shared" si="46"/>
        <v>Y</v>
      </c>
      <c r="AD313" s="9" t="str">
        <f t="shared" si="47"/>
        <v>Y</v>
      </c>
      <c r="AE313" s="9" t="str">
        <f t="shared" si="48"/>
        <v>Y</v>
      </c>
      <c r="AF313" s="11" t="str">
        <f t="shared" si="49"/>
        <v>Y</v>
      </c>
    </row>
    <row r="314" spans="1:32" ht="13" x14ac:dyDescent="0.15">
      <c r="A314" s="1" t="s">
        <v>923</v>
      </c>
      <c r="B314" s="1" t="s">
        <v>278</v>
      </c>
      <c r="C314" s="2">
        <v>8595</v>
      </c>
      <c r="D314" s="1" t="s">
        <v>924</v>
      </c>
      <c r="E314" s="1">
        <v>2</v>
      </c>
      <c r="F314" s="1" t="s">
        <v>11</v>
      </c>
      <c r="G314" s="2">
        <v>38000</v>
      </c>
      <c r="H314" s="1" t="s">
        <v>65</v>
      </c>
      <c r="I314" s="1" t="s">
        <v>5</v>
      </c>
      <c r="J314" s="1" t="s">
        <v>13</v>
      </c>
      <c r="K314" s="1">
        <v>7</v>
      </c>
      <c r="L314" s="3">
        <v>45485</v>
      </c>
      <c r="M314" s="1">
        <v>12</v>
      </c>
      <c r="N314" s="1" t="s">
        <v>925</v>
      </c>
      <c r="O314" s="1" t="s">
        <v>20</v>
      </c>
      <c r="P314" s="1">
        <v>999</v>
      </c>
      <c r="Q314" s="1">
        <v>58.9</v>
      </c>
      <c r="R314" s="1">
        <v>5</v>
      </c>
      <c r="S314" s="1">
        <v>108</v>
      </c>
      <c r="T314" s="1">
        <v>2017</v>
      </c>
      <c r="U314" s="5" t="str">
        <f t="shared" si="40"/>
        <v>Automatic</v>
      </c>
      <c r="V314" s="7">
        <f t="shared" si="41"/>
        <v>5000</v>
      </c>
      <c r="W314" s="7" t="str">
        <f>IFERROR(INDEX(PriceBands!C:C,MATCH(V314,PriceBands!A:A,0)),"£30k+")</f>
        <v>£5-10k</v>
      </c>
      <c r="X314" s="7">
        <f t="shared" si="42"/>
        <v>0</v>
      </c>
      <c r="Y314" s="7" t="str">
        <f>IFERROR(INDEX(MileageBand!B:B,MATCH(VehicleData!X314,MileageBand!A:A,0)),"Extremely High")</f>
        <v>Low</v>
      </c>
      <c r="Z314" s="7">
        <f t="shared" si="43"/>
        <v>1</v>
      </c>
      <c r="AA314" s="9" t="str">
        <f t="shared" si="44"/>
        <v>Y</v>
      </c>
      <c r="AB314" s="9" t="str">
        <f t="shared" si="45"/>
        <v>Y</v>
      </c>
      <c r="AC314" s="9" t="str">
        <f t="shared" si="46"/>
        <v>Y</v>
      </c>
      <c r="AD314" s="9" t="str">
        <f t="shared" si="47"/>
        <v>Y</v>
      </c>
      <c r="AE314" s="9" t="str">
        <f t="shared" si="48"/>
        <v>Y</v>
      </c>
      <c r="AF314" s="11" t="str">
        <f t="shared" si="49"/>
        <v>Y</v>
      </c>
    </row>
    <row r="315" spans="1:32" ht="13" x14ac:dyDescent="0.15">
      <c r="A315" s="1" t="s">
        <v>926</v>
      </c>
      <c r="B315" s="1" t="s">
        <v>274</v>
      </c>
      <c r="C315" s="2">
        <v>6045</v>
      </c>
      <c r="D315" s="1" t="s">
        <v>927</v>
      </c>
      <c r="E315" s="1">
        <v>1</v>
      </c>
      <c r="F315" s="1" t="s">
        <v>11</v>
      </c>
      <c r="G315" s="2">
        <v>27000</v>
      </c>
      <c r="H315" s="1" t="s">
        <v>4</v>
      </c>
      <c r="I315" s="1" t="s">
        <v>25</v>
      </c>
      <c r="J315" s="1" t="s">
        <v>13</v>
      </c>
      <c r="K315" s="1">
        <v>10</v>
      </c>
      <c r="L315" s="3">
        <v>44704</v>
      </c>
      <c r="M315" s="1">
        <v>7</v>
      </c>
      <c r="N315" s="1" t="s">
        <v>928</v>
      </c>
      <c r="O315" s="1" t="s">
        <v>15</v>
      </c>
      <c r="P315" s="2">
        <v>1242</v>
      </c>
      <c r="Q315" s="1">
        <v>58.9</v>
      </c>
      <c r="R315" s="1">
        <v>4</v>
      </c>
      <c r="S315" s="1">
        <v>113</v>
      </c>
      <c r="T315" s="1">
        <v>2014</v>
      </c>
      <c r="U315" s="5" t="str">
        <f t="shared" si="40"/>
        <v>Manual</v>
      </c>
      <c r="V315" s="7">
        <f t="shared" si="41"/>
        <v>5000</v>
      </c>
      <c r="W315" s="7" t="str">
        <f>IFERROR(INDEX(PriceBands!C:C,MATCH(V315,PriceBands!A:A,0)),"£30k+")</f>
        <v>£5-10k</v>
      </c>
      <c r="X315" s="7">
        <f t="shared" si="42"/>
        <v>0</v>
      </c>
      <c r="Y315" s="7" t="str">
        <f>IFERROR(INDEX(MileageBand!B:B,MATCH(VehicleData!X315,MileageBand!A:A,0)),"Extremely High")</f>
        <v>Low</v>
      </c>
      <c r="Z315" s="7">
        <f t="shared" si="43"/>
        <v>1.2</v>
      </c>
      <c r="AA315" s="9" t="str">
        <f t="shared" si="44"/>
        <v>Y</v>
      </c>
      <c r="AB315" s="9" t="str">
        <f t="shared" si="45"/>
        <v>Y</v>
      </c>
      <c r="AC315" s="9" t="str">
        <f t="shared" si="46"/>
        <v>Y</v>
      </c>
      <c r="AD315" s="9" t="str">
        <f t="shared" si="47"/>
        <v>Y</v>
      </c>
      <c r="AE315" s="9" t="str">
        <f t="shared" si="48"/>
        <v>Y</v>
      </c>
      <c r="AF315" s="11" t="str">
        <f t="shared" si="49"/>
        <v>Y</v>
      </c>
    </row>
    <row r="316" spans="1:32" ht="13" x14ac:dyDescent="0.15">
      <c r="A316" s="1" t="s">
        <v>929</v>
      </c>
      <c r="B316" s="1" t="s">
        <v>51</v>
      </c>
      <c r="C316" s="2">
        <v>9745</v>
      </c>
      <c r="D316" s="1" t="s">
        <v>930</v>
      </c>
      <c r="E316" s="1">
        <v>1</v>
      </c>
      <c r="F316" s="1" t="s">
        <v>24</v>
      </c>
      <c r="G316" s="2">
        <v>170000</v>
      </c>
      <c r="H316" s="1" t="s">
        <v>12</v>
      </c>
      <c r="I316" s="1" t="s">
        <v>5</v>
      </c>
      <c r="J316" s="1" t="s">
        <v>57</v>
      </c>
      <c r="K316" s="1">
        <v>10</v>
      </c>
      <c r="L316" s="3">
        <v>45466</v>
      </c>
      <c r="M316" s="1">
        <v>10</v>
      </c>
      <c r="N316" s="1" t="s">
        <v>931</v>
      </c>
      <c r="O316" s="1" t="s">
        <v>59</v>
      </c>
      <c r="P316" s="2">
        <v>2198</v>
      </c>
      <c r="Q316" s="1">
        <v>42.2</v>
      </c>
      <c r="R316" s="1">
        <v>3</v>
      </c>
      <c r="S316" s="1">
        <v>191</v>
      </c>
      <c r="T316" s="1">
        <v>2014</v>
      </c>
      <c r="U316" s="5" t="str">
        <f t="shared" si="40"/>
        <v>Manual</v>
      </c>
      <c r="V316" s="7">
        <f t="shared" si="41"/>
        <v>5000</v>
      </c>
      <c r="W316" s="7" t="str">
        <f>IFERROR(INDEX(PriceBands!C:C,MATCH(V316,PriceBands!A:A,0)),"£30k+")</f>
        <v>£5-10k</v>
      </c>
      <c r="X316" s="7">
        <f t="shared" si="42"/>
        <v>150000</v>
      </c>
      <c r="Y316" s="7" t="str">
        <f>IFERROR(INDEX(MileageBand!B:B,MATCH(VehicleData!X316,MileageBand!A:A,0)),"Extremely High")</f>
        <v>Very High</v>
      </c>
      <c r="Z316" s="7">
        <f t="shared" si="43"/>
        <v>2.2000000000000002</v>
      </c>
      <c r="AA316" s="9" t="str">
        <f t="shared" si="44"/>
        <v>Y</v>
      </c>
      <c r="AB316" s="9" t="str">
        <f t="shared" si="45"/>
        <v>Y</v>
      </c>
      <c r="AC316" s="9" t="str">
        <f t="shared" si="46"/>
        <v>Y</v>
      </c>
      <c r="AD316" s="9" t="str">
        <f t="shared" si="47"/>
        <v>Y</v>
      </c>
      <c r="AE316" s="9" t="str">
        <f t="shared" si="48"/>
        <v>Y</v>
      </c>
      <c r="AF316" s="11" t="str">
        <f t="shared" si="49"/>
        <v>Y</v>
      </c>
    </row>
    <row r="317" spans="1:32" ht="13" x14ac:dyDescent="0.15">
      <c r="A317" s="1" t="s">
        <v>932</v>
      </c>
      <c r="B317" s="1" t="s">
        <v>266</v>
      </c>
      <c r="C317" s="2">
        <v>3770</v>
      </c>
      <c r="D317" s="1" t="s">
        <v>933</v>
      </c>
      <c r="E317" s="1">
        <v>1</v>
      </c>
      <c r="F317" s="1" t="s">
        <v>11</v>
      </c>
      <c r="G317" s="2">
        <v>62368</v>
      </c>
      <c r="H317" s="1" t="s">
        <v>12</v>
      </c>
      <c r="I317" s="1" t="s">
        <v>5</v>
      </c>
      <c r="J317" s="1" t="s">
        <v>42</v>
      </c>
      <c r="K317" s="1">
        <v>13</v>
      </c>
      <c r="L317" s="3">
        <v>45472</v>
      </c>
      <c r="M317" s="1">
        <v>15</v>
      </c>
      <c r="N317" s="1" t="s">
        <v>934</v>
      </c>
      <c r="O317" s="1" t="s">
        <v>44</v>
      </c>
      <c r="P317" s="2">
        <v>1598</v>
      </c>
      <c r="Q317" s="1">
        <v>36.700000000000003</v>
      </c>
      <c r="R317" s="1">
        <v>7</v>
      </c>
      <c r="S317" s="1">
        <v>178</v>
      </c>
      <c r="T317" s="1">
        <v>2011</v>
      </c>
      <c r="U317" s="5" t="str">
        <f t="shared" si="40"/>
        <v>Manual</v>
      </c>
      <c r="V317" s="7">
        <f t="shared" si="41"/>
        <v>0</v>
      </c>
      <c r="W317" s="7" t="str">
        <f>IFERROR(INDEX(PriceBands!C:C,MATCH(V317,PriceBands!A:A,0)),"£30k+")</f>
        <v>£0-5k</v>
      </c>
      <c r="X317" s="7">
        <f t="shared" si="42"/>
        <v>50000</v>
      </c>
      <c r="Y317" s="7" t="str">
        <f>IFERROR(INDEX(MileageBand!B:B,MATCH(VehicleData!X317,MileageBand!A:A,0)),"Extremely High")</f>
        <v>Medium</v>
      </c>
      <c r="Z317" s="7">
        <f t="shared" si="43"/>
        <v>1.6</v>
      </c>
      <c r="AA317" s="9" t="str">
        <f t="shared" si="44"/>
        <v>Y</v>
      </c>
      <c r="AB317" s="9" t="str">
        <f t="shared" si="45"/>
        <v>Y</v>
      </c>
      <c r="AC317" s="9" t="str">
        <f t="shared" si="46"/>
        <v>Y</v>
      </c>
      <c r="AD317" s="9" t="str">
        <f t="shared" si="47"/>
        <v>N</v>
      </c>
      <c r="AE317" s="9" t="str">
        <f t="shared" si="48"/>
        <v>Y</v>
      </c>
      <c r="AF317" s="11" t="str">
        <f t="shared" si="49"/>
        <v>N</v>
      </c>
    </row>
    <row r="318" spans="1:32" ht="13" x14ac:dyDescent="0.15">
      <c r="A318" s="1" t="s">
        <v>935</v>
      </c>
      <c r="B318" s="1" t="s">
        <v>51</v>
      </c>
      <c r="C318" s="2">
        <v>6468</v>
      </c>
      <c r="D318" s="1" t="s">
        <v>936</v>
      </c>
      <c r="E318" s="1">
        <v>1</v>
      </c>
      <c r="F318" s="1" t="s">
        <v>11</v>
      </c>
      <c r="G318" s="2">
        <v>43307</v>
      </c>
      <c r="H318" s="1" t="s">
        <v>65</v>
      </c>
      <c r="I318" s="1" t="s">
        <v>5</v>
      </c>
      <c r="J318" s="1" t="s">
        <v>13</v>
      </c>
      <c r="K318" s="1">
        <v>10</v>
      </c>
      <c r="L318" s="3">
        <v>45723</v>
      </c>
      <c r="M318" s="1">
        <v>11</v>
      </c>
      <c r="N318" s="1" t="s">
        <v>937</v>
      </c>
      <c r="O318" s="1" t="s">
        <v>20</v>
      </c>
      <c r="P318" s="1">
        <v>998</v>
      </c>
      <c r="Q318" s="1">
        <v>65.7</v>
      </c>
      <c r="R318" s="1">
        <v>5</v>
      </c>
      <c r="S318" s="1">
        <v>99</v>
      </c>
      <c r="T318" s="1">
        <v>2014</v>
      </c>
      <c r="U318" s="5" t="str">
        <f t="shared" si="40"/>
        <v>Manual</v>
      </c>
      <c r="V318" s="7">
        <f t="shared" si="41"/>
        <v>5000</v>
      </c>
      <c r="W318" s="7" t="str">
        <f>IFERROR(INDEX(PriceBands!C:C,MATCH(V318,PriceBands!A:A,0)),"£30k+")</f>
        <v>£5-10k</v>
      </c>
      <c r="X318" s="7">
        <f t="shared" si="42"/>
        <v>0</v>
      </c>
      <c r="Y318" s="7" t="str">
        <f>IFERROR(INDEX(MileageBand!B:B,MATCH(VehicleData!X318,MileageBand!A:A,0)),"Extremely High")</f>
        <v>Low</v>
      </c>
      <c r="Z318" s="7">
        <f t="shared" si="43"/>
        <v>1</v>
      </c>
      <c r="AA318" s="9" t="str">
        <f t="shared" si="44"/>
        <v>Y</v>
      </c>
      <c r="AB318" s="9" t="str">
        <f t="shared" si="45"/>
        <v>Y</v>
      </c>
      <c r="AC318" s="9" t="str">
        <f t="shared" si="46"/>
        <v>Y</v>
      </c>
      <c r="AD318" s="9" t="str">
        <f t="shared" si="47"/>
        <v>Y</v>
      </c>
      <c r="AE318" s="9" t="str">
        <f t="shared" si="48"/>
        <v>Y</v>
      </c>
      <c r="AF318" s="11" t="str">
        <f t="shared" si="49"/>
        <v>Y</v>
      </c>
    </row>
    <row r="319" spans="1:32" ht="13" x14ac:dyDescent="0.15">
      <c r="A319" s="1" t="s">
        <v>938</v>
      </c>
      <c r="B319" s="1" t="s">
        <v>112</v>
      </c>
      <c r="C319" s="2">
        <v>5445</v>
      </c>
      <c r="D319" s="1" t="s">
        <v>939</v>
      </c>
      <c r="E319" s="1">
        <v>1</v>
      </c>
      <c r="F319" s="1" t="s">
        <v>24</v>
      </c>
      <c r="G319" s="2">
        <v>61590</v>
      </c>
      <c r="H319" s="1" t="s">
        <v>56</v>
      </c>
      <c r="I319" s="1" t="s">
        <v>5</v>
      </c>
      <c r="J319" s="1" t="s">
        <v>57</v>
      </c>
      <c r="K319" s="1">
        <v>8</v>
      </c>
      <c r="L319" s="3">
        <v>45712</v>
      </c>
      <c r="M319" s="1">
        <v>5</v>
      </c>
      <c r="N319" s="1" t="s">
        <v>940</v>
      </c>
      <c r="O319" s="1" t="s">
        <v>59</v>
      </c>
      <c r="P319" s="2">
        <v>1560</v>
      </c>
      <c r="Q319" s="1">
        <v>50.4</v>
      </c>
      <c r="R319" s="1">
        <v>5</v>
      </c>
      <c r="S319" s="1">
        <v>147</v>
      </c>
      <c r="T319" s="1">
        <v>2016</v>
      </c>
      <c r="U319" s="5" t="str">
        <f t="shared" si="40"/>
        <v>Manual</v>
      </c>
      <c r="V319" s="7">
        <f t="shared" si="41"/>
        <v>5000</v>
      </c>
      <c r="W319" s="7" t="str">
        <f>IFERROR(INDEX(PriceBands!C:C,MATCH(V319,PriceBands!A:A,0)),"£30k+")</f>
        <v>£5-10k</v>
      </c>
      <c r="X319" s="7">
        <f t="shared" si="42"/>
        <v>50000</v>
      </c>
      <c r="Y319" s="7" t="str">
        <f>IFERROR(INDEX(MileageBand!B:B,MATCH(VehicleData!X319,MileageBand!A:A,0)),"Extremely High")</f>
        <v>Medium</v>
      </c>
      <c r="Z319" s="7">
        <f t="shared" si="43"/>
        <v>1.6</v>
      </c>
      <c r="AA319" s="9" t="str">
        <f t="shared" si="44"/>
        <v>Y</v>
      </c>
      <c r="AB319" s="9" t="str">
        <f t="shared" si="45"/>
        <v>Y</v>
      </c>
      <c r="AC319" s="9" t="str">
        <f t="shared" si="46"/>
        <v>Y</v>
      </c>
      <c r="AD319" s="9" t="str">
        <f t="shared" si="47"/>
        <v>Y</v>
      </c>
      <c r="AE319" s="9" t="str">
        <f t="shared" si="48"/>
        <v>Y</v>
      </c>
      <c r="AF319" s="11" t="str">
        <f t="shared" si="49"/>
        <v>Y</v>
      </c>
    </row>
    <row r="320" spans="1:32" ht="13" x14ac:dyDescent="0.15">
      <c r="A320" s="1" t="s">
        <v>941</v>
      </c>
      <c r="B320" s="1" t="s">
        <v>266</v>
      </c>
      <c r="C320" s="2">
        <v>8745</v>
      </c>
      <c r="D320" s="1" t="s">
        <v>942</v>
      </c>
      <c r="E320" s="1">
        <v>1</v>
      </c>
      <c r="F320" s="1" t="s">
        <v>24</v>
      </c>
      <c r="G320" s="2">
        <v>140000</v>
      </c>
      <c r="H320" s="1" t="s">
        <v>56</v>
      </c>
      <c r="I320" s="1" t="s">
        <v>5</v>
      </c>
      <c r="J320" s="1" t="s">
        <v>57</v>
      </c>
      <c r="K320" s="1">
        <v>10</v>
      </c>
      <c r="L320" s="3">
        <v>45665</v>
      </c>
      <c r="M320" s="1">
        <v>10</v>
      </c>
      <c r="N320" s="1" t="s">
        <v>943</v>
      </c>
      <c r="O320" s="1" t="s">
        <v>59</v>
      </c>
      <c r="P320" s="2">
        <v>1598</v>
      </c>
      <c r="Q320" s="1">
        <v>43.5</v>
      </c>
      <c r="R320" s="1">
        <v>3</v>
      </c>
      <c r="S320" s="1">
        <v>170</v>
      </c>
      <c r="T320" s="1">
        <v>2014</v>
      </c>
      <c r="U320" s="5" t="str">
        <f t="shared" si="40"/>
        <v>Manual</v>
      </c>
      <c r="V320" s="7">
        <f t="shared" si="41"/>
        <v>5000</v>
      </c>
      <c r="W320" s="7" t="str">
        <f>IFERROR(INDEX(PriceBands!C:C,MATCH(V320,PriceBands!A:A,0)),"£30k+")</f>
        <v>£5-10k</v>
      </c>
      <c r="X320" s="7">
        <f t="shared" si="42"/>
        <v>100000</v>
      </c>
      <c r="Y320" s="7" t="str">
        <f>IFERROR(INDEX(MileageBand!B:B,MATCH(VehicleData!X320,MileageBand!A:A,0)),"Extremely High")</f>
        <v>High</v>
      </c>
      <c r="Z320" s="7">
        <f t="shared" si="43"/>
        <v>1.6</v>
      </c>
      <c r="AA320" s="9" t="str">
        <f t="shared" si="44"/>
        <v>Y</v>
      </c>
      <c r="AB320" s="9" t="str">
        <f t="shared" si="45"/>
        <v>N</v>
      </c>
      <c r="AC320" s="9" t="str">
        <f t="shared" si="46"/>
        <v>Y</v>
      </c>
      <c r="AD320" s="9" t="str">
        <f t="shared" si="47"/>
        <v>Y</v>
      </c>
      <c r="AE320" s="9" t="str">
        <f t="shared" si="48"/>
        <v>Y</v>
      </c>
      <c r="AF320" s="11" t="str">
        <f t="shared" si="49"/>
        <v>N</v>
      </c>
    </row>
    <row r="321" spans="1:32" ht="13" x14ac:dyDescent="0.15">
      <c r="A321" s="1" t="s">
        <v>944</v>
      </c>
      <c r="B321" s="1" t="s">
        <v>9</v>
      </c>
      <c r="C321" s="2">
        <v>3728</v>
      </c>
      <c r="D321" s="1" t="s">
        <v>945</v>
      </c>
      <c r="E321" s="1">
        <v>1</v>
      </c>
      <c r="F321" s="1" t="s">
        <v>11</v>
      </c>
      <c r="G321" s="2">
        <v>15797</v>
      </c>
      <c r="H321" s="1" t="s">
        <v>48</v>
      </c>
      <c r="I321" s="1" t="s">
        <v>5</v>
      </c>
      <c r="J321" s="1" t="s">
        <v>13</v>
      </c>
      <c r="K321" s="1">
        <v>11</v>
      </c>
      <c r="L321" s="3">
        <v>45418</v>
      </c>
      <c r="M321" s="1">
        <v>8</v>
      </c>
      <c r="N321" s="1" t="s">
        <v>946</v>
      </c>
      <c r="O321" s="1" t="s">
        <v>20</v>
      </c>
      <c r="P321" s="2">
        <v>1398</v>
      </c>
      <c r="Q321" s="1">
        <v>51.4</v>
      </c>
      <c r="R321" s="1">
        <v>5</v>
      </c>
      <c r="S321" s="1">
        <v>129</v>
      </c>
      <c r="T321" s="1">
        <v>2013</v>
      </c>
      <c r="U321" s="5" t="str">
        <f t="shared" si="40"/>
        <v>Manual</v>
      </c>
      <c r="V321" s="7">
        <f t="shared" si="41"/>
        <v>0</v>
      </c>
      <c r="W321" s="7" t="str">
        <f>IFERROR(INDEX(PriceBands!C:C,MATCH(V321,PriceBands!A:A,0)),"£30k+")</f>
        <v>£0-5k</v>
      </c>
      <c r="X321" s="7">
        <f t="shared" si="42"/>
        <v>0</v>
      </c>
      <c r="Y321" s="7" t="str">
        <f>IFERROR(INDEX(MileageBand!B:B,MATCH(VehicleData!X321,MileageBand!A:A,0)),"Extremely High")</f>
        <v>Low</v>
      </c>
      <c r="Z321" s="7">
        <f t="shared" si="43"/>
        <v>1.4</v>
      </c>
      <c r="AA321" s="9" t="str">
        <f t="shared" si="44"/>
        <v>Y</v>
      </c>
      <c r="AB321" s="9" t="str">
        <f t="shared" si="45"/>
        <v>Y</v>
      </c>
      <c r="AC321" s="9" t="str">
        <f t="shared" si="46"/>
        <v>Y</v>
      </c>
      <c r="AD321" s="9" t="str">
        <f t="shared" si="47"/>
        <v>N</v>
      </c>
      <c r="AE321" s="9" t="str">
        <f t="shared" si="48"/>
        <v>Y</v>
      </c>
      <c r="AF321" s="11" t="str">
        <f t="shared" si="49"/>
        <v>N</v>
      </c>
    </row>
    <row r="322" spans="1:32" ht="13" x14ac:dyDescent="0.15">
      <c r="A322" s="1" t="s">
        <v>947</v>
      </c>
      <c r="B322" s="1" t="s">
        <v>9</v>
      </c>
      <c r="C322" s="2">
        <v>7002</v>
      </c>
      <c r="D322" s="1" t="s">
        <v>948</v>
      </c>
      <c r="E322" s="1">
        <v>1</v>
      </c>
      <c r="F322" s="1" t="s">
        <v>11</v>
      </c>
      <c r="G322" s="2">
        <v>74839</v>
      </c>
      <c r="H322" s="1" t="s">
        <v>65</v>
      </c>
      <c r="I322" s="1" t="s">
        <v>5</v>
      </c>
      <c r="J322" s="1" t="s">
        <v>42</v>
      </c>
      <c r="K322" s="1">
        <v>8</v>
      </c>
      <c r="L322" s="3">
        <v>45553</v>
      </c>
      <c r="M322" s="1">
        <v>15</v>
      </c>
      <c r="N322" s="1" t="s">
        <v>949</v>
      </c>
      <c r="O322" s="1" t="s">
        <v>44</v>
      </c>
      <c r="P322" s="2">
        <v>1364</v>
      </c>
      <c r="Q322" s="1">
        <v>42.2</v>
      </c>
      <c r="R322" s="1">
        <v>7</v>
      </c>
      <c r="S322" s="1">
        <v>158</v>
      </c>
      <c r="T322" s="1">
        <v>2016</v>
      </c>
      <c r="U322" s="5" t="str">
        <f t="shared" si="40"/>
        <v>Manual</v>
      </c>
      <c r="V322" s="7">
        <f t="shared" si="41"/>
        <v>5000</v>
      </c>
      <c r="W322" s="7" t="str">
        <f>IFERROR(INDEX(PriceBands!C:C,MATCH(V322,PriceBands!A:A,0)),"£30k+")</f>
        <v>£5-10k</v>
      </c>
      <c r="X322" s="7">
        <f t="shared" si="42"/>
        <v>50000</v>
      </c>
      <c r="Y322" s="7" t="str">
        <f>IFERROR(INDEX(MileageBand!B:B,MATCH(VehicleData!X322,MileageBand!A:A,0)),"Extremely High")</f>
        <v>Medium</v>
      </c>
      <c r="Z322" s="7">
        <f t="shared" si="43"/>
        <v>1.4</v>
      </c>
      <c r="AA322" s="9" t="str">
        <f t="shared" si="44"/>
        <v>Y</v>
      </c>
      <c r="AB322" s="9" t="str">
        <f t="shared" si="45"/>
        <v>Y</v>
      </c>
      <c r="AC322" s="9" t="str">
        <f t="shared" si="46"/>
        <v>Y</v>
      </c>
      <c r="AD322" s="9" t="str">
        <f t="shared" si="47"/>
        <v>Y</v>
      </c>
      <c r="AE322" s="9" t="str">
        <f t="shared" si="48"/>
        <v>Y</v>
      </c>
      <c r="AF322" s="11" t="str">
        <f t="shared" si="49"/>
        <v>Y</v>
      </c>
    </row>
    <row r="323" spans="1:32" ht="13" x14ac:dyDescent="0.15">
      <c r="A323" s="1" t="s">
        <v>950</v>
      </c>
      <c r="B323" s="1" t="s">
        <v>1</v>
      </c>
      <c r="C323" s="2">
        <v>3545</v>
      </c>
      <c r="D323" s="1" t="s">
        <v>951</v>
      </c>
      <c r="E323" s="1">
        <v>2</v>
      </c>
      <c r="F323" s="1" t="s">
        <v>24</v>
      </c>
      <c r="G323" s="2">
        <v>112000</v>
      </c>
      <c r="H323" s="1" t="s">
        <v>48</v>
      </c>
      <c r="I323" s="1" t="s">
        <v>5</v>
      </c>
      <c r="J323" s="1" t="s">
        <v>6</v>
      </c>
      <c r="K323" s="1">
        <v>12</v>
      </c>
      <c r="L323" s="3">
        <v>45687</v>
      </c>
      <c r="M323" s="1">
        <v>17</v>
      </c>
      <c r="N323" s="1" t="s">
        <v>952</v>
      </c>
      <c r="O323" s="1" t="s">
        <v>6</v>
      </c>
      <c r="P323" s="2">
        <v>1582</v>
      </c>
      <c r="Q323" s="1">
        <v>48.7</v>
      </c>
      <c r="R323" s="1">
        <v>5</v>
      </c>
      <c r="S323" s="1">
        <v>151</v>
      </c>
      <c r="T323" s="1">
        <v>2012</v>
      </c>
      <c r="U323" s="5" t="str">
        <f t="shared" ref="U323:U386" si="50">IF(E323=2,"Automatic","Manual")</f>
        <v>Automatic</v>
      </c>
      <c r="V323" s="7">
        <f t="shared" ref="V323:V386" si="51">ROUNDDOWN(C323/5000,0)*5000</f>
        <v>0</v>
      </c>
      <c r="W323" s="7" t="str">
        <f>IFERROR(INDEX(PriceBands!C:C,MATCH(V323,PriceBands!A:A,0)),"£30k+")</f>
        <v>£0-5k</v>
      </c>
      <c r="X323" s="7">
        <f t="shared" ref="X323:X386" si="52">ROUNDDOWN(G323/50000,0)*50000</f>
        <v>100000</v>
      </c>
      <c r="Y323" s="7" t="str">
        <f>IFERROR(INDEX(MileageBand!B:B,MATCH(VehicleData!X323,MileageBand!A:A,0)),"Extremely High")</f>
        <v>High</v>
      </c>
      <c r="Z323" s="7">
        <f t="shared" ref="Z323:Z386" si="53">ROUND(P323/1000,1)</f>
        <v>1.6</v>
      </c>
      <c r="AA323" s="9" t="str">
        <f t="shared" ref="AA323:AA386" si="54">IF(W323="£30k+","N","Y")</f>
        <v>Y</v>
      </c>
      <c r="AB323" s="9" t="str">
        <f t="shared" ref="AB323:AB386" si="55">IF(Y323="High","N","Y")</f>
        <v>N</v>
      </c>
      <c r="AC323" s="9" t="str">
        <f t="shared" ref="AC323:AC386" si="56">IF(Z323&gt;2.5,"N","Y")</f>
        <v>Y</v>
      </c>
      <c r="AD323" s="9" t="str">
        <f t="shared" ref="AD323:AD386" si="57">IF(T323&lt;2014,"N","Y")</f>
        <v>N</v>
      </c>
      <c r="AE323" s="9" t="str">
        <f t="shared" ref="AE323:AE386" si="58">IF(Q323&lt;30,"N","Y")</f>
        <v>Y</v>
      </c>
      <c r="AF323" s="11" t="str">
        <f t="shared" ref="AF323:AF386" si="59">IF(AND(AA323="Y",AB323="Y",AC323="Y",AD323="Y",AE323="Y"),"Y","N")</f>
        <v>N</v>
      </c>
    </row>
    <row r="324" spans="1:32" ht="13" x14ac:dyDescent="0.15">
      <c r="A324" s="1" t="s">
        <v>953</v>
      </c>
      <c r="B324" s="1" t="s">
        <v>9</v>
      </c>
      <c r="C324" s="2">
        <v>3190</v>
      </c>
      <c r="D324" s="1" t="s">
        <v>954</v>
      </c>
      <c r="E324" s="1">
        <v>2</v>
      </c>
      <c r="F324" s="1" t="s">
        <v>11</v>
      </c>
      <c r="G324" s="2">
        <v>35000</v>
      </c>
      <c r="H324" s="1" t="s">
        <v>48</v>
      </c>
      <c r="I324" s="1" t="s">
        <v>25</v>
      </c>
      <c r="J324" s="1" t="s">
        <v>13</v>
      </c>
      <c r="K324" s="1">
        <v>13</v>
      </c>
      <c r="L324" s="3">
        <v>44224</v>
      </c>
      <c r="M324" s="1">
        <v>12</v>
      </c>
      <c r="N324" s="1" t="s">
        <v>955</v>
      </c>
      <c r="O324" s="1" t="s">
        <v>20</v>
      </c>
      <c r="P324" s="2">
        <v>1598</v>
      </c>
      <c r="Q324" s="1">
        <v>39.799999999999997</v>
      </c>
      <c r="R324" s="1">
        <v>5</v>
      </c>
      <c r="S324" s="1">
        <v>167</v>
      </c>
      <c r="T324" s="1">
        <v>2011</v>
      </c>
      <c r="U324" s="5" t="str">
        <f t="shared" si="50"/>
        <v>Automatic</v>
      </c>
      <c r="V324" s="7">
        <f t="shared" si="51"/>
        <v>0</v>
      </c>
      <c r="W324" s="7" t="str">
        <f>IFERROR(INDEX(PriceBands!C:C,MATCH(V324,PriceBands!A:A,0)),"£30k+")</f>
        <v>£0-5k</v>
      </c>
      <c r="X324" s="7">
        <f t="shared" si="52"/>
        <v>0</v>
      </c>
      <c r="Y324" s="7" t="str">
        <f>IFERROR(INDEX(MileageBand!B:B,MATCH(VehicleData!X324,MileageBand!A:A,0)),"Extremely High")</f>
        <v>Low</v>
      </c>
      <c r="Z324" s="7">
        <f t="shared" si="53"/>
        <v>1.6</v>
      </c>
      <c r="AA324" s="9" t="str">
        <f t="shared" si="54"/>
        <v>Y</v>
      </c>
      <c r="AB324" s="9" t="str">
        <f t="shared" si="55"/>
        <v>Y</v>
      </c>
      <c r="AC324" s="9" t="str">
        <f t="shared" si="56"/>
        <v>Y</v>
      </c>
      <c r="AD324" s="9" t="str">
        <f t="shared" si="57"/>
        <v>N</v>
      </c>
      <c r="AE324" s="9" t="str">
        <f t="shared" si="58"/>
        <v>Y</v>
      </c>
      <c r="AF324" s="11" t="str">
        <f t="shared" si="59"/>
        <v>N</v>
      </c>
    </row>
    <row r="325" spans="1:32" ht="13" x14ac:dyDescent="0.15">
      <c r="A325" s="1" t="s">
        <v>956</v>
      </c>
      <c r="B325" s="1" t="s">
        <v>36</v>
      </c>
      <c r="C325" s="2">
        <v>3705</v>
      </c>
      <c r="D325" s="1" t="s">
        <v>957</v>
      </c>
      <c r="E325" s="1">
        <v>2</v>
      </c>
      <c r="F325" s="1" t="s">
        <v>11</v>
      </c>
      <c r="G325" s="2">
        <v>36000</v>
      </c>
      <c r="H325" s="1" t="s">
        <v>958</v>
      </c>
      <c r="I325" s="1" t="s">
        <v>25</v>
      </c>
      <c r="J325" s="1" t="s">
        <v>117</v>
      </c>
      <c r="K325" s="1">
        <v>16</v>
      </c>
      <c r="L325" s="3">
        <v>44928</v>
      </c>
      <c r="M325" s="1">
        <v>8</v>
      </c>
      <c r="N325" s="1" t="s">
        <v>959</v>
      </c>
      <c r="O325" s="1" t="s">
        <v>130</v>
      </c>
      <c r="P325" s="1">
        <v>999</v>
      </c>
      <c r="Q325" s="1">
        <v>60.1</v>
      </c>
      <c r="R325" s="1">
        <v>2</v>
      </c>
      <c r="S325" s="1">
        <v>116</v>
      </c>
      <c r="T325" s="1">
        <v>2008</v>
      </c>
      <c r="U325" s="5" t="str">
        <f t="shared" si="50"/>
        <v>Automatic</v>
      </c>
      <c r="V325" s="7">
        <f t="shared" si="51"/>
        <v>0</v>
      </c>
      <c r="W325" s="7" t="str">
        <f>IFERROR(INDEX(PriceBands!C:C,MATCH(V325,PriceBands!A:A,0)),"£30k+")</f>
        <v>£0-5k</v>
      </c>
      <c r="X325" s="7">
        <f t="shared" si="52"/>
        <v>0</v>
      </c>
      <c r="Y325" s="7" t="str">
        <f>IFERROR(INDEX(MileageBand!B:B,MATCH(VehicleData!X325,MileageBand!A:A,0)),"Extremely High")</f>
        <v>Low</v>
      </c>
      <c r="Z325" s="7">
        <f t="shared" si="53"/>
        <v>1</v>
      </c>
      <c r="AA325" s="9" t="str">
        <f t="shared" si="54"/>
        <v>Y</v>
      </c>
      <c r="AB325" s="9" t="str">
        <f t="shared" si="55"/>
        <v>Y</v>
      </c>
      <c r="AC325" s="9" t="str">
        <f t="shared" si="56"/>
        <v>Y</v>
      </c>
      <c r="AD325" s="9" t="str">
        <f t="shared" si="57"/>
        <v>N</v>
      </c>
      <c r="AE325" s="9" t="str">
        <f t="shared" si="58"/>
        <v>Y</v>
      </c>
      <c r="AF325" s="11" t="str">
        <f t="shared" si="59"/>
        <v>N</v>
      </c>
    </row>
    <row r="326" spans="1:32" ht="13" x14ac:dyDescent="0.15">
      <c r="A326" s="1" t="s">
        <v>960</v>
      </c>
      <c r="B326" s="1" t="s">
        <v>94</v>
      </c>
      <c r="C326" s="2">
        <v>2495</v>
      </c>
      <c r="D326" s="1" t="s">
        <v>961</v>
      </c>
      <c r="E326" s="1">
        <v>1</v>
      </c>
      <c r="F326" s="1" t="s">
        <v>11</v>
      </c>
      <c r="G326" s="2">
        <v>98600</v>
      </c>
      <c r="H326" s="1" t="s">
        <v>56</v>
      </c>
      <c r="I326" s="1" t="s">
        <v>25</v>
      </c>
      <c r="J326" s="1" t="s">
        <v>117</v>
      </c>
      <c r="K326" s="1">
        <v>16</v>
      </c>
      <c r="L326" s="3">
        <v>45338</v>
      </c>
      <c r="M326" s="1">
        <v>31</v>
      </c>
      <c r="N326" s="1" t="s">
        <v>962</v>
      </c>
      <c r="O326" s="1" t="s">
        <v>119</v>
      </c>
      <c r="P326" s="2">
        <v>1995</v>
      </c>
      <c r="Q326" s="1">
        <v>44.8</v>
      </c>
      <c r="R326" s="1">
        <v>4</v>
      </c>
      <c r="S326" s="1">
        <v>151</v>
      </c>
      <c r="T326" s="1">
        <v>2008</v>
      </c>
      <c r="U326" s="5" t="str">
        <f t="shared" si="50"/>
        <v>Manual</v>
      </c>
      <c r="V326" s="7">
        <f t="shared" si="51"/>
        <v>0</v>
      </c>
      <c r="W326" s="7" t="str">
        <f>IFERROR(INDEX(PriceBands!C:C,MATCH(V326,PriceBands!A:A,0)),"£30k+")</f>
        <v>£0-5k</v>
      </c>
      <c r="X326" s="7">
        <f t="shared" si="52"/>
        <v>50000</v>
      </c>
      <c r="Y326" s="7" t="str">
        <f>IFERROR(INDEX(MileageBand!B:B,MATCH(VehicleData!X326,MileageBand!A:A,0)),"Extremely High")</f>
        <v>Medium</v>
      </c>
      <c r="Z326" s="7">
        <f t="shared" si="53"/>
        <v>2</v>
      </c>
      <c r="AA326" s="9" t="str">
        <f t="shared" si="54"/>
        <v>Y</v>
      </c>
      <c r="AB326" s="9" t="str">
        <f t="shared" si="55"/>
        <v>Y</v>
      </c>
      <c r="AC326" s="9" t="str">
        <f t="shared" si="56"/>
        <v>Y</v>
      </c>
      <c r="AD326" s="9" t="str">
        <f t="shared" si="57"/>
        <v>N</v>
      </c>
      <c r="AE326" s="9" t="str">
        <f t="shared" si="58"/>
        <v>Y</v>
      </c>
      <c r="AF326" s="11" t="str">
        <f t="shared" si="59"/>
        <v>N</v>
      </c>
    </row>
    <row r="327" spans="1:32" ht="13" x14ac:dyDescent="0.15">
      <c r="A327" s="1" t="s">
        <v>963</v>
      </c>
      <c r="B327" s="1" t="s">
        <v>9</v>
      </c>
      <c r="C327" s="2">
        <v>3561</v>
      </c>
      <c r="D327" s="1" t="s">
        <v>964</v>
      </c>
      <c r="E327" s="1">
        <v>1</v>
      </c>
      <c r="F327" s="1" t="s">
        <v>11</v>
      </c>
      <c r="G327" s="2">
        <v>2153</v>
      </c>
      <c r="H327" s="1" t="s">
        <v>56</v>
      </c>
      <c r="I327" s="1" t="s">
        <v>5</v>
      </c>
      <c r="J327" s="1" t="s">
        <v>42</v>
      </c>
      <c r="K327" s="1">
        <v>9</v>
      </c>
      <c r="L327" s="3">
        <v>45561</v>
      </c>
      <c r="M327" s="1">
        <v>8</v>
      </c>
      <c r="N327" s="1" t="s">
        <v>965</v>
      </c>
      <c r="O327" s="1" t="s">
        <v>44</v>
      </c>
      <c r="P327" s="2">
        <v>1398</v>
      </c>
      <c r="Q327" s="1">
        <v>47.1</v>
      </c>
      <c r="R327" s="1">
        <v>5</v>
      </c>
      <c r="S327" s="1">
        <v>140</v>
      </c>
      <c r="T327" s="1">
        <v>2015</v>
      </c>
      <c r="U327" s="5" t="str">
        <f t="shared" si="50"/>
        <v>Manual</v>
      </c>
      <c r="V327" s="7">
        <f t="shared" si="51"/>
        <v>0</v>
      </c>
      <c r="W327" s="7" t="str">
        <f>IFERROR(INDEX(PriceBands!C:C,MATCH(V327,PriceBands!A:A,0)),"£30k+")</f>
        <v>£0-5k</v>
      </c>
      <c r="X327" s="7">
        <f t="shared" si="52"/>
        <v>0</v>
      </c>
      <c r="Y327" s="7" t="str">
        <f>IFERROR(INDEX(MileageBand!B:B,MATCH(VehicleData!X327,MileageBand!A:A,0)),"Extremely High")</f>
        <v>Low</v>
      </c>
      <c r="Z327" s="7">
        <f t="shared" si="53"/>
        <v>1.4</v>
      </c>
      <c r="AA327" s="9" t="str">
        <f t="shared" si="54"/>
        <v>Y</v>
      </c>
      <c r="AB327" s="9" t="str">
        <f t="shared" si="55"/>
        <v>Y</v>
      </c>
      <c r="AC327" s="9" t="str">
        <f t="shared" si="56"/>
        <v>Y</v>
      </c>
      <c r="AD327" s="9" t="str">
        <f t="shared" si="57"/>
        <v>Y</v>
      </c>
      <c r="AE327" s="9" t="str">
        <f t="shared" si="58"/>
        <v>Y</v>
      </c>
      <c r="AF327" s="11" t="str">
        <f t="shared" si="59"/>
        <v>Y</v>
      </c>
    </row>
    <row r="328" spans="1:32" ht="13" x14ac:dyDescent="0.15">
      <c r="A328" s="1" t="s">
        <v>966</v>
      </c>
      <c r="B328" s="1" t="s">
        <v>112</v>
      </c>
      <c r="C328" s="2">
        <v>1475</v>
      </c>
      <c r="D328" s="1" t="s">
        <v>967</v>
      </c>
      <c r="E328" s="1">
        <v>1</v>
      </c>
      <c r="F328" s="1" t="s">
        <v>11</v>
      </c>
      <c r="G328" s="2">
        <v>64500</v>
      </c>
      <c r="H328" s="1" t="s">
        <v>48</v>
      </c>
      <c r="I328" s="1" t="s">
        <v>5</v>
      </c>
      <c r="J328" s="1" t="s">
        <v>13</v>
      </c>
      <c r="K328" s="1">
        <v>15</v>
      </c>
      <c r="L328" s="3">
        <v>45568</v>
      </c>
      <c r="M328" s="1">
        <v>5</v>
      </c>
      <c r="N328" s="1" t="s">
        <v>968</v>
      </c>
      <c r="O328" s="1" t="s">
        <v>20</v>
      </c>
      <c r="P328" s="2">
        <v>1360</v>
      </c>
      <c r="Q328" s="1">
        <v>44.1</v>
      </c>
      <c r="R328" s="1">
        <v>5</v>
      </c>
      <c r="S328" s="1">
        <v>147</v>
      </c>
      <c r="T328" s="1">
        <v>2009</v>
      </c>
      <c r="U328" s="5" t="str">
        <f t="shared" si="50"/>
        <v>Manual</v>
      </c>
      <c r="V328" s="7">
        <f t="shared" si="51"/>
        <v>0</v>
      </c>
      <c r="W328" s="7" t="str">
        <f>IFERROR(INDEX(PriceBands!C:C,MATCH(V328,PriceBands!A:A,0)),"£30k+")</f>
        <v>£0-5k</v>
      </c>
      <c r="X328" s="7">
        <f t="shared" si="52"/>
        <v>50000</v>
      </c>
      <c r="Y328" s="7" t="str">
        <f>IFERROR(INDEX(MileageBand!B:B,MATCH(VehicleData!X328,MileageBand!A:A,0)),"Extremely High")</f>
        <v>Medium</v>
      </c>
      <c r="Z328" s="7">
        <f t="shared" si="53"/>
        <v>1.4</v>
      </c>
      <c r="AA328" s="9" t="str">
        <f t="shared" si="54"/>
        <v>Y</v>
      </c>
      <c r="AB328" s="9" t="str">
        <f t="shared" si="55"/>
        <v>Y</v>
      </c>
      <c r="AC328" s="9" t="str">
        <f t="shared" si="56"/>
        <v>Y</v>
      </c>
      <c r="AD328" s="9" t="str">
        <f t="shared" si="57"/>
        <v>N</v>
      </c>
      <c r="AE328" s="9" t="str">
        <f t="shared" si="58"/>
        <v>Y</v>
      </c>
      <c r="AF328" s="11" t="str">
        <f t="shared" si="59"/>
        <v>N</v>
      </c>
    </row>
    <row r="329" spans="1:32" ht="13" x14ac:dyDescent="0.15">
      <c r="A329" s="1" t="s">
        <v>969</v>
      </c>
      <c r="B329" s="1" t="s">
        <v>970</v>
      </c>
      <c r="C329" s="2">
        <v>6679</v>
      </c>
      <c r="D329" s="1" t="s">
        <v>971</v>
      </c>
      <c r="E329" s="1">
        <v>1</v>
      </c>
      <c r="F329" s="1" t="s">
        <v>24</v>
      </c>
      <c r="G329" s="2">
        <v>36551</v>
      </c>
      <c r="H329" s="1" t="s">
        <v>580</v>
      </c>
      <c r="I329" s="1" t="s">
        <v>5</v>
      </c>
      <c r="J329" s="1" t="s">
        <v>13</v>
      </c>
      <c r="K329" s="1">
        <v>9</v>
      </c>
      <c r="L329" s="3">
        <v>45562</v>
      </c>
      <c r="M329" s="1">
        <v>24</v>
      </c>
      <c r="N329" s="1" t="s">
        <v>972</v>
      </c>
      <c r="O329" s="1" t="s">
        <v>20</v>
      </c>
      <c r="P329" s="2">
        <v>1560</v>
      </c>
      <c r="Q329" s="1">
        <v>72.400000000000006</v>
      </c>
      <c r="R329" s="1">
        <v>5</v>
      </c>
      <c r="S329" s="1">
        <v>103</v>
      </c>
      <c r="T329" s="1">
        <v>2015</v>
      </c>
      <c r="U329" s="5" t="str">
        <f t="shared" si="50"/>
        <v>Manual</v>
      </c>
      <c r="V329" s="7">
        <f t="shared" si="51"/>
        <v>5000</v>
      </c>
      <c r="W329" s="7" t="str">
        <f>IFERROR(INDEX(PriceBands!C:C,MATCH(V329,PriceBands!A:A,0)),"£30k+")</f>
        <v>£5-10k</v>
      </c>
      <c r="X329" s="7">
        <f t="shared" si="52"/>
        <v>0</v>
      </c>
      <c r="Y329" s="7" t="str">
        <f>IFERROR(INDEX(MileageBand!B:B,MATCH(VehicleData!X329,MileageBand!A:A,0)),"Extremely High")</f>
        <v>Low</v>
      </c>
      <c r="Z329" s="7">
        <f t="shared" si="53"/>
        <v>1.6</v>
      </c>
      <c r="AA329" s="9" t="str">
        <f t="shared" si="54"/>
        <v>Y</v>
      </c>
      <c r="AB329" s="9" t="str">
        <f t="shared" si="55"/>
        <v>Y</v>
      </c>
      <c r="AC329" s="9" t="str">
        <f t="shared" si="56"/>
        <v>Y</v>
      </c>
      <c r="AD329" s="9" t="str">
        <f t="shared" si="57"/>
        <v>Y</v>
      </c>
      <c r="AE329" s="9" t="str">
        <f t="shared" si="58"/>
        <v>Y</v>
      </c>
      <c r="AF329" s="11" t="str">
        <f t="shared" si="59"/>
        <v>Y</v>
      </c>
    </row>
    <row r="330" spans="1:32" ht="13" x14ac:dyDescent="0.15">
      <c r="A330" s="1" t="s">
        <v>973</v>
      </c>
      <c r="B330" s="1" t="s">
        <v>108</v>
      </c>
      <c r="C330" s="2">
        <v>6945</v>
      </c>
      <c r="D330" s="1" t="s">
        <v>974</v>
      </c>
      <c r="E330" s="1">
        <v>1</v>
      </c>
      <c r="F330" s="1" t="s">
        <v>11</v>
      </c>
      <c r="G330" s="2">
        <v>21909</v>
      </c>
      <c r="H330" s="1" t="s">
        <v>4</v>
      </c>
      <c r="I330" s="1" t="s">
        <v>5</v>
      </c>
      <c r="J330" s="1" t="s">
        <v>13</v>
      </c>
      <c r="K330" s="1">
        <v>9</v>
      </c>
      <c r="L330" s="3">
        <v>45621</v>
      </c>
      <c r="M330" s="1">
        <v>5</v>
      </c>
      <c r="N330" s="1" t="s">
        <v>975</v>
      </c>
      <c r="O330" s="1" t="s">
        <v>20</v>
      </c>
      <c r="P330" s="2">
        <v>1248</v>
      </c>
      <c r="Q330" s="1">
        <v>56.5</v>
      </c>
      <c r="R330" s="1">
        <v>5</v>
      </c>
      <c r="S330" s="1">
        <v>111</v>
      </c>
      <c r="T330" s="1">
        <v>2015</v>
      </c>
      <c r="U330" s="5" t="str">
        <f t="shared" si="50"/>
        <v>Manual</v>
      </c>
      <c r="V330" s="7">
        <f t="shared" si="51"/>
        <v>5000</v>
      </c>
      <c r="W330" s="7" t="str">
        <f>IFERROR(INDEX(PriceBands!C:C,MATCH(V330,PriceBands!A:A,0)),"£30k+")</f>
        <v>£5-10k</v>
      </c>
      <c r="X330" s="7">
        <f t="shared" si="52"/>
        <v>0</v>
      </c>
      <c r="Y330" s="7" t="str">
        <f>IFERROR(INDEX(MileageBand!B:B,MATCH(VehicleData!X330,MileageBand!A:A,0)),"Extremely High")</f>
        <v>Low</v>
      </c>
      <c r="Z330" s="7">
        <f t="shared" si="53"/>
        <v>1.2</v>
      </c>
      <c r="AA330" s="9" t="str">
        <f t="shared" si="54"/>
        <v>Y</v>
      </c>
      <c r="AB330" s="9" t="str">
        <f t="shared" si="55"/>
        <v>Y</v>
      </c>
      <c r="AC330" s="9" t="str">
        <f t="shared" si="56"/>
        <v>Y</v>
      </c>
      <c r="AD330" s="9" t="str">
        <f t="shared" si="57"/>
        <v>Y</v>
      </c>
      <c r="AE330" s="9" t="str">
        <f t="shared" si="58"/>
        <v>Y</v>
      </c>
      <c r="AF330" s="11" t="str">
        <f t="shared" si="59"/>
        <v>Y</v>
      </c>
    </row>
    <row r="331" spans="1:32" ht="13" x14ac:dyDescent="0.15">
      <c r="A331" s="1" t="s">
        <v>976</v>
      </c>
      <c r="B331" s="1" t="s">
        <v>51</v>
      </c>
      <c r="C331" s="2">
        <v>1345</v>
      </c>
      <c r="D331" s="1" t="s">
        <v>977</v>
      </c>
      <c r="E331" s="1">
        <v>2</v>
      </c>
      <c r="F331" s="1" t="s">
        <v>11</v>
      </c>
      <c r="G331" s="1">
        <v>30</v>
      </c>
      <c r="H331" s="1" t="s">
        <v>65</v>
      </c>
      <c r="I331" s="1" t="s">
        <v>25</v>
      </c>
      <c r="J331" s="1" t="s">
        <v>13</v>
      </c>
      <c r="K331" s="1">
        <v>16</v>
      </c>
      <c r="L331" s="3">
        <v>45258</v>
      </c>
      <c r="M331" s="1">
        <v>14</v>
      </c>
      <c r="N331" s="1" t="s">
        <v>978</v>
      </c>
      <c r="O331" s="1" t="s">
        <v>20</v>
      </c>
      <c r="P331" s="2">
        <v>1596</v>
      </c>
      <c r="Q331" s="1">
        <v>37.200000000000003</v>
      </c>
      <c r="R331" s="1">
        <v>5</v>
      </c>
      <c r="S331" s="1">
        <v>181</v>
      </c>
      <c r="T331" s="1">
        <v>2008</v>
      </c>
      <c r="U331" s="5" t="str">
        <f t="shared" si="50"/>
        <v>Automatic</v>
      </c>
      <c r="V331" s="7">
        <f t="shared" si="51"/>
        <v>0</v>
      </c>
      <c r="W331" s="7" t="str">
        <f>IFERROR(INDEX(PriceBands!C:C,MATCH(V331,PriceBands!A:A,0)),"£30k+")</f>
        <v>£0-5k</v>
      </c>
      <c r="X331" s="7">
        <f t="shared" si="52"/>
        <v>0</v>
      </c>
      <c r="Y331" s="7" t="str">
        <f>IFERROR(INDEX(MileageBand!B:B,MATCH(VehicleData!X331,MileageBand!A:A,0)),"Extremely High")</f>
        <v>Low</v>
      </c>
      <c r="Z331" s="7">
        <f t="shared" si="53"/>
        <v>1.6</v>
      </c>
      <c r="AA331" s="9" t="str">
        <f t="shared" si="54"/>
        <v>Y</v>
      </c>
      <c r="AB331" s="9" t="str">
        <f t="shared" si="55"/>
        <v>Y</v>
      </c>
      <c r="AC331" s="9" t="str">
        <f t="shared" si="56"/>
        <v>Y</v>
      </c>
      <c r="AD331" s="9" t="str">
        <f t="shared" si="57"/>
        <v>N</v>
      </c>
      <c r="AE331" s="9" t="str">
        <f t="shared" si="58"/>
        <v>Y</v>
      </c>
      <c r="AF331" s="11" t="str">
        <f t="shared" si="59"/>
        <v>N</v>
      </c>
    </row>
    <row r="332" spans="1:32" ht="13" x14ac:dyDescent="0.15">
      <c r="A332" s="1" t="s">
        <v>979</v>
      </c>
      <c r="B332" s="1" t="s">
        <v>9</v>
      </c>
      <c r="C332" s="2">
        <v>6395</v>
      </c>
      <c r="D332" s="1" t="s">
        <v>980</v>
      </c>
      <c r="E332" s="1">
        <v>1</v>
      </c>
      <c r="F332" s="1" t="s">
        <v>11</v>
      </c>
      <c r="G332" s="1">
        <v>500</v>
      </c>
      <c r="H332" s="1" t="s">
        <v>4</v>
      </c>
      <c r="I332" s="1" t="s">
        <v>25</v>
      </c>
      <c r="J332" s="1" t="s">
        <v>13</v>
      </c>
      <c r="K332" s="1">
        <v>6</v>
      </c>
      <c r="L332" s="3">
        <v>45210</v>
      </c>
      <c r="M332" s="1">
        <v>3</v>
      </c>
      <c r="N332" s="1" t="s">
        <v>981</v>
      </c>
      <c r="O332" s="1" t="s">
        <v>15</v>
      </c>
      <c r="P332" s="2">
        <v>1398</v>
      </c>
      <c r="Q332" s="1">
        <v>55.4</v>
      </c>
      <c r="R332" s="1">
        <v>5</v>
      </c>
      <c r="S332" s="1">
        <v>118</v>
      </c>
      <c r="T332" s="1">
        <v>2018</v>
      </c>
      <c r="U332" s="5" t="str">
        <f t="shared" si="50"/>
        <v>Manual</v>
      </c>
      <c r="V332" s="7">
        <f t="shared" si="51"/>
        <v>5000</v>
      </c>
      <c r="W332" s="7" t="str">
        <f>IFERROR(INDEX(PriceBands!C:C,MATCH(V332,PriceBands!A:A,0)),"£30k+")</f>
        <v>£5-10k</v>
      </c>
      <c r="X332" s="7">
        <f t="shared" si="52"/>
        <v>0</v>
      </c>
      <c r="Y332" s="7" t="str">
        <f>IFERROR(INDEX(MileageBand!B:B,MATCH(VehicleData!X332,MileageBand!A:A,0)),"Extremely High")</f>
        <v>Low</v>
      </c>
      <c r="Z332" s="7">
        <f t="shared" si="53"/>
        <v>1.4</v>
      </c>
      <c r="AA332" s="9" t="str">
        <f t="shared" si="54"/>
        <v>Y</v>
      </c>
      <c r="AB332" s="9" t="str">
        <f t="shared" si="55"/>
        <v>Y</v>
      </c>
      <c r="AC332" s="9" t="str">
        <f t="shared" si="56"/>
        <v>Y</v>
      </c>
      <c r="AD332" s="9" t="str">
        <f t="shared" si="57"/>
        <v>Y</v>
      </c>
      <c r="AE332" s="9" t="str">
        <f t="shared" si="58"/>
        <v>Y</v>
      </c>
      <c r="AF332" s="11" t="str">
        <f t="shared" si="59"/>
        <v>Y</v>
      </c>
    </row>
    <row r="333" spans="1:32" ht="13" x14ac:dyDescent="0.15">
      <c r="A333" s="1" t="s">
        <v>982</v>
      </c>
      <c r="B333" s="1" t="s">
        <v>893</v>
      </c>
      <c r="C333" s="2">
        <v>13420</v>
      </c>
      <c r="D333" s="1" t="s">
        <v>983</v>
      </c>
      <c r="E333" s="1">
        <v>2</v>
      </c>
      <c r="F333" s="1" t="s">
        <v>24</v>
      </c>
      <c r="G333" s="2">
        <v>76000</v>
      </c>
      <c r="H333" s="1" t="s">
        <v>98</v>
      </c>
      <c r="I333" s="1" t="s">
        <v>5</v>
      </c>
      <c r="J333" s="1" t="s">
        <v>6</v>
      </c>
      <c r="K333" s="1">
        <v>7</v>
      </c>
      <c r="L333" s="3">
        <v>45506</v>
      </c>
      <c r="M333" s="1">
        <v>28</v>
      </c>
      <c r="N333" s="1" t="s">
        <v>984</v>
      </c>
      <c r="O333" s="1" t="s">
        <v>6</v>
      </c>
      <c r="P333" s="2">
        <v>1999</v>
      </c>
      <c r="Q333" s="1">
        <v>53.3</v>
      </c>
      <c r="R333" s="1">
        <v>7</v>
      </c>
      <c r="S333" s="1">
        <v>139</v>
      </c>
      <c r="T333" s="1">
        <v>2017</v>
      </c>
      <c r="U333" s="5" t="str">
        <f t="shared" si="50"/>
        <v>Automatic</v>
      </c>
      <c r="V333" s="7">
        <f t="shared" si="51"/>
        <v>10000</v>
      </c>
      <c r="W333" s="7" t="str">
        <f>IFERROR(INDEX(PriceBands!C:C,MATCH(V333,PriceBands!A:A,0)),"£30k+")</f>
        <v>£10-£15k</v>
      </c>
      <c r="X333" s="7">
        <f t="shared" si="52"/>
        <v>50000</v>
      </c>
      <c r="Y333" s="7" t="str">
        <f>IFERROR(INDEX(MileageBand!B:B,MATCH(VehicleData!X333,MileageBand!A:A,0)),"Extremely High")</f>
        <v>Medium</v>
      </c>
      <c r="Z333" s="7">
        <f t="shared" si="53"/>
        <v>2</v>
      </c>
      <c r="AA333" s="9" t="str">
        <f t="shared" si="54"/>
        <v>Y</v>
      </c>
      <c r="AB333" s="9" t="str">
        <f t="shared" si="55"/>
        <v>Y</v>
      </c>
      <c r="AC333" s="9" t="str">
        <f t="shared" si="56"/>
        <v>Y</v>
      </c>
      <c r="AD333" s="9" t="str">
        <f t="shared" si="57"/>
        <v>Y</v>
      </c>
      <c r="AE333" s="9" t="str">
        <f t="shared" si="58"/>
        <v>Y</v>
      </c>
      <c r="AF333" s="11" t="str">
        <f t="shared" si="59"/>
        <v>Y</v>
      </c>
    </row>
    <row r="334" spans="1:32" ht="13" x14ac:dyDescent="0.15">
      <c r="A334" s="1" t="s">
        <v>985</v>
      </c>
      <c r="B334" s="1" t="s">
        <v>40</v>
      </c>
      <c r="C334" s="2">
        <v>14360</v>
      </c>
      <c r="D334" s="1" t="s">
        <v>986</v>
      </c>
      <c r="E334" s="1">
        <v>2</v>
      </c>
      <c r="F334" s="1" t="s">
        <v>24</v>
      </c>
      <c r="G334" s="2">
        <v>35000</v>
      </c>
      <c r="H334" s="1" t="s">
        <v>32</v>
      </c>
      <c r="I334" s="1" t="s">
        <v>5</v>
      </c>
      <c r="J334" s="1" t="s">
        <v>13</v>
      </c>
      <c r="K334" s="1">
        <v>8</v>
      </c>
      <c r="L334" s="3">
        <v>45583</v>
      </c>
      <c r="M334" s="1">
        <v>17</v>
      </c>
      <c r="N334" s="1" t="s">
        <v>987</v>
      </c>
      <c r="O334" s="1" t="s">
        <v>20</v>
      </c>
      <c r="P334" s="2">
        <v>1461</v>
      </c>
      <c r="Q334" s="1">
        <v>74.3</v>
      </c>
      <c r="R334" s="1">
        <v>5</v>
      </c>
      <c r="S334" s="1">
        <v>101</v>
      </c>
      <c r="T334" s="1">
        <v>2016</v>
      </c>
      <c r="U334" s="5" t="str">
        <f t="shared" si="50"/>
        <v>Automatic</v>
      </c>
      <c r="V334" s="7">
        <f t="shared" si="51"/>
        <v>10000</v>
      </c>
      <c r="W334" s="7" t="str">
        <f>IFERROR(INDEX(PriceBands!C:C,MATCH(V334,PriceBands!A:A,0)),"£30k+")</f>
        <v>£10-£15k</v>
      </c>
      <c r="X334" s="7">
        <f t="shared" si="52"/>
        <v>0</v>
      </c>
      <c r="Y334" s="7" t="str">
        <f>IFERROR(INDEX(MileageBand!B:B,MATCH(VehicleData!X334,MileageBand!A:A,0)),"Extremely High")</f>
        <v>Low</v>
      </c>
      <c r="Z334" s="7">
        <f t="shared" si="53"/>
        <v>1.5</v>
      </c>
      <c r="AA334" s="9" t="str">
        <f t="shared" si="54"/>
        <v>Y</v>
      </c>
      <c r="AB334" s="9" t="str">
        <f t="shared" si="55"/>
        <v>Y</v>
      </c>
      <c r="AC334" s="9" t="str">
        <f t="shared" si="56"/>
        <v>Y</v>
      </c>
      <c r="AD334" s="9" t="str">
        <f t="shared" si="57"/>
        <v>Y</v>
      </c>
      <c r="AE334" s="9" t="str">
        <f t="shared" si="58"/>
        <v>Y</v>
      </c>
      <c r="AF334" s="11" t="str">
        <f t="shared" si="59"/>
        <v>Y</v>
      </c>
    </row>
    <row r="335" spans="1:32" ht="13" x14ac:dyDescent="0.15">
      <c r="A335" s="1" t="s">
        <v>988</v>
      </c>
      <c r="B335" s="1" t="s">
        <v>104</v>
      </c>
      <c r="C335" s="2">
        <v>6090</v>
      </c>
      <c r="D335" s="1" t="s">
        <v>989</v>
      </c>
      <c r="E335" s="1">
        <v>1</v>
      </c>
      <c r="F335" s="1" t="s">
        <v>11</v>
      </c>
      <c r="G335" s="2">
        <v>27111</v>
      </c>
      <c r="H335" s="1" t="s">
        <v>65</v>
      </c>
      <c r="I335" s="1" t="s">
        <v>25</v>
      </c>
      <c r="J335" s="1" t="s">
        <v>13</v>
      </c>
      <c r="K335" s="1">
        <v>8</v>
      </c>
      <c r="L335" s="3">
        <v>45244</v>
      </c>
      <c r="M335" s="1">
        <v>7</v>
      </c>
      <c r="N335" s="1" t="s">
        <v>990</v>
      </c>
      <c r="O335" s="1" t="s">
        <v>20</v>
      </c>
      <c r="P335" s="1">
        <v>998</v>
      </c>
      <c r="Q335" s="1">
        <v>68.900000000000006</v>
      </c>
      <c r="R335" s="1">
        <v>4</v>
      </c>
      <c r="S335" s="1">
        <v>95</v>
      </c>
      <c r="T335" s="1">
        <v>2016</v>
      </c>
      <c r="U335" s="5" t="str">
        <f t="shared" si="50"/>
        <v>Manual</v>
      </c>
      <c r="V335" s="7">
        <f t="shared" si="51"/>
        <v>5000</v>
      </c>
      <c r="W335" s="7" t="str">
        <f>IFERROR(INDEX(PriceBands!C:C,MATCH(V335,PriceBands!A:A,0)),"£30k+")</f>
        <v>£5-10k</v>
      </c>
      <c r="X335" s="7">
        <f t="shared" si="52"/>
        <v>0</v>
      </c>
      <c r="Y335" s="7" t="str">
        <f>IFERROR(INDEX(MileageBand!B:B,MATCH(VehicleData!X335,MileageBand!A:A,0)),"Extremely High")</f>
        <v>Low</v>
      </c>
      <c r="Z335" s="7">
        <f t="shared" si="53"/>
        <v>1</v>
      </c>
      <c r="AA335" s="9" t="str">
        <f t="shared" si="54"/>
        <v>Y</v>
      </c>
      <c r="AB335" s="9" t="str">
        <f t="shared" si="55"/>
        <v>Y</v>
      </c>
      <c r="AC335" s="9" t="str">
        <f t="shared" si="56"/>
        <v>Y</v>
      </c>
      <c r="AD335" s="9" t="str">
        <f t="shared" si="57"/>
        <v>Y</v>
      </c>
      <c r="AE335" s="9" t="str">
        <f t="shared" si="58"/>
        <v>Y</v>
      </c>
      <c r="AF335" s="11" t="str">
        <f t="shared" si="59"/>
        <v>Y</v>
      </c>
    </row>
    <row r="336" spans="1:32" ht="13" x14ac:dyDescent="0.15">
      <c r="A336" s="1" t="s">
        <v>991</v>
      </c>
      <c r="B336" s="1" t="s">
        <v>893</v>
      </c>
      <c r="C336" s="2">
        <v>25095</v>
      </c>
      <c r="D336" s="1" t="s">
        <v>992</v>
      </c>
      <c r="E336" s="1">
        <v>2</v>
      </c>
      <c r="F336" s="1" t="s">
        <v>24</v>
      </c>
      <c r="G336" s="2">
        <v>9500</v>
      </c>
      <c r="H336" s="1" t="s">
        <v>56</v>
      </c>
      <c r="I336" s="1" t="s">
        <v>25</v>
      </c>
      <c r="J336" s="1" t="s">
        <v>907</v>
      </c>
      <c r="K336" s="1">
        <v>9</v>
      </c>
      <c r="L336" s="3">
        <v>44218</v>
      </c>
      <c r="M336" s="1">
        <v>33</v>
      </c>
      <c r="N336" s="1" t="s">
        <v>993</v>
      </c>
      <c r="O336" s="1" t="s">
        <v>909</v>
      </c>
      <c r="P336" s="2">
        <v>2179</v>
      </c>
      <c r="Q336" s="1">
        <v>47</v>
      </c>
      <c r="R336" s="1">
        <v>5</v>
      </c>
      <c r="S336" s="1">
        <v>159</v>
      </c>
      <c r="T336" s="1">
        <v>2015</v>
      </c>
      <c r="U336" s="5" t="str">
        <f t="shared" si="50"/>
        <v>Automatic</v>
      </c>
      <c r="V336" s="7">
        <f t="shared" si="51"/>
        <v>25000</v>
      </c>
      <c r="W336" s="7" t="str">
        <f>IFERROR(INDEX(PriceBands!C:C,MATCH(V336,PriceBands!A:A,0)),"£30k+")</f>
        <v>£25-30k</v>
      </c>
      <c r="X336" s="7">
        <f t="shared" si="52"/>
        <v>0</v>
      </c>
      <c r="Y336" s="7" t="str">
        <f>IFERROR(INDEX(MileageBand!B:B,MATCH(VehicleData!X336,MileageBand!A:A,0)),"Extremely High")</f>
        <v>Low</v>
      </c>
      <c r="Z336" s="7">
        <f t="shared" si="53"/>
        <v>2.2000000000000002</v>
      </c>
      <c r="AA336" s="9" t="str">
        <f t="shared" si="54"/>
        <v>Y</v>
      </c>
      <c r="AB336" s="9" t="str">
        <f t="shared" si="55"/>
        <v>Y</v>
      </c>
      <c r="AC336" s="9" t="str">
        <f t="shared" si="56"/>
        <v>Y</v>
      </c>
      <c r="AD336" s="9" t="str">
        <f t="shared" si="57"/>
        <v>Y</v>
      </c>
      <c r="AE336" s="9" t="str">
        <f t="shared" si="58"/>
        <v>Y</v>
      </c>
      <c r="AF336" s="11" t="str">
        <f t="shared" si="59"/>
        <v>Y</v>
      </c>
    </row>
    <row r="337" spans="1:32" ht="13" x14ac:dyDescent="0.15">
      <c r="A337" s="1" t="s">
        <v>994</v>
      </c>
      <c r="B337" s="1" t="s">
        <v>112</v>
      </c>
      <c r="C337" s="2">
        <v>4045</v>
      </c>
      <c r="D337" s="1" t="s">
        <v>995</v>
      </c>
      <c r="E337" s="1">
        <v>1</v>
      </c>
      <c r="F337" s="1" t="s">
        <v>11</v>
      </c>
      <c r="G337" s="2">
        <v>57000</v>
      </c>
      <c r="H337" s="1" t="s">
        <v>12</v>
      </c>
      <c r="I337" s="1" t="s">
        <v>5</v>
      </c>
      <c r="J337" s="1" t="s">
        <v>13</v>
      </c>
      <c r="K337" s="1">
        <v>10</v>
      </c>
      <c r="L337" s="3">
        <v>45442</v>
      </c>
      <c r="M337" s="1">
        <v>6</v>
      </c>
      <c r="N337" s="1" t="s">
        <v>996</v>
      </c>
      <c r="O337" s="1" t="s">
        <v>20</v>
      </c>
      <c r="P337" s="2">
        <v>1000</v>
      </c>
      <c r="Q337" s="1">
        <v>65.7</v>
      </c>
      <c r="R337" s="1">
        <v>5</v>
      </c>
      <c r="S337" s="1">
        <v>99</v>
      </c>
      <c r="T337" s="1">
        <v>2014</v>
      </c>
      <c r="U337" s="5" t="str">
        <f t="shared" si="50"/>
        <v>Manual</v>
      </c>
      <c r="V337" s="7">
        <f t="shared" si="51"/>
        <v>0</v>
      </c>
      <c r="W337" s="7" t="str">
        <f>IFERROR(INDEX(PriceBands!C:C,MATCH(V337,PriceBands!A:A,0)),"£30k+")</f>
        <v>£0-5k</v>
      </c>
      <c r="X337" s="7">
        <f t="shared" si="52"/>
        <v>50000</v>
      </c>
      <c r="Y337" s="7" t="str">
        <f>IFERROR(INDEX(MileageBand!B:B,MATCH(VehicleData!X337,MileageBand!A:A,0)),"Extremely High")</f>
        <v>Medium</v>
      </c>
      <c r="Z337" s="7">
        <f t="shared" si="53"/>
        <v>1</v>
      </c>
      <c r="AA337" s="9" t="str">
        <f t="shared" si="54"/>
        <v>Y</v>
      </c>
      <c r="AB337" s="9" t="str">
        <f t="shared" si="55"/>
        <v>Y</v>
      </c>
      <c r="AC337" s="9" t="str">
        <f t="shared" si="56"/>
        <v>Y</v>
      </c>
      <c r="AD337" s="9" t="str">
        <f t="shared" si="57"/>
        <v>Y</v>
      </c>
      <c r="AE337" s="9" t="str">
        <f t="shared" si="58"/>
        <v>Y</v>
      </c>
      <c r="AF337" s="11" t="str">
        <f t="shared" si="59"/>
        <v>Y</v>
      </c>
    </row>
    <row r="338" spans="1:32" ht="13" x14ac:dyDescent="0.15">
      <c r="A338" s="1" t="s">
        <v>997</v>
      </c>
      <c r="B338" s="1" t="s">
        <v>51</v>
      </c>
      <c r="C338" s="2">
        <v>1345</v>
      </c>
      <c r="D338" s="1" t="s">
        <v>440</v>
      </c>
      <c r="E338" s="1">
        <v>1</v>
      </c>
      <c r="F338" s="1" t="s">
        <v>11</v>
      </c>
      <c r="G338" s="2">
        <v>65000</v>
      </c>
      <c r="H338" s="1" t="s">
        <v>65</v>
      </c>
      <c r="I338" s="1" t="s">
        <v>25</v>
      </c>
      <c r="J338" s="1" t="s">
        <v>13</v>
      </c>
      <c r="K338" s="1">
        <v>15</v>
      </c>
      <c r="L338" s="3">
        <v>44866</v>
      </c>
      <c r="M338" s="1">
        <v>10</v>
      </c>
      <c r="N338" s="1" t="s">
        <v>998</v>
      </c>
      <c r="O338" s="1" t="s">
        <v>20</v>
      </c>
      <c r="P338" s="2">
        <v>1596</v>
      </c>
      <c r="Q338" s="1">
        <v>42.2</v>
      </c>
      <c r="R338" s="1">
        <v>5</v>
      </c>
      <c r="S338" s="1">
        <v>159</v>
      </c>
      <c r="T338" s="1">
        <v>2009</v>
      </c>
      <c r="U338" s="5" t="str">
        <f t="shared" si="50"/>
        <v>Manual</v>
      </c>
      <c r="V338" s="7">
        <f t="shared" si="51"/>
        <v>0</v>
      </c>
      <c r="W338" s="7" t="str">
        <f>IFERROR(INDEX(PriceBands!C:C,MATCH(V338,PriceBands!A:A,0)),"£30k+")</f>
        <v>£0-5k</v>
      </c>
      <c r="X338" s="7">
        <f t="shared" si="52"/>
        <v>50000</v>
      </c>
      <c r="Y338" s="7" t="str">
        <f>IFERROR(INDEX(MileageBand!B:B,MATCH(VehicleData!X338,MileageBand!A:A,0)),"Extremely High")</f>
        <v>Medium</v>
      </c>
      <c r="Z338" s="7">
        <f t="shared" si="53"/>
        <v>1.6</v>
      </c>
      <c r="AA338" s="9" t="str">
        <f t="shared" si="54"/>
        <v>Y</v>
      </c>
      <c r="AB338" s="9" t="str">
        <f t="shared" si="55"/>
        <v>Y</v>
      </c>
      <c r="AC338" s="9" t="str">
        <f t="shared" si="56"/>
        <v>Y</v>
      </c>
      <c r="AD338" s="9" t="str">
        <f t="shared" si="57"/>
        <v>N</v>
      </c>
      <c r="AE338" s="9" t="str">
        <f t="shared" si="58"/>
        <v>Y</v>
      </c>
      <c r="AF338" s="11" t="str">
        <f t="shared" si="59"/>
        <v>N</v>
      </c>
    </row>
    <row r="339" spans="1:32" ht="13" x14ac:dyDescent="0.15">
      <c r="A339" s="1" t="s">
        <v>999</v>
      </c>
      <c r="B339" s="1" t="s">
        <v>94</v>
      </c>
      <c r="C339" s="2">
        <v>7540</v>
      </c>
      <c r="D339" s="1" t="s">
        <v>1000</v>
      </c>
      <c r="E339" s="1">
        <v>1</v>
      </c>
      <c r="F339" s="1" t="s">
        <v>24</v>
      </c>
      <c r="G339" s="2">
        <v>67000</v>
      </c>
      <c r="H339" s="1" t="s">
        <v>12</v>
      </c>
      <c r="I339" s="1" t="s">
        <v>25</v>
      </c>
      <c r="J339" s="1" t="s">
        <v>13</v>
      </c>
      <c r="K339" s="1">
        <v>11</v>
      </c>
      <c r="L339" s="3">
        <v>44480</v>
      </c>
      <c r="M339" s="1">
        <v>16</v>
      </c>
      <c r="N339" s="1" t="s">
        <v>1001</v>
      </c>
      <c r="O339" s="1" t="s">
        <v>20</v>
      </c>
      <c r="P339" s="2">
        <v>1995</v>
      </c>
      <c r="Q339" s="1">
        <v>65.7</v>
      </c>
      <c r="R339" s="1">
        <v>5</v>
      </c>
      <c r="S339" s="1">
        <v>114</v>
      </c>
      <c r="T339" s="1">
        <v>2013</v>
      </c>
      <c r="U339" s="5" t="str">
        <f t="shared" si="50"/>
        <v>Manual</v>
      </c>
      <c r="V339" s="7">
        <f t="shared" si="51"/>
        <v>5000</v>
      </c>
      <c r="W339" s="7" t="str">
        <f>IFERROR(INDEX(PriceBands!C:C,MATCH(V339,PriceBands!A:A,0)),"£30k+")</f>
        <v>£5-10k</v>
      </c>
      <c r="X339" s="7">
        <f t="shared" si="52"/>
        <v>50000</v>
      </c>
      <c r="Y339" s="7" t="str">
        <f>IFERROR(INDEX(MileageBand!B:B,MATCH(VehicleData!X339,MileageBand!A:A,0)),"Extremely High")</f>
        <v>Medium</v>
      </c>
      <c r="Z339" s="7">
        <f t="shared" si="53"/>
        <v>2</v>
      </c>
      <c r="AA339" s="9" t="str">
        <f t="shared" si="54"/>
        <v>Y</v>
      </c>
      <c r="AB339" s="9" t="str">
        <f t="shared" si="55"/>
        <v>Y</v>
      </c>
      <c r="AC339" s="9" t="str">
        <f t="shared" si="56"/>
        <v>Y</v>
      </c>
      <c r="AD339" s="9" t="str">
        <f t="shared" si="57"/>
        <v>N</v>
      </c>
      <c r="AE339" s="9" t="str">
        <f t="shared" si="58"/>
        <v>Y</v>
      </c>
      <c r="AF339" s="11" t="str">
        <f t="shared" si="59"/>
        <v>N</v>
      </c>
    </row>
    <row r="340" spans="1:32" ht="13" x14ac:dyDescent="0.15">
      <c r="A340" s="1" t="s">
        <v>1002</v>
      </c>
      <c r="B340" s="1" t="s">
        <v>104</v>
      </c>
      <c r="C340" s="2">
        <v>5898</v>
      </c>
      <c r="D340" s="1" t="s">
        <v>1003</v>
      </c>
      <c r="E340" s="1">
        <v>2</v>
      </c>
      <c r="F340" s="1" t="s">
        <v>11</v>
      </c>
      <c r="G340" s="2">
        <v>29000</v>
      </c>
      <c r="H340" s="1" t="s">
        <v>32</v>
      </c>
      <c r="I340" s="1" t="s">
        <v>5</v>
      </c>
      <c r="J340" s="1" t="s">
        <v>13</v>
      </c>
      <c r="K340" s="1">
        <v>9</v>
      </c>
      <c r="L340" s="3">
        <v>45703</v>
      </c>
      <c r="M340" s="1">
        <v>7</v>
      </c>
      <c r="N340" s="1" t="s">
        <v>1004</v>
      </c>
      <c r="O340" s="1" t="s">
        <v>20</v>
      </c>
      <c r="P340" s="1">
        <v>998</v>
      </c>
      <c r="Q340" s="1">
        <v>67.3</v>
      </c>
      <c r="R340" s="1">
        <v>4</v>
      </c>
      <c r="S340" s="1">
        <v>97</v>
      </c>
      <c r="T340" s="1">
        <v>2015</v>
      </c>
      <c r="U340" s="5" t="str">
        <f t="shared" si="50"/>
        <v>Automatic</v>
      </c>
      <c r="V340" s="7">
        <f t="shared" si="51"/>
        <v>5000</v>
      </c>
      <c r="W340" s="7" t="str">
        <f>IFERROR(INDEX(PriceBands!C:C,MATCH(V340,PriceBands!A:A,0)),"£30k+")</f>
        <v>£5-10k</v>
      </c>
      <c r="X340" s="7">
        <f t="shared" si="52"/>
        <v>0</v>
      </c>
      <c r="Y340" s="7" t="str">
        <f>IFERROR(INDEX(MileageBand!B:B,MATCH(VehicleData!X340,MileageBand!A:A,0)),"Extremely High")</f>
        <v>Low</v>
      </c>
      <c r="Z340" s="7">
        <f t="shared" si="53"/>
        <v>1</v>
      </c>
      <c r="AA340" s="9" t="str">
        <f t="shared" si="54"/>
        <v>Y</v>
      </c>
      <c r="AB340" s="9" t="str">
        <f t="shared" si="55"/>
        <v>Y</v>
      </c>
      <c r="AC340" s="9" t="str">
        <f t="shared" si="56"/>
        <v>Y</v>
      </c>
      <c r="AD340" s="9" t="str">
        <f t="shared" si="57"/>
        <v>Y</v>
      </c>
      <c r="AE340" s="9" t="str">
        <f t="shared" si="58"/>
        <v>Y</v>
      </c>
      <c r="AF340" s="11" t="str">
        <f t="shared" si="59"/>
        <v>Y</v>
      </c>
    </row>
    <row r="341" spans="1:32" ht="13" x14ac:dyDescent="0.15">
      <c r="A341" s="1" t="s">
        <v>1005</v>
      </c>
      <c r="B341" s="1" t="s">
        <v>893</v>
      </c>
      <c r="C341" s="2">
        <v>3245</v>
      </c>
      <c r="D341" s="1" t="s">
        <v>1006</v>
      </c>
      <c r="E341" s="1">
        <v>1</v>
      </c>
      <c r="F341" s="1" t="s">
        <v>24</v>
      </c>
      <c r="G341" s="2">
        <v>150000</v>
      </c>
      <c r="H341" s="1" t="s">
        <v>32</v>
      </c>
      <c r="I341" s="1" t="s">
        <v>25</v>
      </c>
      <c r="J341" s="1" t="s">
        <v>6</v>
      </c>
      <c r="K341" s="1">
        <v>17</v>
      </c>
      <c r="L341" s="3">
        <v>45168</v>
      </c>
      <c r="M341" s="1">
        <v>20</v>
      </c>
      <c r="N341" s="1" t="s">
        <v>1007</v>
      </c>
      <c r="O341" s="1" t="s">
        <v>6</v>
      </c>
      <c r="P341" s="2">
        <v>2179</v>
      </c>
      <c r="Q341" s="1">
        <v>37.700000000000003</v>
      </c>
      <c r="R341" s="1">
        <v>5</v>
      </c>
      <c r="S341" s="1">
        <v>194</v>
      </c>
      <c r="T341" s="1">
        <v>2007</v>
      </c>
      <c r="U341" s="5" t="str">
        <f t="shared" si="50"/>
        <v>Manual</v>
      </c>
      <c r="V341" s="7">
        <f t="shared" si="51"/>
        <v>0</v>
      </c>
      <c r="W341" s="7" t="str">
        <f>IFERROR(INDEX(PriceBands!C:C,MATCH(V341,PriceBands!A:A,0)),"£30k+")</f>
        <v>£0-5k</v>
      </c>
      <c r="X341" s="7">
        <f t="shared" si="52"/>
        <v>150000</v>
      </c>
      <c r="Y341" s="7" t="str">
        <f>IFERROR(INDEX(MileageBand!B:B,MATCH(VehicleData!X341,MileageBand!A:A,0)),"Extremely High")</f>
        <v>Very High</v>
      </c>
      <c r="Z341" s="7">
        <f t="shared" si="53"/>
        <v>2.2000000000000002</v>
      </c>
      <c r="AA341" s="9" t="str">
        <f t="shared" si="54"/>
        <v>Y</v>
      </c>
      <c r="AB341" s="9" t="str">
        <f t="shared" si="55"/>
        <v>Y</v>
      </c>
      <c r="AC341" s="9" t="str">
        <f t="shared" si="56"/>
        <v>Y</v>
      </c>
      <c r="AD341" s="9" t="str">
        <f t="shared" si="57"/>
        <v>N</v>
      </c>
      <c r="AE341" s="9" t="str">
        <f t="shared" si="58"/>
        <v>Y</v>
      </c>
      <c r="AF341" s="11" t="str">
        <f t="shared" si="59"/>
        <v>N</v>
      </c>
    </row>
    <row r="342" spans="1:32" ht="13" x14ac:dyDescent="0.15">
      <c r="A342" s="1" t="s">
        <v>1008</v>
      </c>
      <c r="B342" s="1" t="s">
        <v>9</v>
      </c>
      <c r="C342" s="2">
        <v>5054</v>
      </c>
      <c r="D342" s="1" t="s">
        <v>1009</v>
      </c>
      <c r="E342" s="1">
        <v>1</v>
      </c>
      <c r="F342" s="1" t="s">
        <v>24</v>
      </c>
      <c r="G342" s="2">
        <v>151794</v>
      </c>
      <c r="H342" s="1" t="s">
        <v>65</v>
      </c>
      <c r="I342" s="1" t="s">
        <v>5</v>
      </c>
      <c r="J342" s="1" t="s">
        <v>42</v>
      </c>
      <c r="K342" s="1">
        <v>8</v>
      </c>
      <c r="L342" s="3">
        <v>45500</v>
      </c>
      <c r="M342" s="1">
        <v>16</v>
      </c>
      <c r="N342" s="1" t="s">
        <v>1010</v>
      </c>
      <c r="O342" s="1" t="s">
        <v>44</v>
      </c>
      <c r="P342" s="2">
        <v>1598</v>
      </c>
      <c r="Q342" s="1">
        <v>62.8</v>
      </c>
      <c r="R342" s="1">
        <v>7</v>
      </c>
      <c r="S342" s="1">
        <v>119</v>
      </c>
      <c r="T342" s="1">
        <v>2016</v>
      </c>
      <c r="U342" s="5" t="str">
        <f t="shared" si="50"/>
        <v>Manual</v>
      </c>
      <c r="V342" s="7">
        <f t="shared" si="51"/>
        <v>5000</v>
      </c>
      <c r="W342" s="7" t="str">
        <f>IFERROR(INDEX(PriceBands!C:C,MATCH(V342,PriceBands!A:A,0)),"£30k+")</f>
        <v>£5-10k</v>
      </c>
      <c r="X342" s="7">
        <f t="shared" si="52"/>
        <v>150000</v>
      </c>
      <c r="Y342" s="7" t="str">
        <f>IFERROR(INDEX(MileageBand!B:B,MATCH(VehicleData!X342,MileageBand!A:A,0)),"Extremely High")</f>
        <v>Very High</v>
      </c>
      <c r="Z342" s="7">
        <f t="shared" si="53"/>
        <v>1.6</v>
      </c>
      <c r="AA342" s="9" t="str">
        <f t="shared" si="54"/>
        <v>Y</v>
      </c>
      <c r="AB342" s="9" t="str">
        <f t="shared" si="55"/>
        <v>Y</v>
      </c>
      <c r="AC342" s="9" t="str">
        <f t="shared" si="56"/>
        <v>Y</v>
      </c>
      <c r="AD342" s="9" t="str">
        <f t="shared" si="57"/>
        <v>Y</v>
      </c>
      <c r="AE342" s="9" t="str">
        <f t="shared" si="58"/>
        <v>Y</v>
      </c>
      <c r="AF342" s="11" t="str">
        <f t="shared" si="59"/>
        <v>Y</v>
      </c>
    </row>
    <row r="343" spans="1:32" ht="13" x14ac:dyDescent="0.15">
      <c r="A343" s="1" t="s">
        <v>1011</v>
      </c>
      <c r="B343" s="1" t="s">
        <v>108</v>
      </c>
      <c r="C343" s="2">
        <v>4845</v>
      </c>
      <c r="D343" s="1" t="s">
        <v>1012</v>
      </c>
      <c r="E343" s="1">
        <v>1</v>
      </c>
      <c r="F343" s="1" t="s">
        <v>24</v>
      </c>
      <c r="G343" s="2">
        <v>83300</v>
      </c>
      <c r="H343" s="1" t="s">
        <v>12</v>
      </c>
      <c r="I343" s="1" t="s">
        <v>5</v>
      </c>
      <c r="J343" s="1" t="s">
        <v>6</v>
      </c>
      <c r="K343" s="1">
        <v>10</v>
      </c>
      <c r="L343" s="3">
        <v>45719</v>
      </c>
      <c r="M343" s="1">
        <v>17</v>
      </c>
      <c r="N343" s="1" t="s">
        <v>1013</v>
      </c>
      <c r="O343" s="1" t="s">
        <v>6</v>
      </c>
      <c r="P343" s="2">
        <v>1685</v>
      </c>
      <c r="Q343" s="1">
        <v>53.3</v>
      </c>
      <c r="R343" s="1">
        <v>5</v>
      </c>
      <c r="S343" s="1">
        <v>139</v>
      </c>
      <c r="T343" s="1">
        <v>2014</v>
      </c>
      <c r="U343" s="5" t="str">
        <f t="shared" si="50"/>
        <v>Manual</v>
      </c>
      <c r="V343" s="7">
        <f t="shared" si="51"/>
        <v>0</v>
      </c>
      <c r="W343" s="7" t="str">
        <f>IFERROR(INDEX(PriceBands!C:C,MATCH(V343,PriceBands!A:A,0)),"£30k+")</f>
        <v>£0-5k</v>
      </c>
      <c r="X343" s="7">
        <f t="shared" si="52"/>
        <v>50000</v>
      </c>
      <c r="Y343" s="7" t="str">
        <f>IFERROR(INDEX(MileageBand!B:B,MATCH(VehicleData!X343,MileageBand!A:A,0)),"Extremely High")</f>
        <v>Medium</v>
      </c>
      <c r="Z343" s="7">
        <f t="shared" si="53"/>
        <v>1.7</v>
      </c>
      <c r="AA343" s="9" t="str">
        <f t="shared" si="54"/>
        <v>Y</v>
      </c>
      <c r="AB343" s="9" t="str">
        <f t="shared" si="55"/>
        <v>Y</v>
      </c>
      <c r="AC343" s="9" t="str">
        <f t="shared" si="56"/>
        <v>Y</v>
      </c>
      <c r="AD343" s="9" t="str">
        <f t="shared" si="57"/>
        <v>Y</v>
      </c>
      <c r="AE343" s="9" t="str">
        <f t="shared" si="58"/>
        <v>Y</v>
      </c>
      <c r="AF343" s="11" t="str">
        <f t="shared" si="59"/>
        <v>Y</v>
      </c>
    </row>
    <row r="344" spans="1:32" ht="13" x14ac:dyDescent="0.15">
      <c r="A344" s="1" t="s">
        <v>1014</v>
      </c>
      <c r="B344" s="1" t="s">
        <v>94</v>
      </c>
      <c r="C344" s="2">
        <v>27145</v>
      </c>
      <c r="D344" s="1" t="s">
        <v>1015</v>
      </c>
      <c r="E344" s="1">
        <v>2</v>
      </c>
      <c r="F344" s="1" t="s">
        <v>11</v>
      </c>
      <c r="G344" s="2">
        <v>6780</v>
      </c>
      <c r="H344" s="1" t="s">
        <v>4</v>
      </c>
      <c r="I344" s="1" t="s">
        <v>5</v>
      </c>
      <c r="J344" s="1" t="s">
        <v>6</v>
      </c>
      <c r="K344" s="1">
        <v>3</v>
      </c>
      <c r="L344" s="3">
        <v>45701</v>
      </c>
      <c r="M344" s="1">
        <v>29</v>
      </c>
      <c r="N344" s="1" t="s">
        <v>1016</v>
      </c>
      <c r="O344" s="1" t="s">
        <v>6</v>
      </c>
      <c r="P344" s="2">
        <v>1998</v>
      </c>
      <c r="Q344" s="1">
        <v>40.4</v>
      </c>
      <c r="R344" s="1">
        <v>5</v>
      </c>
      <c r="S344" s="1">
        <v>153</v>
      </c>
      <c r="T344" s="1">
        <v>2021</v>
      </c>
      <c r="U344" s="5" t="str">
        <f t="shared" si="50"/>
        <v>Automatic</v>
      </c>
      <c r="V344" s="7">
        <f t="shared" si="51"/>
        <v>25000</v>
      </c>
      <c r="W344" s="7" t="str">
        <f>IFERROR(INDEX(PriceBands!C:C,MATCH(V344,PriceBands!A:A,0)),"£30k+")</f>
        <v>£25-30k</v>
      </c>
      <c r="X344" s="7">
        <f t="shared" si="52"/>
        <v>0</v>
      </c>
      <c r="Y344" s="7" t="str">
        <f>IFERROR(INDEX(MileageBand!B:B,MATCH(VehicleData!X344,MileageBand!A:A,0)),"Extremely High")</f>
        <v>Low</v>
      </c>
      <c r="Z344" s="7">
        <f t="shared" si="53"/>
        <v>2</v>
      </c>
      <c r="AA344" s="9" t="str">
        <f t="shared" si="54"/>
        <v>Y</v>
      </c>
      <c r="AB344" s="9" t="str">
        <f t="shared" si="55"/>
        <v>Y</v>
      </c>
      <c r="AC344" s="9" t="str">
        <f t="shared" si="56"/>
        <v>Y</v>
      </c>
      <c r="AD344" s="9" t="str">
        <f t="shared" si="57"/>
        <v>Y</v>
      </c>
      <c r="AE344" s="9" t="str">
        <f t="shared" si="58"/>
        <v>Y</v>
      </c>
      <c r="AF344" s="11" t="str">
        <f t="shared" si="59"/>
        <v>Y</v>
      </c>
    </row>
    <row r="345" spans="1:32" ht="13" x14ac:dyDescent="0.15">
      <c r="A345" s="1" t="s">
        <v>1017</v>
      </c>
      <c r="B345" s="1" t="s">
        <v>51</v>
      </c>
      <c r="C345" s="2">
        <v>5330</v>
      </c>
      <c r="D345" s="1" t="s">
        <v>1018</v>
      </c>
      <c r="E345" s="1">
        <v>2</v>
      </c>
      <c r="F345" s="1" t="s">
        <v>11</v>
      </c>
      <c r="G345" s="2">
        <v>17600</v>
      </c>
      <c r="H345" s="1" t="s">
        <v>65</v>
      </c>
      <c r="I345" s="1" t="s">
        <v>5</v>
      </c>
      <c r="J345" s="1" t="s">
        <v>13</v>
      </c>
      <c r="K345" s="1">
        <v>9</v>
      </c>
      <c r="L345" s="3">
        <v>45534</v>
      </c>
      <c r="M345" s="1">
        <v>13</v>
      </c>
      <c r="N345" s="1" t="s">
        <v>1019</v>
      </c>
      <c r="O345" s="1" t="s">
        <v>20</v>
      </c>
      <c r="P345" s="2">
        <v>1596</v>
      </c>
      <c r="Q345" s="1">
        <v>44.8</v>
      </c>
      <c r="R345" s="1">
        <v>5</v>
      </c>
      <c r="S345" s="1">
        <v>146</v>
      </c>
      <c r="T345" s="1">
        <v>2015</v>
      </c>
      <c r="U345" s="5" t="str">
        <f t="shared" si="50"/>
        <v>Automatic</v>
      </c>
      <c r="V345" s="7">
        <f t="shared" si="51"/>
        <v>5000</v>
      </c>
      <c r="W345" s="7" t="str">
        <f>IFERROR(INDEX(PriceBands!C:C,MATCH(V345,PriceBands!A:A,0)),"£30k+")</f>
        <v>£5-10k</v>
      </c>
      <c r="X345" s="7">
        <f t="shared" si="52"/>
        <v>0</v>
      </c>
      <c r="Y345" s="7" t="str">
        <f>IFERROR(INDEX(MileageBand!B:B,MATCH(VehicleData!X345,MileageBand!A:A,0)),"Extremely High")</f>
        <v>Low</v>
      </c>
      <c r="Z345" s="7">
        <f t="shared" si="53"/>
        <v>1.6</v>
      </c>
      <c r="AA345" s="9" t="str">
        <f t="shared" si="54"/>
        <v>Y</v>
      </c>
      <c r="AB345" s="9" t="str">
        <f t="shared" si="55"/>
        <v>Y</v>
      </c>
      <c r="AC345" s="9" t="str">
        <f t="shared" si="56"/>
        <v>Y</v>
      </c>
      <c r="AD345" s="9" t="str">
        <f t="shared" si="57"/>
        <v>Y</v>
      </c>
      <c r="AE345" s="9" t="str">
        <f t="shared" si="58"/>
        <v>Y</v>
      </c>
      <c r="AF345" s="11" t="str">
        <f t="shared" si="59"/>
        <v>Y</v>
      </c>
    </row>
    <row r="346" spans="1:32" ht="13" x14ac:dyDescent="0.15">
      <c r="A346" s="1" t="s">
        <v>1020</v>
      </c>
      <c r="B346" s="1" t="s">
        <v>1</v>
      </c>
      <c r="C346" s="2">
        <v>32134</v>
      </c>
      <c r="D346" s="1" t="s">
        <v>1021</v>
      </c>
      <c r="E346" s="1">
        <v>2</v>
      </c>
      <c r="F346" s="1" t="s">
        <v>3</v>
      </c>
      <c r="G346" s="2">
        <v>12465</v>
      </c>
      <c r="H346" s="1" t="s">
        <v>12</v>
      </c>
      <c r="I346" s="1" t="s">
        <v>5</v>
      </c>
      <c r="J346" s="1" t="s">
        <v>6</v>
      </c>
      <c r="K346" s="1">
        <v>1</v>
      </c>
      <c r="L346" s="3">
        <v>46203</v>
      </c>
      <c r="M346" s="1">
        <v>25</v>
      </c>
      <c r="N346" s="1" t="s">
        <v>1022</v>
      </c>
      <c r="O346" s="1" t="s">
        <v>6</v>
      </c>
      <c r="P346" s="2">
        <v>1598</v>
      </c>
      <c r="Q346" s="1">
        <v>49.6</v>
      </c>
      <c r="R346" s="1">
        <v>5</v>
      </c>
      <c r="S346" s="1">
        <v>129</v>
      </c>
      <c r="T346" s="1">
        <v>2023</v>
      </c>
      <c r="U346" s="5" t="str">
        <f t="shared" si="50"/>
        <v>Automatic</v>
      </c>
      <c r="V346" s="7">
        <f t="shared" si="51"/>
        <v>30000</v>
      </c>
      <c r="W346" s="7" t="str">
        <f>IFERROR(INDEX(PriceBands!C:C,MATCH(V346,PriceBands!A:A,0)),"£30k+")</f>
        <v>£30k+</v>
      </c>
      <c r="X346" s="7">
        <f t="shared" si="52"/>
        <v>0</v>
      </c>
      <c r="Y346" s="7" t="str">
        <f>IFERROR(INDEX(MileageBand!B:B,MATCH(VehicleData!X346,MileageBand!A:A,0)),"Extremely High")</f>
        <v>Low</v>
      </c>
      <c r="Z346" s="7">
        <f t="shared" si="53"/>
        <v>1.6</v>
      </c>
      <c r="AA346" s="9" t="str">
        <f t="shared" si="54"/>
        <v>N</v>
      </c>
      <c r="AB346" s="9" t="str">
        <f t="shared" si="55"/>
        <v>Y</v>
      </c>
      <c r="AC346" s="9" t="str">
        <f t="shared" si="56"/>
        <v>Y</v>
      </c>
      <c r="AD346" s="9" t="str">
        <f t="shared" si="57"/>
        <v>Y</v>
      </c>
      <c r="AE346" s="9" t="str">
        <f t="shared" si="58"/>
        <v>Y</v>
      </c>
      <c r="AF346" s="11" t="str">
        <f t="shared" si="59"/>
        <v>N</v>
      </c>
    </row>
    <row r="347" spans="1:32" ht="13" x14ac:dyDescent="0.15">
      <c r="A347" s="1" t="s">
        <v>1023</v>
      </c>
      <c r="B347" s="1" t="s">
        <v>127</v>
      </c>
      <c r="C347" s="2">
        <v>9650</v>
      </c>
      <c r="D347" s="1" t="s">
        <v>1024</v>
      </c>
      <c r="E347" s="1">
        <v>1</v>
      </c>
      <c r="F347" s="1" t="s">
        <v>24</v>
      </c>
      <c r="G347" s="2">
        <v>65000</v>
      </c>
      <c r="H347" s="1" t="s">
        <v>12</v>
      </c>
      <c r="I347" s="1" t="s">
        <v>25</v>
      </c>
      <c r="J347" s="1" t="s">
        <v>13</v>
      </c>
      <c r="K347" s="1">
        <v>9</v>
      </c>
      <c r="L347" s="3">
        <v>45311</v>
      </c>
      <c r="M347" s="1">
        <v>15</v>
      </c>
      <c r="N347" s="1" t="s">
        <v>1025</v>
      </c>
      <c r="O347" s="1" t="s">
        <v>15</v>
      </c>
      <c r="P347" s="2">
        <v>1496</v>
      </c>
      <c r="Q347" s="1">
        <v>80.7</v>
      </c>
      <c r="R347" s="1">
        <v>4</v>
      </c>
      <c r="S347" s="1">
        <v>92</v>
      </c>
      <c r="T347" s="1">
        <v>2015</v>
      </c>
      <c r="U347" s="5" t="str">
        <f t="shared" si="50"/>
        <v>Manual</v>
      </c>
      <c r="V347" s="7">
        <f t="shared" si="51"/>
        <v>5000</v>
      </c>
      <c r="W347" s="7" t="str">
        <f>IFERROR(INDEX(PriceBands!C:C,MATCH(V347,PriceBands!A:A,0)),"£30k+")</f>
        <v>£5-10k</v>
      </c>
      <c r="X347" s="7">
        <f t="shared" si="52"/>
        <v>50000</v>
      </c>
      <c r="Y347" s="7" t="str">
        <f>IFERROR(INDEX(MileageBand!B:B,MATCH(VehicleData!X347,MileageBand!A:A,0)),"Extremely High")</f>
        <v>Medium</v>
      </c>
      <c r="Z347" s="7">
        <f t="shared" si="53"/>
        <v>1.5</v>
      </c>
      <c r="AA347" s="9" t="str">
        <f t="shared" si="54"/>
        <v>Y</v>
      </c>
      <c r="AB347" s="9" t="str">
        <f t="shared" si="55"/>
        <v>Y</v>
      </c>
      <c r="AC347" s="9" t="str">
        <f t="shared" si="56"/>
        <v>Y</v>
      </c>
      <c r="AD347" s="9" t="str">
        <f t="shared" si="57"/>
        <v>Y</v>
      </c>
      <c r="AE347" s="9" t="str">
        <f t="shared" si="58"/>
        <v>Y</v>
      </c>
      <c r="AF347" s="11" t="str">
        <f t="shared" si="59"/>
        <v>Y</v>
      </c>
    </row>
    <row r="348" spans="1:32" ht="13" x14ac:dyDescent="0.15">
      <c r="A348" s="1" t="s">
        <v>1026</v>
      </c>
      <c r="B348" s="1" t="s">
        <v>1</v>
      </c>
      <c r="C348" s="2">
        <v>6820</v>
      </c>
      <c r="D348" s="1" t="s">
        <v>1027</v>
      </c>
      <c r="E348" s="1">
        <v>1</v>
      </c>
      <c r="F348" s="1" t="s">
        <v>11</v>
      </c>
      <c r="G348" s="2">
        <v>27432</v>
      </c>
      <c r="H348" s="1" t="s">
        <v>65</v>
      </c>
      <c r="I348" s="1" t="s">
        <v>5</v>
      </c>
      <c r="J348" s="1" t="s">
        <v>13</v>
      </c>
      <c r="K348" s="1">
        <v>6</v>
      </c>
      <c r="L348" s="3">
        <v>45625</v>
      </c>
      <c r="M348" s="1">
        <v>4</v>
      </c>
      <c r="N348" s="1" t="s">
        <v>1028</v>
      </c>
      <c r="O348" s="1" t="s">
        <v>20</v>
      </c>
      <c r="P348" s="1">
        <v>998</v>
      </c>
      <c r="Q348" s="1">
        <v>64.2</v>
      </c>
      <c r="R348" s="1">
        <v>5</v>
      </c>
      <c r="S348" s="1">
        <v>101</v>
      </c>
      <c r="T348" s="1">
        <v>2018</v>
      </c>
      <c r="U348" s="5" t="str">
        <f t="shared" si="50"/>
        <v>Manual</v>
      </c>
      <c r="V348" s="7">
        <f t="shared" si="51"/>
        <v>5000</v>
      </c>
      <c r="W348" s="7" t="str">
        <f>IFERROR(INDEX(PriceBands!C:C,MATCH(V348,PriceBands!A:A,0)),"£30k+")</f>
        <v>£5-10k</v>
      </c>
      <c r="X348" s="7">
        <f t="shared" si="52"/>
        <v>0</v>
      </c>
      <c r="Y348" s="7" t="str">
        <f>IFERROR(INDEX(MileageBand!B:B,MATCH(VehicleData!X348,MileageBand!A:A,0)),"Extremely High")</f>
        <v>Low</v>
      </c>
      <c r="Z348" s="7">
        <f t="shared" si="53"/>
        <v>1</v>
      </c>
      <c r="AA348" s="9" t="str">
        <f t="shared" si="54"/>
        <v>Y</v>
      </c>
      <c r="AB348" s="9" t="str">
        <f t="shared" si="55"/>
        <v>Y</v>
      </c>
      <c r="AC348" s="9" t="str">
        <f t="shared" si="56"/>
        <v>Y</v>
      </c>
      <c r="AD348" s="9" t="str">
        <f t="shared" si="57"/>
        <v>Y</v>
      </c>
      <c r="AE348" s="9" t="str">
        <f t="shared" si="58"/>
        <v>Y</v>
      </c>
      <c r="AF348" s="11" t="str">
        <f t="shared" si="59"/>
        <v>Y</v>
      </c>
    </row>
    <row r="349" spans="1:32" ht="13" x14ac:dyDescent="0.15">
      <c r="A349" s="1" t="s">
        <v>1029</v>
      </c>
      <c r="B349" s="1" t="s">
        <v>108</v>
      </c>
      <c r="C349" s="2">
        <v>4450</v>
      </c>
      <c r="D349" s="1" t="s">
        <v>1030</v>
      </c>
      <c r="E349" s="1">
        <v>1</v>
      </c>
      <c r="F349" s="1" t="s">
        <v>11</v>
      </c>
      <c r="G349" s="2">
        <v>4661</v>
      </c>
      <c r="H349" s="1" t="s">
        <v>12</v>
      </c>
      <c r="I349" s="1" t="s">
        <v>5</v>
      </c>
      <c r="J349" s="1" t="s">
        <v>13</v>
      </c>
      <c r="K349" s="1">
        <v>10</v>
      </c>
      <c r="L349" s="3">
        <v>45642</v>
      </c>
      <c r="M349" s="1">
        <v>5</v>
      </c>
      <c r="N349" s="1" t="s">
        <v>1031</v>
      </c>
      <c r="O349" s="1" t="s">
        <v>20</v>
      </c>
      <c r="P349" s="2">
        <v>1248</v>
      </c>
      <c r="Q349" s="1">
        <v>57.7</v>
      </c>
      <c r="R349" s="1">
        <v>5</v>
      </c>
      <c r="S349" s="1">
        <v>114</v>
      </c>
      <c r="T349" s="1">
        <v>2014</v>
      </c>
      <c r="U349" s="5" t="str">
        <f t="shared" si="50"/>
        <v>Manual</v>
      </c>
      <c r="V349" s="7">
        <f t="shared" si="51"/>
        <v>0</v>
      </c>
      <c r="W349" s="7" t="str">
        <f>IFERROR(INDEX(PriceBands!C:C,MATCH(V349,PriceBands!A:A,0)),"£30k+")</f>
        <v>£0-5k</v>
      </c>
      <c r="X349" s="7">
        <f t="shared" si="52"/>
        <v>0</v>
      </c>
      <c r="Y349" s="7" t="str">
        <f>IFERROR(INDEX(MileageBand!B:B,MATCH(VehicleData!X349,MileageBand!A:A,0)),"Extremely High")</f>
        <v>Low</v>
      </c>
      <c r="Z349" s="7">
        <f t="shared" si="53"/>
        <v>1.2</v>
      </c>
      <c r="AA349" s="9" t="str">
        <f t="shared" si="54"/>
        <v>Y</v>
      </c>
      <c r="AB349" s="9" t="str">
        <f t="shared" si="55"/>
        <v>Y</v>
      </c>
      <c r="AC349" s="9" t="str">
        <f t="shared" si="56"/>
        <v>Y</v>
      </c>
      <c r="AD349" s="9" t="str">
        <f t="shared" si="57"/>
        <v>Y</v>
      </c>
      <c r="AE349" s="9" t="str">
        <f t="shared" si="58"/>
        <v>Y</v>
      </c>
      <c r="AF349" s="11" t="str">
        <f t="shared" si="59"/>
        <v>Y</v>
      </c>
    </row>
    <row r="350" spans="1:32" ht="13" x14ac:dyDescent="0.15">
      <c r="A350" s="1" t="s">
        <v>1032</v>
      </c>
      <c r="B350" s="1" t="s">
        <v>94</v>
      </c>
      <c r="C350" s="2">
        <v>2795</v>
      </c>
      <c r="D350" s="1" t="s">
        <v>1033</v>
      </c>
      <c r="E350" s="1">
        <v>2</v>
      </c>
      <c r="F350" s="1" t="s">
        <v>24</v>
      </c>
      <c r="G350" s="2">
        <v>152105</v>
      </c>
      <c r="H350" s="1" t="s">
        <v>32</v>
      </c>
      <c r="I350" s="1" t="s">
        <v>25</v>
      </c>
      <c r="J350" s="1" t="s">
        <v>13</v>
      </c>
      <c r="K350" s="1">
        <v>15</v>
      </c>
      <c r="L350" s="3">
        <v>44875</v>
      </c>
      <c r="M350" s="1">
        <v>26</v>
      </c>
      <c r="N350" s="1" t="s">
        <v>1034</v>
      </c>
      <c r="O350" s="1" t="s">
        <v>20</v>
      </c>
      <c r="P350" s="2">
        <v>1995</v>
      </c>
      <c r="Q350" s="1">
        <v>52.3</v>
      </c>
      <c r="R350" s="1">
        <v>5</v>
      </c>
      <c r="S350" s="1">
        <v>144</v>
      </c>
      <c r="T350" s="1">
        <v>2009</v>
      </c>
      <c r="U350" s="5" t="str">
        <f t="shared" si="50"/>
        <v>Automatic</v>
      </c>
      <c r="V350" s="7">
        <f t="shared" si="51"/>
        <v>0</v>
      </c>
      <c r="W350" s="7" t="str">
        <f>IFERROR(INDEX(PriceBands!C:C,MATCH(V350,PriceBands!A:A,0)),"£30k+")</f>
        <v>£0-5k</v>
      </c>
      <c r="X350" s="7">
        <f t="shared" si="52"/>
        <v>150000</v>
      </c>
      <c r="Y350" s="7" t="str">
        <f>IFERROR(INDEX(MileageBand!B:B,MATCH(VehicleData!X350,MileageBand!A:A,0)),"Extremely High")</f>
        <v>Very High</v>
      </c>
      <c r="Z350" s="7">
        <f t="shared" si="53"/>
        <v>2</v>
      </c>
      <c r="AA350" s="9" t="str">
        <f t="shared" si="54"/>
        <v>Y</v>
      </c>
      <c r="AB350" s="9" t="str">
        <f t="shared" si="55"/>
        <v>Y</v>
      </c>
      <c r="AC350" s="9" t="str">
        <f t="shared" si="56"/>
        <v>Y</v>
      </c>
      <c r="AD350" s="9" t="str">
        <f t="shared" si="57"/>
        <v>N</v>
      </c>
      <c r="AE350" s="9" t="str">
        <f t="shared" si="58"/>
        <v>Y</v>
      </c>
      <c r="AF350" s="11" t="str">
        <f t="shared" si="59"/>
        <v>N</v>
      </c>
    </row>
    <row r="351" spans="1:32" ht="13" x14ac:dyDescent="0.15">
      <c r="A351" s="1" t="s">
        <v>1035</v>
      </c>
      <c r="B351" s="1" t="s">
        <v>94</v>
      </c>
      <c r="C351" s="2">
        <v>13495</v>
      </c>
      <c r="D351" s="1" t="s">
        <v>1036</v>
      </c>
      <c r="E351" s="1">
        <v>2</v>
      </c>
      <c r="F351" s="1" t="s">
        <v>24</v>
      </c>
      <c r="G351" s="2">
        <v>90000</v>
      </c>
      <c r="H351" s="1" t="s">
        <v>65</v>
      </c>
      <c r="I351" s="1" t="s">
        <v>5</v>
      </c>
      <c r="J351" s="1" t="s">
        <v>13</v>
      </c>
      <c r="K351" s="1">
        <v>9</v>
      </c>
      <c r="L351" s="3">
        <v>45641</v>
      </c>
      <c r="M351" s="1">
        <v>22</v>
      </c>
      <c r="N351" s="1" t="s">
        <v>1037</v>
      </c>
      <c r="O351" s="1" t="s">
        <v>28</v>
      </c>
      <c r="P351" s="2">
        <v>1995</v>
      </c>
      <c r="Q351" s="1">
        <v>67.3</v>
      </c>
      <c r="R351" s="1">
        <v>5</v>
      </c>
      <c r="S351" s="1">
        <v>111</v>
      </c>
      <c r="T351" s="1">
        <v>2015</v>
      </c>
      <c r="U351" s="5" t="str">
        <f t="shared" si="50"/>
        <v>Automatic</v>
      </c>
      <c r="V351" s="7">
        <f t="shared" si="51"/>
        <v>10000</v>
      </c>
      <c r="W351" s="7" t="str">
        <f>IFERROR(INDEX(PriceBands!C:C,MATCH(V351,PriceBands!A:A,0)),"£30k+")</f>
        <v>£10-£15k</v>
      </c>
      <c r="X351" s="7">
        <f t="shared" si="52"/>
        <v>50000</v>
      </c>
      <c r="Y351" s="7" t="str">
        <f>IFERROR(INDEX(MileageBand!B:B,MATCH(VehicleData!X351,MileageBand!A:A,0)),"Extremely High")</f>
        <v>Medium</v>
      </c>
      <c r="Z351" s="7">
        <f t="shared" si="53"/>
        <v>2</v>
      </c>
      <c r="AA351" s="9" t="str">
        <f t="shared" si="54"/>
        <v>Y</v>
      </c>
      <c r="AB351" s="9" t="str">
        <f t="shared" si="55"/>
        <v>Y</v>
      </c>
      <c r="AC351" s="9" t="str">
        <f t="shared" si="56"/>
        <v>Y</v>
      </c>
      <c r="AD351" s="9" t="str">
        <f t="shared" si="57"/>
        <v>Y</v>
      </c>
      <c r="AE351" s="9" t="str">
        <f t="shared" si="58"/>
        <v>Y</v>
      </c>
      <c r="AF351" s="11" t="str">
        <f t="shared" si="59"/>
        <v>Y</v>
      </c>
    </row>
    <row r="352" spans="1:32" ht="13" x14ac:dyDescent="0.15">
      <c r="A352" s="1" t="s">
        <v>1038</v>
      </c>
      <c r="B352" s="1" t="s">
        <v>22</v>
      </c>
      <c r="C352" s="2">
        <v>6300</v>
      </c>
      <c r="D352" s="1" t="s">
        <v>1039</v>
      </c>
      <c r="E352" s="1">
        <v>1</v>
      </c>
      <c r="F352" s="1" t="s">
        <v>24</v>
      </c>
      <c r="G352" s="2">
        <v>63000</v>
      </c>
      <c r="H352" s="1" t="s">
        <v>12</v>
      </c>
      <c r="I352" s="1" t="s">
        <v>33</v>
      </c>
      <c r="J352" s="1" t="s">
        <v>6</v>
      </c>
      <c r="K352" s="1">
        <v>11</v>
      </c>
      <c r="L352" s="3">
        <v>45572</v>
      </c>
      <c r="M352" s="1">
        <v>11</v>
      </c>
      <c r="N352" s="1" t="s">
        <v>1040</v>
      </c>
      <c r="O352" s="1" t="s">
        <v>6</v>
      </c>
      <c r="P352" s="2">
        <v>1598</v>
      </c>
      <c r="Q352" s="1">
        <v>72.400000000000006</v>
      </c>
      <c r="R352" s="1">
        <v>5</v>
      </c>
      <c r="S352" s="1">
        <v>102</v>
      </c>
      <c r="T352" s="1">
        <v>2013</v>
      </c>
      <c r="U352" s="5" t="str">
        <f t="shared" si="50"/>
        <v>Manual</v>
      </c>
      <c r="V352" s="7">
        <f t="shared" si="51"/>
        <v>5000</v>
      </c>
      <c r="W352" s="7" t="str">
        <f>IFERROR(INDEX(PriceBands!C:C,MATCH(V352,PriceBands!A:A,0)),"£30k+")</f>
        <v>£5-10k</v>
      </c>
      <c r="X352" s="7">
        <f t="shared" si="52"/>
        <v>50000</v>
      </c>
      <c r="Y352" s="7" t="str">
        <f>IFERROR(INDEX(MileageBand!B:B,MATCH(VehicleData!X352,MileageBand!A:A,0)),"Extremely High")</f>
        <v>Medium</v>
      </c>
      <c r="Z352" s="7">
        <f t="shared" si="53"/>
        <v>1.6</v>
      </c>
      <c r="AA352" s="9" t="str">
        <f t="shared" si="54"/>
        <v>Y</v>
      </c>
      <c r="AB352" s="9" t="str">
        <f t="shared" si="55"/>
        <v>Y</v>
      </c>
      <c r="AC352" s="9" t="str">
        <f t="shared" si="56"/>
        <v>Y</v>
      </c>
      <c r="AD352" s="9" t="str">
        <f t="shared" si="57"/>
        <v>N</v>
      </c>
      <c r="AE352" s="9" t="str">
        <f t="shared" si="58"/>
        <v>Y</v>
      </c>
      <c r="AF352" s="11" t="str">
        <f t="shared" si="59"/>
        <v>N</v>
      </c>
    </row>
    <row r="353" spans="1:32" ht="13" x14ac:dyDescent="0.15">
      <c r="A353" s="1" t="s">
        <v>1041</v>
      </c>
      <c r="B353" s="1" t="s">
        <v>375</v>
      </c>
      <c r="C353" s="2">
        <v>3460</v>
      </c>
      <c r="D353" s="1" t="s">
        <v>1042</v>
      </c>
      <c r="E353" s="1">
        <v>2</v>
      </c>
      <c r="F353" s="1" t="s">
        <v>24</v>
      </c>
      <c r="G353" s="1">
        <v>55</v>
      </c>
      <c r="H353" s="1" t="s">
        <v>4</v>
      </c>
      <c r="I353" s="1" t="s">
        <v>5</v>
      </c>
      <c r="J353" s="1" t="s">
        <v>13</v>
      </c>
      <c r="K353" s="1">
        <v>12</v>
      </c>
      <c r="L353" s="3">
        <v>45705</v>
      </c>
      <c r="M353" s="1">
        <v>18</v>
      </c>
      <c r="N353" s="1" t="s">
        <v>1043</v>
      </c>
      <c r="O353" s="1" t="s">
        <v>20</v>
      </c>
      <c r="P353" s="2">
        <v>1560</v>
      </c>
      <c r="Q353" s="1">
        <v>67.3</v>
      </c>
      <c r="R353" s="1">
        <v>5</v>
      </c>
      <c r="S353" s="1">
        <v>98</v>
      </c>
      <c r="T353" s="1">
        <v>2012</v>
      </c>
      <c r="U353" s="5" t="str">
        <f t="shared" si="50"/>
        <v>Automatic</v>
      </c>
      <c r="V353" s="7">
        <f t="shared" si="51"/>
        <v>0</v>
      </c>
      <c r="W353" s="7" t="str">
        <f>IFERROR(INDEX(PriceBands!C:C,MATCH(V353,PriceBands!A:A,0)),"£30k+")</f>
        <v>£0-5k</v>
      </c>
      <c r="X353" s="7">
        <f t="shared" si="52"/>
        <v>0</v>
      </c>
      <c r="Y353" s="7" t="str">
        <f>IFERROR(INDEX(MileageBand!B:B,MATCH(VehicleData!X353,MileageBand!A:A,0)),"Extremely High")</f>
        <v>Low</v>
      </c>
      <c r="Z353" s="7">
        <f t="shared" si="53"/>
        <v>1.6</v>
      </c>
      <c r="AA353" s="9" t="str">
        <f t="shared" si="54"/>
        <v>Y</v>
      </c>
      <c r="AB353" s="9" t="str">
        <f t="shared" si="55"/>
        <v>Y</v>
      </c>
      <c r="AC353" s="9" t="str">
        <f t="shared" si="56"/>
        <v>Y</v>
      </c>
      <c r="AD353" s="9" t="str">
        <f t="shared" si="57"/>
        <v>N</v>
      </c>
      <c r="AE353" s="9" t="str">
        <f t="shared" si="58"/>
        <v>Y</v>
      </c>
      <c r="AF353" s="11" t="str">
        <f t="shared" si="59"/>
        <v>N</v>
      </c>
    </row>
    <row r="354" spans="1:32" ht="13" x14ac:dyDescent="0.15">
      <c r="A354" s="1" t="s">
        <v>1044</v>
      </c>
      <c r="B354" s="1" t="s">
        <v>22</v>
      </c>
      <c r="C354" s="2">
        <v>11245</v>
      </c>
      <c r="D354" s="1" t="s">
        <v>1045</v>
      </c>
      <c r="E354" s="1">
        <v>2</v>
      </c>
      <c r="F354" s="1" t="s">
        <v>24</v>
      </c>
      <c r="G354" s="2">
        <v>58000</v>
      </c>
      <c r="H354" s="1" t="s">
        <v>56</v>
      </c>
      <c r="I354" s="1" t="s">
        <v>25</v>
      </c>
      <c r="J354" s="1" t="s">
        <v>13</v>
      </c>
      <c r="K354" s="1">
        <v>11</v>
      </c>
      <c r="L354" s="3">
        <v>44570</v>
      </c>
      <c r="M354" s="1">
        <v>17</v>
      </c>
      <c r="N354" s="1" t="s">
        <v>1046</v>
      </c>
      <c r="O354" s="1" t="s">
        <v>20</v>
      </c>
      <c r="P354" s="2">
        <v>1968</v>
      </c>
      <c r="Q354" s="1">
        <v>62.8</v>
      </c>
      <c r="R354" s="1">
        <v>5</v>
      </c>
      <c r="S354" s="1">
        <v>119</v>
      </c>
      <c r="T354" s="1">
        <v>2013</v>
      </c>
      <c r="U354" s="5" t="str">
        <f t="shared" si="50"/>
        <v>Automatic</v>
      </c>
      <c r="V354" s="7">
        <f t="shared" si="51"/>
        <v>10000</v>
      </c>
      <c r="W354" s="7" t="str">
        <f>IFERROR(INDEX(PriceBands!C:C,MATCH(V354,PriceBands!A:A,0)),"£30k+")</f>
        <v>£10-£15k</v>
      </c>
      <c r="X354" s="7">
        <f t="shared" si="52"/>
        <v>50000</v>
      </c>
      <c r="Y354" s="7" t="str">
        <f>IFERROR(INDEX(MileageBand!B:B,MATCH(VehicleData!X354,MileageBand!A:A,0)),"Extremely High")</f>
        <v>Medium</v>
      </c>
      <c r="Z354" s="7">
        <f t="shared" si="53"/>
        <v>2</v>
      </c>
      <c r="AA354" s="9" t="str">
        <f t="shared" si="54"/>
        <v>Y</v>
      </c>
      <c r="AB354" s="9" t="str">
        <f t="shared" si="55"/>
        <v>Y</v>
      </c>
      <c r="AC354" s="9" t="str">
        <f t="shared" si="56"/>
        <v>Y</v>
      </c>
      <c r="AD354" s="9" t="str">
        <f t="shared" si="57"/>
        <v>N</v>
      </c>
      <c r="AE354" s="9" t="str">
        <f t="shared" si="58"/>
        <v>Y</v>
      </c>
      <c r="AF354" s="11" t="str">
        <f t="shared" si="59"/>
        <v>N</v>
      </c>
    </row>
    <row r="355" spans="1:32" ht="13" x14ac:dyDescent="0.15">
      <c r="A355" s="1" t="s">
        <v>1047</v>
      </c>
      <c r="B355" s="1" t="s">
        <v>104</v>
      </c>
      <c r="C355" s="2">
        <v>8795</v>
      </c>
      <c r="D355" s="1" t="s">
        <v>1048</v>
      </c>
      <c r="E355" s="1">
        <v>1</v>
      </c>
      <c r="F355" s="1" t="s">
        <v>24</v>
      </c>
      <c r="G355" s="2">
        <v>77000</v>
      </c>
      <c r="H355" s="1" t="s">
        <v>56</v>
      </c>
      <c r="I355" s="1" t="s">
        <v>25</v>
      </c>
      <c r="J355" s="1" t="s">
        <v>26</v>
      </c>
      <c r="K355" s="1">
        <v>6</v>
      </c>
      <c r="L355" s="3">
        <v>44976</v>
      </c>
      <c r="M355" s="1">
        <v>8</v>
      </c>
      <c r="N355" s="1" t="s">
        <v>1049</v>
      </c>
      <c r="O355" s="1" t="s">
        <v>28</v>
      </c>
      <c r="P355" s="2">
        <v>1598</v>
      </c>
      <c r="Q355" s="1">
        <v>67.3</v>
      </c>
      <c r="R355" s="1">
        <v>5</v>
      </c>
      <c r="S355" s="1">
        <v>108</v>
      </c>
      <c r="T355" s="1">
        <v>2018</v>
      </c>
      <c r="U355" s="5" t="str">
        <f t="shared" si="50"/>
        <v>Manual</v>
      </c>
      <c r="V355" s="7">
        <f t="shared" si="51"/>
        <v>5000</v>
      </c>
      <c r="W355" s="7" t="str">
        <f>IFERROR(INDEX(PriceBands!C:C,MATCH(V355,PriceBands!A:A,0)),"£30k+")</f>
        <v>£5-10k</v>
      </c>
      <c r="X355" s="7">
        <f t="shared" si="52"/>
        <v>50000</v>
      </c>
      <c r="Y355" s="7" t="str">
        <f>IFERROR(INDEX(MileageBand!B:B,MATCH(VehicleData!X355,MileageBand!A:A,0)),"Extremely High")</f>
        <v>Medium</v>
      </c>
      <c r="Z355" s="7">
        <f t="shared" si="53"/>
        <v>1.6</v>
      </c>
      <c r="AA355" s="9" t="str">
        <f t="shared" si="54"/>
        <v>Y</v>
      </c>
      <c r="AB355" s="9" t="str">
        <f t="shared" si="55"/>
        <v>Y</v>
      </c>
      <c r="AC355" s="9" t="str">
        <f t="shared" si="56"/>
        <v>Y</v>
      </c>
      <c r="AD355" s="9" t="str">
        <f t="shared" si="57"/>
        <v>Y</v>
      </c>
      <c r="AE355" s="9" t="str">
        <f t="shared" si="58"/>
        <v>Y</v>
      </c>
      <c r="AF355" s="11" t="str">
        <f t="shared" si="59"/>
        <v>Y</v>
      </c>
    </row>
    <row r="356" spans="1:32" ht="13" x14ac:dyDescent="0.15">
      <c r="A356" s="1" t="s">
        <v>1050</v>
      </c>
      <c r="B356" s="1" t="s">
        <v>51</v>
      </c>
      <c r="C356" s="2">
        <v>7060</v>
      </c>
      <c r="D356" s="1" t="s">
        <v>1051</v>
      </c>
      <c r="E356" s="1">
        <v>1</v>
      </c>
      <c r="F356" s="1" t="s">
        <v>11</v>
      </c>
      <c r="G356" s="2">
        <v>79874</v>
      </c>
      <c r="H356" s="1" t="s">
        <v>32</v>
      </c>
      <c r="I356" s="1" t="s">
        <v>25</v>
      </c>
      <c r="J356" s="1" t="s">
        <v>13</v>
      </c>
      <c r="K356" s="1">
        <v>9</v>
      </c>
      <c r="L356" s="3">
        <v>45125</v>
      </c>
      <c r="M356" s="1">
        <v>10</v>
      </c>
      <c r="N356" s="1" t="s">
        <v>1052</v>
      </c>
      <c r="O356" s="1" t="s">
        <v>20</v>
      </c>
      <c r="P356" s="1">
        <v>999</v>
      </c>
      <c r="Q356" s="1">
        <v>61.4</v>
      </c>
      <c r="R356" s="1">
        <v>5</v>
      </c>
      <c r="S356" s="1">
        <v>105</v>
      </c>
      <c r="T356" s="1">
        <v>2015</v>
      </c>
      <c r="U356" s="5" t="str">
        <f t="shared" si="50"/>
        <v>Manual</v>
      </c>
      <c r="V356" s="7">
        <f t="shared" si="51"/>
        <v>5000</v>
      </c>
      <c r="W356" s="7" t="str">
        <f>IFERROR(INDEX(PriceBands!C:C,MATCH(V356,PriceBands!A:A,0)),"£30k+")</f>
        <v>£5-10k</v>
      </c>
      <c r="X356" s="7">
        <f t="shared" si="52"/>
        <v>50000</v>
      </c>
      <c r="Y356" s="7" t="str">
        <f>IFERROR(INDEX(MileageBand!B:B,MATCH(VehicleData!X356,MileageBand!A:A,0)),"Extremely High")</f>
        <v>Medium</v>
      </c>
      <c r="Z356" s="7">
        <f t="shared" si="53"/>
        <v>1</v>
      </c>
      <c r="AA356" s="9" t="str">
        <f t="shared" si="54"/>
        <v>Y</v>
      </c>
      <c r="AB356" s="9" t="str">
        <f t="shared" si="55"/>
        <v>Y</v>
      </c>
      <c r="AC356" s="9" t="str">
        <f t="shared" si="56"/>
        <v>Y</v>
      </c>
      <c r="AD356" s="9" t="str">
        <f t="shared" si="57"/>
        <v>Y</v>
      </c>
      <c r="AE356" s="9" t="str">
        <f t="shared" si="58"/>
        <v>Y</v>
      </c>
      <c r="AF356" s="11" t="str">
        <f t="shared" si="59"/>
        <v>Y</v>
      </c>
    </row>
    <row r="357" spans="1:32" ht="13" x14ac:dyDescent="0.15">
      <c r="A357" s="1" t="s">
        <v>1053</v>
      </c>
      <c r="B357" s="1" t="s">
        <v>104</v>
      </c>
      <c r="C357" s="2">
        <v>6295</v>
      </c>
      <c r="D357" s="1" t="s">
        <v>1054</v>
      </c>
      <c r="E357" s="1">
        <v>2</v>
      </c>
      <c r="F357" s="1" t="s">
        <v>3</v>
      </c>
      <c r="G357" s="2">
        <v>4500</v>
      </c>
      <c r="H357" s="1" t="s">
        <v>1055</v>
      </c>
      <c r="I357" s="1" t="s">
        <v>5</v>
      </c>
      <c r="J357" s="1" t="s">
        <v>13</v>
      </c>
      <c r="K357" s="1">
        <v>10</v>
      </c>
      <c r="L357" s="3">
        <v>45677</v>
      </c>
      <c r="M357" s="1">
        <v>11</v>
      </c>
      <c r="N357" s="1" t="s">
        <v>1056</v>
      </c>
      <c r="O357" s="1" t="s">
        <v>20</v>
      </c>
      <c r="P357" s="2">
        <v>1497</v>
      </c>
      <c r="Q357" s="1">
        <v>76.3</v>
      </c>
      <c r="R357" s="1">
        <v>5</v>
      </c>
      <c r="S357" s="1">
        <v>85</v>
      </c>
      <c r="T357" s="1">
        <v>2014</v>
      </c>
      <c r="U357" s="5" t="str">
        <f t="shared" si="50"/>
        <v>Automatic</v>
      </c>
      <c r="V357" s="7">
        <f t="shared" si="51"/>
        <v>5000</v>
      </c>
      <c r="W357" s="7" t="str">
        <f>IFERROR(INDEX(PriceBands!C:C,MATCH(V357,PriceBands!A:A,0)),"£30k+")</f>
        <v>£5-10k</v>
      </c>
      <c r="X357" s="7">
        <f t="shared" si="52"/>
        <v>0</v>
      </c>
      <c r="Y357" s="7" t="str">
        <f>IFERROR(INDEX(MileageBand!B:B,MATCH(VehicleData!X357,MileageBand!A:A,0)),"Extremely High")</f>
        <v>Low</v>
      </c>
      <c r="Z357" s="7">
        <f t="shared" si="53"/>
        <v>1.5</v>
      </c>
      <c r="AA357" s="9" t="str">
        <f t="shared" si="54"/>
        <v>Y</v>
      </c>
      <c r="AB357" s="9" t="str">
        <f t="shared" si="55"/>
        <v>Y</v>
      </c>
      <c r="AC357" s="9" t="str">
        <f t="shared" si="56"/>
        <v>Y</v>
      </c>
      <c r="AD357" s="9" t="str">
        <f t="shared" si="57"/>
        <v>Y</v>
      </c>
      <c r="AE357" s="9" t="str">
        <f t="shared" si="58"/>
        <v>Y</v>
      </c>
      <c r="AF357" s="11" t="str">
        <f t="shared" si="59"/>
        <v>Y</v>
      </c>
    </row>
    <row r="358" spans="1:32" ht="13" x14ac:dyDescent="0.15">
      <c r="A358" s="1" t="s">
        <v>1057</v>
      </c>
      <c r="B358" s="1" t="s">
        <v>40</v>
      </c>
      <c r="C358" s="2">
        <v>19245</v>
      </c>
      <c r="D358" s="1" t="s">
        <v>1058</v>
      </c>
      <c r="E358" s="1">
        <v>2</v>
      </c>
      <c r="F358" s="1" t="s">
        <v>24</v>
      </c>
      <c r="G358" s="2">
        <v>22459</v>
      </c>
      <c r="H358" s="1" t="s">
        <v>12</v>
      </c>
      <c r="I358" s="1" t="s">
        <v>25</v>
      </c>
      <c r="J358" s="1" t="s">
        <v>26</v>
      </c>
      <c r="K358" s="1">
        <v>9</v>
      </c>
      <c r="L358" s="3">
        <v>44782</v>
      </c>
      <c r="M358" s="1">
        <v>37</v>
      </c>
      <c r="N358" s="1" t="s">
        <v>1059</v>
      </c>
      <c r="O358" s="1" t="s">
        <v>28</v>
      </c>
      <c r="P358" s="2">
        <v>2143</v>
      </c>
      <c r="Q358" s="1">
        <v>64.2</v>
      </c>
      <c r="R358" s="1">
        <v>5</v>
      </c>
      <c r="S358" s="1">
        <v>113</v>
      </c>
      <c r="T358" s="1">
        <v>2015</v>
      </c>
      <c r="U358" s="5" t="str">
        <f t="shared" si="50"/>
        <v>Automatic</v>
      </c>
      <c r="V358" s="7">
        <f t="shared" si="51"/>
        <v>15000</v>
      </c>
      <c r="W358" s="7" t="str">
        <f>IFERROR(INDEX(PriceBands!C:C,MATCH(V358,PriceBands!A:A,0)),"£30k+")</f>
        <v>£15-20k</v>
      </c>
      <c r="X358" s="7">
        <f t="shared" si="52"/>
        <v>0</v>
      </c>
      <c r="Y358" s="7" t="str">
        <f>IFERROR(INDEX(MileageBand!B:B,MATCH(VehicleData!X358,MileageBand!A:A,0)),"Extremely High")</f>
        <v>Low</v>
      </c>
      <c r="Z358" s="7">
        <f t="shared" si="53"/>
        <v>2.1</v>
      </c>
      <c r="AA358" s="9" t="str">
        <f t="shared" si="54"/>
        <v>Y</v>
      </c>
      <c r="AB358" s="9" t="str">
        <f t="shared" si="55"/>
        <v>Y</v>
      </c>
      <c r="AC358" s="9" t="str">
        <f t="shared" si="56"/>
        <v>Y</v>
      </c>
      <c r="AD358" s="9" t="str">
        <f t="shared" si="57"/>
        <v>Y</v>
      </c>
      <c r="AE358" s="9" t="str">
        <f t="shared" si="58"/>
        <v>Y</v>
      </c>
      <c r="AF358" s="11" t="str">
        <f t="shared" si="59"/>
        <v>Y</v>
      </c>
    </row>
    <row r="359" spans="1:32" ht="13" x14ac:dyDescent="0.15">
      <c r="A359" s="1" t="s">
        <v>1060</v>
      </c>
      <c r="B359" s="1" t="s">
        <v>9</v>
      </c>
      <c r="C359" s="2">
        <v>6195</v>
      </c>
      <c r="D359" s="1" t="s">
        <v>1061</v>
      </c>
      <c r="E359" s="1">
        <v>1</v>
      </c>
      <c r="F359" s="1" t="s">
        <v>24</v>
      </c>
      <c r="G359" s="2">
        <v>3000</v>
      </c>
      <c r="H359" s="1" t="s">
        <v>12</v>
      </c>
      <c r="I359" s="1" t="s">
        <v>5</v>
      </c>
      <c r="J359" s="1" t="s">
        <v>907</v>
      </c>
      <c r="K359" s="1">
        <v>11</v>
      </c>
      <c r="L359" s="3">
        <v>45601</v>
      </c>
      <c r="M359" s="1">
        <v>21</v>
      </c>
      <c r="N359" s="1" t="s">
        <v>1062</v>
      </c>
      <c r="O359" s="1" t="s">
        <v>909</v>
      </c>
      <c r="P359" s="2">
        <v>1956</v>
      </c>
      <c r="Q359" s="1">
        <v>62.8</v>
      </c>
      <c r="R359" s="1">
        <v>5</v>
      </c>
      <c r="S359" s="1">
        <v>119</v>
      </c>
      <c r="T359" s="1">
        <v>2013</v>
      </c>
      <c r="U359" s="5" t="str">
        <f t="shared" si="50"/>
        <v>Manual</v>
      </c>
      <c r="V359" s="7">
        <f t="shared" si="51"/>
        <v>5000</v>
      </c>
      <c r="W359" s="7" t="str">
        <f>IFERROR(INDEX(PriceBands!C:C,MATCH(V359,PriceBands!A:A,0)),"£30k+")</f>
        <v>£5-10k</v>
      </c>
      <c r="X359" s="7">
        <f t="shared" si="52"/>
        <v>0</v>
      </c>
      <c r="Y359" s="7" t="str">
        <f>IFERROR(INDEX(MileageBand!B:B,MATCH(VehicleData!X359,MileageBand!A:A,0)),"Extremely High")</f>
        <v>Low</v>
      </c>
      <c r="Z359" s="7">
        <f t="shared" si="53"/>
        <v>2</v>
      </c>
      <c r="AA359" s="9" t="str">
        <f t="shared" si="54"/>
        <v>Y</v>
      </c>
      <c r="AB359" s="9" t="str">
        <f t="shared" si="55"/>
        <v>Y</v>
      </c>
      <c r="AC359" s="9" t="str">
        <f t="shared" si="56"/>
        <v>Y</v>
      </c>
      <c r="AD359" s="9" t="str">
        <f t="shared" si="57"/>
        <v>N</v>
      </c>
      <c r="AE359" s="9" t="str">
        <f t="shared" si="58"/>
        <v>Y</v>
      </c>
      <c r="AF359" s="11" t="str">
        <f t="shared" si="59"/>
        <v>N</v>
      </c>
    </row>
    <row r="360" spans="1:32" ht="13" x14ac:dyDescent="0.15">
      <c r="A360" s="1" t="s">
        <v>1063</v>
      </c>
      <c r="B360" s="1" t="s">
        <v>112</v>
      </c>
      <c r="C360" s="2">
        <v>4695</v>
      </c>
      <c r="D360" s="1" t="s">
        <v>1064</v>
      </c>
      <c r="E360" s="1">
        <v>1</v>
      </c>
      <c r="F360" s="1" t="s">
        <v>24</v>
      </c>
      <c r="G360" s="2">
        <v>130000</v>
      </c>
      <c r="H360" s="1" t="s">
        <v>56</v>
      </c>
      <c r="I360" s="1" t="s">
        <v>25</v>
      </c>
      <c r="J360" s="1" t="s">
        <v>57</v>
      </c>
      <c r="K360" s="1">
        <v>12</v>
      </c>
      <c r="L360" s="3">
        <v>45347</v>
      </c>
      <c r="M360" s="1">
        <v>10</v>
      </c>
      <c r="N360" s="1" t="s">
        <v>1065</v>
      </c>
      <c r="O360" s="1" t="s">
        <v>59</v>
      </c>
      <c r="P360" s="2">
        <v>2198</v>
      </c>
      <c r="Q360" s="1">
        <v>32.5</v>
      </c>
      <c r="R360" s="1">
        <v>3</v>
      </c>
      <c r="S360" s="1">
        <v>229</v>
      </c>
      <c r="T360" s="1">
        <v>2012</v>
      </c>
      <c r="U360" s="5" t="str">
        <f t="shared" si="50"/>
        <v>Manual</v>
      </c>
      <c r="V360" s="7">
        <f t="shared" si="51"/>
        <v>0</v>
      </c>
      <c r="W360" s="7" t="str">
        <f>IFERROR(INDEX(PriceBands!C:C,MATCH(V360,PriceBands!A:A,0)),"£30k+")</f>
        <v>£0-5k</v>
      </c>
      <c r="X360" s="7">
        <f t="shared" si="52"/>
        <v>100000</v>
      </c>
      <c r="Y360" s="7" t="str">
        <f>IFERROR(INDEX(MileageBand!B:B,MATCH(VehicleData!X360,MileageBand!A:A,0)),"Extremely High")</f>
        <v>High</v>
      </c>
      <c r="Z360" s="7">
        <f t="shared" si="53"/>
        <v>2.2000000000000002</v>
      </c>
      <c r="AA360" s="9" t="str">
        <f t="shared" si="54"/>
        <v>Y</v>
      </c>
      <c r="AB360" s="9" t="str">
        <f t="shared" si="55"/>
        <v>N</v>
      </c>
      <c r="AC360" s="9" t="str">
        <f t="shared" si="56"/>
        <v>Y</v>
      </c>
      <c r="AD360" s="9" t="str">
        <f t="shared" si="57"/>
        <v>N</v>
      </c>
      <c r="AE360" s="9" t="str">
        <f t="shared" si="58"/>
        <v>Y</v>
      </c>
      <c r="AF360" s="11" t="str">
        <f t="shared" si="59"/>
        <v>N</v>
      </c>
    </row>
    <row r="361" spans="1:32" ht="13" x14ac:dyDescent="0.15">
      <c r="A361" s="1" t="s">
        <v>1066</v>
      </c>
      <c r="B361" s="1" t="s">
        <v>108</v>
      </c>
      <c r="C361" s="2">
        <v>1977</v>
      </c>
      <c r="D361" s="1" t="s">
        <v>1067</v>
      </c>
      <c r="E361" s="1">
        <v>1</v>
      </c>
      <c r="F361" s="1" t="s">
        <v>11</v>
      </c>
      <c r="G361" s="2">
        <v>85000</v>
      </c>
      <c r="H361" s="1" t="s">
        <v>4</v>
      </c>
      <c r="I361" s="1" t="s">
        <v>33</v>
      </c>
      <c r="J361" s="1" t="s">
        <v>13</v>
      </c>
      <c r="K361" s="1">
        <v>15</v>
      </c>
      <c r="L361" s="3">
        <v>45601</v>
      </c>
      <c r="M361" s="1">
        <v>9</v>
      </c>
      <c r="N361" s="1" t="s">
        <v>1068</v>
      </c>
      <c r="O361" s="1" t="s">
        <v>20</v>
      </c>
      <c r="P361" s="2">
        <v>1248</v>
      </c>
      <c r="Q361" s="1">
        <v>54.3</v>
      </c>
      <c r="R361" s="1">
        <v>5</v>
      </c>
      <c r="S361" s="1">
        <v>124</v>
      </c>
      <c r="T361" s="1">
        <v>2009</v>
      </c>
      <c r="U361" s="5" t="str">
        <f t="shared" si="50"/>
        <v>Manual</v>
      </c>
      <c r="V361" s="7">
        <f t="shared" si="51"/>
        <v>0</v>
      </c>
      <c r="W361" s="7" t="str">
        <f>IFERROR(INDEX(PriceBands!C:C,MATCH(V361,PriceBands!A:A,0)),"£30k+")</f>
        <v>£0-5k</v>
      </c>
      <c r="X361" s="7">
        <f t="shared" si="52"/>
        <v>50000</v>
      </c>
      <c r="Y361" s="7" t="str">
        <f>IFERROR(INDEX(MileageBand!B:B,MATCH(VehicleData!X361,MileageBand!A:A,0)),"Extremely High")</f>
        <v>Medium</v>
      </c>
      <c r="Z361" s="7">
        <f t="shared" si="53"/>
        <v>1.2</v>
      </c>
      <c r="AA361" s="9" t="str">
        <f t="shared" si="54"/>
        <v>Y</v>
      </c>
      <c r="AB361" s="9" t="str">
        <f t="shared" si="55"/>
        <v>Y</v>
      </c>
      <c r="AC361" s="9" t="str">
        <f t="shared" si="56"/>
        <v>Y</v>
      </c>
      <c r="AD361" s="9" t="str">
        <f t="shared" si="57"/>
        <v>N</v>
      </c>
      <c r="AE361" s="9" t="str">
        <f t="shared" si="58"/>
        <v>Y</v>
      </c>
      <c r="AF361" s="11" t="str">
        <f t="shared" si="59"/>
        <v>N</v>
      </c>
    </row>
    <row r="362" spans="1:32" ht="13" x14ac:dyDescent="0.15">
      <c r="A362" s="1" t="s">
        <v>1069</v>
      </c>
      <c r="B362" s="1" t="s">
        <v>51</v>
      </c>
      <c r="C362" s="2">
        <v>6295</v>
      </c>
      <c r="D362" s="1" t="s">
        <v>1070</v>
      </c>
      <c r="E362" s="1">
        <v>1</v>
      </c>
      <c r="F362" s="1" t="s">
        <v>11</v>
      </c>
      <c r="G362" s="2">
        <v>40721</v>
      </c>
      <c r="H362" s="1" t="s">
        <v>56</v>
      </c>
      <c r="I362" s="1" t="s">
        <v>5</v>
      </c>
      <c r="J362" s="1" t="s">
        <v>13</v>
      </c>
      <c r="K362" s="1">
        <v>7</v>
      </c>
      <c r="L362" s="3">
        <v>45727</v>
      </c>
      <c r="M362" s="1">
        <v>2</v>
      </c>
      <c r="N362" s="1" t="s">
        <v>1071</v>
      </c>
      <c r="O362" s="1" t="s">
        <v>20</v>
      </c>
      <c r="P362" s="2">
        <v>1198</v>
      </c>
      <c r="Q362" s="1">
        <v>57.7</v>
      </c>
      <c r="R362" s="1">
        <v>5</v>
      </c>
      <c r="S362" s="1">
        <v>114</v>
      </c>
      <c r="T362" s="1">
        <v>2017</v>
      </c>
      <c r="U362" s="5" t="str">
        <f t="shared" si="50"/>
        <v>Manual</v>
      </c>
      <c r="V362" s="7">
        <f t="shared" si="51"/>
        <v>5000</v>
      </c>
      <c r="W362" s="7" t="str">
        <f>IFERROR(INDEX(PriceBands!C:C,MATCH(V362,PriceBands!A:A,0)),"£30k+")</f>
        <v>£5-10k</v>
      </c>
      <c r="X362" s="7">
        <f t="shared" si="52"/>
        <v>0</v>
      </c>
      <c r="Y362" s="7" t="str">
        <f>IFERROR(INDEX(MileageBand!B:B,MATCH(VehicleData!X362,MileageBand!A:A,0)),"Extremely High")</f>
        <v>Low</v>
      </c>
      <c r="Z362" s="7">
        <f t="shared" si="53"/>
        <v>1.2</v>
      </c>
      <c r="AA362" s="9" t="str">
        <f t="shared" si="54"/>
        <v>Y</v>
      </c>
      <c r="AB362" s="9" t="str">
        <f t="shared" si="55"/>
        <v>Y</v>
      </c>
      <c r="AC362" s="9" t="str">
        <f t="shared" si="56"/>
        <v>Y</v>
      </c>
      <c r="AD362" s="9" t="str">
        <f t="shared" si="57"/>
        <v>Y</v>
      </c>
      <c r="AE362" s="9" t="str">
        <f t="shared" si="58"/>
        <v>Y</v>
      </c>
      <c r="AF362" s="11" t="str">
        <f t="shared" si="59"/>
        <v>Y</v>
      </c>
    </row>
    <row r="363" spans="1:32" ht="13" x14ac:dyDescent="0.15">
      <c r="A363" s="1" t="s">
        <v>1072</v>
      </c>
      <c r="B363" s="1" t="s">
        <v>278</v>
      </c>
      <c r="C363" s="2">
        <v>3245</v>
      </c>
      <c r="D363" s="1" t="s">
        <v>1073</v>
      </c>
      <c r="E363" s="1">
        <v>1</v>
      </c>
      <c r="F363" s="1" t="s">
        <v>11</v>
      </c>
      <c r="G363" s="2">
        <v>75000</v>
      </c>
      <c r="H363" s="1" t="s">
        <v>12</v>
      </c>
      <c r="I363" s="1" t="s">
        <v>5</v>
      </c>
      <c r="J363" s="1" t="s">
        <v>13</v>
      </c>
      <c r="K363" s="1">
        <v>10</v>
      </c>
      <c r="L363" s="3">
        <v>45576</v>
      </c>
      <c r="M363" s="1">
        <v>5</v>
      </c>
      <c r="N363" s="1" t="s">
        <v>1074</v>
      </c>
      <c r="O363" s="1" t="s">
        <v>20</v>
      </c>
      <c r="P363" s="2">
        <v>1198</v>
      </c>
      <c r="Q363" s="1">
        <v>49.6</v>
      </c>
      <c r="R363" s="1">
        <v>5</v>
      </c>
      <c r="S363" s="1">
        <v>128</v>
      </c>
      <c r="T363" s="1">
        <v>2014</v>
      </c>
      <c r="U363" s="5" t="str">
        <f t="shared" si="50"/>
        <v>Manual</v>
      </c>
      <c r="V363" s="7">
        <f t="shared" si="51"/>
        <v>0</v>
      </c>
      <c r="W363" s="7" t="str">
        <f>IFERROR(INDEX(PriceBands!C:C,MATCH(V363,PriceBands!A:A,0)),"£30k+")</f>
        <v>£0-5k</v>
      </c>
      <c r="X363" s="7">
        <f t="shared" si="52"/>
        <v>50000</v>
      </c>
      <c r="Y363" s="7" t="str">
        <f>IFERROR(INDEX(MileageBand!B:B,MATCH(VehicleData!X363,MileageBand!A:A,0)),"Extremely High")</f>
        <v>Medium</v>
      </c>
      <c r="Z363" s="7">
        <f t="shared" si="53"/>
        <v>1.2</v>
      </c>
      <c r="AA363" s="9" t="str">
        <f t="shared" si="54"/>
        <v>Y</v>
      </c>
      <c r="AB363" s="9" t="str">
        <f t="shared" si="55"/>
        <v>Y</v>
      </c>
      <c r="AC363" s="9" t="str">
        <f t="shared" si="56"/>
        <v>Y</v>
      </c>
      <c r="AD363" s="9" t="str">
        <f t="shared" si="57"/>
        <v>Y</v>
      </c>
      <c r="AE363" s="9" t="str">
        <f t="shared" si="58"/>
        <v>Y</v>
      </c>
      <c r="AF363" s="11" t="str">
        <f t="shared" si="59"/>
        <v>Y</v>
      </c>
    </row>
    <row r="364" spans="1:32" ht="13" x14ac:dyDescent="0.15">
      <c r="A364" s="1" t="s">
        <v>1075</v>
      </c>
      <c r="B364" s="1" t="s">
        <v>266</v>
      </c>
      <c r="C364" s="2">
        <v>3480</v>
      </c>
      <c r="D364" s="1" t="s">
        <v>1076</v>
      </c>
      <c r="E364" s="1">
        <v>1</v>
      </c>
      <c r="F364" s="1" t="s">
        <v>11</v>
      </c>
      <c r="G364" s="2">
        <v>70000</v>
      </c>
      <c r="H364" s="1" t="s">
        <v>65</v>
      </c>
      <c r="I364" s="1" t="s">
        <v>5</v>
      </c>
      <c r="J364" s="1" t="s">
        <v>117</v>
      </c>
      <c r="K364" s="1">
        <v>11</v>
      </c>
      <c r="L364" s="3">
        <v>45633</v>
      </c>
      <c r="M364" s="1">
        <v>15</v>
      </c>
      <c r="N364" s="1" t="s">
        <v>1077</v>
      </c>
      <c r="O364" s="1" t="s">
        <v>119</v>
      </c>
      <c r="P364" s="2">
        <v>1598</v>
      </c>
      <c r="Q364" s="1">
        <v>40.9</v>
      </c>
      <c r="R364" s="1">
        <v>5</v>
      </c>
      <c r="S364" s="1">
        <v>159</v>
      </c>
      <c r="T364" s="1">
        <v>2013</v>
      </c>
      <c r="U364" s="5" t="str">
        <f t="shared" si="50"/>
        <v>Manual</v>
      </c>
      <c r="V364" s="7">
        <f t="shared" si="51"/>
        <v>0</v>
      </c>
      <c r="W364" s="7" t="str">
        <f>IFERROR(INDEX(PriceBands!C:C,MATCH(V364,PriceBands!A:A,0)),"£30k+")</f>
        <v>£0-5k</v>
      </c>
      <c r="X364" s="7">
        <f t="shared" si="52"/>
        <v>50000</v>
      </c>
      <c r="Y364" s="7" t="str">
        <f>IFERROR(INDEX(MileageBand!B:B,MATCH(VehicleData!X364,MileageBand!A:A,0)),"Extremely High")</f>
        <v>Medium</v>
      </c>
      <c r="Z364" s="7">
        <f t="shared" si="53"/>
        <v>1.6</v>
      </c>
      <c r="AA364" s="9" t="str">
        <f t="shared" si="54"/>
        <v>Y</v>
      </c>
      <c r="AB364" s="9" t="str">
        <f t="shared" si="55"/>
        <v>Y</v>
      </c>
      <c r="AC364" s="9" t="str">
        <f t="shared" si="56"/>
        <v>Y</v>
      </c>
      <c r="AD364" s="9" t="str">
        <f t="shared" si="57"/>
        <v>N</v>
      </c>
      <c r="AE364" s="9" t="str">
        <f t="shared" si="58"/>
        <v>Y</v>
      </c>
      <c r="AF364" s="11" t="str">
        <f t="shared" si="59"/>
        <v>N</v>
      </c>
    </row>
    <row r="365" spans="1:32" ht="13" x14ac:dyDescent="0.15">
      <c r="A365" s="1" t="s">
        <v>1078</v>
      </c>
      <c r="B365" s="1" t="s">
        <v>94</v>
      </c>
      <c r="C365" s="2">
        <v>7707</v>
      </c>
      <c r="D365" s="1" t="s">
        <v>1079</v>
      </c>
      <c r="E365" s="1">
        <v>2</v>
      </c>
      <c r="F365" s="1" t="s">
        <v>24</v>
      </c>
      <c r="G365" s="2">
        <v>33500</v>
      </c>
      <c r="H365" s="1" t="s">
        <v>12</v>
      </c>
      <c r="I365" s="1" t="s">
        <v>5</v>
      </c>
      <c r="J365" s="1" t="s">
        <v>13</v>
      </c>
      <c r="K365" s="1">
        <v>11</v>
      </c>
      <c r="L365" s="3">
        <v>45632</v>
      </c>
      <c r="M365" s="1">
        <v>31</v>
      </c>
      <c r="N365" s="1" t="s">
        <v>1080</v>
      </c>
      <c r="O365" s="1" t="s">
        <v>28</v>
      </c>
      <c r="P365" s="2">
        <v>1995</v>
      </c>
      <c r="Q365" s="1">
        <v>68.900000000000006</v>
      </c>
      <c r="R365" s="1">
        <v>5</v>
      </c>
      <c r="S365" s="1">
        <v>109</v>
      </c>
      <c r="T365" s="1">
        <v>2013</v>
      </c>
      <c r="U365" s="5" t="str">
        <f t="shared" si="50"/>
        <v>Automatic</v>
      </c>
      <c r="V365" s="7">
        <f t="shared" si="51"/>
        <v>5000</v>
      </c>
      <c r="W365" s="7" t="str">
        <f>IFERROR(INDEX(PriceBands!C:C,MATCH(V365,PriceBands!A:A,0)),"£30k+")</f>
        <v>£5-10k</v>
      </c>
      <c r="X365" s="7">
        <f t="shared" si="52"/>
        <v>0</v>
      </c>
      <c r="Y365" s="7" t="str">
        <f>IFERROR(INDEX(MileageBand!B:B,MATCH(VehicleData!X365,MileageBand!A:A,0)),"Extremely High")</f>
        <v>Low</v>
      </c>
      <c r="Z365" s="7">
        <f t="shared" si="53"/>
        <v>2</v>
      </c>
      <c r="AA365" s="9" t="str">
        <f t="shared" si="54"/>
        <v>Y</v>
      </c>
      <c r="AB365" s="9" t="str">
        <f t="shared" si="55"/>
        <v>Y</v>
      </c>
      <c r="AC365" s="9" t="str">
        <f t="shared" si="56"/>
        <v>Y</v>
      </c>
      <c r="AD365" s="9" t="str">
        <f t="shared" si="57"/>
        <v>N</v>
      </c>
      <c r="AE365" s="9" t="str">
        <f t="shared" si="58"/>
        <v>Y</v>
      </c>
      <c r="AF365" s="11" t="str">
        <f t="shared" si="59"/>
        <v>N</v>
      </c>
    </row>
    <row r="366" spans="1:32" ht="13" x14ac:dyDescent="0.15">
      <c r="A366" s="1" t="s">
        <v>1081</v>
      </c>
      <c r="B366" s="1" t="s">
        <v>51</v>
      </c>
      <c r="C366" s="2">
        <v>7211</v>
      </c>
      <c r="D366" s="1" t="s">
        <v>1082</v>
      </c>
      <c r="E366" s="1">
        <v>2</v>
      </c>
      <c r="F366" s="1" t="s">
        <v>24</v>
      </c>
      <c r="G366" s="2">
        <v>12042</v>
      </c>
      <c r="H366" s="1" t="s">
        <v>98</v>
      </c>
      <c r="I366" s="1" t="s">
        <v>5</v>
      </c>
      <c r="J366" s="1" t="s">
        <v>42</v>
      </c>
      <c r="K366" s="1">
        <v>12</v>
      </c>
      <c r="L366" s="3">
        <v>45498</v>
      </c>
      <c r="M366" s="1">
        <v>22</v>
      </c>
      <c r="N366" s="1" t="s">
        <v>1083</v>
      </c>
      <c r="O366" s="1" t="s">
        <v>44</v>
      </c>
      <c r="P366" s="2">
        <v>1997</v>
      </c>
      <c r="Q366" s="1">
        <v>47.1</v>
      </c>
      <c r="R366" s="1">
        <v>7</v>
      </c>
      <c r="S366" s="1">
        <v>159</v>
      </c>
      <c r="T366" s="1">
        <v>2012</v>
      </c>
      <c r="U366" s="5" t="str">
        <f t="shared" si="50"/>
        <v>Automatic</v>
      </c>
      <c r="V366" s="7">
        <f t="shared" si="51"/>
        <v>5000</v>
      </c>
      <c r="W366" s="7" t="str">
        <f>IFERROR(INDEX(PriceBands!C:C,MATCH(V366,PriceBands!A:A,0)),"£30k+")</f>
        <v>£5-10k</v>
      </c>
      <c r="X366" s="7">
        <f t="shared" si="52"/>
        <v>0</v>
      </c>
      <c r="Y366" s="7" t="str">
        <f>IFERROR(INDEX(MileageBand!B:B,MATCH(VehicleData!X366,MileageBand!A:A,0)),"Extremely High")</f>
        <v>Low</v>
      </c>
      <c r="Z366" s="7">
        <f t="shared" si="53"/>
        <v>2</v>
      </c>
      <c r="AA366" s="9" t="str">
        <f t="shared" si="54"/>
        <v>Y</v>
      </c>
      <c r="AB366" s="9" t="str">
        <f t="shared" si="55"/>
        <v>Y</v>
      </c>
      <c r="AC366" s="9" t="str">
        <f t="shared" si="56"/>
        <v>Y</v>
      </c>
      <c r="AD366" s="9" t="str">
        <f t="shared" si="57"/>
        <v>N</v>
      </c>
      <c r="AE366" s="9" t="str">
        <f t="shared" si="58"/>
        <v>Y</v>
      </c>
      <c r="AF366" s="11" t="str">
        <f t="shared" si="59"/>
        <v>N</v>
      </c>
    </row>
    <row r="367" spans="1:32" ht="13" x14ac:dyDescent="0.15">
      <c r="A367" s="1" t="s">
        <v>1084</v>
      </c>
      <c r="B367" s="1" t="s">
        <v>375</v>
      </c>
      <c r="C367" s="2">
        <v>2295</v>
      </c>
      <c r="D367" s="1" t="s">
        <v>1085</v>
      </c>
      <c r="E367" s="1">
        <v>1</v>
      </c>
      <c r="F367" s="1" t="s">
        <v>24</v>
      </c>
      <c r="G367" s="2">
        <v>110000</v>
      </c>
      <c r="H367" s="1" t="s">
        <v>12</v>
      </c>
      <c r="I367" s="1" t="s">
        <v>5</v>
      </c>
      <c r="J367" s="1" t="s">
        <v>13</v>
      </c>
      <c r="K367" s="1">
        <v>14</v>
      </c>
      <c r="L367" s="3">
        <v>45639</v>
      </c>
      <c r="M367" s="1">
        <v>13</v>
      </c>
      <c r="N367" s="1" t="s">
        <v>1086</v>
      </c>
      <c r="O367" s="1" t="s">
        <v>20</v>
      </c>
      <c r="P367" s="2">
        <v>1560</v>
      </c>
      <c r="Q367" s="1">
        <v>65.7</v>
      </c>
      <c r="R367" s="1">
        <v>5</v>
      </c>
      <c r="S367" s="1">
        <v>110</v>
      </c>
      <c r="T367" s="1">
        <v>2010</v>
      </c>
      <c r="U367" s="5" t="str">
        <f t="shared" si="50"/>
        <v>Manual</v>
      </c>
      <c r="V367" s="7">
        <f t="shared" si="51"/>
        <v>0</v>
      </c>
      <c r="W367" s="7" t="str">
        <f>IFERROR(INDEX(PriceBands!C:C,MATCH(V367,PriceBands!A:A,0)),"£30k+")</f>
        <v>£0-5k</v>
      </c>
      <c r="X367" s="7">
        <f t="shared" si="52"/>
        <v>100000</v>
      </c>
      <c r="Y367" s="7" t="str">
        <f>IFERROR(INDEX(MileageBand!B:B,MATCH(VehicleData!X367,MileageBand!A:A,0)),"Extremely High")</f>
        <v>High</v>
      </c>
      <c r="Z367" s="7">
        <f t="shared" si="53"/>
        <v>1.6</v>
      </c>
      <c r="AA367" s="9" t="str">
        <f t="shared" si="54"/>
        <v>Y</v>
      </c>
      <c r="AB367" s="9" t="str">
        <f t="shared" si="55"/>
        <v>N</v>
      </c>
      <c r="AC367" s="9" t="str">
        <f t="shared" si="56"/>
        <v>Y</v>
      </c>
      <c r="AD367" s="9" t="str">
        <f t="shared" si="57"/>
        <v>N</v>
      </c>
      <c r="AE367" s="9" t="str">
        <f t="shared" si="58"/>
        <v>Y</v>
      </c>
      <c r="AF367" s="11" t="str">
        <f t="shared" si="59"/>
        <v>N</v>
      </c>
    </row>
    <row r="368" spans="1:32" ht="13" x14ac:dyDescent="0.15">
      <c r="A368" s="1" t="s">
        <v>1087</v>
      </c>
      <c r="B368" s="1" t="s">
        <v>22</v>
      </c>
      <c r="C368" s="2">
        <v>4050</v>
      </c>
      <c r="D368" s="1" t="s">
        <v>1088</v>
      </c>
      <c r="E368" s="1">
        <v>1</v>
      </c>
      <c r="F368" s="1" t="s">
        <v>24</v>
      </c>
      <c r="G368" s="2">
        <v>124000</v>
      </c>
      <c r="H368" s="1" t="s">
        <v>4</v>
      </c>
      <c r="I368" s="1" t="s">
        <v>25</v>
      </c>
      <c r="J368" s="1" t="s">
        <v>26</v>
      </c>
      <c r="K368" s="1">
        <v>10</v>
      </c>
      <c r="L368" s="3">
        <v>44728</v>
      </c>
      <c r="M368" s="1">
        <v>21</v>
      </c>
      <c r="N368" s="1" t="s">
        <v>1089</v>
      </c>
      <c r="O368" s="1" t="s">
        <v>28</v>
      </c>
      <c r="P368" s="2">
        <v>1968</v>
      </c>
      <c r="Q368" s="1">
        <v>61.4</v>
      </c>
      <c r="R368" s="1">
        <v>5</v>
      </c>
      <c r="S368" s="1">
        <v>119</v>
      </c>
      <c r="T368" s="1">
        <v>2014</v>
      </c>
      <c r="U368" s="5" t="str">
        <f t="shared" si="50"/>
        <v>Manual</v>
      </c>
      <c r="V368" s="7">
        <f t="shared" si="51"/>
        <v>0</v>
      </c>
      <c r="W368" s="7" t="str">
        <f>IFERROR(INDEX(PriceBands!C:C,MATCH(V368,PriceBands!A:A,0)),"£30k+")</f>
        <v>£0-5k</v>
      </c>
      <c r="X368" s="7">
        <f t="shared" si="52"/>
        <v>100000</v>
      </c>
      <c r="Y368" s="7" t="str">
        <f>IFERROR(INDEX(MileageBand!B:B,MATCH(VehicleData!X368,MileageBand!A:A,0)),"Extremely High")</f>
        <v>High</v>
      </c>
      <c r="Z368" s="7">
        <f t="shared" si="53"/>
        <v>2</v>
      </c>
      <c r="AA368" s="9" t="str">
        <f t="shared" si="54"/>
        <v>Y</v>
      </c>
      <c r="AB368" s="9" t="str">
        <f t="shared" si="55"/>
        <v>N</v>
      </c>
      <c r="AC368" s="9" t="str">
        <f t="shared" si="56"/>
        <v>Y</v>
      </c>
      <c r="AD368" s="9" t="str">
        <f t="shared" si="57"/>
        <v>Y</v>
      </c>
      <c r="AE368" s="9" t="str">
        <f t="shared" si="58"/>
        <v>Y</v>
      </c>
      <c r="AF368" s="11" t="str">
        <f t="shared" si="59"/>
        <v>N</v>
      </c>
    </row>
    <row r="369" spans="1:32" ht="13" x14ac:dyDescent="0.15">
      <c r="A369" s="1" t="s">
        <v>1090</v>
      </c>
      <c r="B369" s="1" t="s">
        <v>108</v>
      </c>
      <c r="C369" s="2">
        <v>2280</v>
      </c>
      <c r="D369" s="1" t="s">
        <v>1091</v>
      </c>
      <c r="E369" s="1">
        <v>1</v>
      </c>
      <c r="F369" s="1" t="s">
        <v>11</v>
      </c>
      <c r="G369" s="2">
        <v>55000</v>
      </c>
      <c r="H369" s="1" t="s">
        <v>4</v>
      </c>
      <c r="I369" s="1" t="s">
        <v>25</v>
      </c>
      <c r="J369" s="1" t="s">
        <v>13</v>
      </c>
      <c r="K369" s="1">
        <v>14</v>
      </c>
      <c r="L369" s="3">
        <v>44607</v>
      </c>
      <c r="M369" s="1">
        <v>15</v>
      </c>
      <c r="N369" s="1" t="s">
        <v>1092</v>
      </c>
      <c r="O369" s="1" t="s">
        <v>20</v>
      </c>
      <c r="P369" s="2">
        <v>1591</v>
      </c>
      <c r="Q369" s="1">
        <v>45.6</v>
      </c>
      <c r="R369" s="1">
        <v>5</v>
      </c>
      <c r="S369" s="1">
        <v>152</v>
      </c>
      <c r="T369" s="1">
        <v>2010</v>
      </c>
      <c r="U369" s="5" t="str">
        <f t="shared" si="50"/>
        <v>Manual</v>
      </c>
      <c r="V369" s="7">
        <f t="shared" si="51"/>
        <v>0</v>
      </c>
      <c r="W369" s="7" t="str">
        <f>IFERROR(INDEX(PriceBands!C:C,MATCH(V369,PriceBands!A:A,0)),"£30k+")</f>
        <v>£0-5k</v>
      </c>
      <c r="X369" s="7">
        <f t="shared" si="52"/>
        <v>50000</v>
      </c>
      <c r="Y369" s="7" t="str">
        <f>IFERROR(INDEX(MileageBand!B:B,MATCH(VehicleData!X369,MileageBand!A:A,0)),"Extremely High")</f>
        <v>Medium</v>
      </c>
      <c r="Z369" s="7">
        <f t="shared" si="53"/>
        <v>1.6</v>
      </c>
      <c r="AA369" s="9" t="str">
        <f t="shared" si="54"/>
        <v>Y</v>
      </c>
      <c r="AB369" s="9" t="str">
        <f t="shared" si="55"/>
        <v>Y</v>
      </c>
      <c r="AC369" s="9" t="str">
        <f t="shared" si="56"/>
        <v>Y</v>
      </c>
      <c r="AD369" s="9" t="str">
        <f t="shared" si="57"/>
        <v>N</v>
      </c>
      <c r="AE369" s="9" t="str">
        <f t="shared" si="58"/>
        <v>Y</v>
      </c>
      <c r="AF369" s="11" t="str">
        <f t="shared" si="59"/>
        <v>N</v>
      </c>
    </row>
    <row r="370" spans="1:32" ht="13" x14ac:dyDescent="0.15">
      <c r="A370" s="1" t="s">
        <v>1093</v>
      </c>
      <c r="B370" s="1" t="s">
        <v>1094</v>
      </c>
      <c r="C370" s="2">
        <v>12370</v>
      </c>
      <c r="D370" s="1" t="s">
        <v>1095</v>
      </c>
      <c r="E370" s="1">
        <v>2</v>
      </c>
      <c r="F370" s="1" t="s">
        <v>24</v>
      </c>
      <c r="G370" s="2">
        <v>23000</v>
      </c>
      <c r="H370" s="1" t="s">
        <v>12</v>
      </c>
      <c r="I370" s="1" t="s">
        <v>25</v>
      </c>
      <c r="J370" s="1" t="s">
        <v>13</v>
      </c>
      <c r="K370" s="1">
        <v>8</v>
      </c>
      <c r="L370" s="3">
        <v>44909</v>
      </c>
      <c r="M370" s="1">
        <v>22</v>
      </c>
      <c r="N370" s="1" t="s">
        <v>1096</v>
      </c>
      <c r="O370" s="1" t="s">
        <v>20</v>
      </c>
      <c r="P370" s="2">
        <v>2143</v>
      </c>
      <c r="Q370" s="1">
        <v>57.7</v>
      </c>
      <c r="R370" s="1">
        <v>5</v>
      </c>
      <c r="S370" s="1">
        <v>127</v>
      </c>
      <c r="T370" s="1">
        <v>2016</v>
      </c>
      <c r="U370" s="5" t="str">
        <f t="shared" si="50"/>
        <v>Automatic</v>
      </c>
      <c r="V370" s="7">
        <f t="shared" si="51"/>
        <v>10000</v>
      </c>
      <c r="W370" s="7" t="str">
        <f>IFERROR(INDEX(PriceBands!C:C,MATCH(V370,PriceBands!A:A,0)),"£30k+")</f>
        <v>£10-£15k</v>
      </c>
      <c r="X370" s="7">
        <f t="shared" si="52"/>
        <v>0</v>
      </c>
      <c r="Y370" s="7" t="str">
        <f>IFERROR(INDEX(MileageBand!B:B,MATCH(VehicleData!X370,MileageBand!A:A,0)),"Extremely High")</f>
        <v>Low</v>
      </c>
      <c r="Z370" s="7">
        <f t="shared" si="53"/>
        <v>2.1</v>
      </c>
      <c r="AA370" s="9" t="str">
        <f t="shared" si="54"/>
        <v>Y</v>
      </c>
      <c r="AB370" s="9" t="str">
        <f t="shared" si="55"/>
        <v>Y</v>
      </c>
      <c r="AC370" s="9" t="str">
        <f t="shared" si="56"/>
        <v>Y</v>
      </c>
      <c r="AD370" s="9" t="str">
        <f t="shared" si="57"/>
        <v>Y</v>
      </c>
      <c r="AE370" s="9" t="str">
        <f t="shared" si="58"/>
        <v>Y</v>
      </c>
      <c r="AF370" s="11" t="str">
        <f t="shared" si="59"/>
        <v>Y</v>
      </c>
    </row>
    <row r="371" spans="1:32" ht="13" x14ac:dyDescent="0.15">
      <c r="A371" s="1" t="s">
        <v>1097</v>
      </c>
      <c r="B371" s="1" t="s">
        <v>51</v>
      </c>
      <c r="C371" s="2">
        <v>2945</v>
      </c>
      <c r="D371" s="1" t="s">
        <v>775</v>
      </c>
      <c r="E371" s="1">
        <v>1</v>
      </c>
      <c r="F371" s="1" t="s">
        <v>11</v>
      </c>
      <c r="G371" s="2">
        <v>47000</v>
      </c>
      <c r="H371" s="1" t="s">
        <v>56</v>
      </c>
      <c r="I371" s="1" t="s">
        <v>25</v>
      </c>
      <c r="J371" s="1" t="s">
        <v>13</v>
      </c>
      <c r="K371" s="1">
        <v>12</v>
      </c>
      <c r="L371" s="3">
        <v>44788</v>
      </c>
      <c r="M371" s="1">
        <v>3</v>
      </c>
      <c r="N371" s="1" t="s">
        <v>1098</v>
      </c>
      <c r="O371" s="1" t="s">
        <v>15</v>
      </c>
      <c r="P371" s="2">
        <v>1242</v>
      </c>
      <c r="Q371" s="1">
        <v>57.7</v>
      </c>
      <c r="R371" s="1">
        <v>4</v>
      </c>
      <c r="S371" s="1">
        <v>115</v>
      </c>
      <c r="T371" s="1">
        <v>2012</v>
      </c>
      <c r="U371" s="5" t="str">
        <f t="shared" si="50"/>
        <v>Manual</v>
      </c>
      <c r="V371" s="7">
        <f t="shared" si="51"/>
        <v>0</v>
      </c>
      <c r="W371" s="7" t="str">
        <f>IFERROR(INDEX(PriceBands!C:C,MATCH(V371,PriceBands!A:A,0)),"£30k+")</f>
        <v>£0-5k</v>
      </c>
      <c r="X371" s="7">
        <f t="shared" si="52"/>
        <v>0</v>
      </c>
      <c r="Y371" s="7" t="str">
        <f>IFERROR(INDEX(MileageBand!B:B,MATCH(VehicleData!X371,MileageBand!A:A,0)),"Extremely High")</f>
        <v>Low</v>
      </c>
      <c r="Z371" s="7">
        <f t="shared" si="53"/>
        <v>1.2</v>
      </c>
      <c r="AA371" s="9" t="str">
        <f t="shared" si="54"/>
        <v>Y</v>
      </c>
      <c r="AB371" s="9" t="str">
        <f t="shared" si="55"/>
        <v>Y</v>
      </c>
      <c r="AC371" s="9" t="str">
        <f t="shared" si="56"/>
        <v>Y</v>
      </c>
      <c r="AD371" s="9" t="str">
        <f t="shared" si="57"/>
        <v>N</v>
      </c>
      <c r="AE371" s="9" t="str">
        <f t="shared" si="58"/>
        <v>Y</v>
      </c>
      <c r="AF371" s="11" t="str">
        <f t="shared" si="59"/>
        <v>N</v>
      </c>
    </row>
    <row r="372" spans="1:32" ht="13" x14ac:dyDescent="0.15">
      <c r="A372" s="1" t="s">
        <v>1099</v>
      </c>
      <c r="B372" s="1" t="s">
        <v>1</v>
      </c>
      <c r="C372" s="2">
        <v>15068</v>
      </c>
      <c r="D372" s="1" t="s">
        <v>1100</v>
      </c>
      <c r="E372" s="1">
        <v>2</v>
      </c>
      <c r="F372" s="1" t="s">
        <v>3</v>
      </c>
      <c r="G372" s="1">
        <v>866</v>
      </c>
      <c r="H372" s="1" t="s">
        <v>12</v>
      </c>
      <c r="I372" s="1" t="s">
        <v>5</v>
      </c>
      <c r="J372" s="1" t="s">
        <v>6</v>
      </c>
      <c r="K372" s="1">
        <v>7</v>
      </c>
      <c r="L372" s="3">
        <v>45713</v>
      </c>
      <c r="M372" s="1">
        <v>13</v>
      </c>
      <c r="N372" s="1" t="s">
        <v>1101</v>
      </c>
      <c r="O372" s="1" t="s">
        <v>6</v>
      </c>
      <c r="P372" s="2">
        <v>1580</v>
      </c>
      <c r="Q372" s="1">
        <v>217.3</v>
      </c>
      <c r="R372" s="1">
        <v>5</v>
      </c>
      <c r="S372" s="1">
        <v>29</v>
      </c>
      <c r="T372" s="1">
        <v>2017</v>
      </c>
      <c r="U372" s="5" t="str">
        <f t="shared" si="50"/>
        <v>Automatic</v>
      </c>
      <c r="V372" s="7">
        <f t="shared" si="51"/>
        <v>15000</v>
      </c>
      <c r="W372" s="7" t="str">
        <f>IFERROR(INDEX(PriceBands!C:C,MATCH(V372,PriceBands!A:A,0)),"£30k+")</f>
        <v>£15-20k</v>
      </c>
      <c r="X372" s="7">
        <f t="shared" si="52"/>
        <v>0</v>
      </c>
      <c r="Y372" s="7" t="str">
        <f>IFERROR(INDEX(MileageBand!B:B,MATCH(VehicleData!X372,MileageBand!A:A,0)),"Extremely High")</f>
        <v>Low</v>
      </c>
      <c r="Z372" s="7">
        <f t="shared" si="53"/>
        <v>1.6</v>
      </c>
      <c r="AA372" s="9" t="str">
        <f t="shared" si="54"/>
        <v>Y</v>
      </c>
      <c r="AB372" s="9" t="str">
        <f t="shared" si="55"/>
        <v>Y</v>
      </c>
      <c r="AC372" s="9" t="str">
        <f t="shared" si="56"/>
        <v>Y</v>
      </c>
      <c r="AD372" s="9" t="str">
        <f t="shared" si="57"/>
        <v>Y</v>
      </c>
      <c r="AE372" s="9" t="str">
        <f t="shared" si="58"/>
        <v>Y</v>
      </c>
      <c r="AF372" s="11" t="str">
        <f t="shared" si="59"/>
        <v>Y</v>
      </c>
    </row>
    <row r="373" spans="1:32" ht="13" x14ac:dyDescent="0.15">
      <c r="A373" s="1" t="s">
        <v>1102</v>
      </c>
      <c r="B373" s="1" t="s">
        <v>375</v>
      </c>
      <c r="C373" s="2">
        <v>4674</v>
      </c>
      <c r="D373" s="1" t="s">
        <v>1103</v>
      </c>
      <c r="E373" s="1">
        <v>1</v>
      </c>
      <c r="F373" s="1" t="s">
        <v>11</v>
      </c>
      <c r="G373" s="2">
        <v>18937</v>
      </c>
      <c r="H373" s="1" t="s">
        <v>32</v>
      </c>
      <c r="I373" s="1" t="s">
        <v>5</v>
      </c>
      <c r="J373" s="1" t="s">
        <v>13</v>
      </c>
      <c r="K373" s="1">
        <v>8</v>
      </c>
      <c r="L373" s="3">
        <v>45529</v>
      </c>
      <c r="M373" s="1">
        <v>6</v>
      </c>
      <c r="N373" s="1" t="s">
        <v>1104</v>
      </c>
      <c r="O373" s="1" t="s">
        <v>15</v>
      </c>
      <c r="P373" s="1">
        <v>998</v>
      </c>
      <c r="Q373" s="1">
        <v>68.900000000000006</v>
      </c>
      <c r="R373" s="1">
        <v>4</v>
      </c>
      <c r="S373" s="1">
        <v>95</v>
      </c>
      <c r="T373" s="1">
        <v>2016</v>
      </c>
      <c r="U373" s="5" t="str">
        <f t="shared" si="50"/>
        <v>Manual</v>
      </c>
      <c r="V373" s="7">
        <f t="shared" si="51"/>
        <v>0</v>
      </c>
      <c r="W373" s="7" t="str">
        <f>IFERROR(INDEX(PriceBands!C:C,MATCH(V373,PriceBands!A:A,0)),"£30k+")</f>
        <v>£0-5k</v>
      </c>
      <c r="X373" s="7">
        <f t="shared" si="52"/>
        <v>0</v>
      </c>
      <c r="Y373" s="7" t="str">
        <f>IFERROR(INDEX(MileageBand!B:B,MATCH(VehicleData!X373,MileageBand!A:A,0)),"Extremely High")</f>
        <v>Low</v>
      </c>
      <c r="Z373" s="7">
        <f t="shared" si="53"/>
        <v>1</v>
      </c>
      <c r="AA373" s="9" t="str">
        <f t="shared" si="54"/>
        <v>Y</v>
      </c>
      <c r="AB373" s="9" t="str">
        <f t="shared" si="55"/>
        <v>Y</v>
      </c>
      <c r="AC373" s="9" t="str">
        <f t="shared" si="56"/>
        <v>Y</v>
      </c>
      <c r="AD373" s="9" t="str">
        <f t="shared" si="57"/>
        <v>Y</v>
      </c>
      <c r="AE373" s="9" t="str">
        <f t="shared" si="58"/>
        <v>Y</v>
      </c>
      <c r="AF373" s="11" t="str">
        <f t="shared" si="59"/>
        <v>Y</v>
      </c>
    </row>
    <row r="374" spans="1:32" ht="13" x14ac:dyDescent="0.15">
      <c r="A374" s="1" t="s">
        <v>1105</v>
      </c>
      <c r="B374" s="1" t="s">
        <v>1106</v>
      </c>
      <c r="C374" s="2">
        <v>3830</v>
      </c>
      <c r="D374" s="1" t="s">
        <v>1107</v>
      </c>
      <c r="E374" s="1">
        <v>1</v>
      </c>
      <c r="F374" s="1" t="s">
        <v>24</v>
      </c>
      <c r="G374" s="2">
        <v>106000</v>
      </c>
      <c r="H374" s="1" t="s">
        <v>12</v>
      </c>
      <c r="I374" s="1" t="s">
        <v>25</v>
      </c>
      <c r="J374" s="1" t="s">
        <v>13</v>
      </c>
      <c r="K374" s="1">
        <v>12</v>
      </c>
      <c r="L374" s="3">
        <v>44516</v>
      </c>
      <c r="M374" s="1">
        <v>6</v>
      </c>
      <c r="N374" s="1" t="s">
        <v>1108</v>
      </c>
      <c r="O374" s="1" t="s">
        <v>20</v>
      </c>
      <c r="P374" s="2">
        <v>1396</v>
      </c>
      <c r="Q374" s="1">
        <v>68.900000000000006</v>
      </c>
      <c r="R374" s="1">
        <v>5</v>
      </c>
      <c r="S374" s="1">
        <v>109</v>
      </c>
      <c r="T374" s="1">
        <v>2012</v>
      </c>
      <c r="U374" s="5" t="str">
        <f t="shared" si="50"/>
        <v>Manual</v>
      </c>
      <c r="V374" s="7">
        <f t="shared" si="51"/>
        <v>0</v>
      </c>
      <c r="W374" s="7" t="str">
        <f>IFERROR(INDEX(PriceBands!C:C,MATCH(V374,PriceBands!A:A,0)),"£30k+")</f>
        <v>£0-5k</v>
      </c>
      <c r="X374" s="7">
        <f t="shared" si="52"/>
        <v>100000</v>
      </c>
      <c r="Y374" s="7" t="str">
        <f>IFERROR(INDEX(MileageBand!B:B,MATCH(VehicleData!X374,MileageBand!A:A,0)),"Extremely High")</f>
        <v>High</v>
      </c>
      <c r="Z374" s="7">
        <f t="shared" si="53"/>
        <v>1.4</v>
      </c>
      <c r="AA374" s="9" t="str">
        <f t="shared" si="54"/>
        <v>Y</v>
      </c>
      <c r="AB374" s="9" t="str">
        <f t="shared" si="55"/>
        <v>N</v>
      </c>
      <c r="AC374" s="9" t="str">
        <f t="shared" si="56"/>
        <v>Y</v>
      </c>
      <c r="AD374" s="9" t="str">
        <f t="shared" si="57"/>
        <v>N</v>
      </c>
      <c r="AE374" s="9" t="str">
        <f t="shared" si="58"/>
        <v>Y</v>
      </c>
      <c r="AF374" s="11" t="str">
        <f t="shared" si="59"/>
        <v>N</v>
      </c>
    </row>
    <row r="375" spans="1:32" ht="13" x14ac:dyDescent="0.15">
      <c r="A375" s="1" t="s">
        <v>1109</v>
      </c>
      <c r="B375" s="1" t="s">
        <v>40</v>
      </c>
      <c r="C375" s="2">
        <v>11645</v>
      </c>
      <c r="D375" s="1" t="s">
        <v>1110</v>
      </c>
      <c r="E375" s="1">
        <v>1</v>
      </c>
      <c r="F375" s="1" t="s">
        <v>24</v>
      </c>
      <c r="G375" s="2">
        <v>43331</v>
      </c>
      <c r="H375" s="1" t="s">
        <v>12</v>
      </c>
      <c r="I375" s="1" t="s">
        <v>25</v>
      </c>
      <c r="J375" s="1" t="s">
        <v>13</v>
      </c>
      <c r="K375" s="1">
        <v>8</v>
      </c>
      <c r="L375" s="3">
        <v>44979</v>
      </c>
      <c r="M375" s="1">
        <v>13</v>
      </c>
      <c r="N375" s="1" t="s">
        <v>1111</v>
      </c>
      <c r="O375" s="1" t="s">
        <v>20</v>
      </c>
      <c r="P375" s="2">
        <v>1461</v>
      </c>
      <c r="Q375" s="1">
        <v>72.400000000000006</v>
      </c>
      <c r="R375" s="1">
        <v>5</v>
      </c>
      <c r="S375" s="1">
        <v>102</v>
      </c>
      <c r="T375" s="1">
        <v>2016</v>
      </c>
      <c r="U375" s="5" t="str">
        <f t="shared" si="50"/>
        <v>Manual</v>
      </c>
      <c r="V375" s="7">
        <f t="shared" si="51"/>
        <v>10000</v>
      </c>
      <c r="W375" s="7" t="str">
        <f>IFERROR(INDEX(PriceBands!C:C,MATCH(V375,PriceBands!A:A,0)),"£30k+")</f>
        <v>£10-£15k</v>
      </c>
      <c r="X375" s="7">
        <f t="shared" si="52"/>
        <v>0</v>
      </c>
      <c r="Y375" s="7" t="str">
        <f>IFERROR(INDEX(MileageBand!B:B,MATCH(VehicleData!X375,MileageBand!A:A,0)),"Extremely High")</f>
        <v>Low</v>
      </c>
      <c r="Z375" s="7">
        <f t="shared" si="53"/>
        <v>1.5</v>
      </c>
      <c r="AA375" s="9" t="str">
        <f t="shared" si="54"/>
        <v>Y</v>
      </c>
      <c r="AB375" s="9" t="str">
        <f t="shared" si="55"/>
        <v>Y</v>
      </c>
      <c r="AC375" s="9" t="str">
        <f t="shared" si="56"/>
        <v>Y</v>
      </c>
      <c r="AD375" s="9" t="str">
        <f t="shared" si="57"/>
        <v>Y</v>
      </c>
      <c r="AE375" s="9" t="str">
        <f t="shared" si="58"/>
        <v>Y</v>
      </c>
      <c r="AF375" s="11" t="str">
        <f t="shared" si="59"/>
        <v>Y</v>
      </c>
    </row>
    <row r="376" spans="1:32" ht="13" x14ac:dyDescent="0.15">
      <c r="A376" s="1" t="s">
        <v>1112</v>
      </c>
      <c r="B376" s="1" t="s">
        <v>46</v>
      </c>
      <c r="C376" s="2">
        <v>22845</v>
      </c>
      <c r="D376" s="1" t="s">
        <v>1113</v>
      </c>
      <c r="E376" s="1">
        <v>1</v>
      </c>
      <c r="F376" s="1" t="s">
        <v>24</v>
      </c>
      <c r="G376" s="2">
        <v>14000</v>
      </c>
      <c r="H376" s="1" t="s">
        <v>56</v>
      </c>
      <c r="I376" s="1" t="s">
        <v>25</v>
      </c>
      <c r="J376" s="1" t="s">
        <v>117</v>
      </c>
      <c r="K376" s="1">
        <v>8</v>
      </c>
      <c r="L376" s="3">
        <v>44648</v>
      </c>
      <c r="M376" s="1">
        <v>34</v>
      </c>
      <c r="N376" s="1" t="s">
        <v>1114</v>
      </c>
      <c r="O376" s="1" t="s">
        <v>119</v>
      </c>
      <c r="P376" s="2">
        <v>1968</v>
      </c>
      <c r="Q376" s="1">
        <v>62.8</v>
      </c>
      <c r="R376" s="1">
        <v>4</v>
      </c>
      <c r="S376" s="1">
        <v>116</v>
      </c>
      <c r="T376" s="1">
        <v>2016</v>
      </c>
      <c r="U376" s="5" t="str">
        <f t="shared" si="50"/>
        <v>Manual</v>
      </c>
      <c r="V376" s="7">
        <f t="shared" si="51"/>
        <v>20000</v>
      </c>
      <c r="W376" s="7" t="str">
        <f>IFERROR(INDEX(PriceBands!C:C,MATCH(V376,PriceBands!A:A,0)),"£30k+")</f>
        <v>£20-25k</v>
      </c>
      <c r="X376" s="7">
        <f t="shared" si="52"/>
        <v>0</v>
      </c>
      <c r="Y376" s="7" t="str">
        <f>IFERROR(INDEX(MileageBand!B:B,MATCH(VehicleData!X376,MileageBand!A:A,0)),"Extremely High")</f>
        <v>Low</v>
      </c>
      <c r="Z376" s="7">
        <f t="shared" si="53"/>
        <v>2</v>
      </c>
      <c r="AA376" s="9" t="str">
        <f t="shared" si="54"/>
        <v>Y</v>
      </c>
      <c r="AB376" s="9" t="str">
        <f t="shared" si="55"/>
        <v>Y</v>
      </c>
      <c r="AC376" s="9" t="str">
        <f t="shared" si="56"/>
        <v>Y</v>
      </c>
      <c r="AD376" s="9" t="str">
        <f t="shared" si="57"/>
        <v>Y</v>
      </c>
      <c r="AE376" s="9" t="str">
        <f t="shared" si="58"/>
        <v>Y</v>
      </c>
      <c r="AF376" s="11" t="str">
        <f t="shared" si="59"/>
        <v>Y</v>
      </c>
    </row>
    <row r="377" spans="1:32" ht="13" x14ac:dyDescent="0.15">
      <c r="A377" s="1" t="s">
        <v>1115</v>
      </c>
      <c r="B377" s="1" t="s">
        <v>51</v>
      </c>
      <c r="C377" s="2">
        <v>4560</v>
      </c>
      <c r="D377" s="1" t="s">
        <v>1116</v>
      </c>
      <c r="E377" s="1">
        <v>1</v>
      </c>
      <c r="F377" s="1" t="s">
        <v>24</v>
      </c>
      <c r="G377" s="2">
        <v>104000</v>
      </c>
      <c r="H377" s="1" t="s">
        <v>32</v>
      </c>
      <c r="I377" s="1" t="s">
        <v>25</v>
      </c>
      <c r="J377" s="1" t="s">
        <v>13</v>
      </c>
      <c r="K377" s="1">
        <v>9</v>
      </c>
      <c r="L377" s="3">
        <v>44656</v>
      </c>
      <c r="M377" s="1">
        <v>16</v>
      </c>
      <c r="N377" s="1" t="s">
        <v>1117</v>
      </c>
      <c r="O377" s="1" t="s">
        <v>20</v>
      </c>
      <c r="P377" s="2">
        <v>1499</v>
      </c>
      <c r="Q377" s="1">
        <v>74.3</v>
      </c>
      <c r="R377" s="1">
        <v>5</v>
      </c>
      <c r="S377" s="1">
        <v>98</v>
      </c>
      <c r="T377" s="1">
        <v>2015</v>
      </c>
      <c r="U377" s="5" t="str">
        <f t="shared" si="50"/>
        <v>Manual</v>
      </c>
      <c r="V377" s="7">
        <f t="shared" si="51"/>
        <v>0</v>
      </c>
      <c r="W377" s="7" t="str">
        <f>IFERROR(INDEX(PriceBands!C:C,MATCH(V377,PriceBands!A:A,0)),"£30k+")</f>
        <v>£0-5k</v>
      </c>
      <c r="X377" s="7">
        <f t="shared" si="52"/>
        <v>100000</v>
      </c>
      <c r="Y377" s="7" t="str">
        <f>IFERROR(INDEX(MileageBand!B:B,MATCH(VehicleData!X377,MileageBand!A:A,0)),"Extremely High")</f>
        <v>High</v>
      </c>
      <c r="Z377" s="7">
        <f t="shared" si="53"/>
        <v>1.5</v>
      </c>
      <c r="AA377" s="9" t="str">
        <f t="shared" si="54"/>
        <v>Y</v>
      </c>
      <c r="AB377" s="9" t="str">
        <f t="shared" si="55"/>
        <v>N</v>
      </c>
      <c r="AC377" s="9" t="str">
        <f t="shared" si="56"/>
        <v>Y</v>
      </c>
      <c r="AD377" s="9" t="str">
        <f t="shared" si="57"/>
        <v>Y</v>
      </c>
      <c r="AE377" s="9" t="str">
        <f t="shared" si="58"/>
        <v>Y</v>
      </c>
      <c r="AF377" s="11" t="str">
        <f t="shared" si="59"/>
        <v>N</v>
      </c>
    </row>
    <row r="378" spans="1:32" ht="13" x14ac:dyDescent="0.15">
      <c r="A378" s="1" t="s">
        <v>1118</v>
      </c>
      <c r="B378" s="1" t="s">
        <v>46</v>
      </c>
      <c r="C378" s="2">
        <v>4420</v>
      </c>
      <c r="D378" s="1" t="s">
        <v>1119</v>
      </c>
      <c r="E378" s="1">
        <v>1</v>
      </c>
      <c r="F378" s="1" t="s">
        <v>24</v>
      </c>
      <c r="G378" s="2">
        <v>113000</v>
      </c>
      <c r="H378" s="1" t="s">
        <v>48</v>
      </c>
      <c r="I378" s="1" t="s">
        <v>25</v>
      </c>
      <c r="J378" s="1" t="s">
        <v>6</v>
      </c>
      <c r="K378" s="1">
        <v>12</v>
      </c>
      <c r="L378" s="3">
        <v>44788</v>
      </c>
      <c r="M378" s="1">
        <v>23</v>
      </c>
      <c r="N378" s="1" t="s">
        <v>1120</v>
      </c>
      <c r="O378" s="1" t="s">
        <v>6</v>
      </c>
      <c r="P378" s="2">
        <v>1968</v>
      </c>
      <c r="Q378" s="1">
        <v>58.9</v>
      </c>
      <c r="R378" s="1">
        <v>5</v>
      </c>
      <c r="S378" s="1">
        <v>125</v>
      </c>
      <c r="T378" s="1">
        <v>2012</v>
      </c>
      <c r="U378" s="5" t="str">
        <f t="shared" si="50"/>
        <v>Manual</v>
      </c>
      <c r="V378" s="7">
        <f t="shared" si="51"/>
        <v>0</v>
      </c>
      <c r="W378" s="7" t="str">
        <f>IFERROR(INDEX(PriceBands!C:C,MATCH(V378,PriceBands!A:A,0)),"£30k+")</f>
        <v>£0-5k</v>
      </c>
      <c r="X378" s="7">
        <f t="shared" si="52"/>
        <v>100000</v>
      </c>
      <c r="Y378" s="7" t="str">
        <f>IFERROR(INDEX(MileageBand!B:B,MATCH(VehicleData!X378,MileageBand!A:A,0)),"Extremely High")</f>
        <v>High</v>
      </c>
      <c r="Z378" s="7">
        <f t="shared" si="53"/>
        <v>2</v>
      </c>
      <c r="AA378" s="9" t="str">
        <f t="shared" si="54"/>
        <v>Y</v>
      </c>
      <c r="AB378" s="9" t="str">
        <f t="shared" si="55"/>
        <v>N</v>
      </c>
      <c r="AC378" s="9" t="str">
        <f t="shared" si="56"/>
        <v>Y</v>
      </c>
      <c r="AD378" s="9" t="str">
        <f t="shared" si="57"/>
        <v>N</v>
      </c>
      <c r="AE378" s="9" t="str">
        <f t="shared" si="58"/>
        <v>Y</v>
      </c>
      <c r="AF378" s="11" t="str">
        <f t="shared" si="59"/>
        <v>N</v>
      </c>
    </row>
    <row r="379" spans="1:32" ht="13" x14ac:dyDescent="0.15">
      <c r="A379" s="1" t="s">
        <v>1121</v>
      </c>
      <c r="B379" s="1" t="s">
        <v>51</v>
      </c>
      <c r="C379" s="2">
        <v>5045</v>
      </c>
      <c r="D379" s="1" t="s">
        <v>1122</v>
      </c>
      <c r="E379" s="1">
        <v>2</v>
      </c>
      <c r="F379" s="1" t="s">
        <v>11</v>
      </c>
      <c r="G379" s="2">
        <v>75909</v>
      </c>
      <c r="H379" s="1" t="s">
        <v>98</v>
      </c>
      <c r="I379" s="1" t="s">
        <v>5</v>
      </c>
      <c r="J379" s="1" t="s">
        <v>13</v>
      </c>
      <c r="K379" s="1">
        <v>11</v>
      </c>
      <c r="L379" s="3">
        <v>45721</v>
      </c>
      <c r="M379" s="1">
        <v>14</v>
      </c>
      <c r="N379" s="1" t="s">
        <v>1123</v>
      </c>
      <c r="O379" s="1" t="s">
        <v>20</v>
      </c>
      <c r="P379" s="2">
        <v>1596</v>
      </c>
      <c r="Q379" s="1">
        <v>44.1</v>
      </c>
      <c r="R379" s="1">
        <v>5</v>
      </c>
      <c r="S379" s="1">
        <v>146</v>
      </c>
      <c r="T379" s="1">
        <v>2013</v>
      </c>
      <c r="U379" s="5" t="str">
        <f t="shared" si="50"/>
        <v>Automatic</v>
      </c>
      <c r="V379" s="7">
        <f t="shared" si="51"/>
        <v>5000</v>
      </c>
      <c r="W379" s="7" t="str">
        <f>IFERROR(INDEX(PriceBands!C:C,MATCH(V379,PriceBands!A:A,0)),"£30k+")</f>
        <v>£5-10k</v>
      </c>
      <c r="X379" s="7">
        <f t="shared" si="52"/>
        <v>50000</v>
      </c>
      <c r="Y379" s="7" t="str">
        <f>IFERROR(INDEX(MileageBand!B:B,MATCH(VehicleData!X379,MileageBand!A:A,0)),"Extremely High")</f>
        <v>Medium</v>
      </c>
      <c r="Z379" s="7">
        <f t="shared" si="53"/>
        <v>1.6</v>
      </c>
      <c r="AA379" s="9" t="str">
        <f t="shared" si="54"/>
        <v>Y</v>
      </c>
      <c r="AB379" s="9" t="str">
        <f t="shared" si="55"/>
        <v>Y</v>
      </c>
      <c r="AC379" s="9" t="str">
        <f t="shared" si="56"/>
        <v>Y</v>
      </c>
      <c r="AD379" s="9" t="str">
        <f t="shared" si="57"/>
        <v>N</v>
      </c>
      <c r="AE379" s="9" t="str">
        <f t="shared" si="58"/>
        <v>Y</v>
      </c>
      <c r="AF379" s="11" t="str">
        <f t="shared" si="59"/>
        <v>N</v>
      </c>
    </row>
    <row r="380" spans="1:32" ht="13" x14ac:dyDescent="0.15">
      <c r="A380" s="1" t="s">
        <v>1124</v>
      </c>
      <c r="B380" s="1" t="s">
        <v>40</v>
      </c>
      <c r="C380" s="2">
        <v>22495</v>
      </c>
      <c r="D380" s="1" t="s">
        <v>1125</v>
      </c>
      <c r="E380" s="1">
        <v>2</v>
      </c>
      <c r="F380" s="1" t="s">
        <v>11</v>
      </c>
      <c r="G380" s="2">
        <v>11000</v>
      </c>
      <c r="H380" s="1" t="s">
        <v>4</v>
      </c>
      <c r="I380" s="1" t="s">
        <v>25</v>
      </c>
      <c r="J380" s="1" t="s">
        <v>6</v>
      </c>
      <c r="K380" s="1">
        <v>4</v>
      </c>
      <c r="L380" s="3">
        <v>44957</v>
      </c>
      <c r="M380" s="1">
        <v>21</v>
      </c>
      <c r="N380" s="1" t="s">
        <v>1126</v>
      </c>
      <c r="O380" s="1" t="s">
        <v>6</v>
      </c>
      <c r="P380" s="2">
        <v>1595</v>
      </c>
      <c r="Q380" s="1">
        <v>44.8</v>
      </c>
      <c r="R380" s="1">
        <v>5</v>
      </c>
      <c r="S380" s="1">
        <v>144</v>
      </c>
      <c r="T380" s="1">
        <v>2020</v>
      </c>
      <c r="U380" s="5" t="str">
        <f t="shared" si="50"/>
        <v>Automatic</v>
      </c>
      <c r="V380" s="7">
        <f t="shared" si="51"/>
        <v>20000</v>
      </c>
      <c r="W380" s="7" t="str">
        <f>IFERROR(INDEX(PriceBands!C:C,MATCH(V380,PriceBands!A:A,0)),"£30k+")</f>
        <v>£20-25k</v>
      </c>
      <c r="X380" s="7">
        <f t="shared" si="52"/>
        <v>0</v>
      </c>
      <c r="Y380" s="7" t="str">
        <f>IFERROR(INDEX(MileageBand!B:B,MATCH(VehicleData!X380,MileageBand!A:A,0)),"Extremely High")</f>
        <v>Low</v>
      </c>
      <c r="Z380" s="7">
        <f t="shared" si="53"/>
        <v>1.6</v>
      </c>
      <c r="AA380" s="9" t="str">
        <f t="shared" si="54"/>
        <v>Y</v>
      </c>
      <c r="AB380" s="9" t="str">
        <f t="shared" si="55"/>
        <v>Y</v>
      </c>
      <c r="AC380" s="9" t="str">
        <f t="shared" si="56"/>
        <v>Y</v>
      </c>
      <c r="AD380" s="9" t="str">
        <f t="shared" si="57"/>
        <v>Y</v>
      </c>
      <c r="AE380" s="9" t="str">
        <f t="shared" si="58"/>
        <v>Y</v>
      </c>
      <c r="AF380" s="11" t="str">
        <f t="shared" si="59"/>
        <v>Y</v>
      </c>
    </row>
    <row r="381" spans="1:32" ht="13" x14ac:dyDescent="0.15">
      <c r="A381" s="1" t="s">
        <v>1127</v>
      </c>
      <c r="B381" s="1" t="s">
        <v>1128</v>
      </c>
      <c r="C381" s="2">
        <v>5903</v>
      </c>
      <c r="D381" s="1" t="s">
        <v>1129</v>
      </c>
      <c r="E381" s="1">
        <v>1</v>
      </c>
      <c r="F381" s="1" t="s">
        <v>11</v>
      </c>
      <c r="G381" s="2">
        <v>21000</v>
      </c>
      <c r="H381" s="1" t="s">
        <v>4</v>
      </c>
      <c r="I381" s="1" t="s">
        <v>33</v>
      </c>
      <c r="J381" s="1" t="s">
        <v>13</v>
      </c>
      <c r="K381" s="1">
        <v>7</v>
      </c>
      <c r="L381" s="3">
        <v>45448</v>
      </c>
      <c r="M381" s="1">
        <v>4</v>
      </c>
      <c r="N381" s="1" t="s">
        <v>1130</v>
      </c>
      <c r="O381" s="1" t="s">
        <v>20</v>
      </c>
      <c r="P381" s="1">
        <v>998</v>
      </c>
      <c r="Q381" s="1">
        <v>54.3</v>
      </c>
      <c r="R381" s="1">
        <v>5</v>
      </c>
      <c r="S381" s="1">
        <v>117</v>
      </c>
      <c r="T381" s="1">
        <v>2017</v>
      </c>
      <c r="U381" s="5" t="str">
        <f t="shared" si="50"/>
        <v>Manual</v>
      </c>
      <c r="V381" s="7">
        <f t="shared" si="51"/>
        <v>5000</v>
      </c>
      <c r="W381" s="7" t="str">
        <f>IFERROR(INDEX(PriceBands!C:C,MATCH(V381,PriceBands!A:A,0)),"£30k+")</f>
        <v>£5-10k</v>
      </c>
      <c r="X381" s="7">
        <f t="shared" si="52"/>
        <v>0</v>
      </c>
      <c r="Y381" s="7" t="str">
        <f>IFERROR(INDEX(MileageBand!B:B,MATCH(VehicleData!X381,MileageBand!A:A,0)),"Extremely High")</f>
        <v>Low</v>
      </c>
      <c r="Z381" s="7">
        <f t="shared" si="53"/>
        <v>1</v>
      </c>
      <c r="AA381" s="9" t="str">
        <f t="shared" si="54"/>
        <v>Y</v>
      </c>
      <c r="AB381" s="9" t="str">
        <f t="shared" si="55"/>
        <v>Y</v>
      </c>
      <c r="AC381" s="9" t="str">
        <f t="shared" si="56"/>
        <v>Y</v>
      </c>
      <c r="AD381" s="9" t="str">
        <f t="shared" si="57"/>
        <v>Y</v>
      </c>
      <c r="AE381" s="9" t="str">
        <f t="shared" si="58"/>
        <v>Y</v>
      </c>
      <c r="AF381" s="11" t="str">
        <f t="shared" si="59"/>
        <v>Y</v>
      </c>
    </row>
    <row r="382" spans="1:32" ht="13" x14ac:dyDescent="0.15">
      <c r="A382" s="1" t="s">
        <v>1131</v>
      </c>
      <c r="B382" s="1" t="s">
        <v>22</v>
      </c>
      <c r="C382" s="2">
        <v>18445</v>
      </c>
      <c r="D382" s="1" t="s">
        <v>1132</v>
      </c>
      <c r="E382" s="1">
        <v>2</v>
      </c>
      <c r="F382" s="1" t="s">
        <v>24</v>
      </c>
      <c r="G382" s="2">
        <v>85000</v>
      </c>
      <c r="H382" s="1" t="s">
        <v>48</v>
      </c>
      <c r="I382" s="1" t="s">
        <v>5</v>
      </c>
      <c r="J382" s="1" t="s">
        <v>6</v>
      </c>
      <c r="K382" s="1">
        <v>8</v>
      </c>
      <c r="L382" s="3">
        <v>45506</v>
      </c>
      <c r="M382" s="1">
        <v>17</v>
      </c>
      <c r="N382" s="1" t="s">
        <v>1133</v>
      </c>
      <c r="O382" s="1" t="s">
        <v>6</v>
      </c>
      <c r="P382" s="2">
        <v>1968</v>
      </c>
      <c r="Q382" s="1">
        <v>49.6</v>
      </c>
      <c r="R382" s="1">
        <v>5</v>
      </c>
      <c r="S382" s="1">
        <v>149</v>
      </c>
      <c r="T382" s="1">
        <v>2016</v>
      </c>
      <c r="U382" s="5" t="str">
        <f t="shared" si="50"/>
        <v>Automatic</v>
      </c>
      <c r="V382" s="7">
        <f t="shared" si="51"/>
        <v>15000</v>
      </c>
      <c r="W382" s="7" t="str">
        <f>IFERROR(INDEX(PriceBands!C:C,MATCH(V382,PriceBands!A:A,0)),"£30k+")</f>
        <v>£15-20k</v>
      </c>
      <c r="X382" s="7">
        <f t="shared" si="52"/>
        <v>50000</v>
      </c>
      <c r="Y382" s="7" t="str">
        <f>IFERROR(INDEX(MileageBand!B:B,MATCH(VehicleData!X382,MileageBand!A:A,0)),"Extremely High")</f>
        <v>Medium</v>
      </c>
      <c r="Z382" s="7">
        <f t="shared" si="53"/>
        <v>2</v>
      </c>
      <c r="AA382" s="9" t="str">
        <f t="shared" si="54"/>
        <v>Y</v>
      </c>
      <c r="AB382" s="9" t="str">
        <f t="shared" si="55"/>
        <v>Y</v>
      </c>
      <c r="AC382" s="9" t="str">
        <f t="shared" si="56"/>
        <v>Y</v>
      </c>
      <c r="AD382" s="9" t="str">
        <f t="shared" si="57"/>
        <v>Y</v>
      </c>
      <c r="AE382" s="9" t="str">
        <f t="shared" si="58"/>
        <v>Y</v>
      </c>
      <c r="AF382" s="11" t="str">
        <f t="shared" si="59"/>
        <v>Y</v>
      </c>
    </row>
    <row r="383" spans="1:32" ht="13" x14ac:dyDescent="0.15">
      <c r="A383" s="1" t="s">
        <v>1134</v>
      </c>
      <c r="B383" s="1" t="s">
        <v>9</v>
      </c>
      <c r="C383" s="2">
        <v>3895</v>
      </c>
      <c r="D383" s="1" t="s">
        <v>1135</v>
      </c>
      <c r="E383" s="1">
        <v>1</v>
      </c>
      <c r="F383" s="1" t="s">
        <v>11</v>
      </c>
      <c r="G383" s="2">
        <v>35000</v>
      </c>
      <c r="H383" s="1" t="s">
        <v>48</v>
      </c>
      <c r="I383" s="1" t="s">
        <v>25</v>
      </c>
      <c r="J383" s="1" t="s">
        <v>13</v>
      </c>
      <c r="K383" s="1">
        <v>13</v>
      </c>
      <c r="L383" s="3">
        <v>44499</v>
      </c>
      <c r="M383" s="1">
        <v>6</v>
      </c>
      <c r="N383" s="1" t="s">
        <v>1056</v>
      </c>
      <c r="O383" s="1" t="s">
        <v>20</v>
      </c>
      <c r="P383" s="2">
        <v>1229</v>
      </c>
      <c r="Q383" s="1">
        <v>53.3</v>
      </c>
      <c r="R383" s="1">
        <v>5</v>
      </c>
      <c r="S383" s="1">
        <v>124</v>
      </c>
      <c r="T383" s="1">
        <v>2011</v>
      </c>
      <c r="U383" s="5" t="str">
        <f t="shared" si="50"/>
        <v>Manual</v>
      </c>
      <c r="V383" s="7">
        <f t="shared" si="51"/>
        <v>0</v>
      </c>
      <c r="W383" s="7" t="str">
        <f>IFERROR(INDEX(PriceBands!C:C,MATCH(V383,PriceBands!A:A,0)),"£30k+")</f>
        <v>£0-5k</v>
      </c>
      <c r="X383" s="7">
        <f t="shared" si="52"/>
        <v>0</v>
      </c>
      <c r="Y383" s="7" t="str">
        <f>IFERROR(INDEX(MileageBand!B:B,MATCH(VehicleData!X383,MileageBand!A:A,0)),"Extremely High")</f>
        <v>Low</v>
      </c>
      <c r="Z383" s="7">
        <f t="shared" si="53"/>
        <v>1.2</v>
      </c>
      <c r="AA383" s="9" t="str">
        <f t="shared" si="54"/>
        <v>Y</v>
      </c>
      <c r="AB383" s="9" t="str">
        <f t="shared" si="55"/>
        <v>Y</v>
      </c>
      <c r="AC383" s="9" t="str">
        <f t="shared" si="56"/>
        <v>Y</v>
      </c>
      <c r="AD383" s="9" t="str">
        <f t="shared" si="57"/>
        <v>N</v>
      </c>
      <c r="AE383" s="9" t="str">
        <f t="shared" si="58"/>
        <v>Y</v>
      </c>
      <c r="AF383" s="11" t="str">
        <f t="shared" si="59"/>
        <v>N</v>
      </c>
    </row>
    <row r="384" spans="1:32" ht="13" x14ac:dyDescent="0.15">
      <c r="A384" s="1" t="s">
        <v>1136</v>
      </c>
      <c r="B384" s="1" t="s">
        <v>375</v>
      </c>
      <c r="C384" s="2">
        <v>1245</v>
      </c>
      <c r="D384" s="1" t="s">
        <v>1137</v>
      </c>
      <c r="E384" s="1">
        <v>1</v>
      </c>
      <c r="F384" s="1" t="s">
        <v>11</v>
      </c>
      <c r="G384" s="2">
        <v>88692</v>
      </c>
      <c r="H384" s="1" t="s">
        <v>4</v>
      </c>
      <c r="I384" s="1" t="s">
        <v>25</v>
      </c>
      <c r="J384" s="1" t="s">
        <v>13</v>
      </c>
      <c r="K384" s="1">
        <v>15</v>
      </c>
      <c r="L384" s="3">
        <v>45003</v>
      </c>
      <c r="M384" s="1">
        <v>6</v>
      </c>
      <c r="N384" s="1" t="s">
        <v>1138</v>
      </c>
      <c r="O384" s="1" t="s">
        <v>15</v>
      </c>
      <c r="P384" s="2">
        <v>1360</v>
      </c>
      <c r="Q384" s="1">
        <v>47.1</v>
      </c>
      <c r="R384" s="1">
        <v>4</v>
      </c>
      <c r="S384" s="1">
        <v>143</v>
      </c>
      <c r="T384" s="1">
        <v>2009</v>
      </c>
      <c r="U384" s="5" t="str">
        <f t="shared" si="50"/>
        <v>Manual</v>
      </c>
      <c r="V384" s="7">
        <f t="shared" si="51"/>
        <v>0</v>
      </c>
      <c r="W384" s="7" t="str">
        <f>IFERROR(INDEX(PriceBands!C:C,MATCH(V384,PriceBands!A:A,0)),"£30k+")</f>
        <v>£0-5k</v>
      </c>
      <c r="X384" s="7">
        <f t="shared" si="52"/>
        <v>50000</v>
      </c>
      <c r="Y384" s="7" t="str">
        <f>IFERROR(INDEX(MileageBand!B:B,MATCH(VehicleData!X384,MileageBand!A:A,0)),"Extremely High")</f>
        <v>Medium</v>
      </c>
      <c r="Z384" s="7">
        <f t="shared" si="53"/>
        <v>1.4</v>
      </c>
      <c r="AA384" s="9" t="str">
        <f t="shared" si="54"/>
        <v>Y</v>
      </c>
      <c r="AB384" s="9" t="str">
        <f t="shared" si="55"/>
        <v>Y</v>
      </c>
      <c r="AC384" s="9" t="str">
        <f t="shared" si="56"/>
        <v>Y</v>
      </c>
      <c r="AD384" s="9" t="str">
        <f t="shared" si="57"/>
        <v>N</v>
      </c>
      <c r="AE384" s="9" t="str">
        <f t="shared" si="58"/>
        <v>Y</v>
      </c>
      <c r="AF384" s="11" t="str">
        <f t="shared" si="59"/>
        <v>N</v>
      </c>
    </row>
    <row r="385" spans="1:32" ht="13" x14ac:dyDescent="0.15">
      <c r="A385" s="1" t="s">
        <v>1139</v>
      </c>
      <c r="B385" s="1" t="s">
        <v>9</v>
      </c>
      <c r="C385" s="2">
        <v>8845</v>
      </c>
      <c r="D385" s="1" t="s">
        <v>1140</v>
      </c>
      <c r="E385" s="1">
        <v>2</v>
      </c>
      <c r="F385" s="1" t="s">
        <v>11</v>
      </c>
      <c r="G385" s="2">
        <v>2200</v>
      </c>
      <c r="H385" s="1" t="s">
        <v>56</v>
      </c>
      <c r="I385" s="1" t="s">
        <v>25</v>
      </c>
      <c r="J385" s="1" t="s">
        <v>13</v>
      </c>
      <c r="K385" s="1">
        <v>6</v>
      </c>
      <c r="L385" s="3">
        <v>45328</v>
      </c>
      <c r="M385" s="1">
        <v>16</v>
      </c>
      <c r="N385" s="1" t="s">
        <v>1141</v>
      </c>
      <c r="O385" s="1" t="s">
        <v>20</v>
      </c>
      <c r="P385" s="2">
        <v>1399</v>
      </c>
      <c r="Q385" s="1">
        <v>51.4</v>
      </c>
      <c r="R385" s="1">
        <v>5</v>
      </c>
      <c r="S385" s="1">
        <v>127</v>
      </c>
      <c r="T385" s="1">
        <v>2018</v>
      </c>
      <c r="U385" s="5" t="str">
        <f t="shared" si="50"/>
        <v>Automatic</v>
      </c>
      <c r="V385" s="7">
        <f t="shared" si="51"/>
        <v>5000</v>
      </c>
      <c r="W385" s="7" t="str">
        <f>IFERROR(INDEX(PriceBands!C:C,MATCH(V385,PriceBands!A:A,0)),"£30k+")</f>
        <v>£5-10k</v>
      </c>
      <c r="X385" s="7">
        <f t="shared" si="52"/>
        <v>0</v>
      </c>
      <c r="Y385" s="7" t="str">
        <f>IFERROR(INDEX(MileageBand!B:B,MATCH(VehicleData!X385,MileageBand!A:A,0)),"Extremely High")</f>
        <v>Low</v>
      </c>
      <c r="Z385" s="7">
        <f t="shared" si="53"/>
        <v>1.4</v>
      </c>
      <c r="AA385" s="9" t="str">
        <f t="shared" si="54"/>
        <v>Y</v>
      </c>
      <c r="AB385" s="9" t="str">
        <f t="shared" si="55"/>
        <v>Y</v>
      </c>
      <c r="AC385" s="9" t="str">
        <f t="shared" si="56"/>
        <v>Y</v>
      </c>
      <c r="AD385" s="9" t="str">
        <f t="shared" si="57"/>
        <v>Y</v>
      </c>
      <c r="AE385" s="9" t="str">
        <f t="shared" si="58"/>
        <v>Y</v>
      </c>
      <c r="AF385" s="11" t="str">
        <f t="shared" si="59"/>
        <v>Y</v>
      </c>
    </row>
    <row r="386" spans="1:32" ht="13" x14ac:dyDescent="0.15">
      <c r="A386" s="1" t="s">
        <v>1142</v>
      </c>
      <c r="B386" s="1" t="s">
        <v>22</v>
      </c>
      <c r="C386" s="2">
        <v>9366</v>
      </c>
      <c r="D386" s="1" t="s">
        <v>1143</v>
      </c>
      <c r="E386" s="1">
        <v>1</v>
      </c>
      <c r="F386" s="1" t="s">
        <v>11</v>
      </c>
      <c r="G386" s="2">
        <v>59521</v>
      </c>
      <c r="H386" s="1" t="s">
        <v>65</v>
      </c>
      <c r="I386" s="1" t="s">
        <v>5</v>
      </c>
      <c r="J386" s="1" t="s">
        <v>6</v>
      </c>
      <c r="K386" s="1">
        <v>7</v>
      </c>
      <c r="L386" s="3">
        <v>45752</v>
      </c>
      <c r="M386" s="1">
        <v>15</v>
      </c>
      <c r="N386" s="1" t="s">
        <v>1144</v>
      </c>
      <c r="O386" s="1" t="s">
        <v>6</v>
      </c>
      <c r="P386" s="2">
        <v>1395</v>
      </c>
      <c r="Q386" s="1">
        <v>52.3</v>
      </c>
      <c r="R386" s="1">
        <v>5</v>
      </c>
      <c r="S386" s="1">
        <v>123</v>
      </c>
      <c r="T386" s="1">
        <v>2017</v>
      </c>
      <c r="U386" s="5" t="str">
        <f t="shared" si="50"/>
        <v>Manual</v>
      </c>
      <c r="V386" s="7">
        <f t="shared" si="51"/>
        <v>5000</v>
      </c>
      <c r="W386" s="7" t="str">
        <f>IFERROR(INDEX(PriceBands!C:C,MATCH(V386,PriceBands!A:A,0)),"£30k+")</f>
        <v>£5-10k</v>
      </c>
      <c r="X386" s="7">
        <f t="shared" si="52"/>
        <v>50000</v>
      </c>
      <c r="Y386" s="7" t="str">
        <f>IFERROR(INDEX(MileageBand!B:B,MATCH(VehicleData!X386,MileageBand!A:A,0)),"Extremely High")</f>
        <v>Medium</v>
      </c>
      <c r="Z386" s="7">
        <f t="shared" si="53"/>
        <v>1.4</v>
      </c>
      <c r="AA386" s="9" t="str">
        <f t="shared" si="54"/>
        <v>Y</v>
      </c>
      <c r="AB386" s="9" t="str">
        <f t="shared" si="55"/>
        <v>Y</v>
      </c>
      <c r="AC386" s="9" t="str">
        <f t="shared" si="56"/>
        <v>Y</v>
      </c>
      <c r="AD386" s="9" t="str">
        <f t="shared" si="57"/>
        <v>Y</v>
      </c>
      <c r="AE386" s="9" t="str">
        <f t="shared" si="58"/>
        <v>Y</v>
      </c>
      <c r="AF386" s="11" t="str">
        <f t="shared" si="59"/>
        <v>Y</v>
      </c>
    </row>
    <row r="387" spans="1:32" ht="13" x14ac:dyDescent="0.15">
      <c r="A387" s="1" t="s">
        <v>1145</v>
      </c>
      <c r="B387" s="1" t="s">
        <v>51</v>
      </c>
      <c r="C387" s="2">
        <v>4679</v>
      </c>
      <c r="D387" s="1" t="s">
        <v>1146</v>
      </c>
      <c r="E387" s="1">
        <v>1</v>
      </c>
      <c r="F387" s="1" t="s">
        <v>11</v>
      </c>
      <c r="G387" s="2">
        <v>121914</v>
      </c>
      <c r="H387" s="1" t="s">
        <v>56</v>
      </c>
      <c r="I387" s="1" t="s">
        <v>5</v>
      </c>
      <c r="J387" s="1" t="s">
        <v>13</v>
      </c>
      <c r="K387" s="1">
        <v>8</v>
      </c>
      <c r="L387" s="3">
        <v>45423</v>
      </c>
      <c r="M387" s="1">
        <v>11</v>
      </c>
      <c r="N387" s="1" t="s">
        <v>1147</v>
      </c>
      <c r="O387" s="1" t="s">
        <v>20</v>
      </c>
      <c r="P387" s="1">
        <v>998</v>
      </c>
      <c r="Q387" s="1">
        <v>65.7</v>
      </c>
      <c r="R387" s="1">
        <v>5</v>
      </c>
      <c r="S387" s="1">
        <v>99</v>
      </c>
      <c r="T387" s="1">
        <v>2016</v>
      </c>
      <c r="U387" s="5" t="str">
        <f t="shared" ref="U387:U450" si="60">IF(E387=2,"Automatic","Manual")</f>
        <v>Manual</v>
      </c>
      <c r="V387" s="7">
        <f t="shared" ref="V387:V450" si="61">ROUNDDOWN(C387/5000,0)*5000</f>
        <v>0</v>
      </c>
      <c r="W387" s="7" t="str">
        <f>IFERROR(INDEX(PriceBands!C:C,MATCH(V387,PriceBands!A:A,0)),"£30k+")</f>
        <v>£0-5k</v>
      </c>
      <c r="X387" s="7">
        <f t="shared" ref="X387:X450" si="62">ROUNDDOWN(G387/50000,0)*50000</f>
        <v>100000</v>
      </c>
      <c r="Y387" s="7" t="str">
        <f>IFERROR(INDEX(MileageBand!B:B,MATCH(VehicleData!X387,MileageBand!A:A,0)),"Extremely High")</f>
        <v>High</v>
      </c>
      <c r="Z387" s="7">
        <f t="shared" ref="Z387:Z450" si="63">ROUND(P387/1000,1)</f>
        <v>1</v>
      </c>
      <c r="AA387" s="9" t="str">
        <f t="shared" ref="AA387:AA450" si="64">IF(W387="£30k+","N","Y")</f>
        <v>Y</v>
      </c>
      <c r="AB387" s="9" t="str">
        <f t="shared" ref="AB387:AB450" si="65">IF(Y387="High","N","Y")</f>
        <v>N</v>
      </c>
      <c r="AC387" s="9" t="str">
        <f t="shared" ref="AC387:AC450" si="66">IF(Z387&gt;2.5,"N","Y")</f>
        <v>Y</v>
      </c>
      <c r="AD387" s="9" t="str">
        <f t="shared" ref="AD387:AD450" si="67">IF(T387&lt;2014,"N","Y")</f>
        <v>Y</v>
      </c>
      <c r="AE387" s="9" t="str">
        <f t="shared" ref="AE387:AE450" si="68">IF(Q387&lt;30,"N","Y")</f>
        <v>Y</v>
      </c>
      <c r="AF387" s="11" t="str">
        <f t="shared" ref="AF387:AF450" si="69">IF(AND(AA387="Y",AB387="Y",AC387="Y",AD387="Y",AE387="Y"),"Y","N")</f>
        <v>N</v>
      </c>
    </row>
    <row r="388" spans="1:32" ht="13" x14ac:dyDescent="0.15">
      <c r="A388" s="1" t="s">
        <v>1148</v>
      </c>
      <c r="B388" s="1" t="s">
        <v>46</v>
      </c>
      <c r="C388" s="2">
        <v>10145</v>
      </c>
      <c r="D388" s="1" t="s">
        <v>1149</v>
      </c>
      <c r="E388" s="1">
        <v>1</v>
      </c>
      <c r="F388" s="1" t="s">
        <v>24</v>
      </c>
      <c r="G388" s="2">
        <v>92000</v>
      </c>
      <c r="H388" s="1" t="s">
        <v>56</v>
      </c>
      <c r="I388" s="1" t="s">
        <v>25</v>
      </c>
      <c r="J388" s="1" t="s">
        <v>6</v>
      </c>
      <c r="K388" s="1">
        <v>9</v>
      </c>
      <c r="L388" s="3">
        <v>45373</v>
      </c>
      <c r="M388" s="1">
        <v>28</v>
      </c>
      <c r="N388" s="1" t="s">
        <v>1150</v>
      </c>
      <c r="O388" s="1" t="s">
        <v>6</v>
      </c>
      <c r="P388" s="2">
        <v>1968</v>
      </c>
      <c r="Q388" s="1">
        <v>58.9</v>
      </c>
      <c r="R388" s="1">
        <v>5</v>
      </c>
      <c r="S388" s="1">
        <v>126</v>
      </c>
      <c r="T388" s="1">
        <v>2015</v>
      </c>
      <c r="U388" s="5" t="str">
        <f t="shared" si="60"/>
        <v>Manual</v>
      </c>
      <c r="V388" s="7">
        <f t="shared" si="61"/>
        <v>10000</v>
      </c>
      <c r="W388" s="7" t="str">
        <f>IFERROR(INDEX(PriceBands!C:C,MATCH(V388,PriceBands!A:A,0)),"£30k+")</f>
        <v>£10-£15k</v>
      </c>
      <c r="X388" s="7">
        <f t="shared" si="62"/>
        <v>50000</v>
      </c>
      <c r="Y388" s="7" t="str">
        <f>IFERROR(INDEX(MileageBand!B:B,MATCH(VehicleData!X388,MileageBand!A:A,0)),"Extremely High")</f>
        <v>Medium</v>
      </c>
      <c r="Z388" s="7">
        <f t="shared" si="63"/>
        <v>2</v>
      </c>
      <c r="AA388" s="9" t="str">
        <f t="shared" si="64"/>
        <v>Y</v>
      </c>
      <c r="AB388" s="9" t="str">
        <f t="shared" si="65"/>
        <v>Y</v>
      </c>
      <c r="AC388" s="9" t="str">
        <f t="shared" si="66"/>
        <v>Y</v>
      </c>
      <c r="AD388" s="9" t="str">
        <f t="shared" si="67"/>
        <v>Y</v>
      </c>
      <c r="AE388" s="9" t="str">
        <f t="shared" si="68"/>
        <v>Y</v>
      </c>
      <c r="AF388" s="11" t="str">
        <f t="shared" si="69"/>
        <v>Y</v>
      </c>
    </row>
    <row r="389" spans="1:32" ht="13" x14ac:dyDescent="0.15">
      <c r="A389" s="1" t="s">
        <v>1151</v>
      </c>
      <c r="B389" s="1" t="s">
        <v>1152</v>
      </c>
      <c r="C389" s="2">
        <v>5424</v>
      </c>
      <c r="D389" s="1" t="s">
        <v>1153</v>
      </c>
      <c r="E389" s="1">
        <v>2</v>
      </c>
      <c r="F389" s="1" t="s">
        <v>11</v>
      </c>
      <c r="G389" s="2">
        <v>81466</v>
      </c>
      <c r="H389" s="1" t="s">
        <v>32</v>
      </c>
      <c r="I389" s="1" t="s">
        <v>5</v>
      </c>
      <c r="J389" s="1" t="s">
        <v>42</v>
      </c>
      <c r="K389" s="1">
        <v>11</v>
      </c>
      <c r="L389" s="3">
        <v>45466</v>
      </c>
      <c r="M389" s="1">
        <v>10</v>
      </c>
      <c r="N389" s="1" t="s">
        <v>1154</v>
      </c>
      <c r="O389" s="1" t="s">
        <v>44</v>
      </c>
      <c r="P389" s="2">
        <v>1796</v>
      </c>
      <c r="Q389" s="1">
        <v>35.799999999999997</v>
      </c>
      <c r="R389" s="1">
        <v>7</v>
      </c>
      <c r="S389" s="1">
        <v>184</v>
      </c>
      <c r="T389" s="1">
        <v>2013</v>
      </c>
      <c r="U389" s="5" t="str">
        <f t="shared" si="60"/>
        <v>Automatic</v>
      </c>
      <c r="V389" s="7">
        <f t="shared" si="61"/>
        <v>5000</v>
      </c>
      <c r="W389" s="7" t="str">
        <f>IFERROR(INDEX(PriceBands!C:C,MATCH(V389,PriceBands!A:A,0)),"£30k+")</f>
        <v>£5-10k</v>
      </c>
      <c r="X389" s="7">
        <f t="shared" si="62"/>
        <v>50000</v>
      </c>
      <c r="Y389" s="7" t="str">
        <f>IFERROR(INDEX(MileageBand!B:B,MATCH(VehicleData!X389,MileageBand!A:A,0)),"Extremely High")</f>
        <v>Medium</v>
      </c>
      <c r="Z389" s="7">
        <f t="shared" si="63"/>
        <v>1.8</v>
      </c>
      <c r="AA389" s="9" t="str">
        <f t="shared" si="64"/>
        <v>Y</v>
      </c>
      <c r="AB389" s="9" t="str">
        <f t="shared" si="65"/>
        <v>Y</v>
      </c>
      <c r="AC389" s="9" t="str">
        <f t="shared" si="66"/>
        <v>Y</v>
      </c>
      <c r="AD389" s="9" t="str">
        <f t="shared" si="67"/>
        <v>N</v>
      </c>
      <c r="AE389" s="9" t="str">
        <f t="shared" si="68"/>
        <v>Y</v>
      </c>
      <c r="AF389" s="11" t="str">
        <f t="shared" si="69"/>
        <v>N</v>
      </c>
    </row>
    <row r="390" spans="1:32" ht="13" x14ac:dyDescent="0.15">
      <c r="A390" s="1" t="s">
        <v>1155</v>
      </c>
      <c r="B390" s="1" t="s">
        <v>51</v>
      </c>
      <c r="C390" s="2">
        <v>3506</v>
      </c>
      <c r="D390" s="1" t="s">
        <v>149</v>
      </c>
      <c r="E390" s="1">
        <v>1</v>
      </c>
      <c r="F390" s="1" t="s">
        <v>11</v>
      </c>
      <c r="G390" s="2">
        <v>48594</v>
      </c>
      <c r="H390" s="1" t="s">
        <v>98</v>
      </c>
      <c r="I390" s="1" t="s">
        <v>5</v>
      </c>
      <c r="J390" s="1" t="s">
        <v>42</v>
      </c>
      <c r="K390" s="1">
        <v>11</v>
      </c>
      <c r="L390" s="3">
        <v>45581</v>
      </c>
      <c r="M390" s="1">
        <v>13</v>
      </c>
      <c r="N390" s="1" t="s">
        <v>1156</v>
      </c>
      <c r="O390" s="1" t="s">
        <v>44</v>
      </c>
      <c r="P390" s="1">
        <v>998</v>
      </c>
      <c r="Q390" s="1">
        <v>55.4</v>
      </c>
      <c r="R390" s="1">
        <v>5</v>
      </c>
      <c r="S390" s="1">
        <v>117</v>
      </c>
      <c r="T390" s="1">
        <v>2013</v>
      </c>
      <c r="U390" s="5" t="str">
        <f t="shared" si="60"/>
        <v>Manual</v>
      </c>
      <c r="V390" s="7">
        <f t="shared" si="61"/>
        <v>0</v>
      </c>
      <c r="W390" s="7" t="str">
        <f>IFERROR(INDEX(PriceBands!C:C,MATCH(V390,PriceBands!A:A,0)),"£30k+")</f>
        <v>£0-5k</v>
      </c>
      <c r="X390" s="7">
        <f t="shared" si="62"/>
        <v>0</v>
      </c>
      <c r="Y390" s="7" t="str">
        <f>IFERROR(INDEX(MileageBand!B:B,MATCH(VehicleData!X390,MileageBand!A:A,0)),"Extremely High")</f>
        <v>Low</v>
      </c>
      <c r="Z390" s="7">
        <f t="shared" si="63"/>
        <v>1</v>
      </c>
      <c r="AA390" s="9" t="str">
        <f t="shared" si="64"/>
        <v>Y</v>
      </c>
      <c r="AB390" s="9" t="str">
        <f t="shared" si="65"/>
        <v>Y</v>
      </c>
      <c r="AC390" s="9" t="str">
        <f t="shared" si="66"/>
        <v>Y</v>
      </c>
      <c r="AD390" s="9" t="str">
        <f t="shared" si="67"/>
        <v>N</v>
      </c>
      <c r="AE390" s="9" t="str">
        <f t="shared" si="68"/>
        <v>Y</v>
      </c>
      <c r="AF390" s="11" t="str">
        <f t="shared" si="69"/>
        <v>N</v>
      </c>
    </row>
    <row r="391" spans="1:32" ht="13" x14ac:dyDescent="0.15">
      <c r="A391" s="1" t="s">
        <v>1157</v>
      </c>
      <c r="B391" s="1" t="s">
        <v>51</v>
      </c>
      <c r="C391" s="2">
        <v>15345</v>
      </c>
      <c r="D391" s="1" t="s">
        <v>1158</v>
      </c>
      <c r="E391" s="1">
        <v>1</v>
      </c>
      <c r="F391" s="1" t="s">
        <v>11</v>
      </c>
      <c r="G391" s="1">
        <v>100</v>
      </c>
      <c r="H391" s="1" t="s">
        <v>32</v>
      </c>
      <c r="I391" s="1" t="s">
        <v>5</v>
      </c>
      <c r="J391" s="1" t="s">
        <v>13</v>
      </c>
      <c r="K391" s="1">
        <v>5</v>
      </c>
      <c r="L391" s="3">
        <v>45546</v>
      </c>
      <c r="M391" s="1">
        <v>15</v>
      </c>
      <c r="N391" s="1" t="s">
        <v>1159</v>
      </c>
      <c r="O391" s="1" t="s">
        <v>20</v>
      </c>
      <c r="P391" s="1">
        <v>999</v>
      </c>
      <c r="Q391" s="1">
        <v>42.8</v>
      </c>
      <c r="R391" s="1">
        <v>5</v>
      </c>
      <c r="S391" s="1">
        <v>107</v>
      </c>
      <c r="T391" s="1">
        <v>2019</v>
      </c>
      <c r="U391" s="5" t="str">
        <f t="shared" si="60"/>
        <v>Manual</v>
      </c>
      <c r="V391" s="7">
        <f t="shared" si="61"/>
        <v>15000</v>
      </c>
      <c r="W391" s="7" t="str">
        <f>IFERROR(INDEX(PriceBands!C:C,MATCH(V391,PriceBands!A:A,0)),"£30k+")</f>
        <v>£15-20k</v>
      </c>
      <c r="X391" s="7">
        <f t="shared" si="62"/>
        <v>0</v>
      </c>
      <c r="Y391" s="7" t="str">
        <f>IFERROR(INDEX(MileageBand!B:B,MATCH(VehicleData!X391,MileageBand!A:A,0)),"Extremely High")</f>
        <v>Low</v>
      </c>
      <c r="Z391" s="7">
        <f t="shared" si="63"/>
        <v>1</v>
      </c>
      <c r="AA391" s="9" t="str">
        <f t="shared" si="64"/>
        <v>Y</v>
      </c>
      <c r="AB391" s="9" t="str">
        <f t="shared" si="65"/>
        <v>Y</v>
      </c>
      <c r="AC391" s="9" t="str">
        <f t="shared" si="66"/>
        <v>Y</v>
      </c>
      <c r="AD391" s="9" t="str">
        <f t="shared" si="67"/>
        <v>Y</v>
      </c>
      <c r="AE391" s="9" t="str">
        <f t="shared" si="68"/>
        <v>Y</v>
      </c>
      <c r="AF391" s="11" t="str">
        <f t="shared" si="69"/>
        <v>Y</v>
      </c>
    </row>
    <row r="392" spans="1:32" ht="13" x14ac:dyDescent="0.15">
      <c r="A392" s="1" t="s">
        <v>1160</v>
      </c>
      <c r="B392" s="1" t="s">
        <v>51</v>
      </c>
      <c r="C392" s="2">
        <v>14595</v>
      </c>
      <c r="D392" s="1" t="s">
        <v>1161</v>
      </c>
      <c r="E392" s="1">
        <v>1</v>
      </c>
      <c r="F392" s="1" t="s">
        <v>11</v>
      </c>
      <c r="G392" s="1">
        <v>100</v>
      </c>
      <c r="H392" s="1" t="s">
        <v>56</v>
      </c>
      <c r="I392" s="1" t="s">
        <v>5</v>
      </c>
      <c r="J392" s="1" t="s">
        <v>13</v>
      </c>
      <c r="K392" s="1">
        <v>5</v>
      </c>
      <c r="L392" s="3">
        <v>45555</v>
      </c>
      <c r="M392" s="1">
        <v>12</v>
      </c>
      <c r="N392" s="1" t="s">
        <v>1159</v>
      </c>
      <c r="O392" s="1" t="s">
        <v>20</v>
      </c>
      <c r="P392" s="1">
        <v>998</v>
      </c>
      <c r="Q392" s="1">
        <v>43.5</v>
      </c>
      <c r="R392" s="1">
        <v>5</v>
      </c>
      <c r="S392" s="1">
        <v>125</v>
      </c>
      <c r="T392" s="1">
        <v>2019</v>
      </c>
      <c r="U392" s="5" t="str">
        <f t="shared" si="60"/>
        <v>Manual</v>
      </c>
      <c r="V392" s="7">
        <f t="shared" si="61"/>
        <v>10000</v>
      </c>
      <c r="W392" s="7" t="str">
        <f>IFERROR(INDEX(PriceBands!C:C,MATCH(V392,PriceBands!A:A,0)),"£30k+")</f>
        <v>£10-£15k</v>
      </c>
      <c r="X392" s="7">
        <f t="shared" si="62"/>
        <v>0</v>
      </c>
      <c r="Y392" s="7" t="str">
        <f>IFERROR(INDEX(MileageBand!B:B,MATCH(VehicleData!X392,MileageBand!A:A,0)),"Extremely High")</f>
        <v>Low</v>
      </c>
      <c r="Z392" s="7">
        <f t="shared" si="63"/>
        <v>1</v>
      </c>
      <c r="AA392" s="9" t="str">
        <f t="shared" si="64"/>
        <v>Y</v>
      </c>
      <c r="AB392" s="9" t="str">
        <f t="shared" si="65"/>
        <v>Y</v>
      </c>
      <c r="AC392" s="9" t="str">
        <f t="shared" si="66"/>
        <v>Y</v>
      </c>
      <c r="AD392" s="9" t="str">
        <f t="shared" si="67"/>
        <v>Y</v>
      </c>
      <c r="AE392" s="9" t="str">
        <f t="shared" si="68"/>
        <v>Y</v>
      </c>
      <c r="AF392" s="11" t="str">
        <f t="shared" si="69"/>
        <v>Y</v>
      </c>
    </row>
    <row r="393" spans="1:32" ht="13" x14ac:dyDescent="0.15">
      <c r="A393" s="1" t="s">
        <v>1162</v>
      </c>
      <c r="B393" s="1" t="s">
        <v>51</v>
      </c>
      <c r="C393" s="2">
        <v>17195</v>
      </c>
      <c r="D393" s="1" t="s">
        <v>1163</v>
      </c>
      <c r="E393" s="1">
        <v>1</v>
      </c>
      <c r="F393" s="1" t="s">
        <v>24</v>
      </c>
      <c r="G393" s="1">
        <v>100</v>
      </c>
      <c r="H393" s="1" t="s">
        <v>12</v>
      </c>
      <c r="I393" s="1" t="s">
        <v>5</v>
      </c>
      <c r="J393" s="1" t="s">
        <v>13</v>
      </c>
      <c r="K393" s="1">
        <v>5</v>
      </c>
      <c r="L393" s="3">
        <v>45546</v>
      </c>
      <c r="M393" s="1">
        <v>17</v>
      </c>
      <c r="N393" s="1" t="s">
        <v>1159</v>
      </c>
      <c r="O393" s="1" t="s">
        <v>20</v>
      </c>
      <c r="P393" s="2">
        <v>1499</v>
      </c>
      <c r="Q393" s="1">
        <v>61.4</v>
      </c>
      <c r="R393" s="1">
        <v>5</v>
      </c>
      <c r="S393" s="1">
        <v>93</v>
      </c>
      <c r="T393" s="1">
        <v>2019</v>
      </c>
      <c r="U393" s="5" t="str">
        <f t="shared" si="60"/>
        <v>Manual</v>
      </c>
      <c r="V393" s="7">
        <f t="shared" si="61"/>
        <v>15000</v>
      </c>
      <c r="W393" s="7" t="str">
        <f>IFERROR(INDEX(PriceBands!C:C,MATCH(V393,PriceBands!A:A,0)),"£30k+")</f>
        <v>£15-20k</v>
      </c>
      <c r="X393" s="7">
        <f t="shared" si="62"/>
        <v>0</v>
      </c>
      <c r="Y393" s="7" t="str">
        <f>IFERROR(INDEX(MileageBand!B:B,MATCH(VehicleData!X393,MileageBand!A:A,0)),"Extremely High")</f>
        <v>Low</v>
      </c>
      <c r="Z393" s="7">
        <f t="shared" si="63"/>
        <v>1.5</v>
      </c>
      <c r="AA393" s="9" t="str">
        <f t="shared" si="64"/>
        <v>Y</v>
      </c>
      <c r="AB393" s="9" t="str">
        <f t="shared" si="65"/>
        <v>Y</v>
      </c>
      <c r="AC393" s="9" t="str">
        <f t="shared" si="66"/>
        <v>Y</v>
      </c>
      <c r="AD393" s="9" t="str">
        <f t="shared" si="67"/>
        <v>Y</v>
      </c>
      <c r="AE393" s="9" t="str">
        <f t="shared" si="68"/>
        <v>Y</v>
      </c>
      <c r="AF393" s="11" t="str">
        <f t="shared" si="69"/>
        <v>Y</v>
      </c>
    </row>
    <row r="394" spans="1:32" ht="13" x14ac:dyDescent="0.15">
      <c r="A394" s="1" t="s">
        <v>1164</v>
      </c>
      <c r="B394" s="1" t="s">
        <v>51</v>
      </c>
      <c r="C394" s="2">
        <v>13345</v>
      </c>
      <c r="D394" s="1" t="s">
        <v>1165</v>
      </c>
      <c r="E394" s="1">
        <v>1</v>
      </c>
      <c r="F394" s="1" t="s">
        <v>11</v>
      </c>
      <c r="G394" s="1">
        <v>100</v>
      </c>
      <c r="H394" s="1" t="s">
        <v>56</v>
      </c>
      <c r="I394" s="1" t="s">
        <v>5</v>
      </c>
      <c r="J394" s="1" t="s">
        <v>13</v>
      </c>
      <c r="K394" s="1">
        <v>5</v>
      </c>
      <c r="L394" s="3">
        <v>45581</v>
      </c>
      <c r="M394" s="1">
        <v>12</v>
      </c>
      <c r="N394" s="1" t="s">
        <v>1159</v>
      </c>
      <c r="O394" s="1" t="s">
        <v>20</v>
      </c>
      <c r="P394" s="1">
        <v>998</v>
      </c>
      <c r="Q394" s="1">
        <v>49.6</v>
      </c>
      <c r="R394" s="1">
        <v>5</v>
      </c>
      <c r="S394" s="1">
        <v>107</v>
      </c>
      <c r="T394" s="1">
        <v>2019</v>
      </c>
      <c r="U394" s="5" t="str">
        <f t="shared" si="60"/>
        <v>Manual</v>
      </c>
      <c r="V394" s="7">
        <f t="shared" si="61"/>
        <v>10000</v>
      </c>
      <c r="W394" s="7" t="str">
        <f>IFERROR(INDEX(PriceBands!C:C,MATCH(V394,PriceBands!A:A,0)),"£30k+")</f>
        <v>£10-£15k</v>
      </c>
      <c r="X394" s="7">
        <f t="shared" si="62"/>
        <v>0</v>
      </c>
      <c r="Y394" s="7" t="str">
        <f>IFERROR(INDEX(MileageBand!B:B,MATCH(VehicleData!X394,MileageBand!A:A,0)),"Extremely High")</f>
        <v>Low</v>
      </c>
      <c r="Z394" s="7">
        <f t="shared" si="63"/>
        <v>1</v>
      </c>
      <c r="AA394" s="9" t="str">
        <f t="shared" si="64"/>
        <v>Y</v>
      </c>
      <c r="AB394" s="9" t="str">
        <f t="shared" si="65"/>
        <v>Y</v>
      </c>
      <c r="AC394" s="9" t="str">
        <f t="shared" si="66"/>
        <v>Y</v>
      </c>
      <c r="AD394" s="9" t="str">
        <f t="shared" si="67"/>
        <v>Y</v>
      </c>
      <c r="AE394" s="9" t="str">
        <f t="shared" si="68"/>
        <v>Y</v>
      </c>
      <c r="AF394" s="11" t="str">
        <f t="shared" si="69"/>
        <v>Y</v>
      </c>
    </row>
    <row r="395" spans="1:32" ht="13" x14ac:dyDescent="0.15">
      <c r="A395" s="1" t="s">
        <v>1166</v>
      </c>
      <c r="B395" s="1" t="s">
        <v>40</v>
      </c>
      <c r="C395" s="2">
        <v>17595</v>
      </c>
      <c r="D395" s="1" t="s">
        <v>1167</v>
      </c>
      <c r="E395" s="1">
        <v>2</v>
      </c>
      <c r="F395" s="1" t="s">
        <v>24</v>
      </c>
      <c r="G395" s="2">
        <v>31000</v>
      </c>
      <c r="H395" s="1" t="s">
        <v>12</v>
      </c>
      <c r="I395" s="1" t="s">
        <v>25</v>
      </c>
      <c r="J395" s="1" t="s">
        <v>6</v>
      </c>
      <c r="K395" s="1">
        <v>11</v>
      </c>
      <c r="L395" s="3">
        <v>44726</v>
      </c>
      <c r="M395" s="1">
        <v>43</v>
      </c>
      <c r="N395" s="1" t="s">
        <v>1168</v>
      </c>
      <c r="O395" s="1" t="s">
        <v>6</v>
      </c>
      <c r="P395" s="2">
        <v>2143</v>
      </c>
      <c r="Q395" s="1">
        <v>53.3</v>
      </c>
      <c r="R395" s="1">
        <v>5</v>
      </c>
      <c r="S395" s="1">
        <v>140</v>
      </c>
      <c r="T395" s="1">
        <v>2013</v>
      </c>
      <c r="U395" s="5" t="str">
        <f t="shared" si="60"/>
        <v>Automatic</v>
      </c>
      <c r="V395" s="7">
        <f t="shared" si="61"/>
        <v>15000</v>
      </c>
      <c r="W395" s="7" t="str">
        <f>IFERROR(INDEX(PriceBands!C:C,MATCH(V395,PriceBands!A:A,0)),"£30k+")</f>
        <v>£15-20k</v>
      </c>
      <c r="X395" s="7">
        <f t="shared" si="62"/>
        <v>0</v>
      </c>
      <c r="Y395" s="7" t="str">
        <f>IFERROR(INDEX(MileageBand!B:B,MATCH(VehicleData!X395,MileageBand!A:A,0)),"Extremely High")</f>
        <v>Low</v>
      </c>
      <c r="Z395" s="7">
        <f t="shared" si="63"/>
        <v>2.1</v>
      </c>
      <c r="AA395" s="9" t="str">
        <f t="shared" si="64"/>
        <v>Y</v>
      </c>
      <c r="AB395" s="9" t="str">
        <f t="shared" si="65"/>
        <v>Y</v>
      </c>
      <c r="AC395" s="9" t="str">
        <f t="shared" si="66"/>
        <v>Y</v>
      </c>
      <c r="AD395" s="9" t="str">
        <f t="shared" si="67"/>
        <v>N</v>
      </c>
      <c r="AE395" s="9" t="str">
        <f t="shared" si="68"/>
        <v>Y</v>
      </c>
      <c r="AF395" s="11" t="str">
        <f t="shared" si="69"/>
        <v>N</v>
      </c>
    </row>
    <row r="396" spans="1:32" ht="13" x14ac:dyDescent="0.15">
      <c r="A396" s="1" t="s">
        <v>1169</v>
      </c>
      <c r="B396" s="1" t="s">
        <v>46</v>
      </c>
      <c r="C396" s="2">
        <v>8600</v>
      </c>
      <c r="D396" s="1" t="s">
        <v>1170</v>
      </c>
      <c r="E396" s="1">
        <v>2</v>
      </c>
      <c r="F396" s="1" t="s">
        <v>11</v>
      </c>
      <c r="G396" s="2">
        <v>14000</v>
      </c>
      <c r="H396" s="1" t="s">
        <v>48</v>
      </c>
      <c r="I396" s="1" t="s">
        <v>33</v>
      </c>
      <c r="J396" s="1" t="s">
        <v>26</v>
      </c>
      <c r="K396" s="1">
        <v>11</v>
      </c>
      <c r="L396" s="3">
        <v>45490</v>
      </c>
      <c r="M396" s="1">
        <v>32</v>
      </c>
      <c r="N396" s="1" t="s">
        <v>1171</v>
      </c>
      <c r="O396" s="1" t="s">
        <v>28</v>
      </c>
      <c r="P396" s="2">
        <v>1984</v>
      </c>
      <c r="Q396" s="1">
        <v>42.2</v>
      </c>
      <c r="R396" s="1">
        <v>5</v>
      </c>
      <c r="S396" s="1">
        <v>155</v>
      </c>
      <c r="T396" s="1">
        <v>2013</v>
      </c>
      <c r="U396" s="5" t="str">
        <f t="shared" si="60"/>
        <v>Automatic</v>
      </c>
      <c r="V396" s="7">
        <f t="shared" si="61"/>
        <v>5000</v>
      </c>
      <c r="W396" s="7" t="str">
        <f>IFERROR(INDEX(PriceBands!C:C,MATCH(V396,PriceBands!A:A,0)),"£30k+")</f>
        <v>£5-10k</v>
      </c>
      <c r="X396" s="7">
        <f t="shared" si="62"/>
        <v>0</v>
      </c>
      <c r="Y396" s="7" t="str">
        <f>IFERROR(INDEX(MileageBand!B:B,MATCH(VehicleData!X396,MileageBand!A:A,0)),"Extremely High")</f>
        <v>Low</v>
      </c>
      <c r="Z396" s="7">
        <f t="shared" si="63"/>
        <v>2</v>
      </c>
      <c r="AA396" s="9" t="str">
        <f t="shared" si="64"/>
        <v>Y</v>
      </c>
      <c r="AB396" s="9" t="str">
        <f t="shared" si="65"/>
        <v>Y</v>
      </c>
      <c r="AC396" s="9" t="str">
        <f t="shared" si="66"/>
        <v>Y</v>
      </c>
      <c r="AD396" s="9" t="str">
        <f t="shared" si="67"/>
        <v>N</v>
      </c>
      <c r="AE396" s="9" t="str">
        <f t="shared" si="68"/>
        <v>Y</v>
      </c>
      <c r="AF396" s="11" t="str">
        <f t="shared" si="69"/>
        <v>N</v>
      </c>
    </row>
    <row r="397" spans="1:32" ht="13" x14ac:dyDescent="0.15">
      <c r="A397" s="1" t="s">
        <v>1172</v>
      </c>
      <c r="B397" s="1" t="s">
        <v>127</v>
      </c>
      <c r="C397" s="2">
        <v>5395</v>
      </c>
      <c r="D397" s="1" t="s">
        <v>282</v>
      </c>
      <c r="E397" s="1">
        <v>1</v>
      </c>
      <c r="F397" s="1" t="s">
        <v>11</v>
      </c>
      <c r="G397" s="2">
        <v>13000</v>
      </c>
      <c r="H397" s="1" t="s">
        <v>4</v>
      </c>
      <c r="I397" s="1" t="s">
        <v>5</v>
      </c>
      <c r="J397" s="1" t="s">
        <v>13</v>
      </c>
      <c r="K397" s="1">
        <v>12</v>
      </c>
      <c r="L397" s="3">
        <v>45741</v>
      </c>
      <c r="M397" s="1">
        <v>13</v>
      </c>
      <c r="N397" s="1" t="s">
        <v>1173</v>
      </c>
      <c r="O397" s="1" t="s">
        <v>15</v>
      </c>
      <c r="P397" s="2">
        <v>1598</v>
      </c>
      <c r="Q397" s="1">
        <v>52.3</v>
      </c>
      <c r="R397" s="1">
        <v>4</v>
      </c>
      <c r="S397" s="1">
        <v>127</v>
      </c>
      <c r="T397" s="1">
        <v>2012</v>
      </c>
      <c r="U397" s="5" t="str">
        <f t="shared" si="60"/>
        <v>Manual</v>
      </c>
      <c r="V397" s="7">
        <f t="shared" si="61"/>
        <v>5000</v>
      </c>
      <c r="W397" s="7" t="str">
        <f>IFERROR(INDEX(PriceBands!C:C,MATCH(V397,PriceBands!A:A,0)),"£30k+")</f>
        <v>£5-10k</v>
      </c>
      <c r="X397" s="7">
        <f t="shared" si="62"/>
        <v>0</v>
      </c>
      <c r="Y397" s="7" t="str">
        <f>IFERROR(INDEX(MileageBand!B:B,MATCH(VehicleData!X397,MileageBand!A:A,0)),"Extremely High")</f>
        <v>Low</v>
      </c>
      <c r="Z397" s="7">
        <f t="shared" si="63"/>
        <v>1.6</v>
      </c>
      <c r="AA397" s="9" t="str">
        <f t="shared" si="64"/>
        <v>Y</v>
      </c>
      <c r="AB397" s="9" t="str">
        <f t="shared" si="65"/>
        <v>Y</v>
      </c>
      <c r="AC397" s="9" t="str">
        <f t="shared" si="66"/>
        <v>Y</v>
      </c>
      <c r="AD397" s="9" t="str">
        <f t="shared" si="67"/>
        <v>N</v>
      </c>
      <c r="AE397" s="9" t="str">
        <f t="shared" si="68"/>
        <v>Y</v>
      </c>
      <c r="AF397" s="11" t="str">
        <f t="shared" si="69"/>
        <v>N</v>
      </c>
    </row>
    <row r="398" spans="1:32" ht="13" x14ac:dyDescent="0.15">
      <c r="A398" s="1" t="s">
        <v>1174</v>
      </c>
      <c r="B398" s="1" t="s">
        <v>40</v>
      </c>
      <c r="C398" s="2">
        <v>11200</v>
      </c>
      <c r="D398" s="1" t="s">
        <v>1175</v>
      </c>
      <c r="E398" s="1">
        <v>2</v>
      </c>
      <c r="F398" s="1" t="s">
        <v>24</v>
      </c>
      <c r="G398" s="2">
        <v>27000</v>
      </c>
      <c r="H398" s="1" t="s">
        <v>12</v>
      </c>
      <c r="I398" s="1" t="s">
        <v>5</v>
      </c>
      <c r="J398" s="1" t="s">
        <v>26</v>
      </c>
      <c r="K398" s="1">
        <v>10</v>
      </c>
      <c r="L398" s="3">
        <v>45698</v>
      </c>
      <c r="M398" s="1">
        <v>35</v>
      </c>
      <c r="N398" s="1" t="s">
        <v>1176</v>
      </c>
      <c r="O398" s="1" t="s">
        <v>28</v>
      </c>
      <c r="P398" s="2">
        <v>2143</v>
      </c>
      <c r="Q398" s="1">
        <v>55.4</v>
      </c>
      <c r="R398" s="1">
        <v>5</v>
      </c>
      <c r="S398" s="1">
        <v>131</v>
      </c>
      <c r="T398" s="1">
        <v>2014</v>
      </c>
      <c r="U398" s="5" t="str">
        <f t="shared" si="60"/>
        <v>Automatic</v>
      </c>
      <c r="V398" s="7">
        <f t="shared" si="61"/>
        <v>10000</v>
      </c>
      <c r="W398" s="7" t="str">
        <f>IFERROR(INDEX(PriceBands!C:C,MATCH(V398,PriceBands!A:A,0)),"£30k+")</f>
        <v>£10-£15k</v>
      </c>
      <c r="X398" s="7">
        <f t="shared" si="62"/>
        <v>0</v>
      </c>
      <c r="Y398" s="7" t="str">
        <f>IFERROR(INDEX(MileageBand!B:B,MATCH(VehicleData!X398,MileageBand!A:A,0)),"Extremely High")</f>
        <v>Low</v>
      </c>
      <c r="Z398" s="7">
        <f t="shared" si="63"/>
        <v>2.1</v>
      </c>
      <c r="AA398" s="9" t="str">
        <f t="shared" si="64"/>
        <v>Y</v>
      </c>
      <c r="AB398" s="9" t="str">
        <f t="shared" si="65"/>
        <v>Y</v>
      </c>
      <c r="AC398" s="9" t="str">
        <f t="shared" si="66"/>
        <v>Y</v>
      </c>
      <c r="AD398" s="9" t="str">
        <f t="shared" si="67"/>
        <v>Y</v>
      </c>
      <c r="AE398" s="9" t="str">
        <f t="shared" si="68"/>
        <v>Y</v>
      </c>
      <c r="AF398" s="11" t="str">
        <f t="shared" si="69"/>
        <v>Y</v>
      </c>
    </row>
    <row r="399" spans="1:32" ht="13" x14ac:dyDescent="0.15">
      <c r="A399" s="1" t="s">
        <v>1177</v>
      </c>
      <c r="B399" s="1" t="s">
        <v>9</v>
      </c>
      <c r="C399" s="2">
        <v>4945</v>
      </c>
      <c r="D399" s="1" t="s">
        <v>1178</v>
      </c>
      <c r="E399" s="1">
        <v>2</v>
      </c>
      <c r="F399" s="1" t="s">
        <v>11</v>
      </c>
      <c r="G399" s="2">
        <v>59600</v>
      </c>
      <c r="H399" s="1" t="s">
        <v>65</v>
      </c>
      <c r="I399" s="1" t="s">
        <v>5</v>
      </c>
      <c r="J399" s="1" t="s">
        <v>13</v>
      </c>
      <c r="K399" s="1">
        <v>10</v>
      </c>
      <c r="L399" s="3">
        <v>45751</v>
      </c>
      <c r="M399" s="1">
        <v>12</v>
      </c>
      <c r="N399" s="1" t="s">
        <v>1179</v>
      </c>
      <c r="O399" s="1" t="s">
        <v>20</v>
      </c>
      <c r="P399" s="2">
        <v>1598</v>
      </c>
      <c r="Q399" s="1">
        <v>39.799999999999997</v>
      </c>
      <c r="R399" s="1">
        <v>5</v>
      </c>
      <c r="S399" s="1">
        <v>167</v>
      </c>
      <c r="T399" s="1">
        <v>2014</v>
      </c>
      <c r="U399" s="5" t="str">
        <f t="shared" si="60"/>
        <v>Automatic</v>
      </c>
      <c r="V399" s="7">
        <f t="shared" si="61"/>
        <v>0</v>
      </c>
      <c r="W399" s="7" t="str">
        <f>IFERROR(INDEX(PriceBands!C:C,MATCH(V399,PriceBands!A:A,0)),"£30k+")</f>
        <v>£0-5k</v>
      </c>
      <c r="X399" s="7">
        <f t="shared" si="62"/>
        <v>50000</v>
      </c>
      <c r="Y399" s="7" t="str">
        <f>IFERROR(INDEX(MileageBand!B:B,MATCH(VehicleData!X399,MileageBand!A:A,0)),"Extremely High")</f>
        <v>Medium</v>
      </c>
      <c r="Z399" s="7">
        <f t="shared" si="63"/>
        <v>1.6</v>
      </c>
      <c r="AA399" s="9" t="str">
        <f t="shared" si="64"/>
        <v>Y</v>
      </c>
      <c r="AB399" s="9" t="str">
        <f t="shared" si="65"/>
        <v>Y</v>
      </c>
      <c r="AC399" s="9" t="str">
        <f t="shared" si="66"/>
        <v>Y</v>
      </c>
      <c r="AD399" s="9" t="str">
        <f t="shared" si="67"/>
        <v>Y</v>
      </c>
      <c r="AE399" s="9" t="str">
        <f t="shared" si="68"/>
        <v>Y</v>
      </c>
      <c r="AF399" s="11" t="str">
        <f t="shared" si="69"/>
        <v>Y</v>
      </c>
    </row>
    <row r="400" spans="1:32" ht="13" x14ac:dyDescent="0.15">
      <c r="A400" s="1" t="s">
        <v>1180</v>
      </c>
      <c r="B400" s="1" t="s">
        <v>22</v>
      </c>
      <c r="C400" s="2">
        <v>9295</v>
      </c>
      <c r="D400" s="1" t="s">
        <v>1181</v>
      </c>
      <c r="E400" s="1">
        <v>2</v>
      </c>
      <c r="F400" s="1" t="s">
        <v>11</v>
      </c>
      <c r="G400" s="2">
        <v>51258</v>
      </c>
      <c r="H400" s="1" t="s">
        <v>56</v>
      </c>
      <c r="I400" s="1" t="s">
        <v>66</v>
      </c>
      <c r="J400" s="1" t="s">
        <v>13</v>
      </c>
      <c r="K400" s="1">
        <v>8</v>
      </c>
      <c r="L400" s="3">
        <v>45373</v>
      </c>
      <c r="M400" s="1">
        <v>23</v>
      </c>
      <c r="N400" s="1" t="s">
        <v>1182</v>
      </c>
      <c r="O400" s="1" t="s">
        <v>20</v>
      </c>
      <c r="P400" s="2">
        <v>1395</v>
      </c>
      <c r="Q400" s="1">
        <v>61.4</v>
      </c>
      <c r="R400" s="1">
        <v>5</v>
      </c>
      <c r="S400" s="1">
        <v>108</v>
      </c>
      <c r="T400" s="1">
        <v>2016</v>
      </c>
      <c r="U400" s="5" t="str">
        <f t="shared" si="60"/>
        <v>Automatic</v>
      </c>
      <c r="V400" s="7">
        <f t="shared" si="61"/>
        <v>5000</v>
      </c>
      <c r="W400" s="7" t="str">
        <f>IFERROR(INDEX(PriceBands!C:C,MATCH(V400,PriceBands!A:A,0)),"£30k+")</f>
        <v>£5-10k</v>
      </c>
      <c r="X400" s="7">
        <f t="shared" si="62"/>
        <v>50000</v>
      </c>
      <c r="Y400" s="7" t="str">
        <f>IFERROR(INDEX(MileageBand!B:B,MATCH(VehicleData!X400,MileageBand!A:A,0)),"Extremely High")</f>
        <v>Medium</v>
      </c>
      <c r="Z400" s="7">
        <f t="shared" si="63"/>
        <v>1.4</v>
      </c>
      <c r="AA400" s="9" t="str">
        <f t="shared" si="64"/>
        <v>Y</v>
      </c>
      <c r="AB400" s="9" t="str">
        <f t="shared" si="65"/>
        <v>Y</v>
      </c>
      <c r="AC400" s="9" t="str">
        <f t="shared" si="66"/>
        <v>Y</v>
      </c>
      <c r="AD400" s="9" t="str">
        <f t="shared" si="67"/>
        <v>Y</v>
      </c>
      <c r="AE400" s="9" t="str">
        <f t="shared" si="68"/>
        <v>Y</v>
      </c>
      <c r="AF400" s="11" t="str">
        <f t="shared" si="69"/>
        <v>Y</v>
      </c>
    </row>
    <row r="401" spans="1:32" ht="13" x14ac:dyDescent="0.15">
      <c r="A401" s="1" t="s">
        <v>1183</v>
      </c>
      <c r="B401" s="1" t="s">
        <v>204</v>
      </c>
      <c r="C401" s="2">
        <v>2645</v>
      </c>
      <c r="D401" s="1" t="s">
        <v>427</v>
      </c>
      <c r="E401" s="1">
        <v>1</v>
      </c>
      <c r="F401" s="1" t="s">
        <v>11</v>
      </c>
      <c r="G401" s="2">
        <v>132500</v>
      </c>
      <c r="H401" s="1" t="s">
        <v>12</v>
      </c>
      <c r="I401" s="1" t="s">
        <v>5</v>
      </c>
      <c r="J401" s="1" t="s">
        <v>13</v>
      </c>
      <c r="K401" s="1">
        <v>14</v>
      </c>
      <c r="L401" s="3">
        <v>45594</v>
      </c>
      <c r="M401" s="1">
        <v>21</v>
      </c>
      <c r="N401" s="1" t="s">
        <v>1184</v>
      </c>
      <c r="O401" s="1" t="s">
        <v>20</v>
      </c>
      <c r="P401" s="2">
        <v>1799</v>
      </c>
      <c r="Q401" s="1">
        <v>42.2</v>
      </c>
      <c r="R401" s="1">
        <v>5</v>
      </c>
      <c r="S401" s="1">
        <v>155</v>
      </c>
      <c r="T401" s="1">
        <v>2010</v>
      </c>
      <c r="U401" s="5" t="str">
        <f t="shared" si="60"/>
        <v>Manual</v>
      </c>
      <c r="V401" s="7">
        <f t="shared" si="61"/>
        <v>0</v>
      </c>
      <c r="W401" s="7" t="str">
        <f>IFERROR(INDEX(PriceBands!C:C,MATCH(V401,PriceBands!A:A,0)),"£30k+")</f>
        <v>£0-5k</v>
      </c>
      <c r="X401" s="7">
        <f t="shared" si="62"/>
        <v>100000</v>
      </c>
      <c r="Y401" s="7" t="str">
        <f>IFERROR(INDEX(MileageBand!B:B,MATCH(VehicleData!X401,MileageBand!A:A,0)),"Extremely High")</f>
        <v>High</v>
      </c>
      <c r="Z401" s="7">
        <f t="shared" si="63"/>
        <v>1.8</v>
      </c>
      <c r="AA401" s="9" t="str">
        <f t="shared" si="64"/>
        <v>Y</v>
      </c>
      <c r="AB401" s="9" t="str">
        <f t="shared" si="65"/>
        <v>N</v>
      </c>
      <c r="AC401" s="9" t="str">
        <f t="shared" si="66"/>
        <v>Y</v>
      </c>
      <c r="AD401" s="9" t="str">
        <f t="shared" si="67"/>
        <v>N</v>
      </c>
      <c r="AE401" s="9" t="str">
        <f t="shared" si="68"/>
        <v>Y</v>
      </c>
      <c r="AF401" s="11" t="str">
        <f t="shared" si="69"/>
        <v>N</v>
      </c>
    </row>
    <row r="402" spans="1:32" ht="13" x14ac:dyDescent="0.15">
      <c r="A402" s="1" t="s">
        <v>1185</v>
      </c>
      <c r="B402" s="1" t="s">
        <v>94</v>
      </c>
      <c r="C402" s="2">
        <v>14645</v>
      </c>
      <c r="D402" s="1" t="s">
        <v>1186</v>
      </c>
      <c r="E402" s="1">
        <v>2</v>
      </c>
      <c r="F402" s="1" t="s">
        <v>11</v>
      </c>
      <c r="G402" s="2">
        <v>3100</v>
      </c>
      <c r="H402" s="1" t="s">
        <v>4</v>
      </c>
      <c r="I402" s="1" t="s">
        <v>25</v>
      </c>
      <c r="J402" s="1" t="s">
        <v>13</v>
      </c>
      <c r="K402" s="1">
        <v>6</v>
      </c>
      <c r="L402" s="3">
        <v>44709</v>
      </c>
      <c r="M402" s="1">
        <v>21</v>
      </c>
      <c r="N402" s="1" t="s">
        <v>1187</v>
      </c>
      <c r="O402" s="1" t="s">
        <v>28</v>
      </c>
      <c r="P402" s="2">
        <v>1499</v>
      </c>
      <c r="Q402" s="1">
        <v>54.3</v>
      </c>
      <c r="R402" s="1">
        <v>5</v>
      </c>
      <c r="S402" s="1">
        <v>122</v>
      </c>
      <c r="T402" s="1">
        <v>2018</v>
      </c>
      <c r="U402" s="5" t="str">
        <f t="shared" si="60"/>
        <v>Automatic</v>
      </c>
      <c r="V402" s="7">
        <f t="shared" si="61"/>
        <v>10000</v>
      </c>
      <c r="W402" s="7" t="str">
        <f>IFERROR(INDEX(PriceBands!C:C,MATCH(V402,PriceBands!A:A,0)),"£30k+")</f>
        <v>£10-£15k</v>
      </c>
      <c r="X402" s="7">
        <f t="shared" si="62"/>
        <v>0</v>
      </c>
      <c r="Y402" s="7" t="str">
        <f>IFERROR(INDEX(MileageBand!B:B,MATCH(VehicleData!X402,MileageBand!A:A,0)),"Extremely High")</f>
        <v>Low</v>
      </c>
      <c r="Z402" s="7">
        <f t="shared" si="63"/>
        <v>1.5</v>
      </c>
      <c r="AA402" s="9" t="str">
        <f t="shared" si="64"/>
        <v>Y</v>
      </c>
      <c r="AB402" s="9" t="str">
        <f t="shared" si="65"/>
        <v>Y</v>
      </c>
      <c r="AC402" s="9" t="str">
        <f t="shared" si="66"/>
        <v>Y</v>
      </c>
      <c r="AD402" s="9" t="str">
        <f t="shared" si="67"/>
        <v>Y</v>
      </c>
      <c r="AE402" s="9" t="str">
        <f t="shared" si="68"/>
        <v>Y</v>
      </c>
      <c r="AF402" s="11" t="str">
        <f t="shared" si="69"/>
        <v>Y</v>
      </c>
    </row>
    <row r="403" spans="1:32" ht="13" x14ac:dyDescent="0.15">
      <c r="A403" s="1" t="s">
        <v>1188</v>
      </c>
      <c r="B403" s="1" t="s">
        <v>274</v>
      </c>
      <c r="C403" s="2">
        <v>7076</v>
      </c>
      <c r="D403" s="1" t="s">
        <v>1189</v>
      </c>
      <c r="E403" s="1">
        <v>1</v>
      </c>
      <c r="F403" s="1" t="s">
        <v>11</v>
      </c>
      <c r="G403" s="2">
        <v>17800</v>
      </c>
      <c r="H403" s="1" t="s">
        <v>4</v>
      </c>
      <c r="I403" s="1" t="s">
        <v>5</v>
      </c>
      <c r="J403" s="1" t="s">
        <v>13</v>
      </c>
      <c r="K403" s="1">
        <v>7</v>
      </c>
      <c r="L403" s="3">
        <v>45568</v>
      </c>
      <c r="M403" s="1">
        <v>14</v>
      </c>
      <c r="N403" s="1" t="s">
        <v>1190</v>
      </c>
      <c r="O403" s="1" t="s">
        <v>15</v>
      </c>
      <c r="P403" s="1">
        <v>875</v>
      </c>
      <c r="Q403" s="1">
        <v>67.3</v>
      </c>
      <c r="R403" s="1">
        <v>4</v>
      </c>
      <c r="S403" s="1">
        <v>99</v>
      </c>
      <c r="T403" s="1">
        <v>2017</v>
      </c>
      <c r="U403" s="5" t="str">
        <f t="shared" si="60"/>
        <v>Manual</v>
      </c>
      <c r="V403" s="7">
        <f t="shared" si="61"/>
        <v>5000</v>
      </c>
      <c r="W403" s="7" t="str">
        <f>IFERROR(INDEX(PriceBands!C:C,MATCH(V403,PriceBands!A:A,0)),"£30k+")</f>
        <v>£5-10k</v>
      </c>
      <c r="X403" s="7">
        <f t="shared" si="62"/>
        <v>0</v>
      </c>
      <c r="Y403" s="7" t="str">
        <f>IFERROR(INDEX(MileageBand!B:B,MATCH(VehicleData!X403,MileageBand!A:A,0)),"Extremely High")</f>
        <v>Low</v>
      </c>
      <c r="Z403" s="7">
        <f t="shared" si="63"/>
        <v>0.9</v>
      </c>
      <c r="AA403" s="9" t="str">
        <f t="shared" si="64"/>
        <v>Y</v>
      </c>
      <c r="AB403" s="9" t="str">
        <f t="shared" si="65"/>
        <v>Y</v>
      </c>
      <c r="AC403" s="9" t="str">
        <f t="shared" si="66"/>
        <v>Y</v>
      </c>
      <c r="AD403" s="9" t="str">
        <f t="shared" si="67"/>
        <v>Y</v>
      </c>
      <c r="AE403" s="9" t="str">
        <f t="shared" si="68"/>
        <v>Y</v>
      </c>
      <c r="AF403" s="11" t="str">
        <f t="shared" si="69"/>
        <v>Y</v>
      </c>
    </row>
    <row r="404" spans="1:32" ht="13" x14ac:dyDescent="0.15">
      <c r="A404" s="1" t="s">
        <v>1191</v>
      </c>
      <c r="B404" s="1" t="s">
        <v>40</v>
      </c>
      <c r="C404" s="2">
        <v>16500</v>
      </c>
      <c r="D404" s="1" t="s">
        <v>1192</v>
      </c>
      <c r="E404" s="1">
        <v>2</v>
      </c>
      <c r="F404" s="1" t="s">
        <v>24</v>
      </c>
      <c r="G404" s="2">
        <v>33000</v>
      </c>
      <c r="H404" s="1" t="s">
        <v>56</v>
      </c>
      <c r="I404" s="1" t="s">
        <v>25</v>
      </c>
      <c r="J404" s="1" t="s">
        <v>117</v>
      </c>
      <c r="K404" s="1">
        <v>9</v>
      </c>
      <c r="L404" s="3">
        <v>44550</v>
      </c>
      <c r="M404" s="1">
        <v>37</v>
      </c>
      <c r="N404" s="1" t="s">
        <v>1193</v>
      </c>
      <c r="O404" s="1" t="s">
        <v>119</v>
      </c>
      <c r="P404" s="2">
        <v>2143</v>
      </c>
      <c r="Q404" s="1">
        <v>57.7</v>
      </c>
      <c r="R404" s="1">
        <v>4</v>
      </c>
      <c r="S404" s="1">
        <v>128</v>
      </c>
      <c r="T404" s="1">
        <v>2015</v>
      </c>
      <c r="U404" s="5" t="str">
        <f t="shared" si="60"/>
        <v>Automatic</v>
      </c>
      <c r="V404" s="7">
        <f t="shared" si="61"/>
        <v>15000</v>
      </c>
      <c r="W404" s="7" t="str">
        <f>IFERROR(INDEX(PriceBands!C:C,MATCH(V404,PriceBands!A:A,0)),"£30k+")</f>
        <v>£15-20k</v>
      </c>
      <c r="X404" s="7">
        <f t="shared" si="62"/>
        <v>0</v>
      </c>
      <c r="Y404" s="7" t="str">
        <f>IFERROR(INDEX(MileageBand!B:B,MATCH(VehicleData!X404,MileageBand!A:A,0)),"Extremely High")</f>
        <v>Low</v>
      </c>
      <c r="Z404" s="7">
        <f t="shared" si="63"/>
        <v>2.1</v>
      </c>
      <c r="AA404" s="9" t="str">
        <f t="shared" si="64"/>
        <v>Y</v>
      </c>
      <c r="AB404" s="9" t="str">
        <f t="shared" si="65"/>
        <v>Y</v>
      </c>
      <c r="AC404" s="9" t="str">
        <f t="shared" si="66"/>
        <v>Y</v>
      </c>
      <c r="AD404" s="9" t="str">
        <f t="shared" si="67"/>
        <v>Y</v>
      </c>
      <c r="AE404" s="9" t="str">
        <f t="shared" si="68"/>
        <v>Y</v>
      </c>
      <c r="AF404" s="11" t="str">
        <f t="shared" si="69"/>
        <v>Y</v>
      </c>
    </row>
    <row r="405" spans="1:32" ht="13" x14ac:dyDescent="0.15">
      <c r="A405" s="1" t="s">
        <v>1194</v>
      </c>
      <c r="B405" s="1" t="s">
        <v>204</v>
      </c>
      <c r="C405" s="2">
        <v>5095</v>
      </c>
      <c r="D405" s="1" t="s">
        <v>1195</v>
      </c>
      <c r="E405" s="1">
        <v>1</v>
      </c>
      <c r="F405" s="1" t="s">
        <v>11</v>
      </c>
      <c r="G405" s="2">
        <v>23533</v>
      </c>
      <c r="H405" s="1" t="s">
        <v>32</v>
      </c>
      <c r="I405" s="1" t="s">
        <v>5</v>
      </c>
      <c r="J405" s="1" t="s">
        <v>13</v>
      </c>
      <c r="K405" s="1">
        <v>12</v>
      </c>
      <c r="L405" s="3">
        <v>45477</v>
      </c>
      <c r="M405" s="1">
        <v>16</v>
      </c>
      <c r="N405" s="1" t="s">
        <v>1196</v>
      </c>
      <c r="O405" s="1" t="s">
        <v>20</v>
      </c>
      <c r="P405" s="2">
        <v>1339</v>
      </c>
      <c r="Q405" s="1">
        <v>51.4</v>
      </c>
      <c r="R405" s="1">
        <v>5</v>
      </c>
      <c r="S405" s="1">
        <v>126</v>
      </c>
      <c r="T405" s="1">
        <v>2012</v>
      </c>
      <c r="U405" s="5" t="str">
        <f t="shared" si="60"/>
        <v>Manual</v>
      </c>
      <c r="V405" s="7">
        <f t="shared" si="61"/>
        <v>5000</v>
      </c>
      <c r="W405" s="7" t="str">
        <f>IFERROR(INDEX(PriceBands!C:C,MATCH(V405,PriceBands!A:A,0)),"£30k+")</f>
        <v>£5-10k</v>
      </c>
      <c r="X405" s="7">
        <f t="shared" si="62"/>
        <v>0</v>
      </c>
      <c r="Y405" s="7" t="str">
        <f>IFERROR(INDEX(MileageBand!B:B,MATCH(VehicleData!X405,MileageBand!A:A,0)),"Extremely High")</f>
        <v>Low</v>
      </c>
      <c r="Z405" s="7">
        <f t="shared" si="63"/>
        <v>1.3</v>
      </c>
      <c r="AA405" s="9" t="str">
        <f t="shared" si="64"/>
        <v>Y</v>
      </c>
      <c r="AB405" s="9" t="str">
        <f t="shared" si="65"/>
        <v>Y</v>
      </c>
      <c r="AC405" s="9" t="str">
        <f t="shared" si="66"/>
        <v>Y</v>
      </c>
      <c r="AD405" s="9" t="str">
        <f t="shared" si="67"/>
        <v>N</v>
      </c>
      <c r="AE405" s="9" t="str">
        <f t="shared" si="68"/>
        <v>Y</v>
      </c>
      <c r="AF405" s="11" t="str">
        <f t="shared" si="69"/>
        <v>N</v>
      </c>
    </row>
    <row r="406" spans="1:32" ht="13" x14ac:dyDescent="0.15">
      <c r="A406" s="1" t="s">
        <v>1197</v>
      </c>
      <c r="B406" s="1" t="s">
        <v>1128</v>
      </c>
      <c r="C406" s="2">
        <v>3700</v>
      </c>
      <c r="D406" s="1" t="s">
        <v>1198</v>
      </c>
      <c r="E406" s="1">
        <v>1</v>
      </c>
      <c r="F406" s="1" t="s">
        <v>11</v>
      </c>
      <c r="G406" s="2">
        <v>13900</v>
      </c>
      <c r="H406" s="1" t="s">
        <v>56</v>
      </c>
      <c r="I406" s="1" t="s">
        <v>5</v>
      </c>
      <c r="J406" s="1" t="s">
        <v>13</v>
      </c>
      <c r="K406" s="1">
        <v>8</v>
      </c>
      <c r="L406" s="3">
        <v>45471</v>
      </c>
      <c r="M406" s="1">
        <v>6</v>
      </c>
      <c r="N406" s="1" t="s">
        <v>1199</v>
      </c>
      <c r="O406" s="1" t="s">
        <v>20</v>
      </c>
      <c r="P406" s="1">
        <v>898</v>
      </c>
      <c r="Q406" s="1">
        <v>57.7</v>
      </c>
      <c r="R406" s="1">
        <v>5</v>
      </c>
      <c r="S406" s="1">
        <v>109</v>
      </c>
      <c r="T406" s="1">
        <v>2016</v>
      </c>
      <c r="U406" s="5" t="str">
        <f t="shared" si="60"/>
        <v>Manual</v>
      </c>
      <c r="V406" s="7">
        <f t="shared" si="61"/>
        <v>0</v>
      </c>
      <c r="W406" s="7" t="str">
        <f>IFERROR(INDEX(PriceBands!C:C,MATCH(V406,PriceBands!A:A,0)),"£30k+")</f>
        <v>£0-5k</v>
      </c>
      <c r="X406" s="7">
        <f t="shared" si="62"/>
        <v>0</v>
      </c>
      <c r="Y406" s="7" t="str">
        <f>IFERROR(INDEX(MileageBand!B:B,MATCH(VehicleData!X406,MileageBand!A:A,0)),"Extremely High")</f>
        <v>Low</v>
      </c>
      <c r="Z406" s="7">
        <f t="shared" si="63"/>
        <v>0.9</v>
      </c>
      <c r="AA406" s="9" t="str">
        <f t="shared" si="64"/>
        <v>Y</v>
      </c>
      <c r="AB406" s="9" t="str">
        <f t="shared" si="65"/>
        <v>Y</v>
      </c>
      <c r="AC406" s="9" t="str">
        <f t="shared" si="66"/>
        <v>Y</v>
      </c>
      <c r="AD406" s="9" t="str">
        <f t="shared" si="67"/>
        <v>Y</v>
      </c>
      <c r="AE406" s="9" t="str">
        <f t="shared" si="68"/>
        <v>Y</v>
      </c>
      <c r="AF406" s="11" t="str">
        <f t="shared" si="69"/>
        <v>Y</v>
      </c>
    </row>
    <row r="407" spans="1:32" ht="13" x14ac:dyDescent="0.15">
      <c r="A407" s="1" t="s">
        <v>1200</v>
      </c>
      <c r="B407" s="1" t="s">
        <v>104</v>
      </c>
      <c r="C407" s="2">
        <v>8849</v>
      </c>
      <c r="D407" s="1" t="s">
        <v>365</v>
      </c>
      <c r="E407" s="1">
        <v>2</v>
      </c>
      <c r="F407" s="1" t="s">
        <v>3</v>
      </c>
      <c r="G407" s="2">
        <v>54086</v>
      </c>
      <c r="H407" s="1" t="s">
        <v>4</v>
      </c>
      <c r="I407" s="1" t="s">
        <v>5</v>
      </c>
      <c r="J407" s="1" t="s">
        <v>13</v>
      </c>
      <c r="K407" s="1">
        <v>8</v>
      </c>
      <c r="L407" s="3">
        <v>45517</v>
      </c>
      <c r="M407" s="1">
        <v>10</v>
      </c>
      <c r="N407" s="1" t="s">
        <v>1201</v>
      </c>
      <c r="O407" s="1" t="s">
        <v>20</v>
      </c>
      <c r="P407" s="2">
        <v>1497</v>
      </c>
      <c r="Q407" s="1">
        <v>85.6</v>
      </c>
      <c r="R407" s="1">
        <v>5</v>
      </c>
      <c r="S407" s="1">
        <v>75</v>
      </c>
      <c r="T407" s="1">
        <v>2016</v>
      </c>
      <c r="U407" s="5" t="str">
        <f t="shared" si="60"/>
        <v>Automatic</v>
      </c>
      <c r="V407" s="7">
        <f t="shared" si="61"/>
        <v>5000</v>
      </c>
      <c r="W407" s="7" t="str">
        <f>IFERROR(INDEX(PriceBands!C:C,MATCH(V407,PriceBands!A:A,0)),"£30k+")</f>
        <v>£5-10k</v>
      </c>
      <c r="X407" s="7">
        <f t="shared" si="62"/>
        <v>50000</v>
      </c>
      <c r="Y407" s="7" t="str">
        <f>IFERROR(INDEX(MileageBand!B:B,MATCH(VehicleData!X407,MileageBand!A:A,0)),"Extremely High")</f>
        <v>Medium</v>
      </c>
      <c r="Z407" s="7">
        <f t="shared" si="63"/>
        <v>1.5</v>
      </c>
      <c r="AA407" s="9" t="str">
        <f t="shared" si="64"/>
        <v>Y</v>
      </c>
      <c r="AB407" s="9" t="str">
        <f t="shared" si="65"/>
        <v>Y</v>
      </c>
      <c r="AC407" s="9" t="str">
        <f t="shared" si="66"/>
        <v>Y</v>
      </c>
      <c r="AD407" s="9" t="str">
        <f t="shared" si="67"/>
        <v>Y</v>
      </c>
      <c r="AE407" s="9" t="str">
        <f t="shared" si="68"/>
        <v>Y</v>
      </c>
      <c r="AF407" s="11" t="str">
        <f t="shared" si="69"/>
        <v>Y</v>
      </c>
    </row>
    <row r="408" spans="1:32" ht="13" x14ac:dyDescent="0.15">
      <c r="A408" s="1" t="s">
        <v>1202</v>
      </c>
      <c r="B408" s="1" t="s">
        <v>17</v>
      </c>
      <c r="C408" s="2">
        <v>7645</v>
      </c>
      <c r="D408" s="1" t="s">
        <v>1203</v>
      </c>
      <c r="E408" s="1">
        <v>2</v>
      </c>
      <c r="F408" s="1" t="s">
        <v>11</v>
      </c>
      <c r="G408" s="2">
        <v>100000</v>
      </c>
      <c r="H408" s="1" t="s">
        <v>12</v>
      </c>
      <c r="I408" s="1" t="s">
        <v>5</v>
      </c>
      <c r="J408" s="1" t="s">
        <v>13</v>
      </c>
      <c r="K408" s="1">
        <v>8</v>
      </c>
      <c r="L408" s="3">
        <v>45444</v>
      </c>
      <c r="M408" s="1">
        <v>10</v>
      </c>
      <c r="N408" s="1" t="s">
        <v>1204</v>
      </c>
      <c r="O408" s="1" t="s">
        <v>20</v>
      </c>
      <c r="P408" s="2">
        <v>1598</v>
      </c>
      <c r="Q408" s="1">
        <v>47.1</v>
      </c>
      <c r="R408" s="1">
        <v>5</v>
      </c>
      <c r="S408" s="1">
        <v>139</v>
      </c>
      <c r="T408" s="1">
        <v>2016</v>
      </c>
      <c r="U408" s="5" t="str">
        <f t="shared" si="60"/>
        <v>Automatic</v>
      </c>
      <c r="V408" s="7">
        <f t="shared" si="61"/>
        <v>5000</v>
      </c>
      <c r="W408" s="7" t="str">
        <f>IFERROR(INDEX(PriceBands!C:C,MATCH(V408,PriceBands!A:A,0)),"£30k+")</f>
        <v>£5-10k</v>
      </c>
      <c r="X408" s="7">
        <f t="shared" si="62"/>
        <v>100000</v>
      </c>
      <c r="Y408" s="7" t="str">
        <f>IFERROR(INDEX(MileageBand!B:B,MATCH(VehicleData!X408,MileageBand!A:A,0)),"Extremely High")</f>
        <v>High</v>
      </c>
      <c r="Z408" s="7">
        <f t="shared" si="63"/>
        <v>1.6</v>
      </c>
      <c r="AA408" s="9" t="str">
        <f t="shared" si="64"/>
        <v>Y</v>
      </c>
      <c r="AB408" s="9" t="str">
        <f t="shared" si="65"/>
        <v>N</v>
      </c>
      <c r="AC408" s="9" t="str">
        <f t="shared" si="66"/>
        <v>Y</v>
      </c>
      <c r="AD408" s="9" t="str">
        <f t="shared" si="67"/>
        <v>Y</v>
      </c>
      <c r="AE408" s="9" t="str">
        <f t="shared" si="68"/>
        <v>Y</v>
      </c>
      <c r="AF408" s="11" t="str">
        <f t="shared" si="69"/>
        <v>N</v>
      </c>
    </row>
    <row r="409" spans="1:32" ht="13" x14ac:dyDescent="0.15">
      <c r="A409" s="1" t="s">
        <v>1205</v>
      </c>
      <c r="B409" s="1" t="s">
        <v>22</v>
      </c>
      <c r="C409" s="2">
        <v>35000</v>
      </c>
      <c r="D409" s="1" t="s">
        <v>1206</v>
      </c>
      <c r="E409" s="1">
        <v>2</v>
      </c>
      <c r="F409" s="1" t="s">
        <v>11</v>
      </c>
      <c r="G409" s="2">
        <v>18826</v>
      </c>
      <c r="H409" s="1" t="s">
        <v>56</v>
      </c>
      <c r="I409" s="1" t="s">
        <v>25</v>
      </c>
      <c r="J409" s="1" t="s">
        <v>6</v>
      </c>
      <c r="K409" s="1">
        <v>5</v>
      </c>
      <c r="L409" s="3">
        <v>44913</v>
      </c>
      <c r="M409" s="1">
        <v>28</v>
      </c>
      <c r="N409" s="1" t="s">
        <v>1207</v>
      </c>
      <c r="O409" s="1" t="s">
        <v>6</v>
      </c>
      <c r="P409" s="2">
        <v>1984</v>
      </c>
      <c r="Q409" s="1">
        <v>35.299999999999997</v>
      </c>
      <c r="R409" s="1">
        <v>5</v>
      </c>
      <c r="S409" s="1">
        <v>175</v>
      </c>
      <c r="T409" s="1">
        <v>2019</v>
      </c>
      <c r="U409" s="5" t="str">
        <f t="shared" si="60"/>
        <v>Automatic</v>
      </c>
      <c r="V409" s="7">
        <f t="shared" si="61"/>
        <v>35000</v>
      </c>
      <c r="W409" s="7" t="str">
        <f>IFERROR(INDEX(PriceBands!C:C,MATCH(V409,PriceBands!A:A,0)),"£30k+")</f>
        <v>£30k+</v>
      </c>
      <c r="X409" s="7">
        <f t="shared" si="62"/>
        <v>0</v>
      </c>
      <c r="Y409" s="7" t="str">
        <f>IFERROR(INDEX(MileageBand!B:B,MATCH(VehicleData!X409,MileageBand!A:A,0)),"Extremely High")</f>
        <v>Low</v>
      </c>
      <c r="Z409" s="7">
        <f t="shared" si="63"/>
        <v>2</v>
      </c>
      <c r="AA409" s="9" t="str">
        <f t="shared" si="64"/>
        <v>N</v>
      </c>
      <c r="AB409" s="9" t="str">
        <f t="shared" si="65"/>
        <v>Y</v>
      </c>
      <c r="AC409" s="9" t="str">
        <f t="shared" si="66"/>
        <v>Y</v>
      </c>
      <c r="AD409" s="9" t="str">
        <f t="shared" si="67"/>
        <v>Y</v>
      </c>
      <c r="AE409" s="9" t="str">
        <f t="shared" si="68"/>
        <v>Y</v>
      </c>
      <c r="AF409" s="11" t="str">
        <f t="shared" si="69"/>
        <v>N</v>
      </c>
    </row>
    <row r="410" spans="1:32" ht="13" x14ac:dyDescent="0.15">
      <c r="A410" s="1" t="s">
        <v>1208</v>
      </c>
      <c r="B410" s="1" t="s">
        <v>9</v>
      </c>
      <c r="C410" s="2">
        <v>7458</v>
      </c>
      <c r="D410" s="1" t="s">
        <v>1209</v>
      </c>
      <c r="E410" s="1">
        <v>1</v>
      </c>
      <c r="F410" s="1" t="s">
        <v>11</v>
      </c>
      <c r="G410" s="2">
        <v>50373</v>
      </c>
      <c r="H410" s="1" t="s">
        <v>12</v>
      </c>
      <c r="I410" s="1" t="s">
        <v>5</v>
      </c>
      <c r="J410" s="1" t="s">
        <v>13</v>
      </c>
      <c r="K410" s="1">
        <v>8</v>
      </c>
      <c r="L410" s="3">
        <v>45764</v>
      </c>
      <c r="M410" s="1">
        <v>11</v>
      </c>
      <c r="N410" s="1" t="s">
        <v>1210</v>
      </c>
      <c r="O410" s="1" t="s">
        <v>20</v>
      </c>
      <c r="P410" s="1">
        <v>999</v>
      </c>
      <c r="Q410" s="1">
        <v>64.2</v>
      </c>
      <c r="R410" s="1">
        <v>5</v>
      </c>
      <c r="S410" s="1">
        <v>102</v>
      </c>
      <c r="T410" s="1">
        <v>2016</v>
      </c>
      <c r="U410" s="5" t="str">
        <f t="shared" si="60"/>
        <v>Manual</v>
      </c>
      <c r="V410" s="7">
        <f t="shared" si="61"/>
        <v>5000</v>
      </c>
      <c r="W410" s="7" t="str">
        <f>IFERROR(INDEX(PriceBands!C:C,MATCH(V410,PriceBands!A:A,0)),"£30k+")</f>
        <v>£5-10k</v>
      </c>
      <c r="X410" s="7">
        <f t="shared" si="62"/>
        <v>50000</v>
      </c>
      <c r="Y410" s="7" t="str">
        <f>IFERROR(INDEX(MileageBand!B:B,MATCH(VehicleData!X410,MileageBand!A:A,0)),"Extremely High")</f>
        <v>Medium</v>
      </c>
      <c r="Z410" s="7">
        <f t="shared" si="63"/>
        <v>1</v>
      </c>
      <c r="AA410" s="9" t="str">
        <f t="shared" si="64"/>
        <v>Y</v>
      </c>
      <c r="AB410" s="9" t="str">
        <f t="shared" si="65"/>
        <v>Y</v>
      </c>
      <c r="AC410" s="9" t="str">
        <f t="shared" si="66"/>
        <v>Y</v>
      </c>
      <c r="AD410" s="9" t="str">
        <f t="shared" si="67"/>
        <v>Y</v>
      </c>
      <c r="AE410" s="9" t="str">
        <f t="shared" si="68"/>
        <v>Y</v>
      </c>
      <c r="AF410" s="11" t="str">
        <f t="shared" si="69"/>
        <v>Y</v>
      </c>
    </row>
    <row r="411" spans="1:32" ht="13" x14ac:dyDescent="0.15">
      <c r="A411" s="1" t="s">
        <v>1211</v>
      </c>
      <c r="B411" s="1" t="s">
        <v>104</v>
      </c>
      <c r="C411" s="2">
        <v>10745</v>
      </c>
      <c r="D411" s="1" t="s">
        <v>1212</v>
      </c>
      <c r="E411" s="1">
        <v>2</v>
      </c>
      <c r="F411" s="1" t="s">
        <v>11</v>
      </c>
      <c r="G411" s="1">
        <v>100</v>
      </c>
      <c r="H411" s="1" t="s">
        <v>65</v>
      </c>
      <c r="I411" s="1" t="s">
        <v>33</v>
      </c>
      <c r="J411" s="1" t="s">
        <v>13</v>
      </c>
      <c r="K411" s="1">
        <v>8</v>
      </c>
      <c r="L411" s="3">
        <v>45594</v>
      </c>
      <c r="M411" s="1">
        <v>14</v>
      </c>
      <c r="N411" s="1" t="s">
        <v>1213</v>
      </c>
      <c r="O411" s="1" t="s">
        <v>20</v>
      </c>
      <c r="P411" s="2">
        <v>1197</v>
      </c>
      <c r="Q411" s="1">
        <v>61.4</v>
      </c>
      <c r="R411" s="1">
        <v>5</v>
      </c>
      <c r="S411" s="1">
        <v>106</v>
      </c>
      <c r="T411" s="1">
        <v>2016</v>
      </c>
      <c r="U411" s="5" t="str">
        <f t="shared" si="60"/>
        <v>Automatic</v>
      </c>
      <c r="V411" s="7">
        <f t="shared" si="61"/>
        <v>10000</v>
      </c>
      <c r="W411" s="7" t="str">
        <f>IFERROR(INDEX(PriceBands!C:C,MATCH(V411,PriceBands!A:A,0)),"£30k+")</f>
        <v>£10-£15k</v>
      </c>
      <c r="X411" s="7">
        <f t="shared" si="62"/>
        <v>0</v>
      </c>
      <c r="Y411" s="7" t="str">
        <f>IFERROR(INDEX(MileageBand!B:B,MATCH(VehicleData!X411,MileageBand!A:A,0)),"Extremely High")</f>
        <v>Low</v>
      </c>
      <c r="Z411" s="7">
        <f t="shared" si="63"/>
        <v>1.2</v>
      </c>
      <c r="AA411" s="9" t="str">
        <f t="shared" si="64"/>
        <v>Y</v>
      </c>
      <c r="AB411" s="9" t="str">
        <f t="shared" si="65"/>
        <v>Y</v>
      </c>
      <c r="AC411" s="9" t="str">
        <f t="shared" si="66"/>
        <v>Y</v>
      </c>
      <c r="AD411" s="9" t="str">
        <f t="shared" si="67"/>
        <v>Y</v>
      </c>
      <c r="AE411" s="9" t="str">
        <f t="shared" si="68"/>
        <v>Y</v>
      </c>
      <c r="AF411" s="11" t="str">
        <f t="shared" si="69"/>
        <v>Y</v>
      </c>
    </row>
    <row r="412" spans="1:32" ht="13" x14ac:dyDescent="0.15">
      <c r="A412" s="1" t="s">
        <v>1214</v>
      </c>
      <c r="B412" s="1" t="s">
        <v>17</v>
      </c>
      <c r="C412" s="2">
        <v>11345</v>
      </c>
      <c r="D412" s="1" t="s">
        <v>1215</v>
      </c>
      <c r="E412" s="1">
        <v>2</v>
      </c>
      <c r="F412" s="1" t="s">
        <v>268</v>
      </c>
      <c r="G412" s="2">
        <v>12500</v>
      </c>
      <c r="H412" s="1" t="s">
        <v>12</v>
      </c>
      <c r="I412" s="1" t="s">
        <v>5</v>
      </c>
      <c r="J412" s="1" t="s">
        <v>13</v>
      </c>
      <c r="K412" s="1">
        <v>8</v>
      </c>
      <c r="L412" s="3">
        <v>45754</v>
      </c>
      <c r="M412" s="1">
        <v>19</v>
      </c>
      <c r="N412" s="1" t="s">
        <v>1216</v>
      </c>
      <c r="O412" s="1" t="s">
        <v>20</v>
      </c>
      <c r="P412" s="1">
        <v>0</v>
      </c>
      <c r="Q412" s="1">
        <v>0</v>
      </c>
      <c r="R412" s="1">
        <v>5</v>
      </c>
      <c r="S412" s="1">
        <v>0</v>
      </c>
      <c r="T412" s="1">
        <v>2016</v>
      </c>
      <c r="U412" s="5" t="str">
        <f t="shared" si="60"/>
        <v>Automatic</v>
      </c>
      <c r="V412" s="7">
        <f t="shared" si="61"/>
        <v>10000</v>
      </c>
      <c r="W412" s="7" t="str">
        <f>IFERROR(INDEX(PriceBands!C:C,MATCH(V412,PriceBands!A:A,0)),"£30k+")</f>
        <v>£10-£15k</v>
      </c>
      <c r="X412" s="7">
        <f t="shared" si="62"/>
        <v>0</v>
      </c>
      <c r="Y412" s="7" t="str">
        <f>IFERROR(INDEX(MileageBand!B:B,MATCH(VehicleData!X412,MileageBand!A:A,0)),"Extremely High")</f>
        <v>Low</v>
      </c>
      <c r="Z412" s="7">
        <f t="shared" si="63"/>
        <v>0</v>
      </c>
      <c r="AA412" s="9" t="str">
        <f t="shared" si="64"/>
        <v>Y</v>
      </c>
      <c r="AB412" s="9" t="str">
        <f t="shared" si="65"/>
        <v>Y</v>
      </c>
      <c r="AC412" s="9" t="str">
        <f t="shared" si="66"/>
        <v>Y</v>
      </c>
      <c r="AD412" s="9" t="str">
        <f t="shared" si="67"/>
        <v>Y</v>
      </c>
      <c r="AE412" s="9" t="str">
        <f t="shared" si="68"/>
        <v>N</v>
      </c>
      <c r="AF412" s="11" t="str">
        <f t="shared" si="69"/>
        <v>N</v>
      </c>
    </row>
    <row r="413" spans="1:32" ht="13" x14ac:dyDescent="0.15">
      <c r="A413" s="1" t="s">
        <v>1217</v>
      </c>
      <c r="B413" s="1" t="s">
        <v>266</v>
      </c>
      <c r="C413" s="2">
        <v>7330</v>
      </c>
      <c r="D413" s="1" t="s">
        <v>1218</v>
      </c>
      <c r="E413" s="1">
        <v>1</v>
      </c>
      <c r="F413" s="1" t="s">
        <v>11</v>
      </c>
      <c r="G413" s="2">
        <v>34720</v>
      </c>
      <c r="H413" s="1" t="s">
        <v>12</v>
      </c>
      <c r="I413" s="1" t="s">
        <v>5</v>
      </c>
      <c r="J413" s="1" t="s">
        <v>13</v>
      </c>
      <c r="K413" s="1">
        <v>10</v>
      </c>
      <c r="L413" s="3">
        <v>45670</v>
      </c>
      <c r="M413" s="1">
        <v>10</v>
      </c>
      <c r="N413" s="1" t="s">
        <v>1219</v>
      </c>
      <c r="O413" s="1" t="s">
        <v>20</v>
      </c>
      <c r="P413" s="1">
        <v>898</v>
      </c>
      <c r="Q413" s="1">
        <v>56.5</v>
      </c>
      <c r="R413" s="1">
        <v>5</v>
      </c>
      <c r="S413" s="1">
        <v>114</v>
      </c>
      <c r="T413" s="1">
        <v>2014</v>
      </c>
      <c r="U413" s="5" t="str">
        <f t="shared" si="60"/>
        <v>Manual</v>
      </c>
      <c r="V413" s="7">
        <f t="shared" si="61"/>
        <v>5000</v>
      </c>
      <c r="W413" s="7" t="str">
        <f>IFERROR(INDEX(PriceBands!C:C,MATCH(V413,PriceBands!A:A,0)),"£30k+")</f>
        <v>£5-10k</v>
      </c>
      <c r="X413" s="7">
        <f t="shared" si="62"/>
        <v>0</v>
      </c>
      <c r="Y413" s="7" t="str">
        <f>IFERROR(INDEX(MileageBand!B:B,MATCH(VehicleData!X413,MileageBand!A:A,0)),"Extremely High")</f>
        <v>Low</v>
      </c>
      <c r="Z413" s="7">
        <f t="shared" si="63"/>
        <v>0.9</v>
      </c>
      <c r="AA413" s="9" t="str">
        <f t="shared" si="64"/>
        <v>Y</v>
      </c>
      <c r="AB413" s="9" t="str">
        <f t="shared" si="65"/>
        <v>Y</v>
      </c>
      <c r="AC413" s="9" t="str">
        <f t="shared" si="66"/>
        <v>Y</v>
      </c>
      <c r="AD413" s="9" t="str">
        <f t="shared" si="67"/>
        <v>Y</v>
      </c>
      <c r="AE413" s="9" t="str">
        <f t="shared" si="68"/>
        <v>Y</v>
      </c>
      <c r="AF413" s="11" t="str">
        <f t="shared" si="69"/>
        <v>Y</v>
      </c>
    </row>
    <row r="414" spans="1:32" ht="13" x14ac:dyDescent="0.15">
      <c r="A414" s="1" t="s">
        <v>1220</v>
      </c>
      <c r="B414" s="1" t="s">
        <v>9</v>
      </c>
      <c r="C414" s="2">
        <v>4245</v>
      </c>
      <c r="D414" s="1" t="s">
        <v>1221</v>
      </c>
      <c r="E414" s="1">
        <v>1</v>
      </c>
      <c r="F414" s="1" t="s">
        <v>24</v>
      </c>
      <c r="G414" s="2">
        <v>115000</v>
      </c>
      <c r="H414" s="1" t="s">
        <v>32</v>
      </c>
      <c r="I414" s="1" t="s">
        <v>25</v>
      </c>
      <c r="J414" s="1" t="s">
        <v>42</v>
      </c>
      <c r="K414" s="1">
        <v>13</v>
      </c>
      <c r="L414" s="3">
        <v>44586</v>
      </c>
      <c r="M414" s="1">
        <v>15</v>
      </c>
      <c r="N414" s="1" t="s">
        <v>1222</v>
      </c>
      <c r="O414" s="1" t="s">
        <v>44</v>
      </c>
      <c r="P414" s="2">
        <v>1686</v>
      </c>
      <c r="Q414" s="1">
        <v>55.4</v>
      </c>
      <c r="R414" s="1">
        <v>7</v>
      </c>
      <c r="S414" s="1">
        <v>134</v>
      </c>
      <c r="T414" s="1">
        <v>2011</v>
      </c>
      <c r="U414" s="5" t="str">
        <f t="shared" si="60"/>
        <v>Manual</v>
      </c>
      <c r="V414" s="7">
        <f t="shared" si="61"/>
        <v>0</v>
      </c>
      <c r="W414" s="7" t="str">
        <f>IFERROR(INDEX(PriceBands!C:C,MATCH(V414,PriceBands!A:A,0)),"£30k+")</f>
        <v>£0-5k</v>
      </c>
      <c r="X414" s="7">
        <f t="shared" si="62"/>
        <v>100000</v>
      </c>
      <c r="Y414" s="7" t="str">
        <f>IFERROR(INDEX(MileageBand!B:B,MATCH(VehicleData!X414,MileageBand!A:A,0)),"Extremely High")</f>
        <v>High</v>
      </c>
      <c r="Z414" s="7">
        <f t="shared" si="63"/>
        <v>1.7</v>
      </c>
      <c r="AA414" s="9" t="str">
        <f t="shared" si="64"/>
        <v>Y</v>
      </c>
      <c r="AB414" s="9" t="str">
        <f t="shared" si="65"/>
        <v>N</v>
      </c>
      <c r="AC414" s="9" t="str">
        <f t="shared" si="66"/>
        <v>Y</v>
      </c>
      <c r="AD414" s="9" t="str">
        <f t="shared" si="67"/>
        <v>N</v>
      </c>
      <c r="AE414" s="9" t="str">
        <f t="shared" si="68"/>
        <v>Y</v>
      </c>
      <c r="AF414" s="11" t="str">
        <f t="shared" si="69"/>
        <v>N</v>
      </c>
    </row>
    <row r="415" spans="1:32" ht="13" x14ac:dyDescent="0.15">
      <c r="A415" s="1" t="s">
        <v>1223</v>
      </c>
      <c r="B415" s="1" t="s">
        <v>893</v>
      </c>
      <c r="C415" s="2">
        <v>20495</v>
      </c>
      <c r="D415" s="1" t="s">
        <v>1224</v>
      </c>
      <c r="E415" s="1">
        <v>2</v>
      </c>
      <c r="F415" s="1" t="s">
        <v>24</v>
      </c>
      <c r="G415" s="1">
        <v>31</v>
      </c>
      <c r="H415" s="1" t="s">
        <v>12</v>
      </c>
      <c r="I415" s="1" t="s">
        <v>25</v>
      </c>
      <c r="J415" s="1" t="s">
        <v>907</v>
      </c>
      <c r="K415" s="1">
        <v>15</v>
      </c>
      <c r="L415" s="3">
        <v>44443</v>
      </c>
      <c r="M415" s="1">
        <v>41</v>
      </c>
      <c r="N415" s="1" t="s">
        <v>1225</v>
      </c>
      <c r="O415" s="1" t="s">
        <v>909</v>
      </c>
      <c r="P415" s="2">
        <v>2993</v>
      </c>
      <c r="Q415" s="1">
        <v>30.7</v>
      </c>
      <c r="R415" s="1">
        <v>5</v>
      </c>
      <c r="S415" s="1">
        <v>243</v>
      </c>
      <c r="T415" s="1">
        <v>2009</v>
      </c>
      <c r="U415" s="5" t="str">
        <f t="shared" si="60"/>
        <v>Automatic</v>
      </c>
      <c r="V415" s="7">
        <f t="shared" si="61"/>
        <v>20000</v>
      </c>
      <c r="W415" s="7" t="str">
        <f>IFERROR(INDEX(PriceBands!C:C,MATCH(V415,PriceBands!A:A,0)),"£30k+")</f>
        <v>£20-25k</v>
      </c>
      <c r="X415" s="7">
        <f t="shared" si="62"/>
        <v>0</v>
      </c>
      <c r="Y415" s="7" t="str">
        <f>IFERROR(INDEX(MileageBand!B:B,MATCH(VehicleData!X415,MileageBand!A:A,0)),"Extremely High")</f>
        <v>Low</v>
      </c>
      <c r="Z415" s="7">
        <f t="shared" si="63"/>
        <v>3</v>
      </c>
      <c r="AA415" s="9" t="str">
        <f t="shared" si="64"/>
        <v>Y</v>
      </c>
      <c r="AB415" s="9" t="str">
        <f t="shared" si="65"/>
        <v>Y</v>
      </c>
      <c r="AC415" s="9" t="str">
        <f t="shared" si="66"/>
        <v>N</v>
      </c>
      <c r="AD415" s="9" t="str">
        <f t="shared" si="67"/>
        <v>N</v>
      </c>
      <c r="AE415" s="9" t="str">
        <f t="shared" si="68"/>
        <v>Y</v>
      </c>
      <c r="AF415" s="11" t="str">
        <f t="shared" si="69"/>
        <v>N</v>
      </c>
    </row>
    <row r="416" spans="1:32" ht="13" x14ac:dyDescent="0.15">
      <c r="A416" s="1" t="s">
        <v>1226</v>
      </c>
      <c r="B416" s="1" t="s">
        <v>104</v>
      </c>
      <c r="C416" s="2">
        <v>5929</v>
      </c>
      <c r="D416" s="1" t="s">
        <v>1227</v>
      </c>
      <c r="E416" s="1">
        <v>1</v>
      </c>
      <c r="F416" s="1" t="s">
        <v>11</v>
      </c>
      <c r="G416" s="2">
        <v>45888</v>
      </c>
      <c r="H416" s="1" t="s">
        <v>4</v>
      </c>
      <c r="I416" s="1" t="s">
        <v>5</v>
      </c>
      <c r="J416" s="1" t="s">
        <v>13</v>
      </c>
      <c r="K416" s="1">
        <v>6</v>
      </c>
      <c r="L416" s="3">
        <v>45748</v>
      </c>
      <c r="M416" s="1">
        <v>7</v>
      </c>
      <c r="N416" s="1" t="s">
        <v>1228</v>
      </c>
      <c r="O416" s="1" t="s">
        <v>20</v>
      </c>
      <c r="P416" s="1">
        <v>998</v>
      </c>
      <c r="Q416" s="1">
        <v>68.900000000000006</v>
      </c>
      <c r="R416" s="1">
        <v>4</v>
      </c>
      <c r="S416" s="1">
        <v>95</v>
      </c>
      <c r="T416" s="1">
        <v>2018</v>
      </c>
      <c r="U416" s="5" t="str">
        <f t="shared" si="60"/>
        <v>Manual</v>
      </c>
      <c r="V416" s="7">
        <f t="shared" si="61"/>
        <v>5000</v>
      </c>
      <c r="W416" s="7" t="str">
        <f>IFERROR(INDEX(PriceBands!C:C,MATCH(V416,PriceBands!A:A,0)),"£30k+")</f>
        <v>£5-10k</v>
      </c>
      <c r="X416" s="7">
        <f t="shared" si="62"/>
        <v>0</v>
      </c>
      <c r="Y416" s="7" t="str">
        <f>IFERROR(INDEX(MileageBand!B:B,MATCH(VehicleData!X416,MileageBand!A:A,0)),"Extremely High")</f>
        <v>Low</v>
      </c>
      <c r="Z416" s="7">
        <f t="shared" si="63"/>
        <v>1</v>
      </c>
      <c r="AA416" s="9" t="str">
        <f t="shared" si="64"/>
        <v>Y</v>
      </c>
      <c r="AB416" s="9" t="str">
        <f t="shared" si="65"/>
        <v>Y</v>
      </c>
      <c r="AC416" s="9" t="str">
        <f t="shared" si="66"/>
        <v>Y</v>
      </c>
      <c r="AD416" s="9" t="str">
        <f t="shared" si="67"/>
        <v>Y</v>
      </c>
      <c r="AE416" s="9" t="str">
        <f t="shared" si="68"/>
        <v>Y</v>
      </c>
      <c r="AF416" s="11" t="str">
        <f t="shared" si="69"/>
        <v>Y</v>
      </c>
    </row>
    <row r="417" spans="1:32" ht="13" x14ac:dyDescent="0.15">
      <c r="A417" s="1" t="s">
        <v>1229</v>
      </c>
      <c r="B417" s="1" t="s">
        <v>9</v>
      </c>
      <c r="C417" s="2">
        <v>9380</v>
      </c>
      <c r="D417" s="1" t="s">
        <v>1230</v>
      </c>
      <c r="E417" s="1">
        <v>1</v>
      </c>
      <c r="F417" s="1" t="s">
        <v>11</v>
      </c>
      <c r="G417" s="2">
        <v>38536</v>
      </c>
      <c r="H417" s="1" t="s">
        <v>32</v>
      </c>
      <c r="I417" s="1" t="s">
        <v>5</v>
      </c>
      <c r="J417" s="1" t="s">
        <v>13</v>
      </c>
      <c r="K417" s="1">
        <v>9</v>
      </c>
      <c r="L417" s="3">
        <v>45694</v>
      </c>
      <c r="M417" s="1">
        <v>7</v>
      </c>
      <c r="N417" s="1" t="s">
        <v>1231</v>
      </c>
      <c r="O417" s="1" t="s">
        <v>20</v>
      </c>
      <c r="P417" s="2">
        <v>1598</v>
      </c>
      <c r="Q417" s="1">
        <v>43.5</v>
      </c>
      <c r="R417" s="1">
        <v>5</v>
      </c>
      <c r="S417" s="1">
        <v>153</v>
      </c>
      <c r="T417" s="1">
        <v>2015</v>
      </c>
      <c r="U417" s="5" t="str">
        <f t="shared" si="60"/>
        <v>Manual</v>
      </c>
      <c r="V417" s="7">
        <f t="shared" si="61"/>
        <v>5000</v>
      </c>
      <c r="W417" s="7" t="str">
        <f>IFERROR(INDEX(PriceBands!C:C,MATCH(V417,PriceBands!A:A,0)),"£30k+")</f>
        <v>£5-10k</v>
      </c>
      <c r="X417" s="7">
        <f t="shared" si="62"/>
        <v>0</v>
      </c>
      <c r="Y417" s="7" t="str">
        <f>IFERROR(INDEX(MileageBand!B:B,MATCH(VehicleData!X417,MileageBand!A:A,0)),"Extremely High")</f>
        <v>Low</v>
      </c>
      <c r="Z417" s="7">
        <f t="shared" si="63"/>
        <v>1.6</v>
      </c>
      <c r="AA417" s="9" t="str">
        <f t="shared" si="64"/>
        <v>Y</v>
      </c>
      <c r="AB417" s="9" t="str">
        <f t="shared" si="65"/>
        <v>Y</v>
      </c>
      <c r="AC417" s="9" t="str">
        <f t="shared" si="66"/>
        <v>Y</v>
      </c>
      <c r="AD417" s="9" t="str">
        <f t="shared" si="67"/>
        <v>Y</v>
      </c>
      <c r="AE417" s="9" t="str">
        <f t="shared" si="68"/>
        <v>Y</v>
      </c>
      <c r="AF417" s="11" t="str">
        <f t="shared" si="69"/>
        <v>Y</v>
      </c>
    </row>
    <row r="418" spans="1:32" ht="13" x14ac:dyDescent="0.15">
      <c r="A418" s="1" t="s">
        <v>1232</v>
      </c>
      <c r="B418" s="1" t="s">
        <v>9</v>
      </c>
      <c r="C418" s="2">
        <v>2695</v>
      </c>
      <c r="D418" s="1" t="s">
        <v>1233</v>
      </c>
      <c r="E418" s="1">
        <v>1</v>
      </c>
      <c r="F418" s="1" t="s">
        <v>11</v>
      </c>
      <c r="G418" s="2">
        <v>63000</v>
      </c>
      <c r="H418" s="1" t="s">
        <v>12</v>
      </c>
      <c r="I418" s="1" t="s">
        <v>5</v>
      </c>
      <c r="J418" s="1" t="s">
        <v>13</v>
      </c>
      <c r="K418" s="1">
        <v>10</v>
      </c>
      <c r="L418" s="3">
        <v>45745</v>
      </c>
      <c r="M418" s="1">
        <v>9</v>
      </c>
      <c r="N418" s="1" t="s">
        <v>1234</v>
      </c>
      <c r="O418" s="1" t="s">
        <v>20</v>
      </c>
      <c r="P418" s="2">
        <v>1398</v>
      </c>
      <c r="Q418" s="1">
        <v>51.4</v>
      </c>
      <c r="R418" s="1">
        <v>5</v>
      </c>
      <c r="S418" s="1">
        <v>129</v>
      </c>
      <c r="T418" s="1">
        <v>2014</v>
      </c>
      <c r="U418" s="5" t="str">
        <f t="shared" si="60"/>
        <v>Manual</v>
      </c>
      <c r="V418" s="7">
        <f t="shared" si="61"/>
        <v>0</v>
      </c>
      <c r="W418" s="7" t="str">
        <f>IFERROR(INDEX(PriceBands!C:C,MATCH(V418,PriceBands!A:A,0)),"£30k+")</f>
        <v>£0-5k</v>
      </c>
      <c r="X418" s="7">
        <f t="shared" si="62"/>
        <v>50000</v>
      </c>
      <c r="Y418" s="7" t="str">
        <f>IFERROR(INDEX(MileageBand!B:B,MATCH(VehicleData!X418,MileageBand!A:A,0)),"Extremely High")</f>
        <v>Medium</v>
      </c>
      <c r="Z418" s="7">
        <f t="shared" si="63"/>
        <v>1.4</v>
      </c>
      <c r="AA418" s="9" t="str">
        <f t="shared" si="64"/>
        <v>Y</v>
      </c>
      <c r="AB418" s="9" t="str">
        <f t="shared" si="65"/>
        <v>Y</v>
      </c>
      <c r="AC418" s="9" t="str">
        <f t="shared" si="66"/>
        <v>Y</v>
      </c>
      <c r="AD418" s="9" t="str">
        <f t="shared" si="67"/>
        <v>Y</v>
      </c>
      <c r="AE418" s="9" t="str">
        <f t="shared" si="68"/>
        <v>Y</v>
      </c>
      <c r="AF418" s="11" t="str">
        <f t="shared" si="69"/>
        <v>Y</v>
      </c>
    </row>
    <row r="419" spans="1:32" ht="13" x14ac:dyDescent="0.15">
      <c r="A419" s="1" t="s">
        <v>1235</v>
      </c>
      <c r="B419" s="1" t="s">
        <v>94</v>
      </c>
      <c r="C419" s="2">
        <v>8823</v>
      </c>
      <c r="D419" s="1" t="s">
        <v>1236</v>
      </c>
      <c r="E419" s="1">
        <v>2</v>
      </c>
      <c r="F419" s="1" t="s">
        <v>24</v>
      </c>
      <c r="G419" s="1">
        <v>2</v>
      </c>
      <c r="H419" s="1" t="s">
        <v>12</v>
      </c>
      <c r="I419" s="1" t="s">
        <v>25</v>
      </c>
      <c r="J419" s="1" t="s">
        <v>6</v>
      </c>
      <c r="K419" s="1">
        <v>10</v>
      </c>
      <c r="L419" s="3">
        <v>45135</v>
      </c>
      <c r="M419" s="1">
        <v>22</v>
      </c>
      <c r="N419" s="1" t="s">
        <v>1237</v>
      </c>
      <c r="O419" s="1" t="s">
        <v>6</v>
      </c>
      <c r="P419" s="2">
        <v>1995</v>
      </c>
      <c r="Q419" s="1">
        <v>52.3</v>
      </c>
      <c r="R419" s="1">
        <v>5</v>
      </c>
      <c r="S419" s="1">
        <v>143</v>
      </c>
      <c r="T419" s="1">
        <v>2014</v>
      </c>
      <c r="U419" s="5" t="str">
        <f t="shared" si="60"/>
        <v>Automatic</v>
      </c>
      <c r="V419" s="7">
        <f t="shared" si="61"/>
        <v>5000</v>
      </c>
      <c r="W419" s="7" t="str">
        <f>IFERROR(INDEX(PriceBands!C:C,MATCH(V419,PriceBands!A:A,0)),"£30k+")</f>
        <v>£5-10k</v>
      </c>
      <c r="X419" s="7">
        <f t="shared" si="62"/>
        <v>0</v>
      </c>
      <c r="Y419" s="7" t="str">
        <f>IFERROR(INDEX(MileageBand!B:B,MATCH(VehicleData!X419,MileageBand!A:A,0)),"Extremely High")</f>
        <v>Low</v>
      </c>
      <c r="Z419" s="7">
        <f t="shared" si="63"/>
        <v>2</v>
      </c>
      <c r="AA419" s="9" t="str">
        <f t="shared" si="64"/>
        <v>Y</v>
      </c>
      <c r="AB419" s="9" t="str">
        <f t="shared" si="65"/>
        <v>Y</v>
      </c>
      <c r="AC419" s="9" t="str">
        <f t="shared" si="66"/>
        <v>Y</v>
      </c>
      <c r="AD419" s="9" t="str">
        <f t="shared" si="67"/>
        <v>Y</v>
      </c>
      <c r="AE419" s="9" t="str">
        <f t="shared" si="68"/>
        <v>Y</v>
      </c>
      <c r="AF419" s="11" t="str">
        <f t="shared" si="69"/>
        <v>Y</v>
      </c>
    </row>
    <row r="420" spans="1:32" ht="13" x14ac:dyDescent="0.15">
      <c r="A420" s="1" t="s">
        <v>1238</v>
      </c>
      <c r="B420" s="1" t="s">
        <v>17</v>
      </c>
      <c r="C420" s="2">
        <v>9300</v>
      </c>
      <c r="D420" s="1" t="s">
        <v>1239</v>
      </c>
      <c r="E420" s="1">
        <v>1</v>
      </c>
      <c r="F420" s="1" t="s">
        <v>11</v>
      </c>
      <c r="G420" s="2">
        <v>32552</v>
      </c>
      <c r="H420" s="1" t="s">
        <v>32</v>
      </c>
      <c r="I420" s="1" t="s">
        <v>5</v>
      </c>
      <c r="J420" s="1" t="s">
        <v>13</v>
      </c>
      <c r="K420" s="1">
        <v>10</v>
      </c>
      <c r="L420" s="3">
        <v>45550</v>
      </c>
      <c r="M420" s="1">
        <v>14</v>
      </c>
      <c r="N420" s="1" t="s">
        <v>1240</v>
      </c>
      <c r="O420" s="1" t="s">
        <v>20</v>
      </c>
      <c r="P420" s="2">
        <v>1198</v>
      </c>
      <c r="Q420" s="1">
        <v>50.4</v>
      </c>
      <c r="R420" s="1">
        <v>5</v>
      </c>
      <c r="S420" s="1">
        <v>129</v>
      </c>
      <c r="T420" s="1">
        <v>2014</v>
      </c>
      <c r="U420" s="5" t="str">
        <f t="shared" si="60"/>
        <v>Manual</v>
      </c>
      <c r="V420" s="7">
        <f t="shared" si="61"/>
        <v>5000</v>
      </c>
      <c r="W420" s="7" t="str">
        <f>IFERROR(INDEX(PriceBands!C:C,MATCH(V420,PriceBands!A:A,0)),"£30k+")</f>
        <v>£5-10k</v>
      </c>
      <c r="X420" s="7">
        <f t="shared" si="62"/>
        <v>0</v>
      </c>
      <c r="Y420" s="7" t="str">
        <f>IFERROR(INDEX(MileageBand!B:B,MATCH(VehicleData!X420,MileageBand!A:A,0)),"Extremely High")</f>
        <v>Low</v>
      </c>
      <c r="Z420" s="7">
        <f t="shared" si="63"/>
        <v>1.2</v>
      </c>
      <c r="AA420" s="9" t="str">
        <f t="shared" si="64"/>
        <v>Y</v>
      </c>
      <c r="AB420" s="9" t="str">
        <f t="shared" si="65"/>
        <v>Y</v>
      </c>
      <c r="AC420" s="9" t="str">
        <f t="shared" si="66"/>
        <v>Y</v>
      </c>
      <c r="AD420" s="9" t="str">
        <f t="shared" si="67"/>
        <v>Y</v>
      </c>
      <c r="AE420" s="9" t="str">
        <f t="shared" si="68"/>
        <v>Y</v>
      </c>
      <c r="AF420" s="11" t="str">
        <f t="shared" si="69"/>
        <v>Y</v>
      </c>
    </row>
    <row r="421" spans="1:32" ht="13" x14ac:dyDescent="0.15">
      <c r="A421" s="1" t="s">
        <v>1241</v>
      </c>
      <c r="B421" s="1" t="s">
        <v>17</v>
      </c>
      <c r="C421" s="2">
        <v>7095</v>
      </c>
      <c r="D421" s="1" t="s">
        <v>1203</v>
      </c>
      <c r="E421" s="1">
        <v>2</v>
      </c>
      <c r="F421" s="1" t="s">
        <v>11</v>
      </c>
      <c r="G421" s="2">
        <v>26500</v>
      </c>
      <c r="H421" s="1" t="s">
        <v>12</v>
      </c>
      <c r="I421" s="1" t="s">
        <v>25</v>
      </c>
      <c r="J421" s="1" t="s">
        <v>13</v>
      </c>
      <c r="K421" s="1">
        <v>11</v>
      </c>
      <c r="L421" s="3">
        <v>44115</v>
      </c>
      <c r="M421" s="1">
        <v>12</v>
      </c>
      <c r="N421" s="1" t="s">
        <v>1242</v>
      </c>
      <c r="O421" s="1" t="s">
        <v>20</v>
      </c>
      <c r="P421" s="2">
        <v>1598</v>
      </c>
      <c r="Q421" s="1">
        <v>44.8</v>
      </c>
      <c r="R421" s="1">
        <v>5</v>
      </c>
      <c r="S421" s="1">
        <v>145</v>
      </c>
      <c r="T421" s="1">
        <v>2013</v>
      </c>
      <c r="U421" s="5" t="str">
        <f t="shared" si="60"/>
        <v>Automatic</v>
      </c>
      <c r="V421" s="7">
        <f t="shared" si="61"/>
        <v>5000</v>
      </c>
      <c r="W421" s="7" t="str">
        <f>IFERROR(INDEX(PriceBands!C:C,MATCH(V421,PriceBands!A:A,0)),"£30k+")</f>
        <v>£5-10k</v>
      </c>
      <c r="X421" s="7">
        <f t="shared" si="62"/>
        <v>0</v>
      </c>
      <c r="Y421" s="7" t="str">
        <f>IFERROR(INDEX(MileageBand!B:B,MATCH(VehicleData!X421,MileageBand!A:A,0)),"Extremely High")</f>
        <v>Low</v>
      </c>
      <c r="Z421" s="7">
        <f t="shared" si="63"/>
        <v>1.6</v>
      </c>
      <c r="AA421" s="9" t="str">
        <f t="shared" si="64"/>
        <v>Y</v>
      </c>
      <c r="AB421" s="9" t="str">
        <f t="shared" si="65"/>
        <v>Y</v>
      </c>
      <c r="AC421" s="9" t="str">
        <f t="shared" si="66"/>
        <v>Y</v>
      </c>
      <c r="AD421" s="9" t="str">
        <f t="shared" si="67"/>
        <v>N</v>
      </c>
      <c r="AE421" s="9" t="str">
        <f t="shared" si="68"/>
        <v>Y</v>
      </c>
      <c r="AF421" s="11" t="str">
        <f t="shared" si="69"/>
        <v>N</v>
      </c>
    </row>
    <row r="422" spans="1:32" ht="13" x14ac:dyDescent="0.15">
      <c r="A422" s="1" t="s">
        <v>1243</v>
      </c>
      <c r="B422" s="1" t="s">
        <v>9</v>
      </c>
      <c r="C422" s="2">
        <v>3995</v>
      </c>
      <c r="D422" s="1" t="s">
        <v>1244</v>
      </c>
      <c r="E422" s="1">
        <v>1</v>
      </c>
      <c r="F422" s="1" t="s">
        <v>11</v>
      </c>
      <c r="G422" s="2">
        <v>25000</v>
      </c>
      <c r="H422" s="1" t="s">
        <v>32</v>
      </c>
      <c r="I422" s="1" t="s">
        <v>5</v>
      </c>
      <c r="J422" s="1" t="s">
        <v>42</v>
      </c>
      <c r="K422" s="1">
        <v>11</v>
      </c>
      <c r="L422" s="3">
        <v>45593</v>
      </c>
      <c r="M422" s="1">
        <v>12</v>
      </c>
      <c r="N422" s="1" t="s">
        <v>1245</v>
      </c>
      <c r="O422" s="1" t="s">
        <v>44</v>
      </c>
      <c r="P422" s="2">
        <v>1598</v>
      </c>
      <c r="Q422" s="1">
        <v>42.2</v>
      </c>
      <c r="R422" s="1">
        <v>7</v>
      </c>
      <c r="S422" s="1">
        <v>157</v>
      </c>
      <c r="T422" s="1">
        <v>2013</v>
      </c>
      <c r="U422" s="5" t="str">
        <f t="shared" si="60"/>
        <v>Manual</v>
      </c>
      <c r="V422" s="7">
        <f t="shared" si="61"/>
        <v>0</v>
      </c>
      <c r="W422" s="7" t="str">
        <f>IFERROR(INDEX(PriceBands!C:C,MATCH(V422,PriceBands!A:A,0)),"£30k+")</f>
        <v>£0-5k</v>
      </c>
      <c r="X422" s="7">
        <f t="shared" si="62"/>
        <v>0</v>
      </c>
      <c r="Y422" s="7" t="str">
        <f>IFERROR(INDEX(MileageBand!B:B,MATCH(VehicleData!X422,MileageBand!A:A,0)),"Extremely High")</f>
        <v>Low</v>
      </c>
      <c r="Z422" s="7">
        <f t="shared" si="63"/>
        <v>1.6</v>
      </c>
      <c r="AA422" s="9" t="str">
        <f t="shared" si="64"/>
        <v>Y</v>
      </c>
      <c r="AB422" s="9" t="str">
        <f t="shared" si="65"/>
        <v>Y</v>
      </c>
      <c r="AC422" s="9" t="str">
        <f t="shared" si="66"/>
        <v>Y</v>
      </c>
      <c r="AD422" s="9" t="str">
        <f t="shared" si="67"/>
        <v>N</v>
      </c>
      <c r="AE422" s="9" t="str">
        <f t="shared" si="68"/>
        <v>Y</v>
      </c>
      <c r="AF422" s="11" t="str">
        <f t="shared" si="69"/>
        <v>N</v>
      </c>
    </row>
    <row r="423" spans="1:32" ht="13" x14ac:dyDescent="0.15">
      <c r="A423" s="1" t="s">
        <v>1246</v>
      </c>
      <c r="B423" s="1" t="s">
        <v>17</v>
      </c>
      <c r="C423" s="2">
        <v>2933</v>
      </c>
      <c r="D423" s="1" t="s">
        <v>1247</v>
      </c>
      <c r="E423" s="1">
        <v>1</v>
      </c>
      <c r="F423" s="1" t="s">
        <v>11</v>
      </c>
      <c r="G423" s="2">
        <v>78000</v>
      </c>
      <c r="H423" s="1" t="s">
        <v>65</v>
      </c>
      <c r="I423" s="1" t="s">
        <v>5</v>
      </c>
      <c r="J423" s="1" t="s">
        <v>42</v>
      </c>
      <c r="K423" s="1">
        <v>12</v>
      </c>
      <c r="L423" s="3">
        <v>45718</v>
      </c>
      <c r="M423" s="1">
        <v>11</v>
      </c>
      <c r="N423" s="1" t="s">
        <v>1248</v>
      </c>
      <c r="O423" s="1" t="s">
        <v>44</v>
      </c>
      <c r="P423" s="2">
        <v>1386</v>
      </c>
      <c r="Q423" s="1">
        <v>47.9</v>
      </c>
      <c r="R423" s="1">
        <v>5</v>
      </c>
      <c r="S423" s="1">
        <v>139</v>
      </c>
      <c r="T423" s="1">
        <v>2012</v>
      </c>
      <c r="U423" s="5" t="str">
        <f t="shared" si="60"/>
        <v>Manual</v>
      </c>
      <c r="V423" s="7">
        <f t="shared" si="61"/>
        <v>0</v>
      </c>
      <c r="W423" s="7" t="str">
        <f>IFERROR(INDEX(PriceBands!C:C,MATCH(V423,PriceBands!A:A,0)),"£30k+")</f>
        <v>£0-5k</v>
      </c>
      <c r="X423" s="7">
        <f t="shared" si="62"/>
        <v>50000</v>
      </c>
      <c r="Y423" s="7" t="str">
        <f>IFERROR(INDEX(MileageBand!B:B,MATCH(VehicleData!X423,MileageBand!A:A,0)),"Extremely High")</f>
        <v>Medium</v>
      </c>
      <c r="Z423" s="7">
        <f t="shared" si="63"/>
        <v>1.4</v>
      </c>
      <c r="AA423" s="9" t="str">
        <f t="shared" si="64"/>
        <v>Y</v>
      </c>
      <c r="AB423" s="9" t="str">
        <f t="shared" si="65"/>
        <v>Y</v>
      </c>
      <c r="AC423" s="9" t="str">
        <f t="shared" si="66"/>
        <v>Y</v>
      </c>
      <c r="AD423" s="9" t="str">
        <f t="shared" si="67"/>
        <v>N</v>
      </c>
      <c r="AE423" s="9" t="str">
        <f t="shared" si="68"/>
        <v>Y</v>
      </c>
      <c r="AF423" s="11" t="str">
        <f t="shared" si="69"/>
        <v>N</v>
      </c>
    </row>
    <row r="424" spans="1:32" ht="13" x14ac:dyDescent="0.15">
      <c r="A424" s="1" t="s">
        <v>1249</v>
      </c>
      <c r="B424" s="1" t="s">
        <v>51</v>
      </c>
      <c r="C424" s="2">
        <v>1445</v>
      </c>
      <c r="D424" s="1" t="s">
        <v>1250</v>
      </c>
      <c r="E424" s="1">
        <v>2</v>
      </c>
      <c r="F424" s="1" t="s">
        <v>11</v>
      </c>
      <c r="G424" s="2">
        <v>82000</v>
      </c>
      <c r="H424" s="1" t="s">
        <v>65</v>
      </c>
      <c r="I424" s="1" t="s">
        <v>25</v>
      </c>
      <c r="J424" s="1" t="s">
        <v>13</v>
      </c>
      <c r="K424" s="1">
        <v>15</v>
      </c>
      <c r="L424" s="3">
        <v>44855</v>
      </c>
      <c r="M424" s="1">
        <v>10</v>
      </c>
      <c r="N424" s="1" t="s">
        <v>1251</v>
      </c>
      <c r="O424" s="1" t="s">
        <v>20</v>
      </c>
      <c r="P424" s="2">
        <v>1596</v>
      </c>
      <c r="Q424" s="1">
        <v>37.700000000000003</v>
      </c>
      <c r="R424" s="1">
        <v>5</v>
      </c>
      <c r="S424" s="1">
        <v>184</v>
      </c>
      <c r="T424" s="1">
        <v>2009</v>
      </c>
      <c r="U424" s="5" t="str">
        <f t="shared" si="60"/>
        <v>Automatic</v>
      </c>
      <c r="V424" s="7">
        <f t="shared" si="61"/>
        <v>0</v>
      </c>
      <c r="W424" s="7" t="str">
        <f>IFERROR(INDEX(PriceBands!C:C,MATCH(V424,PriceBands!A:A,0)),"£30k+")</f>
        <v>£0-5k</v>
      </c>
      <c r="X424" s="7">
        <f t="shared" si="62"/>
        <v>50000</v>
      </c>
      <c r="Y424" s="7" t="str">
        <f>IFERROR(INDEX(MileageBand!B:B,MATCH(VehicleData!X424,MileageBand!A:A,0)),"Extremely High")</f>
        <v>Medium</v>
      </c>
      <c r="Z424" s="7">
        <f t="shared" si="63"/>
        <v>1.6</v>
      </c>
      <c r="AA424" s="9" t="str">
        <f t="shared" si="64"/>
        <v>Y</v>
      </c>
      <c r="AB424" s="9" t="str">
        <f t="shared" si="65"/>
        <v>Y</v>
      </c>
      <c r="AC424" s="9" t="str">
        <f t="shared" si="66"/>
        <v>Y</v>
      </c>
      <c r="AD424" s="9" t="str">
        <f t="shared" si="67"/>
        <v>N</v>
      </c>
      <c r="AE424" s="9" t="str">
        <f t="shared" si="68"/>
        <v>Y</v>
      </c>
      <c r="AF424" s="11" t="str">
        <f t="shared" si="69"/>
        <v>N</v>
      </c>
    </row>
    <row r="425" spans="1:32" ht="13" x14ac:dyDescent="0.15">
      <c r="A425" s="1" t="s">
        <v>1252</v>
      </c>
      <c r="B425" s="1" t="s">
        <v>1253</v>
      </c>
      <c r="C425" s="2">
        <v>32000</v>
      </c>
      <c r="D425" s="1" t="s">
        <v>1254</v>
      </c>
      <c r="E425" s="1">
        <v>2</v>
      </c>
      <c r="F425" s="1" t="s">
        <v>3</v>
      </c>
      <c r="G425" s="2">
        <v>5000</v>
      </c>
      <c r="H425" s="1" t="s">
        <v>32</v>
      </c>
      <c r="I425" s="1" t="s">
        <v>5</v>
      </c>
      <c r="J425" s="1" t="s">
        <v>6</v>
      </c>
      <c r="K425" s="1">
        <v>4</v>
      </c>
      <c r="L425" s="3">
        <v>45579</v>
      </c>
      <c r="M425" s="1">
        <v>26</v>
      </c>
      <c r="N425" s="1" t="s">
        <v>1255</v>
      </c>
      <c r="O425" s="1" t="s">
        <v>6</v>
      </c>
      <c r="P425" s="2">
        <v>1987</v>
      </c>
      <c r="Q425" s="1">
        <v>50.4</v>
      </c>
      <c r="R425" s="1">
        <v>5</v>
      </c>
      <c r="S425" s="1">
        <v>127</v>
      </c>
      <c r="T425" s="1">
        <v>2020</v>
      </c>
      <c r="U425" s="5" t="str">
        <f t="shared" si="60"/>
        <v>Automatic</v>
      </c>
      <c r="V425" s="7">
        <f t="shared" si="61"/>
        <v>30000</v>
      </c>
      <c r="W425" s="7" t="str">
        <f>IFERROR(INDEX(PriceBands!C:C,MATCH(V425,PriceBands!A:A,0)),"£30k+")</f>
        <v>£30k+</v>
      </c>
      <c r="X425" s="7">
        <f t="shared" si="62"/>
        <v>0</v>
      </c>
      <c r="Y425" s="7" t="str">
        <f>IFERROR(INDEX(MileageBand!B:B,MATCH(VehicleData!X425,MileageBand!A:A,0)),"Extremely High")</f>
        <v>Low</v>
      </c>
      <c r="Z425" s="7">
        <f t="shared" si="63"/>
        <v>2</v>
      </c>
      <c r="AA425" s="9" t="str">
        <f t="shared" si="64"/>
        <v>N</v>
      </c>
      <c r="AB425" s="9" t="str">
        <f t="shared" si="65"/>
        <v>Y</v>
      </c>
      <c r="AC425" s="9" t="str">
        <f t="shared" si="66"/>
        <v>Y</v>
      </c>
      <c r="AD425" s="9" t="str">
        <f t="shared" si="67"/>
        <v>Y</v>
      </c>
      <c r="AE425" s="9" t="str">
        <f t="shared" si="68"/>
        <v>Y</v>
      </c>
      <c r="AF425" s="11" t="str">
        <f t="shared" si="69"/>
        <v>N</v>
      </c>
    </row>
    <row r="426" spans="1:32" ht="13" x14ac:dyDescent="0.15">
      <c r="A426" s="1" t="s">
        <v>1256</v>
      </c>
      <c r="B426" s="1" t="s">
        <v>108</v>
      </c>
      <c r="C426" s="2">
        <v>7819</v>
      </c>
      <c r="D426" s="1" t="s">
        <v>109</v>
      </c>
      <c r="E426" s="1">
        <v>1</v>
      </c>
      <c r="F426" s="1" t="s">
        <v>11</v>
      </c>
      <c r="G426" s="2">
        <v>12378</v>
      </c>
      <c r="H426" s="1" t="s">
        <v>4</v>
      </c>
      <c r="I426" s="1" t="s">
        <v>5</v>
      </c>
      <c r="J426" s="1" t="s">
        <v>13</v>
      </c>
      <c r="K426" s="1">
        <v>5</v>
      </c>
      <c r="L426" s="3">
        <v>45549</v>
      </c>
      <c r="M426" s="1">
        <v>2</v>
      </c>
      <c r="N426" s="1" t="s">
        <v>1257</v>
      </c>
      <c r="O426" s="1" t="s">
        <v>20</v>
      </c>
      <c r="P426" s="1">
        <v>998</v>
      </c>
      <c r="Q426" s="1">
        <v>50.4</v>
      </c>
      <c r="R426" s="1">
        <v>5</v>
      </c>
      <c r="S426" s="1">
        <v>117</v>
      </c>
      <c r="T426" s="1">
        <v>2019</v>
      </c>
      <c r="U426" s="5" t="str">
        <f t="shared" si="60"/>
        <v>Manual</v>
      </c>
      <c r="V426" s="7">
        <f t="shared" si="61"/>
        <v>5000</v>
      </c>
      <c r="W426" s="7" t="str">
        <f>IFERROR(INDEX(PriceBands!C:C,MATCH(V426,PriceBands!A:A,0)),"£30k+")</f>
        <v>£5-10k</v>
      </c>
      <c r="X426" s="7">
        <f t="shared" si="62"/>
        <v>0</v>
      </c>
      <c r="Y426" s="7" t="str">
        <f>IFERROR(INDEX(MileageBand!B:B,MATCH(VehicleData!X426,MileageBand!A:A,0)),"Extremely High")</f>
        <v>Low</v>
      </c>
      <c r="Z426" s="7">
        <f t="shared" si="63"/>
        <v>1</v>
      </c>
      <c r="AA426" s="9" t="str">
        <f t="shared" si="64"/>
        <v>Y</v>
      </c>
      <c r="AB426" s="9" t="str">
        <f t="shared" si="65"/>
        <v>Y</v>
      </c>
      <c r="AC426" s="9" t="str">
        <f t="shared" si="66"/>
        <v>Y</v>
      </c>
      <c r="AD426" s="9" t="str">
        <f t="shared" si="67"/>
        <v>Y</v>
      </c>
      <c r="AE426" s="9" t="str">
        <f t="shared" si="68"/>
        <v>Y</v>
      </c>
      <c r="AF426" s="11" t="str">
        <f t="shared" si="69"/>
        <v>Y</v>
      </c>
    </row>
    <row r="427" spans="1:32" ht="13" x14ac:dyDescent="0.15">
      <c r="A427" s="1" t="s">
        <v>1258</v>
      </c>
      <c r="B427" s="1" t="s">
        <v>1128</v>
      </c>
      <c r="C427" s="2">
        <v>4340</v>
      </c>
      <c r="D427" s="1" t="s">
        <v>1259</v>
      </c>
      <c r="E427" s="1">
        <v>1</v>
      </c>
      <c r="F427" s="1" t="s">
        <v>24</v>
      </c>
      <c r="G427" s="2">
        <v>2699</v>
      </c>
      <c r="H427" s="1" t="s">
        <v>56</v>
      </c>
      <c r="I427" s="1" t="s">
        <v>25</v>
      </c>
      <c r="J427" s="1" t="s">
        <v>13</v>
      </c>
      <c r="K427" s="1">
        <v>10</v>
      </c>
      <c r="L427" s="3">
        <v>44498</v>
      </c>
      <c r="M427" s="1">
        <v>11</v>
      </c>
      <c r="N427" s="1" t="s">
        <v>1260</v>
      </c>
      <c r="O427" s="1" t="s">
        <v>20</v>
      </c>
      <c r="P427" s="2">
        <v>1461</v>
      </c>
      <c r="Q427" s="1">
        <v>70.599999999999994</v>
      </c>
      <c r="R427" s="1">
        <v>5</v>
      </c>
      <c r="S427" s="1">
        <v>105</v>
      </c>
      <c r="T427" s="1">
        <v>2014</v>
      </c>
      <c r="U427" s="5" t="str">
        <f t="shared" si="60"/>
        <v>Manual</v>
      </c>
      <c r="V427" s="7">
        <f t="shared" si="61"/>
        <v>0</v>
      </c>
      <c r="W427" s="7" t="str">
        <f>IFERROR(INDEX(PriceBands!C:C,MATCH(V427,PriceBands!A:A,0)),"£30k+")</f>
        <v>£0-5k</v>
      </c>
      <c r="X427" s="7">
        <f t="shared" si="62"/>
        <v>0</v>
      </c>
      <c r="Y427" s="7" t="str">
        <f>IFERROR(INDEX(MileageBand!B:B,MATCH(VehicleData!X427,MileageBand!A:A,0)),"Extremely High")</f>
        <v>Low</v>
      </c>
      <c r="Z427" s="7">
        <f t="shared" si="63"/>
        <v>1.5</v>
      </c>
      <c r="AA427" s="9" t="str">
        <f t="shared" si="64"/>
        <v>Y</v>
      </c>
      <c r="AB427" s="9" t="str">
        <f t="shared" si="65"/>
        <v>Y</v>
      </c>
      <c r="AC427" s="9" t="str">
        <f t="shared" si="66"/>
        <v>Y</v>
      </c>
      <c r="AD427" s="9" t="str">
        <f t="shared" si="67"/>
        <v>Y</v>
      </c>
      <c r="AE427" s="9" t="str">
        <f t="shared" si="68"/>
        <v>Y</v>
      </c>
      <c r="AF427" s="11" t="str">
        <f t="shared" si="69"/>
        <v>Y</v>
      </c>
    </row>
    <row r="428" spans="1:32" ht="13" x14ac:dyDescent="0.15">
      <c r="A428" s="1" t="s">
        <v>1261</v>
      </c>
      <c r="B428" s="1" t="s">
        <v>1</v>
      </c>
      <c r="C428" s="2">
        <v>4645</v>
      </c>
      <c r="D428" s="1" t="s">
        <v>1262</v>
      </c>
      <c r="E428" s="1">
        <v>1</v>
      </c>
      <c r="F428" s="1" t="s">
        <v>11</v>
      </c>
      <c r="G428" s="2">
        <v>42000</v>
      </c>
      <c r="H428" s="1" t="s">
        <v>4</v>
      </c>
      <c r="I428" s="1" t="s">
        <v>25</v>
      </c>
      <c r="J428" s="1" t="s">
        <v>13</v>
      </c>
      <c r="K428" s="1">
        <v>10</v>
      </c>
      <c r="L428" s="3">
        <v>44862</v>
      </c>
      <c r="M428" s="1">
        <v>10</v>
      </c>
      <c r="N428" s="1" t="s">
        <v>1263</v>
      </c>
      <c r="O428" s="1" t="s">
        <v>15</v>
      </c>
      <c r="P428" s="2">
        <v>1396</v>
      </c>
      <c r="Q428" s="1">
        <v>46.3</v>
      </c>
      <c r="R428" s="1">
        <v>5</v>
      </c>
      <c r="S428" s="1">
        <v>143</v>
      </c>
      <c r="T428" s="1">
        <v>2014</v>
      </c>
      <c r="U428" s="5" t="str">
        <f t="shared" si="60"/>
        <v>Manual</v>
      </c>
      <c r="V428" s="7">
        <f t="shared" si="61"/>
        <v>0</v>
      </c>
      <c r="W428" s="7" t="str">
        <f>IFERROR(INDEX(PriceBands!C:C,MATCH(V428,PriceBands!A:A,0)),"£30k+")</f>
        <v>£0-5k</v>
      </c>
      <c r="X428" s="7">
        <f t="shared" si="62"/>
        <v>0</v>
      </c>
      <c r="Y428" s="7" t="str">
        <f>IFERROR(INDEX(MileageBand!B:B,MATCH(VehicleData!X428,MileageBand!A:A,0)),"Extremely High")</f>
        <v>Low</v>
      </c>
      <c r="Z428" s="7">
        <f t="shared" si="63"/>
        <v>1.4</v>
      </c>
      <c r="AA428" s="9" t="str">
        <f t="shared" si="64"/>
        <v>Y</v>
      </c>
      <c r="AB428" s="9" t="str">
        <f t="shared" si="65"/>
        <v>Y</v>
      </c>
      <c r="AC428" s="9" t="str">
        <f t="shared" si="66"/>
        <v>Y</v>
      </c>
      <c r="AD428" s="9" t="str">
        <f t="shared" si="67"/>
        <v>Y</v>
      </c>
      <c r="AE428" s="9" t="str">
        <f t="shared" si="68"/>
        <v>Y</v>
      </c>
      <c r="AF428" s="11" t="str">
        <f t="shared" si="69"/>
        <v>Y</v>
      </c>
    </row>
    <row r="429" spans="1:32" ht="13" x14ac:dyDescent="0.15">
      <c r="A429" s="1" t="s">
        <v>1264</v>
      </c>
      <c r="B429" s="1" t="s">
        <v>17</v>
      </c>
      <c r="C429" s="2">
        <v>25445</v>
      </c>
      <c r="D429" s="1" t="s">
        <v>1265</v>
      </c>
      <c r="E429" s="1">
        <v>2</v>
      </c>
      <c r="F429" s="1" t="s">
        <v>3</v>
      </c>
      <c r="G429" s="2">
        <v>3072</v>
      </c>
      <c r="H429" s="1" t="s">
        <v>56</v>
      </c>
      <c r="I429" s="1" t="s">
        <v>5</v>
      </c>
      <c r="J429" s="1" t="s">
        <v>13</v>
      </c>
      <c r="K429" s="1">
        <v>2</v>
      </c>
      <c r="L429" s="3">
        <v>45838</v>
      </c>
      <c r="M429" s="1">
        <v>14</v>
      </c>
      <c r="N429" s="1" t="s">
        <v>1266</v>
      </c>
      <c r="O429" s="1" t="s">
        <v>20</v>
      </c>
      <c r="P429" s="2">
        <v>1598</v>
      </c>
      <c r="Q429" s="1">
        <v>55.4</v>
      </c>
      <c r="R429" s="1">
        <v>5</v>
      </c>
      <c r="S429" s="1">
        <v>115</v>
      </c>
      <c r="T429" s="1">
        <v>2022</v>
      </c>
      <c r="U429" s="5" t="str">
        <f t="shared" si="60"/>
        <v>Automatic</v>
      </c>
      <c r="V429" s="7">
        <f t="shared" si="61"/>
        <v>25000</v>
      </c>
      <c r="W429" s="7" t="str">
        <f>IFERROR(INDEX(PriceBands!C:C,MATCH(V429,PriceBands!A:A,0)),"£30k+")</f>
        <v>£25-30k</v>
      </c>
      <c r="X429" s="7">
        <f t="shared" si="62"/>
        <v>0</v>
      </c>
      <c r="Y429" s="7" t="str">
        <f>IFERROR(INDEX(MileageBand!B:B,MATCH(VehicleData!X429,MileageBand!A:A,0)),"Extremely High")</f>
        <v>Low</v>
      </c>
      <c r="Z429" s="7">
        <f t="shared" si="63"/>
        <v>1.6</v>
      </c>
      <c r="AA429" s="9" t="str">
        <f t="shared" si="64"/>
        <v>Y</v>
      </c>
      <c r="AB429" s="9" t="str">
        <f t="shared" si="65"/>
        <v>Y</v>
      </c>
      <c r="AC429" s="9" t="str">
        <f t="shared" si="66"/>
        <v>Y</v>
      </c>
      <c r="AD429" s="9" t="str">
        <f t="shared" si="67"/>
        <v>Y</v>
      </c>
      <c r="AE429" s="9" t="str">
        <f t="shared" si="68"/>
        <v>Y</v>
      </c>
      <c r="AF429" s="11" t="str">
        <f t="shared" si="69"/>
        <v>Y</v>
      </c>
    </row>
    <row r="430" spans="1:32" ht="13" x14ac:dyDescent="0.15">
      <c r="A430" s="1" t="s">
        <v>1267</v>
      </c>
      <c r="B430" s="1" t="s">
        <v>51</v>
      </c>
      <c r="C430" s="2">
        <v>7553</v>
      </c>
      <c r="D430" s="1" t="s">
        <v>1268</v>
      </c>
      <c r="E430" s="1">
        <v>2</v>
      </c>
      <c r="F430" s="1" t="s">
        <v>24</v>
      </c>
      <c r="G430" s="2">
        <v>87667</v>
      </c>
      <c r="H430" s="1" t="s">
        <v>32</v>
      </c>
      <c r="I430" s="1" t="s">
        <v>5</v>
      </c>
      <c r="J430" s="1" t="s">
        <v>6</v>
      </c>
      <c r="K430" s="1">
        <v>7</v>
      </c>
      <c r="L430" s="3">
        <v>45598</v>
      </c>
      <c r="M430" s="1">
        <v>23</v>
      </c>
      <c r="N430" s="1" t="s">
        <v>1269</v>
      </c>
      <c r="O430" s="1" t="s">
        <v>6</v>
      </c>
      <c r="P430" s="2">
        <v>1997</v>
      </c>
      <c r="Q430" s="1">
        <v>67.3</v>
      </c>
      <c r="R430" s="1">
        <v>5</v>
      </c>
      <c r="S430" s="1">
        <v>123</v>
      </c>
      <c r="T430" s="1">
        <v>2017</v>
      </c>
      <c r="U430" s="5" t="str">
        <f t="shared" si="60"/>
        <v>Automatic</v>
      </c>
      <c r="V430" s="7">
        <f t="shared" si="61"/>
        <v>5000</v>
      </c>
      <c r="W430" s="7" t="str">
        <f>IFERROR(INDEX(PriceBands!C:C,MATCH(V430,PriceBands!A:A,0)),"£30k+")</f>
        <v>£5-10k</v>
      </c>
      <c r="X430" s="7">
        <f t="shared" si="62"/>
        <v>50000</v>
      </c>
      <c r="Y430" s="7" t="str">
        <f>IFERROR(INDEX(MileageBand!B:B,MATCH(VehicleData!X430,MileageBand!A:A,0)),"Extremely High")</f>
        <v>Medium</v>
      </c>
      <c r="Z430" s="7">
        <f t="shared" si="63"/>
        <v>2</v>
      </c>
      <c r="AA430" s="9" t="str">
        <f t="shared" si="64"/>
        <v>Y</v>
      </c>
      <c r="AB430" s="9" t="str">
        <f t="shared" si="65"/>
        <v>Y</v>
      </c>
      <c r="AC430" s="9" t="str">
        <f t="shared" si="66"/>
        <v>Y</v>
      </c>
      <c r="AD430" s="9" t="str">
        <f t="shared" si="67"/>
        <v>Y</v>
      </c>
      <c r="AE430" s="9" t="str">
        <f t="shared" si="68"/>
        <v>Y</v>
      </c>
      <c r="AF430" s="11" t="str">
        <f t="shared" si="69"/>
        <v>Y</v>
      </c>
    </row>
    <row r="431" spans="1:32" ht="13" x14ac:dyDescent="0.15">
      <c r="A431" s="1" t="s">
        <v>1270</v>
      </c>
      <c r="B431" s="1" t="s">
        <v>9</v>
      </c>
      <c r="C431" s="2">
        <v>5245</v>
      </c>
      <c r="D431" s="1" t="s">
        <v>1271</v>
      </c>
      <c r="E431" s="1">
        <v>2</v>
      </c>
      <c r="F431" s="1" t="s">
        <v>11</v>
      </c>
      <c r="G431" s="2">
        <v>71000</v>
      </c>
      <c r="H431" s="1" t="s">
        <v>12</v>
      </c>
      <c r="I431" s="1" t="s">
        <v>5</v>
      </c>
      <c r="J431" s="1" t="s">
        <v>13</v>
      </c>
      <c r="K431" s="1">
        <v>9</v>
      </c>
      <c r="L431" s="3">
        <v>45416</v>
      </c>
      <c r="M431" s="1">
        <v>12</v>
      </c>
      <c r="N431" s="1" t="s">
        <v>1272</v>
      </c>
      <c r="O431" s="1" t="s">
        <v>20</v>
      </c>
      <c r="P431" s="2">
        <v>1598</v>
      </c>
      <c r="Q431" s="1">
        <v>40.4</v>
      </c>
      <c r="R431" s="1">
        <v>5</v>
      </c>
      <c r="S431" s="1">
        <v>165</v>
      </c>
      <c r="T431" s="1">
        <v>2015</v>
      </c>
      <c r="U431" s="5" t="str">
        <f t="shared" si="60"/>
        <v>Automatic</v>
      </c>
      <c r="V431" s="7">
        <f t="shared" si="61"/>
        <v>5000</v>
      </c>
      <c r="W431" s="7" t="str">
        <f>IFERROR(INDEX(PriceBands!C:C,MATCH(V431,PriceBands!A:A,0)),"£30k+")</f>
        <v>£5-10k</v>
      </c>
      <c r="X431" s="7">
        <f t="shared" si="62"/>
        <v>50000</v>
      </c>
      <c r="Y431" s="7" t="str">
        <f>IFERROR(INDEX(MileageBand!B:B,MATCH(VehicleData!X431,MileageBand!A:A,0)),"Extremely High")</f>
        <v>Medium</v>
      </c>
      <c r="Z431" s="7">
        <f t="shared" si="63"/>
        <v>1.6</v>
      </c>
      <c r="AA431" s="9" t="str">
        <f t="shared" si="64"/>
        <v>Y</v>
      </c>
      <c r="AB431" s="9" t="str">
        <f t="shared" si="65"/>
        <v>Y</v>
      </c>
      <c r="AC431" s="9" t="str">
        <f t="shared" si="66"/>
        <v>Y</v>
      </c>
      <c r="AD431" s="9" t="str">
        <f t="shared" si="67"/>
        <v>Y</v>
      </c>
      <c r="AE431" s="9" t="str">
        <f t="shared" si="68"/>
        <v>Y</v>
      </c>
      <c r="AF431" s="11" t="str">
        <f t="shared" si="69"/>
        <v>Y</v>
      </c>
    </row>
    <row r="432" spans="1:32" ht="13" x14ac:dyDescent="0.15">
      <c r="A432" s="1" t="s">
        <v>1273</v>
      </c>
      <c r="B432" s="1" t="s">
        <v>51</v>
      </c>
      <c r="C432" s="2">
        <v>7945</v>
      </c>
      <c r="D432" s="1" t="s">
        <v>1274</v>
      </c>
      <c r="E432" s="1">
        <v>1</v>
      </c>
      <c r="F432" s="1" t="s">
        <v>24</v>
      </c>
      <c r="G432" s="2">
        <v>25000</v>
      </c>
      <c r="H432" s="1" t="s">
        <v>4</v>
      </c>
      <c r="I432" s="1" t="s">
        <v>5</v>
      </c>
      <c r="J432" s="1" t="s">
        <v>13</v>
      </c>
      <c r="K432" s="1">
        <v>9</v>
      </c>
      <c r="L432" s="3">
        <v>45599</v>
      </c>
      <c r="M432" s="1">
        <v>9</v>
      </c>
      <c r="N432" s="1" t="s">
        <v>1275</v>
      </c>
      <c r="O432" s="1" t="s">
        <v>20</v>
      </c>
      <c r="P432" s="2">
        <v>1499</v>
      </c>
      <c r="Q432" s="1">
        <v>76.400000000000006</v>
      </c>
      <c r="R432" s="1">
        <v>5</v>
      </c>
      <c r="S432" s="1">
        <v>98</v>
      </c>
      <c r="T432" s="1">
        <v>2015</v>
      </c>
      <c r="U432" s="5" t="str">
        <f t="shared" si="60"/>
        <v>Manual</v>
      </c>
      <c r="V432" s="7">
        <f t="shared" si="61"/>
        <v>5000</v>
      </c>
      <c r="W432" s="7" t="str">
        <f>IFERROR(INDEX(PriceBands!C:C,MATCH(V432,PriceBands!A:A,0)),"£30k+")</f>
        <v>£5-10k</v>
      </c>
      <c r="X432" s="7">
        <f t="shared" si="62"/>
        <v>0</v>
      </c>
      <c r="Y432" s="7" t="str">
        <f>IFERROR(INDEX(MileageBand!B:B,MATCH(VehicleData!X432,MileageBand!A:A,0)),"Extremely High")</f>
        <v>Low</v>
      </c>
      <c r="Z432" s="7">
        <f t="shared" si="63"/>
        <v>1.5</v>
      </c>
      <c r="AA432" s="9" t="str">
        <f t="shared" si="64"/>
        <v>Y</v>
      </c>
      <c r="AB432" s="9" t="str">
        <f t="shared" si="65"/>
        <v>Y</v>
      </c>
      <c r="AC432" s="9" t="str">
        <f t="shared" si="66"/>
        <v>Y</v>
      </c>
      <c r="AD432" s="9" t="str">
        <f t="shared" si="67"/>
        <v>Y</v>
      </c>
      <c r="AE432" s="9" t="str">
        <f t="shared" si="68"/>
        <v>Y</v>
      </c>
      <c r="AF432" s="11" t="str">
        <f t="shared" si="69"/>
        <v>Y</v>
      </c>
    </row>
    <row r="433" spans="1:32" ht="13" x14ac:dyDescent="0.15">
      <c r="A433" s="1" t="s">
        <v>1276</v>
      </c>
      <c r="B433" s="1" t="s">
        <v>94</v>
      </c>
      <c r="C433" s="2">
        <v>18795</v>
      </c>
      <c r="D433" s="1" t="s">
        <v>132</v>
      </c>
      <c r="E433" s="1">
        <v>2</v>
      </c>
      <c r="F433" s="1" t="s">
        <v>24</v>
      </c>
      <c r="G433" s="1">
        <v>250</v>
      </c>
      <c r="H433" s="1" t="s">
        <v>12</v>
      </c>
      <c r="I433" s="1" t="s">
        <v>5</v>
      </c>
      <c r="J433" s="1" t="s">
        <v>26</v>
      </c>
      <c r="K433" s="1">
        <v>10</v>
      </c>
      <c r="L433" s="3">
        <v>45435</v>
      </c>
      <c r="M433" s="1">
        <v>34</v>
      </c>
      <c r="N433" s="1" t="s">
        <v>1277</v>
      </c>
      <c r="O433" s="1" t="s">
        <v>28</v>
      </c>
      <c r="P433" s="2">
        <v>1995</v>
      </c>
      <c r="Q433" s="1">
        <v>57.7</v>
      </c>
      <c r="R433" s="1">
        <v>5</v>
      </c>
      <c r="S433" s="1">
        <v>129</v>
      </c>
      <c r="T433" s="1">
        <v>2014</v>
      </c>
      <c r="U433" s="5" t="str">
        <f t="shared" si="60"/>
        <v>Automatic</v>
      </c>
      <c r="V433" s="7">
        <f t="shared" si="61"/>
        <v>15000</v>
      </c>
      <c r="W433" s="7" t="str">
        <f>IFERROR(INDEX(PriceBands!C:C,MATCH(V433,PriceBands!A:A,0)),"£30k+")</f>
        <v>£15-20k</v>
      </c>
      <c r="X433" s="7">
        <f t="shared" si="62"/>
        <v>0</v>
      </c>
      <c r="Y433" s="7" t="str">
        <f>IFERROR(INDEX(MileageBand!B:B,MATCH(VehicleData!X433,MileageBand!A:A,0)),"Extremely High")</f>
        <v>Low</v>
      </c>
      <c r="Z433" s="7">
        <f t="shared" si="63"/>
        <v>2</v>
      </c>
      <c r="AA433" s="9" t="str">
        <f t="shared" si="64"/>
        <v>Y</v>
      </c>
      <c r="AB433" s="9" t="str">
        <f t="shared" si="65"/>
        <v>Y</v>
      </c>
      <c r="AC433" s="9" t="str">
        <f t="shared" si="66"/>
        <v>Y</v>
      </c>
      <c r="AD433" s="9" t="str">
        <f t="shared" si="67"/>
        <v>Y</v>
      </c>
      <c r="AE433" s="9" t="str">
        <f t="shared" si="68"/>
        <v>Y</v>
      </c>
      <c r="AF433" s="11" t="str">
        <f t="shared" si="69"/>
        <v>Y</v>
      </c>
    </row>
    <row r="434" spans="1:32" ht="13" x14ac:dyDescent="0.15">
      <c r="A434" s="1" t="s">
        <v>1278</v>
      </c>
      <c r="B434" s="1" t="s">
        <v>375</v>
      </c>
      <c r="C434" s="2">
        <v>3995</v>
      </c>
      <c r="D434" s="1" t="s">
        <v>1279</v>
      </c>
      <c r="E434" s="1">
        <v>2</v>
      </c>
      <c r="F434" s="1" t="s">
        <v>24</v>
      </c>
      <c r="G434" s="2">
        <v>88000</v>
      </c>
      <c r="H434" s="1" t="s">
        <v>32</v>
      </c>
      <c r="I434" s="1" t="s">
        <v>25</v>
      </c>
      <c r="J434" s="1" t="s">
        <v>42</v>
      </c>
      <c r="K434" s="1">
        <v>13</v>
      </c>
      <c r="L434" s="3">
        <v>44696</v>
      </c>
      <c r="M434" s="1">
        <v>15</v>
      </c>
      <c r="N434" s="1" t="s">
        <v>1280</v>
      </c>
      <c r="O434" s="1" t="s">
        <v>44</v>
      </c>
      <c r="P434" s="2">
        <v>1560</v>
      </c>
      <c r="Q434" s="1">
        <v>54.3</v>
      </c>
      <c r="R434" s="1">
        <v>7</v>
      </c>
      <c r="S434" s="1">
        <v>136</v>
      </c>
      <c r="T434" s="1">
        <v>2011</v>
      </c>
      <c r="U434" s="5" t="str">
        <f t="shared" si="60"/>
        <v>Automatic</v>
      </c>
      <c r="V434" s="7">
        <f t="shared" si="61"/>
        <v>0</v>
      </c>
      <c r="W434" s="7" t="str">
        <f>IFERROR(INDEX(PriceBands!C:C,MATCH(V434,PriceBands!A:A,0)),"£30k+")</f>
        <v>£0-5k</v>
      </c>
      <c r="X434" s="7">
        <f t="shared" si="62"/>
        <v>50000</v>
      </c>
      <c r="Y434" s="7" t="str">
        <f>IFERROR(INDEX(MileageBand!B:B,MATCH(VehicleData!X434,MileageBand!A:A,0)),"Extremely High")</f>
        <v>Medium</v>
      </c>
      <c r="Z434" s="7">
        <f t="shared" si="63"/>
        <v>1.6</v>
      </c>
      <c r="AA434" s="9" t="str">
        <f t="shared" si="64"/>
        <v>Y</v>
      </c>
      <c r="AB434" s="9" t="str">
        <f t="shared" si="65"/>
        <v>Y</v>
      </c>
      <c r="AC434" s="9" t="str">
        <f t="shared" si="66"/>
        <v>Y</v>
      </c>
      <c r="AD434" s="9" t="str">
        <f t="shared" si="67"/>
        <v>N</v>
      </c>
      <c r="AE434" s="9" t="str">
        <f t="shared" si="68"/>
        <v>Y</v>
      </c>
      <c r="AF434" s="11" t="str">
        <f t="shared" si="69"/>
        <v>N</v>
      </c>
    </row>
    <row r="435" spans="1:32" ht="13" x14ac:dyDescent="0.15">
      <c r="A435" s="1" t="s">
        <v>1281</v>
      </c>
      <c r="B435" s="1" t="s">
        <v>17</v>
      </c>
      <c r="C435" s="2">
        <v>19212</v>
      </c>
      <c r="D435" s="1" t="s">
        <v>1239</v>
      </c>
      <c r="E435" s="1">
        <v>1</v>
      </c>
      <c r="F435" s="1" t="s">
        <v>11</v>
      </c>
      <c r="G435" s="2">
        <v>19082</v>
      </c>
      <c r="H435" s="1" t="s">
        <v>12</v>
      </c>
      <c r="I435" s="1" t="s">
        <v>5</v>
      </c>
      <c r="J435" s="1" t="s">
        <v>13</v>
      </c>
      <c r="K435" s="1">
        <v>4</v>
      </c>
      <c r="L435" s="3">
        <v>45930</v>
      </c>
      <c r="M435" s="1">
        <v>14</v>
      </c>
      <c r="N435" s="1" t="s">
        <v>1282</v>
      </c>
      <c r="O435" s="1" t="s">
        <v>20</v>
      </c>
      <c r="P435" s="2">
        <v>1332</v>
      </c>
      <c r="Q435" s="1">
        <v>44.8</v>
      </c>
      <c r="R435" s="1">
        <v>5</v>
      </c>
      <c r="S435" s="1">
        <v>143</v>
      </c>
      <c r="T435" s="1">
        <v>2020</v>
      </c>
      <c r="U435" s="5" t="str">
        <f t="shared" si="60"/>
        <v>Manual</v>
      </c>
      <c r="V435" s="7">
        <f t="shared" si="61"/>
        <v>15000</v>
      </c>
      <c r="W435" s="7" t="str">
        <f>IFERROR(INDEX(PriceBands!C:C,MATCH(V435,PriceBands!A:A,0)),"£30k+")</f>
        <v>£15-20k</v>
      </c>
      <c r="X435" s="7">
        <f t="shared" si="62"/>
        <v>0</v>
      </c>
      <c r="Y435" s="7" t="str">
        <f>IFERROR(INDEX(MileageBand!B:B,MATCH(VehicleData!X435,MileageBand!A:A,0)),"Extremely High")</f>
        <v>Low</v>
      </c>
      <c r="Z435" s="7">
        <f t="shared" si="63"/>
        <v>1.3</v>
      </c>
      <c r="AA435" s="9" t="str">
        <f t="shared" si="64"/>
        <v>Y</v>
      </c>
      <c r="AB435" s="9" t="str">
        <f t="shared" si="65"/>
        <v>Y</v>
      </c>
      <c r="AC435" s="9" t="str">
        <f t="shared" si="66"/>
        <v>Y</v>
      </c>
      <c r="AD435" s="9" t="str">
        <f t="shared" si="67"/>
        <v>Y</v>
      </c>
      <c r="AE435" s="9" t="str">
        <f t="shared" si="68"/>
        <v>Y</v>
      </c>
      <c r="AF435" s="11" t="str">
        <f t="shared" si="69"/>
        <v>Y</v>
      </c>
    </row>
    <row r="436" spans="1:32" ht="13" x14ac:dyDescent="0.15">
      <c r="A436" s="1" t="s">
        <v>1283</v>
      </c>
      <c r="B436" s="1" t="s">
        <v>112</v>
      </c>
      <c r="C436" s="2">
        <v>12250</v>
      </c>
      <c r="D436" s="1" t="s">
        <v>1284</v>
      </c>
      <c r="E436" s="1">
        <v>2</v>
      </c>
      <c r="F436" s="1" t="s">
        <v>11</v>
      </c>
      <c r="G436" s="2">
        <v>43521</v>
      </c>
      <c r="H436" s="1" t="s">
        <v>56</v>
      </c>
      <c r="I436" s="1" t="s">
        <v>5</v>
      </c>
      <c r="J436" s="1" t="s">
        <v>13</v>
      </c>
      <c r="K436" s="1">
        <v>4</v>
      </c>
      <c r="L436" s="3">
        <v>45471</v>
      </c>
      <c r="M436" s="1">
        <v>19</v>
      </c>
      <c r="N436" s="1" t="s">
        <v>1285</v>
      </c>
      <c r="O436" s="1" t="s">
        <v>20</v>
      </c>
      <c r="P436" s="2">
        <v>1200</v>
      </c>
      <c r="Q436" s="1">
        <v>50.4</v>
      </c>
      <c r="R436" s="1">
        <v>5</v>
      </c>
      <c r="S436" s="1">
        <v>133</v>
      </c>
      <c r="T436" s="1">
        <v>2020</v>
      </c>
      <c r="U436" s="5" t="str">
        <f t="shared" si="60"/>
        <v>Automatic</v>
      </c>
      <c r="V436" s="7">
        <f t="shared" si="61"/>
        <v>10000</v>
      </c>
      <c r="W436" s="7" t="str">
        <f>IFERROR(INDEX(PriceBands!C:C,MATCH(V436,PriceBands!A:A,0)),"£30k+")</f>
        <v>£10-£15k</v>
      </c>
      <c r="X436" s="7">
        <f t="shared" si="62"/>
        <v>0</v>
      </c>
      <c r="Y436" s="7" t="str">
        <f>IFERROR(INDEX(MileageBand!B:B,MATCH(VehicleData!X436,MileageBand!A:A,0)),"Extremely High")</f>
        <v>Low</v>
      </c>
      <c r="Z436" s="7">
        <f t="shared" si="63"/>
        <v>1.2</v>
      </c>
      <c r="AA436" s="9" t="str">
        <f t="shared" si="64"/>
        <v>Y</v>
      </c>
      <c r="AB436" s="9" t="str">
        <f t="shared" si="65"/>
        <v>Y</v>
      </c>
      <c r="AC436" s="9" t="str">
        <f t="shared" si="66"/>
        <v>Y</v>
      </c>
      <c r="AD436" s="9" t="str">
        <f t="shared" si="67"/>
        <v>Y</v>
      </c>
      <c r="AE436" s="9" t="str">
        <f t="shared" si="68"/>
        <v>Y</v>
      </c>
      <c r="AF436" s="11" t="str">
        <f t="shared" si="69"/>
        <v>Y</v>
      </c>
    </row>
    <row r="437" spans="1:32" ht="13" x14ac:dyDescent="0.15">
      <c r="A437" s="1" t="s">
        <v>1286</v>
      </c>
      <c r="B437" s="1" t="s">
        <v>112</v>
      </c>
      <c r="C437" s="2">
        <v>13367</v>
      </c>
      <c r="D437" s="1" t="s">
        <v>1284</v>
      </c>
      <c r="E437" s="1">
        <v>2</v>
      </c>
      <c r="F437" s="1" t="s">
        <v>11</v>
      </c>
      <c r="G437" s="2">
        <v>30363</v>
      </c>
      <c r="H437" s="1" t="s">
        <v>12</v>
      </c>
      <c r="I437" s="1" t="s">
        <v>5</v>
      </c>
      <c r="J437" s="1" t="s">
        <v>13</v>
      </c>
      <c r="K437" s="1">
        <v>4</v>
      </c>
      <c r="L437" s="3">
        <v>45589</v>
      </c>
      <c r="M437" s="1">
        <v>19</v>
      </c>
      <c r="N437" s="1" t="s">
        <v>1287</v>
      </c>
      <c r="O437" s="1" t="s">
        <v>20</v>
      </c>
      <c r="P437" s="2">
        <v>1200</v>
      </c>
      <c r="Q437" s="1">
        <v>50.4</v>
      </c>
      <c r="R437" s="1">
        <v>5</v>
      </c>
      <c r="S437" s="1">
        <v>133</v>
      </c>
      <c r="T437" s="1">
        <v>2020</v>
      </c>
      <c r="U437" s="5" t="str">
        <f t="shared" si="60"/>
        <v>Automatic</v>
      </c>
      <c r="V437" s="7">
        <f t="shared" si="61"/>
        <v>10000</v>
      </c>
      <c r="W437" s="7" t="str">
        <f>IFERROR(INDEX(PriceBands!C:C,MATCH(V437,PriceBands!A:A,0)),"£30k+")</f>
        <v>£10-£15k</v>
      </c>
      <c r="X437" s="7">
        <f t="shared" si="62"/>
        <v>0</v>
      </c>
      <c r="Y437" s="7" t="str">
        <f>IFERROR(INDEX(MileageBand!B:B,MATCH(VehicleData!X437,MileageBand!A:A,0)),"Extremely High")</f>
        <v>Low</v>
      </c>
      <c r="Z437" s="7">
        <f t="shared" si="63"/>
        <v>1.2</v>
      </c>
      <c r="AA437" s="9" t="str">
        <f t="shared" si="64"/>
        <v>Y</v>
      </c>
      <c r="AB437" s="9" t="str">
        <f t="shared" si="65"/>
        <v>Y</v>
      </c>
      <c r="AC437" s="9" t="str">
        <f t="shared" si="66"/>
        <v>Y</v>
      </c>
      <c r="AD437" s="9" t="str">
        <f t="shared" si="67"/>
        <v>Y</v>
      </c>
      <c r="AE437" s="9" t="str">
        <f t="shared" si="68"/>
        <v>Y</v>
      </c>
      <c r="AF437" s="11" t="str">
        <f t="shared" si="69"/>
        <v>Y</v>
      </c>
    </row>
    <row r="438" spans="1:32" ht="13" x14ac:dyDescent="0.15">
      <c r="A438" s="1" t="s">
        <v>1288</v>
      </c>
      <c r="B438" s="1" t="s">
        <v>112</v>
      </c>
      <c r="C438" s="2">
        <v>13276</v>
      </c>
      <c r="D438" s="1" t="s">
        <v>1284</v>
      </c>
      <c r="E438" s="1">
        <v>2</v>
      </c>
      <c r="F438" s="1" t="s">
        <v>11</v>
      </c>
      <c r="G438" s="2">
        <v>33780</v>
      </c>
      <c r="H438" s="1" t="s">
        <v>4</v>
      </c>
      <c r="I438" s="1" t="s">
        <v>5</v>
      </c>
      <c r="J438" s="1" t="s">
        <v>13</v>
      </c>
      <c r="K438" s="1">
        <v>4</v>
      </c>
      <c r="L438" s="3">
        <v>45471</v>
      </c>
      <c r="M438" s="1">
        <v>24</v>
      </c>
      <c r="N438" s="1" t="s">
        <v>1289</v>
      </c>
      <c r="O438" s="1" t="s">
        <v>20</v>
      </c>
      <c r="P438" s="2">
        <v>1200</v>
      </c>
      <c r="Q438" s="1">
        <v>50.4</v>
      </c>
      <c r="R438" s="1">
        <v>5</v>
      </c>
      <c r="S438" s="1">
        <v>128</v>
      </c>
      <c r="T438" s="1">
        <v>2020</v>
      </c>
      <c r="U438" s="5" t="str">
        <f t="shared" si="60"/>
        <v>Automatic</v>
      </c>
      <c r="V438" s="7">
        <f t="shared" si="61"/>
        <v>10000</v>
      </c>
      <c r="W438" s="7" t="str">
        <f>IFERROR(INDEX(PriceBands!C:C,MATCH(V438,PriceBands!A:A,0)),"£30k+")</f>
        <v>£10-£15k</v>
      </c>
      <c r="X438" s="7">
        <f t="shared" si="62"/>
        <v>0</v>
      </c>
      <c r="Y438" s="7" t="str">
        <f>IFERROR(INDEX(MileageBand!B:B,MATCH(VehicleData!X438,MileageBand!A:A,0)),"Extremely High")</f>
        <v>Low</v>
      </c>
      <c r="Z438" s="7">
        <f t="shared" si="63"/>
        <v>1.2</v>
      </c>
      <c r="AA438" s="9" t="str">
        <f t="shared" si="64"/>
        <v>Y</v>
      </c>
      <c r="AB438" s="9" t="str">
        <f t="shared" si="65"/>
        <v>Y</v>
      </c>
      <c r="AC438" s="9" t="str">
        <f t="shared" si="66"/>
        <v>Y</v>
      </c>
      <c r="AD438" s="9" t="str">
        <f t="shared" si="67"/>
        <v>Y</v>
      </c>
      <c r="AE438" s="9" t="str">
        <f t="shared" si="68"/>
        <v>Y</v>
      </c>
      <c r="AF438" s="11" t="str">
        <f t="shared" si="69"/>
        <v>Y</v>
      </c>
    </row>
    <row r="439" spans="1:32" ht="13" x14ac:dyDescent="0.15">
      <c r="A439" s="1" t="s">
        <v>1290</v>
      </c>
      <c r="B439" s="1" t="s">
        <v>112</v>
      </c>
      <c r="C439" s="2">
        <v>12459</v>
      </c>
      <c r="D439" s="1" t="s">
        <v>1284</v>
      </c>
      <c r="E439" s="1">
        <v>2</v>
      </c>
      <c r="F439" s="1" t="s">
        <v>11</v>
      </c>
      <c r="G439" s="2">
        <v>41120</v>
      </c>
      <c r="H439" s="1" t="s">
        <v>56</v>
      </c>
      <c r="I439" s="1" t="s">
        <v>5</v>
      </c>
      <c r="J439" s="1" t="s">
        <v>13</v>
      </c>
      <c r="K439" s="1">
        <v>4</v>
      </c>
      <c r="L439" s="3">
        <v>45471</v>
      </c>
      <c r="M439" s="1">
        <v>19</v>
      </c>
      <c r="N439" s="1" t="s">
        <v>1291</v>
      </c>
      <c r="O439" s="1" t="s">
        <v>20</v>
      </c>
      <c r="P439" s="2">
        <v>1200</v>
      </c>
      <c r="Q439" s="1">
        <v>50.4</v>
      </c>
      <c r="R439" s="1">
        <v>5</v>
      </c>
      <c r="S439" s="1">
        <v>133</v>
      </c>
      <c r="T439" s="1">
        <v>2020</v>
      </c>
      <c r="U439" s="5" t="str">
        <f t="shared" si="60"/>
        <v>Automatic</v>
      </c>
      <c r="V439" s="7">
        <f t="shared" si="61"/>
        <v>10000</v>
      </c>
      <c r="W439" s="7" t="str">
        <f>IFERROR(INDEX(PriceBands!C:C,MATCH(V439,PriceBands!A:A,0)),"£30k+")</f>
        <v>£10-£15k</v>
      </c>
      <c r="X439" s="7">
        <f t="shared" si="62"/>
        <v>0</v>
      </c>
      <c r="Y439" s="7" t="str">
        <f>IFERROR(INDEX(MileageBand!B:B,MATCH(VehicleData!X439,MileageBand!A:A,0)),"Extremely High")</f>
        <v>Low</v>
      </c>
      <c r="Z439" s="7">
        <f t="shared" si="63"/>
        <v>1.2</v>
      </c>
      <c r="AA439" s="9" t="str">
        <f t="shared" si="64"/>
        <v>Y</v>
      </c>
      <c r="AB439" s="9" t="str">
        <f t="shared" si="65"/>
        <v>Y</v>
      </c>
      <c r="AC439" s="9" t="str">
        <f t="shared" si="66"/>
        <v>Y</v>
      </c>
      <c r="AD439" s="9" t="str">
        <f t="shared" si="67"/>
        <v>Y</v>
      </c>
      <c r="AE439" s="9" t="str">
        <f t="shared" si="68"/>
        <v>Y</v>
      </c>
      <c r="AF439" s="11" t="str">
        <f t="shared" si="69"/>
        <v>Y</v>
      </c>
    </row>
    <row r="440" spans="1:32" ht="13" x14ac:dyDescent="0.15">
      <c r="A440" s="1" t="s">
        <v>1292</v>
      </c>
      <c r="B440" s="1" t="s">
        <v>112</v>
      </c>
      <c r="C440" s="2">
        <v>12947</v>
      </c>
      <c r="D440" s="1" t="s">
        <v>1284</v>
      </c>
      <c r="E440" s="1">
        <v>2</v>
      </c>
      <c r="F440" s="1" t="s">
        <v>11</v>
      </c>
      <c r="G440" s="2">
        <v>40776</v>
      </c>
      <c r="H440" s="1" t="s">
        <v>12</v>
      </c>
      <c r="I440" s="1" t="s">
        <v>5</v>
      </c>
      <c r="J440" s="1" t="s">
        <v>13</v>
      </c>
      <c r="K440" s="1">
        <v>4</v>
      </c>
      <c r="L440" s="3">
        <v>45471</v>
      </c>
      <c r="M440" s="1">
        <v>19</v>
      </c>
      <c r="N440" s="1" t="s">
        <v>1285</v>
      </c>
      <c r="O440" s="1" t="s">
        <v>20</v>
      </c>
      <c r="P440" s="2">
        <v>1200</v>
      </c>
      <c r="Q440" s="1">
        <v>50.4</v>
      </c>
      <c r="R440" s="1">
        <v>5</v>
      </c>
      <c r="S440" s="1">
        <v>133</v>
      </c>
      <c r="T440" s="1">
        <v>2020</v>
      </c>
      <c r="U440" s="5" t="str">
        <f t="shared" si="60"/>
        <v>Automatic</v>
      </c>
      <c r="V440" s="7">
        <f t="shared" si="61"/>
        <v>10000</v>
      </c>
      <c r="W440" s="7" t="str">
        <f>IFERROR(INDEX(PriceBands!C:C,MATCH(V440,PriceBands!A:A,0)),"£30k+")</f>
        <v>£10-£15k</v>
      </c>
      <c r="X440" s="7">
        <f t="shared" si="62"/>
        <v>0</v>
      </c>
      <c r="Y440" s="7" t="str">
        <f>IFERROR(INDEX(MileageBand!B:B,MATCH(VehicleData!X440,MileageBand!A:A,0)),"Extremely High")</f>
        <v>Low</v>
      </c>
      <c r="Z440" s="7">
        <f t="shared" si="63"/>
        <v>1.2</v>
      </c>
      <c r="AA440" s="9" t="str">
        <f t="shared" si="64"/>
        <v>Y</v>
      </c>
      <c r="AB440" s="9" t="str">
        <f t="shared" si="65"/>
        <v>Y</v>
      </c>
      <c r="AC440" s="9" t="str">
        <f t="shared" si="66"/>
        <v>Y</v>
      </c>
      <c r="AD440" s="9" t="str">
        <f t="shared" si="67"/>
        <v>Y</v>
      </c>
      <c r="AE440" s="9" t="str">
        <f t="shared" si="68"/>
        <v>Y</v>
      </c>
      <c r="AF440" s="11" t="str">
        <f t="shared" si="69"/>
        <v>Y</v>
      </c>
    </row>
    <row r="441" spans="1:32" ht="13" x14ac:dyDescent="0.15">
      <c r="A441" s="1" t="s">
        <v>1293</v>
      </c>
      <c r="B441" s="1" t="s">
        <v>112</v>
      </c>
      <c r="C441" s="2">
        <v>13438</v>
      </c>
      <c r="D441" s="1" t="s">
        <v>1284</v>
      </c>
      <c r="E441" s="1">
        <v>2</v>
      </c>
      <c r="F441" s="1" t="s">
        <v>11</v>
      </c>
      <c r="G441" s="2">
        <v>36711</v>
      </c>
      <c r="H441" s="1" t="s">
        <v>32</v>
      </c>
      <c r="I441" s="1" t="s">
        <v>5</v>
      </c>
      <c r="J441" s="1" t="s">
        <v>13</v>
      </c>
      <c r="K441" s="1">
        <v>4</v>
      </c>
      <c r="L441" s="3">
        <v>45471</v>
      </c>
      <c r="M441" s="1">
        <v>24</v>
      </c>
      <c r="N441" s="1" t="s">
        <v>1294</v>
      </c>
      <c r="O441" s="1" t="s">
        <v>20</v>
      </c>
      <c r="P441" s="2">
        <v>1200</v>
      </c>
      <c r="Q441" s="1">
        <v>50.4</v>
      </c>
      <c r="R441" s="1">
        <v>5</v>
      </c>
      <c r="S441" s="1">
        <v>128</v>
      </c>
      <c r="T441" s="1">
        <v>2020</v>
      </c>
      <c r="U441" s="5" t="str">
        <f t="shared" si="60"/>
        <v>Automatic</v>
      </c>
      <c r="V441" s="7">
        <f t="shared" si="61"/>
        <v>10000</v>
      </c>
      <c r="W441" s="7" t="str">
        <f>IFERROR(INDEX(PriceBands!C:C,MATCH(V441,PriceBands!A:A,0)),"£30k+")</f>
        <v>£10-£15k</v>
      </c>
      <c r="X441" s="7">
        <f t="shared" si="62"/>
        <v>0</v>
      </c>
      <c r="Y441" s="7" t="str">
        <f>IFERROR(INDEX(MileageBand!B:B,MATCH(VehicleData!X441,MileageBand!A:A,0)),"Extremely High")</f>
        <v>Low</v>
      </c>
      <c r="Z441" s="7">
        <f t="shared" si="63"/>
        <v>1.2</v>
      </c>
      <c r="AA441" s="9" t="str">
        <f t="shared" si="64"/>
        <v>Y</v>
      </c>
      <c r="AB441" s="9" t="str">
        <f t="shared" si="65"/>
        <v>Y</v>
      </c>
      <c r="AC441" s="9" t="str">
        <f t="shared" si="66"/>
        <v>Y</v>
      </c>
      <c r="AD441" s="9" t="str">
        <f t="shared" si="67"/>
        <v>Y</v>
      </c>
      <c r="AE441" s="9" t="str">
        <f t="shared" si="68"/>
        <v>Y</v>
      </c>
      <c r="AF441" s="11" t="str">
        <f t="shared" si="69"/>
        <v>Y</v>
      </c>
    </row>
    <row r="442" spans="1:32" ht="13" x14ac:dyDescent="0.15">
      <c r="A442" s="1" t="s">
        <v>1295</v>
      </c>
      <c r="B442" s="1" t="s">
        <v>112</v>
      </c>
      <c r="C442" s="2">
        <v>12815</v>
      </c>
      <c r="D442" s="1" t="s">
        <v>1284</v>
      </c>
      <c r="E442" s="1">
        <v>2</v>
      </c>
      <c r="F442" s="1" t="s">
        <v>11</v>
      </c>
      <c r="G442" s="2">
        <v>42217</v>
      </c>
      <c r="H442" s="1" t="s">
        <v>32</v>
      </c>
      <c r="I442" s="1" t="s">
        <v>5</v>
      </c>
      <c r="J442" s="1" t="s">
        <v>13</v>
      </c>
      <c r="K442" s="1">
        <v>4</v>
      </c>
      <c r="L442" s="3">
        <v>45475</v>
      </c>
      <c r="M442" s="1">
        <v>24</v>
      </c>
      <c r="N442" s="1" t="s">
        <v>1296</v>
      </c>
      <c r="O442" s="1" t="s">
        <v>20</v>
      </c>
      <c r="P442" s="2">
        <v>1200</v>
      </c>
      <c r="Q442" s="1">
        <v>50.4</v>
      </c>
      <c r="R442" s="1">
        <v>5</v>
      </c>
      <c r="S442" s="1">
        <v>128</v>
      </c>
      <c r="T442" s="1">
        <v>2020</v>
      </c>
      <c r="U442" s="5" t="str">
        <f t="shared" si="60"/>
        <v>Automatic</v>
      </c>
      <c r="V442" s="7">
        <f t="shared" si="61"/>
        <v>10000</v>
      </c>
      <c r="W442" s="7" t="str">
        <f>IFERROR(INDEX(PriceBands!C:C,MATCH(V442,PriceBands!A:A,0)),"£30k+")</f>
        <v>£10-£15k</v>
      </c>
      <c r="X442" s="7">
        <f t="shared" si="62"/>
        <v>0</v>
      </c>
      <c r="Y442" s="7" t="str">
        <f>IFERROR(INDEX(MileageBand!B:B,MATCH(VehicleData!X442,MileageBand!A:A,0)),"Extremely High")</f>
        <v>Low</v>
      </c>
      <c r="Z442" s="7">
        <f t="shared" si="63"/>
        <v>1.2</v>
      </c>
      <c r="AA442" s="9" t="str">
        <f t="shared" si="64"/>
        <v>Y</v>
      </c>
      <c r="AB442" s="9" t="str">
        <f t="shared" si="65"/>
        <v>Y</v>
      </c>
      <c r="AC442" s="9" t="str">
        <f t="shared" si="66"/>
        <v>Y</v>
      </c>
      <c r="AD442" s="9" t="str">
        <f t="shared" si="67"/>
        <v>Y</v>
      </c>
      <c r="AE442" s="9" t="str">
        <f t="shared" si="68"/>
        <v>Y</v>
      </c>
      <c r="AF442" s="11" t="str">
        <f t="shared" si="69"/>
        <v>Y</v>
      </c>
    </row>
    <row r="443" spans="1:32" ht="13" x14ac:dyDescent="0.15">
      <c r="A443" s="1" t="s">
        <v>1297</v>
      </c>
      <c r="B443" s="1" t="s">
        <v>112</v>
      </c>
      <c r="C443" s="2">
        <v>12665</v>
      </c>
      <c r="D443" s="1" t="s">
        <v>1284</v>
      </c>
      <c r="E443" s="1">
        <v>2</v>
      </c>
      <c r="F443" s="1" t="s">
        <v>11</v>
      </c>
      <c r="G443" s="2">
        <v>26440</v>
      </c>
      <c r="H443" s="1" t="s">
        <v>12</v>
      </c>
      <c r="I443" s="1" t="s">
        <v>5</v>
      </c>
      <c r="J443" s="1" t="s">
        <v>13</v>
      </c>
      <c r="K443" s="1">
        <v>4</v>
      </c>
      <c r="L443" s="3">
        <v>45471</v>
      </c>
      <c r="M443" s="1">
        <v>24</v>
      </c>
      <c r="N443" s="1" t="s">
        <v>1298</v>
      </c>
      <c r="O443" s="1" t="s">
        <v>20</v>
      </c>
      <c r="P443" s="2">
        <v>1200</v>
      </c>
      <c r="Q443" s="1">
        <v>50.4</v>
      </c>
      <c r="R443" s="1">
        <v>5</v>
      </c>
      <c r="S443" s="1">
        <v>128</v>
      </c>
      <c r="T443" s="1">
        <v>2020</v>
      </c>
      <c r="U443" s="5" t="str">
        <f t="shared" si="60"/>
        <v>Automatic</v>
      </c>
      <c r="V443" s="7">
        <f t="shared" si="61"/>
        <v>10000</v>
      </c>
      <c r="W443" s="7" t="str">
        <f>IFERROR(INDEX(PriceBands!C:C,MATCH(V443,PriceBands!A:A,0)),"£30k+")</f>
        <v>£10-£15k</v>
      </c>
      <c r="X443" s="7">
        <f t="shared" si="62"/>
        <v>0</v>
      </c>
      <c r="Y443" s="7" t="str">
        <f>IFERROR(INDEX(MileageBand!B:B,MATCH(VehicleData!X443,MileageBand!A:A,0)),"Extremely High")</f>
        <v>Low</v>
      </c>
      <c r="Z443" s="7">
        <f t="shared" si="63"/>
        <v>1.2</v>
      </c>
      <c r="AA443" s="9" t="str">
        <f t="shared" si="64"/>
        <v>Y</v>
      </c>
      <c r="AB443" s="9" t="str">
        <f t="shared" si="65"/>
        <v>Y</v>
      </c>
      <c r="AC443" s="9" t="str">
        <f t="shared" si="66"/>
        <v>Y</v>
      </c>
      <c r="AD443" s="9" t="str">
        <f t="shared" si="67"/>
        <v>Y</v>
      </c>
      <c r="AE443" s="9" t="str">
        <f t="shared" si="68"/>
        <v>Y</v>
      </c>
      <c r="AF443" s="11" t="str">
        <f t="shared" si="69"/>
        <v>Y</v>
      </c>
    </row>
    <row r="444" spans="1:32" ht="13" x14ac:dyDescent="0.15">
      <c r="A444" s="1" t="s">
        <v>1299</v>
      </c>
      <c r="B444" s="1" t="s">
        <v>112</v>
      </c>
      <c r="C444" s="2">
        <v>13393</v>
      </c>
      <c r="D444" s="1" t="s">
        <v>1284</v>
      </c>
      <c r="E444" s="1">
        <v>2</v>
      </c>
      <c r="F444" s="1" t="s">
        <v>11</v>
      </c>
      <c r="G444" s="2">
        <v>32968</v>
      </c>
      <c r="H444" s="1" t="s">
        <v>4</v>
      </c>
      <c r="I444" s="1" t="s">
        <v>5</v>
      </c>
      <c r="J444" s="1" t="s">
        <v>13</v>
      </c>
      <c r="K444" s="1">
        <v>4</v>
      </c>
      <c r="L444" s="3">
        <v>45474</v>
      </c>
      <c r="M444" s="1">
        <v>24</v>
      </c>
      <c r="N444" s="1" t="s">
        <v>1285</v>
      </c>
      <c r="O444" s="1" t="s">
        <v>20</v>
      </c>
      <c r="P444" s="2">
        <v>1200</v>
      </c>
      <c r="Q444" s="1">
        <v>50.4</v>
      </c>
      <c r="R444" s="1">
        <v>5</v>
      </c>
      <c r="S444" s="1">
        <v>128</v>
      </c>
      <c r="T444" s="1">
        <v>2020</v>
      </c>
      <c r="U444" s="5" t="str">
        <f t="shared" si="60"/>
        <v>Automatic</v>
      </c>
      <c r="V444" s="7">
        <f t="shared" si="61"/>
        <v>10000</v>
      </c>
      <c r="W444" s="7" t="str">
        <f>IFERROR(INDEX(PriceBands!C:C,MATCH(V444,PriceBands!A:A,0)),"£30k+")</f>
        <v>£10-£15k</v>
      </c>
      <c r="X444" s="7">
        <f t="shared" si="62"/>
        <v>0</v>
      </c>
      <c r="Y444" s="7" t="str">
        <f>IFERROR(INDEX(MileageBand!B:B,MATCH(VehicleData!X444,MileageBand!A:A,0)),"Extremely High")</f>
        <v>Low</v>
      </c>
      <c r="Z444" s="7">
        <f t="shared" si="63"/>
        <v>1.2</v>
      </c>
      <c r="AA444" s="9" t="str">
        <f t="shared" si="64"/>
        <v>Y</v>
      </c>
      <c r="AB444" s="9" t="str">
        <f t="shared" si="65"/>
        <v>Y</v>
      </c>
      <c r="AC444" s="9" t="str">
        <f t="shared" si="66"/>
        <v>Y</v>
      </c>
      <c r="AD444" s="9" t="str">
        <f t="shared" si="67"/>
        <v>Y</v>
      </c>
      <c r="AE444" s="9" t="str">
        <f t="shared" si="68"/>
        <v>Y</v>
      </c>
      <c r="AF444" s="11" t="str">
        <f t="shared" si="69"/>
        <v>Y</v>
      </c>
    </row>
    <row r="445" spans="1:32" ht="13" x14ac:dyDescent="0.15">
      <c r="A445" s="1" t="s">
        <v>1300</v>
      </c>
      <c r="B445" s="1" t="s">
        <v>40</v>
      </c>
      <c r="C445" s="2">
        <v>20195</v>
      </c>
      <c r="D445" s="1" t="s">
        <v>1301</v>
      </c>
      <c r="E445" s="1">
        <v>2</v>
      </c>
      <c r="F445" s="1" t="s">
        <v>24</v>
      </c>
      <c r="G445" s="2">
        <v>27755</v>
      </c>
      <c r="H445" s="1" t="s">
        <v>32</v>
      </c>
      <c r="I445" s="1" t="s">
        <v>66</v>
      </c>
      <c r="J445" s="1" t="s">
        <v>6</v>
      </c>
      <c r="K445" s="1">
        <v>6</v>
      </c>
      <c r="L445" s="3">
        <v>45380</v>
      </c>
      <c r="M445" s="1">
        <v>21</v>
      </c>
      <c r="N445" s="1" t="s">
        <v>1302</v>
      </c>
      <c r="O445" s="1" t="s">
        <v>6</v>
      </c>
      <c r="P445" s="2">
        <v>2143</v>
      </c>
      <c r="Q445" s="1">
        <v>64.2</v>
      </c>
      <c r="R445" s="1">
        <v>5</v>
      </c>
      <c r="S445" s="1">
        <v>115</v>
      </c>
      <c r="T445" s="1">
        <v>2018</v>
      </c>
      <c r="U445" s="5" t="str">
        <f t="shared" si="60"/>
        <v>Automatic</v>
      </c>
      <c r="V445" s="7">
        <f t="shared" si="61"/>
        <v>20000</v>
      </c>
      <c r="W445" s="7" t="str">
        <f>IFERROR(INDEX(PriceBands!C:C,MATCH(V445,PriceBands!A:A,0)),"£30k+")</f>
        <v>£20-25k</v>
      </c>
      <c r="X445" s="7">
        <f t="shared" si="62"/>
        <v>0</v>
      </c>
      <c r="Y445" s="7" t="str">
        <f>IFERROR(INDEX(MileageBand!B:B,MATCH(VehicleData!X445,MileageBand!A:A,0)),"Extremely High")</f>
        <v>Low</v>
      </c>
      <c r="Z445" s="7">
        <f t="shared" si="63"/>
        <v>2.1</v>
      </c>
      <c r="AA445" s="9" t="str">
        <f t="shared" si="64"/>
        <v>Y</v>
      </c>
      <c r="AB445" s="9" t="str">
        <f t="shared" si="65"/>
        <v>Y</v>
      </c>
      <c r="AC445" s="9" t="str">
        <f t="shared" si="66"/>
        <v>Y</v>
      </c>
      <c r="AD445" s="9" t="str">
        <f t="shared" si="67"/>
        <v>Y</v>
      </c>
      <c r="AE445" s="9" t="str">
        <f t="shared" si="68"/>
        <v>Y</v>
      </c>
      <c r="AF445" s="11" t="str">
        <f t="shared" si="69"/>
        <v>Y</v>
      </c>
    </row>
    <row r="446" spans="1:32" ht="13" x14ac:dyDescent="0.15">
      <c r="A446" s="1" t="s">
        <v>1303</v>
      </c>
      <c r="B446" s="1" t="s">
        <v>1</v>
      </c>
      <c r="C446" s="2">
        <v>5445</v>
      </c>
      <c r="D446" s="1" t="s">
        <v>1304</v>
      </c>
      <c r="E446" s="1">
        <v>1</v>
      </c>
      <c r="F446" s="1" t="s">
        <v>11</v>
      </c>
      <c r="G446" s="2">
        <v>37000</v>
      </c>
      <c r="H446" s="1" t="s">
        <v>65</v>
      </c>
      <c r="I446" s="1" t="s">
        <v>5</v>
      </c>
      <c r="J446" s="1" t="s">
        <v>13</v>
      </c>
      <c r="K446" s="1">
        <v>6</v>
      </c>
      <c r="L446" s="3">
        <v>45765</v>
      </c>
      <c r="M446" s="1">
        <v>5</v>
      </c>
      <c r="N446" s="1" t="s">
        <v>1305</v>
      </c>
      <c r="O446" s="1" t="s">
        <v>20</v>
      </c>
      <c r="P446" s="1">
        <v>998</v>
      </c>
      <c r="Q446" s="1">
        <v>64.2</v>
      </c>
      <c r="R446" s="1">
        <v>5</v>
      </c>
      <c r="S446" s="1">
        <v>101</v>
      </c>
      <c r="T446" s="1">
        <v>2018</v>
      </c>
      <c r="U446" s="5" t="str">
        <f t="shared" si="60"/>
        <v>Manual</v>
      </c>
      <c r="V446" s="7">
        <f t="shared" si="61"/>
        <v>5000</v>
      </c>
      <c r="W446" s="7" t="str">
        <f>IFERROR(INDEX(PriceBands!C:C,MATCH(V446,PriceBands!A:A,0)),"£30k+")</f>
        <v>£5-10k</v>
      </c>
      <c r="X446" s="7">
        <f t="shared" si="62"/>
        <v>0</v>
      </c>
      <c r="Y446" s="7" t="str">
        <f>IFERROR(INDEX(MileageBand!B:B,MATCH(VehicleData!X446,MileageBand!A:A,0)),"Extremely High")</f>
        <v>Low</v>
      </c>
      <c r="Z446" s="7">
        <f t="shared" si="63"/>
        <v>1</v>
      </c>
      <c r="AA446" s="9" t="str">
        <f t="shared" si="64"/>
        <v>Y</v>
      </c>
      <c r="AB446" s="9" t="str">
        <f t="shared" si="65"/>
        <v>Y</v>
      </c>
      <c r="AC446" s="9" t="str">
        <f t="shared" si="66"/>
        <v>Y</v>
      </c>
      <c r="AD446" s="9" t="str">
        <f t="shared" si="67"/>
        <v>Y</v>
      </c>
      <c r="AE446" s="9" t="str">
        <f t="shared" si="68"/>
        <v>Y</v>
      </c>
      <c r="AF446" s="11" t="str">
        <f t="shared" si="69"/>
        <v>Y</v>
      </c>
    </row>
    <row r="447" spans="1:32" ht="13" x14ac:dyDescent="0.15">
      <c r="A447" s="1" t="s">
        <v>1306</v>
      </c>
      <c r="B447" s="1" t="s">
        <v>436</v>
      </c>
      <c r="C447" s="2">
        <v>7220</v>
      </c>
      <c r="D447" s="1" t="s">
        <v>1307</v>
      </c>
      <c r="E447" s="1">
        <v>1</v>
      </c>
      <c r="F447" s="1" t="s">
        <v>11</v>
      </c>
      <c r="G447" s="2">
        <v>50000</v>
      </c>
      <c r="H447" s="1" t="s">
        <v>4</v>
      </c>
      <c r="I447" s="1" t="s">
        <v>25</v>
      </c>
      <c r="J447" s="1" t="s">
        <v>13</v>
      </c>
      <c r="K447" s="1">
        <v>8</v>
      </c>
      <c r="L447" s="3">
        <v>44949</v>
      </c>
      <c r="M447" s="1">
        <v>15</v>
      </c>
      <c r="N447" s="1" t="s">
        <v>1308</v>
      </c>
      <c r="O447" s="1" t="s">
        <v>20</v>
      </c>
      <c r="P447" s="2">
        <v>1496</v>
      </c>
      <c r="Q447" s="1">
        <v>62.8</v>
      </c>
      <c r="R447" s="1">
        <v>5</v>
      </c>
      <c r="S447" s="1">
        <v>105</v>
      </c>
      <c r="T447" s="1">
        <v>2016</v>
      </c>
      <c r="U447" s="5" t="str">
        <f t="shared" si="60"/>
        <v>Manual</v>
      </c>
      <c r="V447" s="7">
        <f t="shared" si="61"/>
        <v>5000</v>
      </c>
      <c r="W447" s="7" t="str">
        <f>IFERROR(INDEX(PriceBands!C:C,MATCH(V447,PriceBands!A:A,0)),"£30k+")</f>
        <v>£5-10k</v>
      </c>
      <c r="X447" s="7">
        <f t="shared" si="62"/>
        <v>50000</v>
      </c>
      <c r="Y447" s="7" t="str">
        <f>IFERROR(INDEX(MileageBand!B:B,MATCH(VehicleData!X447,MileageBand!A:A,0)),"Extremely High")</f>
        <v>Medium</v>
      </c>
      <c r="Z447" s="7">
        <f t="shared" si="63"/>
        <v>1.5</v>
      </c>
      <c r="AA447" s="9" t="str">
        <f t="shared" si="64"/>
        <v>Y</v>
      </c>
      <c r="AB447" s="9" t="str">
        <f t="shared" si="65"/>
        <v>Y</v>
      </c>
      <c r="AC447" s="9" t="str">
        <f t="shared" si="66"/>
        <v>Y</v>
      </c>
      <c r="AD447" s="9" t="str">
        <f t="shared" si="67"/>
        <v>Y</v>
      </c>
      <c r="AE447" s="9" t="str">
        <f t="shared" si="68"/>
        <v>Y</v>
      </c>
      <c r="AF447" s="11" t="str">
        <f t="shared" si="69"/>
        <v>Y</v>
      </c>
    </row>
    <row r="448" spans="1:32" ht="13" x14ac:dyDescent="0.15">
      <c r="A448" s="1" t="s">
        <v>1309</v>
      </c>
      <c r="B448" s="1" t="s">
        <v>30</v>
      </c>
      <c r="C448" s="2">
        <v>12400</v>
      </c>
      <c r="D448" s="1" t="s">
        <v>1310</v>
      </c>
      <c r="E448" s="1">
        <v>2</v>
      </c>
      <c r="F448" s="1" t="s">
        <v>24</v>
      </c>
      <c r="G448" s="2">
        <v>20000</v>
      </c>
      <c r="H448" s="1" t="s">
        <v>12</v>
      </c>
      <c r="I448" s="1" t="s">
        <v>5</v>
      </c>
      <c r="J448" s="1" t="s">
        <v>26</v>
      </c>
      <c r="K448" s="1">
        <v>8</v>
      </c>
      <c r="L448" s="3">
        <v>45417</v>
      </c>
      <c r="M448" s="1">
        <v>25</v>
      </c>
      <c r="N448" s="1" t="s">
        <v>1311</v>
      </c>
      <c r="O448" s="1" t="s">
        <v>28</v>
      </c>
      <c r="P448" s="2">
        <v>1999</v>
      </c>
      <c r="Q448" s="1">
        <v>67.3</v>
      </c>
      <c r="R448" s="1">
        <v>5</v>
      </c>
      <c r="S448" s="1">
        <v>111</v>
      </c>
      <c r="T448" s="1">
        <v>2016</v>
      </c>
      <c r="U448" s="5" t="str">
        <f t="shared" si="60"/>
        <v>Automatic</v>
      </c>
      <c r="V448" s="7">
        <f t="shared" si="61"/>
        <v>10000</v>
      </c>
      <c r="W448" s="7" t="str">
        <f>IFERROR(INDEX(PriceBands!C:C,MATCH(V448,PriceBands!A:A,0)),"£30k+")</f>
        <v>£10-£15k</v>
      </c>
      <c r="X448" s="7">
        <f t="shared" si="62"/>
        <v>0</v>
      </c>
      <c r="Y448" s="7" t="str">
        <f>IFERROR(INDEX(MileageBand!B:B,MATCH(VehicleData!X448,MileageBand!A:A,0)),"Extremely High")</f>
        <v>Low</v>
      </c>
      <c r="Z448" s="7">
        <f t="shared" si="63"/>
        <v>2</v>
      </c>
      <c r="AA448" s="9" t="str">
        <f t="shared" si="64"/>
        <v>Y</v>
      </c>
      <c r="AB448" s="9" t="str">
        <f t="shared" si="65"/>
        <v>Y</v>
      </c>
      <c r="AC448" s="9" t="str">
        <f t="shared" si="66"/>
        <v>Y</v>
      </c>
      <c r="AD448" s="9" t="str">
        <f t="shared" si="67"/>
        <v>Y</v>
      </c>
      <c r="AE448" s="9" t="str">
        <f t="shared" si="68"/>
        <v>Y</v>
      </c>
      <c r="AF448" s="11" t="str">
        <f t="shared" si="69"/>
        <v>Y</v>
      </c>
    </row>
    <row r="449" spans="1:32" ht="13" x14ac:dyDescent="0.15">
      <c r="A449" s="1" t="s">
        <v>1312</v>
      </c>
      <c r="B449" s="1" t="s">
        <v>40</v>
      </c>
      <c r="C449" s="2">
        <v>12645</v>
      </c>
      <c r="D449" s="1" t="s">
        <v>1313</v>
      </c>
      <c r="E449" s="1">
        <v>2</v>
      </c>
      <c r="F449" s="1" t="s">
        <v>24</v>
      </c>
      <c r="G449" s="2">
        <v>23000</v>
      </c>
      <c r="H449" s="1" t="s">
        <v>48</v>
      </c>
      <c r="I449" s="1" t="s">
        <v>25</v>
      </c>
      <c r="J449" s="1" t="s">
        <v>117</v>
      </c>
      <c r="K449" s="1">
        <v>11</v>
      </c>
      <c r="L449" s="3">
        <v>44504</v>
      </c>
      <c r="M449" s="1">
        <v>36</v>
      </c>
      <c r="N449" s="1" t="s">
        <v>1314</v>
      </c>
      <c r="O449" s="1" t="s">
        <v>119</v>
      </c>
      <c r="P449" s="2">
        <v>2143</v>
      </c>
      <c r="Q449" s="1">
        <v>53.3</v>
      </c>
      <c r="R449" s="1">
        <v>4</v>
      </c>
      <c r="S449" s="1">
        <v>139</v>
      </c>
      <c r="T449" s="1">
        <v>2013</v>
      </c>
      <c r="U449" s="5" t="str">
        <f t="shared" si="60"/>
        <v>Automatic</v>
      </c>
      <c r="V449" s="7">
        <f t="shared" si="61"/>
        <v>10000</v>
      </c>
      <c r="W449" s="7" t="str">
        <f>IFERROR(INDEX(PriceBands!C:C,MATCH(V449,PriceBands!A:A,0)),"£30k+")</f>
        <v>£10-£15k</v>
      </c>
      <c r="X449" s="7">
        <f t="shared" si="62"/>
        <v>0</v>
      </c>
      <c r="Y449" s="7" t="str">
        <f>IFERROR(INDEX(MileageBand!B:B,MATCH(VehicleData!X449,MileageBand!A:A,0)),"Extremely High")</f>
        <v>Low</v>
      </c>
      <c r="Z449" s="7">
        <f t="shared" si="63"/>
        <v>2.1</v>
      </c>
      <c r="AA449" s="9" t="str">
        <f t="shared" si="64"/>
        <v>Y</v>
      </c>
      <c r="AB449" s="9" t="str">
        <f t="shared" si="65"/>
        <v>Y</v>
      </c>
      <c r="AC449" s="9" t="str">
        <f t="shared" si="66"/>
        <v>Y</v>
      </c>
      <c r="AD449" s="9" t="str">
        <f t="shared" si="67"/>
        <v>N</v>
      </c>
      <c r="AE449" s="9" t="str">
        <f t="shared" si="68"/>
        <v>Y</v>
      </c>
      <c r="AF449" s="11" t="str">
        <f t="shared" si="69"/>
        <v>N</v>
      </c>
    </row>
    <row r="450" spans="1:32" ht="13" x14ac:dyDescent="0.15">
      <c r="A450" s="1" t="s">
        <v>1315</v>
      </c>
      <c r="B450" s="1" t="s">
        <v>94</v>
      </c>
      <c r="C450" s="2">
        <v>14295</v>
      </c>
      <c r="D450" s="1" t="s">
        <v>1316</v>
      </c>
      <c r="E450" s="1">
        <v>2</v>
      </c>
      <c r="F450" s="1" t="s">
        <v>24</v>
      </c>
      <c r="G450" s="2">
        <v>120225</v>
      </c>
      <c r="H450" s="1" t="s">
        <v>48</v>
      </c>
      <c r="I450" s="1" t="s">
        <v>25</v>
      </c>
      <c r="J450" s="1" t="s">
        <v>26</v>
      </c>
      <c r="K450" s="1">
        <v>12</v>
      </c>
      <c r="L450" s="3">
        <v>44409</v>
      </c>
      <c r="M450" s="1">
        <v>32</v>
      </c>
      <c r="N450" s="1" t="s">
        <v>1317</v>
      </c>
      <c r="O450" s="1" t="s">
        <v>28</v>
      </c>
      <c r="P450" s="2">
        <v>1995</v>
      </c>
      <c r="Q450" s="1">
        <v>60.1</v>
      </c>
      <c r="R450" s="1">
        <v>5</v>
      </c>
      <c r="S450" s="1">
        <v>123</v>
      </c>
      <c r="T450" s="1">
        <v>2012</v>
      </c>
      <c r="U450" s="5" t="str">
        <f t="shared" si="60"/>
        <v>Automatic</v>
      </c>
      <c r="V450" s="7">
        <f t="shared" si="61"/>
        <v>10000</v>
      </c>
      <c r="W450" s="7" t="str">
        <f>IFERROR(INDEX(PriceBands!C:C,MATCH(V450,PriceBands!A:A,0)),"£30k+")</f>
        <v>£10-£15k</v>
      </c>
      <c r="X450" s="7">
        <f t="shared" si="62"/>
        <v>100000</v>
      </c>
      <c r="Y450" s="7" t="str">
        <f>IFERROR(INDEX(MileageBand!B:B,MATCH(VehicleData!X450,MileageBand!A:A,0)),"Extremely High")</f>
        <v>High</v>
      </c>
      <c r="Z450" s="7">
        <f t="shared" si="63"/>
        <v>2</v>
      </c>
      <c r="AA450" s="9" t="str">
        <f t="shared" si="64"/>
        <v>Y</v>
      </c>
      <c r="AB450" s="9" t="str">
        <f t="shared" si="65"/>
        <v>N</v>
      </c>
      <c r="AC450" s="9" t="str">
        <f t="shared" si="66"/>
        <v>Y</v>
      </c>
      <c r="AD450" s="9" t="str">
        <f t="shared" si="67"/>
        <v>N</v>
      </c>
      <c r="AE450" s="9" t="str">
        <f t="shared" si="68"/>
        <v>Y</v>
      </c>
      <c r="AF450" s="11" t="str">
        <f t="shared" si="69"/>
        <v>N</v>
      </c>
    </row>
    <row r="451" spans="1:32" ht="13" x14ac:dyDescent="0.15">
      <c r="A451" s="1" t="s">
        <v>1318</v>
      </c>
      <c r="B451" s="1" t="s">
        <v>104</v>
      </c>
      <c r="C451" s="2">
        <v>12345</v>
      </c>
      <c r="D451" s="1" t="s">
        <v>1319</v>
      </c>
      <c r="E451" s="1">
        <v>2</v>
      </c>
      <c r="F451" s="1" t="s">
        <v>11</v>
      </c>
      <c r="G451" s="1">
        <v>50</v>
      </c>
      <c r="H451" s="1" t="s">
        <v>48</v>
      </c>
      <c r="I451" s="1" t="s">
        <v>25</v>
      </c>
      <c r="J451" s="1" t="s">
        <v>13</v>
      </c>
      <c r="K451" s="1">
        <v>12</v>
      </c>
      <c r="L451" s="3">
        <v>44699</v>
      </c>
      <c r="M451" s="1">
        <v>16</v>
      </c>
      <c r="N451" s="1" t="s">
        <v>1320</v>
      </c>
      <c r="O451" s="1" t="s">
        <v>20</v>
      </c>
      <c r="P451" s="2">
        <v>1798</v>
      </c>
      <c r="Q451" s="1">
        <v>70.599999999999994</v>
      </c>
      <c r="R451" s="1">
        <v>5</v>
      </c>
      <c r="S451" s="1">
        <v>92</v>
      </c>
      <c r="T451" s="1">
        <v>2012</v>
      </c>
      <c r="U451" s="5" t="str">
        <f t="shared" ref="U451:U514" si="70">IF(E451=2,"Automatic","Manual")</f>
        <v>Automatic</v>
      </c>
      <c r="V451" s="7">
        <f t="shared" ref="V451:V514" si="71">ROUNDDOWN(C451/5000,0)*5000</f>
        <v>10000</v>
      </c>
      <c r="W451" s="7" t="str">
        <f>IFERROR(INDEX(PriceBands!C:C,MATCH(V451,PriceBands!A:A,0)),"£30k+")</f>
        <v>£10-£15k</v>
      </c>
      <c r="X451" s="7">
        <f t="shared" ref="X451:X514" si="72">ROUNDDOWN(G451/50000,0)*50000</f>
        <v>0</v>
      </c>
      <c r="Y451" s="7" t="str">
        <f>IFERROR(INDEX(MileageBand!B:B,MATCH(VehicleData!X451,MileageBand!A:A,0)),"Extremely High")</f>
        <v>Low</v>
      </c>
      <c r="Z451" s="7">
        <f t="shared" ref="Z451:Z514" si="73">ROUND(P451/1000,1)</f>
        <v>1.8</v>
      </c>
      <c r="AA451" s="9" t="str">
        <f t="shared" ref="AA451:AA514" si="74">IF(W451="£30k+","N","Y")</f>
        <v>Y</v>
      </c>
      <c r="AB451" s="9" t="str">
        <f t="shared" ref="AB451:AB514" si="75">IF(Y451="High","N","Y")</f>
        <v>Y</v>
      </c>
      <c r="AC451" s="9" t="str">
        <f t="shared" ref="AC451:AC514" si="76">IF(Z451&gt;2.5,"N","Y")</f>
        <v>Y</v>
      </c>
      <c r="AD451" s="9" t="str">
        <f t="shared" ref="AD451:AD514" si="77">IF(T451&lt;2014,"N","Y")</f>
        <v>N</v>
      </c>
      <c r="AE451" s="9" t="str">
        <f t="shared" ref="AE451:AE514" si="78">IF(Q451&lt;30,"N","Y")</f>
        <v>Y</v>
      </c>
      <c r="AF451" s="11" t="str">
        <f t="shared" ref="AF451:AF514" si="79">IF(AND(AA451="Y",AB451="Y",AC451="Y",AD451="Y",AE451="Y"),"Y","N")</f>
        <v>N</v>
      </c>
    </row>
    <row r="452" spans="1:32" ht="13" x14ac:dyDescent="0.15">
      <c r="A452" s="1" t="s">
        <v>1321</v>
      </c>
      <c r="B452" s="1" t="s">
        <v>94</v>
      </c>
      <c r="C452" s="2">
        <v>2700</v>
      </c>
      <c r="D452" s="1" t="s">
        <v>1322</v>
      </c>
      <c r="E452" s="1">
        <v>1</v>
      </c>
      <c r="F452" s="1" t="s">
        <v>24</v>
      </c>
      <c r="G452" s="2">
        <v>94000</v>
      </c>
      <c r="H452" s="1" t="s">
        <v>48</v>
      </c>
      <c r="I452" s="1" t="s">
        <v>25</v>
      </c>
      <c r="J452" s="1" t="s">
        <v>13</v>
      </c>
      <c r="K452" s="1">
        <v>17</v>
      </c>
      <c r="L452" s="3">
        <v>45014</v>
      </c>
      <c r="M452" s="1">
        <v>26</v>
      </c>
      <c r="N452" s="1" t="s">
        <v>1323</v>
      </c>
      <c r="O452" s="1" t="s">
        <v>28</v>
      </c>
      <c r="P452" s="2">
        <v>1995</v>
      </c>
      <c r="Q452" s="1">
        <v>49.6</v>
      </c>
      <c r="R452" s="1">
        <v>5</v>
      </c>
      <c r="S452" s="1">
        <v>153</v>
      </c>
      <c r="T452" s="1">
        <v>2007</v>
      </c>
      <c r="U452" s="5" t="str">
        <f t="shared" si="70"/>
        <v>Manual</v>
      </c>
      <c r="V452" s="7">
        <f t="shared" si="71"/>
        <v>0</v>
      </c>
      <c r="W452" s="7" t="str">
        <f>IFERROR(INDEX(PriceBands!C:C,MATCH(V452,PriceBands!A:A,0)),"£30k+")</f>
        <v>£0-5k</v>
      </c>
      <c r="X452" s="7">
        <f t="shared" si="72"/>
        <v>50000</v>
      </c>
      <c r="Y452" s="7" t="str">
        <f>IFERROR(INDEX(MileageBand!B:B,MATCH(VehicleData!X452,MileageBand!A:A,0)),"Extremely High")</f>
        <v>Medium</v>
      </c>
      <c r="Z452" s="7">
        <f t="shared" si="73"/>
        <v>2</v>
      </c>
      <c r="AA452" s="9" t="str">
        <f t="shared" si="74"/>
        <v>Y</v>
      </c>
      <c r="AB452" s="9" t="str">
        <f t="shared" si="75"/>
        <v>Y</v>
      </c>
      <c r="AC452" s="9" t="str">
        <f t="shared" si="76"/>
        <v>Y</v>
      </c>
      <c r="AD452" s="9" t="str">
        <f t="shared" si="77"/>
        <v>N</v>
      </c>
      <c r="AE452" s="9" t="str">
        <f t="shared" si="78"/>
        <v>Y</v>
      </c>
      <c r="AF452" s="11" t="str">
        <f t="shared" si="79"/>
        <v>N</v>
      </c>
    </row>
    <row r="453" spans="1:32" ht="13" x14ac:dyDescent="0.15">
      <c r="A453" s="1" t="s">
        <v>1324</v>
      </c>
      <c r="B453" s="1" t="s">
        <v>40</v>
      </c>
      <c r="C453" s="2">
        <v>27395</v>
      </c>
      <c r="D453" s="1" t="s">
        <v>1325</v>
      </c>
      <c r="E453" s="1">
        <v>2</v>
      </c>
      <c r="F453" s="1" t="s">
        <v>24</v>
      </c>
      <c r="G453" s="2">
        <v>14007</v>
      </c>
      <c r="H453" s="1" t="s">
        <v>12</v>
      </c>
      <c r="I453" s="1" t="s">
        <v>25</v>
      </c>
      <c r="J453" s="1" t="s">
        <v>117</v>
      </c>
      <c r="K453" s="1">
        <v>7</v>
      </c>
      <c r="L453" s="3">
        <v>44631</v>
      </c>
      <c r="M453" s="1">
        <v>32</v>
      </c>
      <c r="N453" s="1" t="s">
        <v>1326</v>
      </c>
      <c r="O453" s="1" t="s">
        <v>119</v>
      </c>
      <c r="P453" s="2">
        <v>2143</v>
      </c>
      <c r="Q453" s="1">
        <v>67.3</v>
      </c>
      <c r="R453" s="1">
        <v>4</v>
      </c>
      <c r="S453" s="1">
        <v>109</v>
      </c>
      <c r="T453" s="1">
        <v>2017</v>
      </c>
      <c r="U453" s="5" t="str">
        <f t="shared" si="70"/>
        <v>Automatic</v>
      </c>
      <c r="V453" s="7">
        <f t="shared" si="71"/>
        <v>25000</v>
      </c>
      <c r="W453" s="7" t="str">
        <f>IFERROR(INDEX(PriceBands!C:C,MATCH(V453,PriceBands!A:A,0)),"£30k+")</f>
        <v>£25-30k</v>
      </c>
      <c r="X453" s="7">
        <f t="shared" si="72"/>
        <v>0</v>
      </c>
      <c r="Y453" s="7" t="str">
        <f>IFERROR(INDEX(MileageBand!B:B,MATCH(VehicleData!X453,MileageBand!A:A,0)),"Extremely High")</f>
        <v>Low</v>
      </c>
      <c r="Z453" s="7">
        <f t="shared" si="73"/>
        <v>2.1</v>
      </c>
      <c r="AA453" s="9" t="str">
        <f t="shared" si="74"/>
        <v>Y</v>
      </c>
      <c r="AB453" s="9" t="str">
        <f t="shared" si="75"/>
        <v>Y</v>
      </c>
      <c r="AC453" s="9" t="str">
        <f t="shared" si="76"/>
        <v>Y</v>
      </c>
      <c r="AD453" s="9" t="str">
        <f t="shared" si="77"/>
        <v>Y</v>
      </c>
      <c r="AE453" s="9" t="str">
        <f t="shared" si="78"/>
        <v>Y</v>
      </c>
      <c r="AF453" s="11" t="str">
        <f t="shared" si="79"/>
        <v>Y</v>
      </c>
    </row>
    <row r="454" spans="1:32" ht="13" x14ac:dyDescent="0.15">
      <c r="A454" s="1" t="s">
        <v>1327</v>
      </c>
      <c r="B454" s="1" t="s">
        <v>104</v>
      </c>
      <c r="C454" s="2">
        <v>13895</v>
      </c>
      <c r="D454" s="1" t="s">
        <v>496</v>
      </c>
      <c r="E454" s="1">
        <v>2</v>
      </c>
      <c r="F454" s="1" t="s">
        <v>3</v>
      </c>
      <c r="G454" s="2">
        <v>100000</v>
      </c>
      <c r="H454" s="1" t="s">
        <v>12</v>
      </c>
      <c r="I454" s="1" t="s">
        <v>25</v>
      </c>
      <c r="J454" s="1" t="s">
        <v>13</v>
      </c>
      <c r="K454" s="1">
        <v>8</v>
      </c>
      <c r="L454" s="3">
        <v>44643</v>
      </c>
      <c r="M454" s="1">
        <v>15</v>
      </c>
      <c r="N454" s="1" t="s">
        <v>1328</v>
      </c>
      <c r="O454" s="1" t="s">
        <v>20</v>
      </c>
      <c r="P454" s="2">
        <v>1798</v>
      </c>
      <c r="Q454" s="1">
        <v>72.400000000000006</v>
      </c>
      <c r="R454" s="1">
        <v>5</v>
      </c>
      <c r="S454" s="1">
        <v>89</v>
      </c>
      <c r="T454" s="1">
        <v>2016</v>
      </c>
      <c r="U454" s="5" t="str">
        <f t="shared" si="70"/>
        <v>Automatic</v>
      </c>
      <c r="V454" s="7">
        <f t="shared" si="71"/>
        <v>10000</v>
      </c>
      <c r="W454" s="7" t="str">
        <f>IFERROR(INDEX(PriceBands!C:C,MATCH(V454,PriceBands!A:A,0)),"£30k+")</f>
        <v>£10-£15k</v>
      </c>
      <c r="X454" s="7">
        <f t="shared" si="72"/>
        <v>100000</v>
      </c>
      <c r="Y454" s="7" t="str">
        <f>IFERROR(INDEX(MileageBand!B:B,MATCH(VehicleData!X454,MileageBand!A:A,0)),"Extremely High")</f>
        <v>High</v>
      </c>
      <c r="Z454" s="7">
        <f t="shared" si="73"/>
        <v>1.8</v>
      </c>
      <c r="AA454" s="9" t="str">
        <f t="shared" si="74"/>
        <v>Y</v>
      </c>
      <c r="AB454" s="9" t="str">
        <f t="shared" si="75"/>
        <v>N</v>
      </c>
      <c r="AC454" s="9" t="str">
        <f t="shared" si="76"/>
        <v>Y</v>
      </c>
      <c r="AD454" s="9" t="str">
        <f t="shared" si="77"/>
        <v>Y</v>
      </c>
      <c r="AE454" s="9" t="str">
        <f t="shared" si="78"/>
        <v>Y</v>
      </c>
      <c r="AF454" s="11" t="str">
        <f t="shared" si="79"/>
        <v>N</v>
      </c>
    </row>
    <row r="455" spans="1:32" ht="13" x14ac:dyDescent="0.15">
      <c r="A455" s="1" t="s">
        <v>1329</v>
      </c>
      <c r="B455" s="1" t="s">
        <v>51</v>
      </c>
      <c r="C455" s="2">
        <v>4345</v>
      </c>
      <c r="D455" s="1" t="s">
        <v>61</v>
      </c>
      <c r="E455" s="1">
        <v>1</v>
      </c>
      <c r="F455" s="1" t="s">
        <v>11</v>
      </c>
      <c r="G455" s="2">
        <v>59739</v>
      </c>
      <c r="H455" s="1" t="s">
        <v>4</v>
      </c>
      <c r="I455" s="1" t="s">
        <v>25</v>
      </c>
      <c r="J455" s="1" t="s">
        <v>13</v>
      </c>
      <c r="K455" s="1">
        <v>10</v>
      </c>
      <c r="L455" s="3">
        <v>45010</v>
      </c>
      <c r="M455" s="1">
        <v>7</v>
      </c>
      <c r="N455" s="1" t="s">
        <v>1330</v>
      </c>
      <c r="O455" s="1" t="s">
        <v>15</v>
      </c>
      <c r="P455" s="2">
        <v>1242</v>
      </c>
      <c r="Q455" s="1">
        <v>54.3</v>
      </c>
      <c r="R455" s="1">
        <v>5</v>
      </c>
      <c r="S455" s="1">
        <v>120</v>
      </c>
      <c r="T455" s="1">
        <v>2014</v>
      </c>
      <c r="U455" s="5" t="str">
        <f t="shared" si="70"/>
        <v>Manual</v>
      </c>
      <c r="V455" s="7">
        <f t="shared" si="71"/>
        <v>0</v>
      </c>
      <c r="W455" s="7" t="str">
        <f>IFERROR(INDEX(PriceBands!C:C,MATCH(V455,PriceBands!A:A,0)),"£30k+")</f>
        <v>£0-5k</v>
      </c>
      <c r="X455" s="7">
        <f t="shared" si="72"/>
        <v>50000</v>
      </c>
      <c r="Y455" s="7" t="str">
        <f>IFERROR(INDEX(MileageBand!B:B,MATCH(VehicleData!X455,MileageBand!A:A,0)),"Extremely High")</f>
        <v>Medium</v>
      </c>
      <c r="Z455" s="7">
        <f t="shared" si="73"/>
        <v>1.2</v>
      </c>
      <c r="AA455" s="9" t="str">
        <f t="shared" si="74"/>
        <v>Y</v>
      </c>
      <c r="AB455" s="9" t="str">
        <f t="shared" si="75"/>
        <v>Y</v>
      </c>
      <c r="AC455" s="9" t="str">
        <f t="shared" si="76"/>
        <v>Y</v>
      </c>
      <c r="AD455" s="9" t="str">
        <f t="shared" si="77"/>
        <v>Y</v>
      </c>
      <c r="AE455" s="9" t="str">
        <f t="shared" si="78"/>
        <v>Y</v>
      </c>
      <c r="AF455" s="11" t="str">
        <f t="shared" si="79"/>
        <v>Y</v>
      </c>
    </row>
    <row r="456" spans="1:32" ht="13" x14ac:dyDescent="0.15">
      <c r="A456" s="1" t="s">
        <v>1331</v>
      </c>
      <c r="B456" s="1" t="s">
        <v>40</v>
      </c>
      <c r="C456" s="2">
        <v>7060</v>
      </c>
      <c r="D456" s="1" t="s">
        <v>1332</v>
      </c>
      <c r="E456" s="1">
        <v>1</v>
      </c>
      <c r="F456" s="1" t="s">
        <v>24</v>
      </c>
      <c r="G456" s="2">
        <v>2200</v>
      </c>
      <c r="H456" s="1" t="s">
        <v>56</v>
      </c>
      <c r="I456" s="1" t="s">
        <v>5</v>
      </c>
      <c r="J456" s="1" t="s">
        <v>42</v>
      </c>
      <c r="K456" s="1">
        <v>10</v>
      </c>
      <c r="L456" s="3">
        <v>45461</v>
      </c>
      <c r="M456" s="1">
        <v>16</v>
      </c>
      <c r="N456" s="1" t="s">
        <v>1333</v>
      </c>
      <c r="O456" s="1" t="s">
        <v>44</v>
      </c>
      <c r="P456" s="2">
        <v>1461</v>
      </c>
      <c r="Q456" s="1">
        <v>61.4</v>
      </c>
      <c r="R456" s="1">
        <v>5</v>
      </c>
      <c r="S456" s="1">
        <v>117</v>
      </c>
      <c r="T456" s="1">
        <v>2014</v>
      </c>
      <c r="U456" s="5" t="str">
        <f t="shared" si="70"/>
        <v>Manual</v>
      </c>
      <c r="V456" s="7">
        <f t="shared" si="71"/>
        <v>5000</v>
      </c>
      <c r="W456" s="7" t="str">
        <f>IFERROR(INDEX(PriceBands!C:C,MATCH(V456,PriceBands!A:A,0)),"£30k+")</f>
        <v>£5-10k</v>
      </c>
      <c r="X456" s="7">
        <f t="shared" si="72"/>
        <v>0</v>
      </c>
      <c r="Y456" s="7" t="str">
        <f>IFERROR(INDEX(MileageBand!B:B,MATCH(VehicleData!X456,MileageBand!A:A,0)),"Extremely High")</f>
        <v>Low</v>
      </c>
      <c r="Z456" s="7">
        <f t="shared" si="73"/>
        <v>1.5</v>
      </c>
      <c r="AA456" s="9" t="str">
        <f t="shared" si="74"/>
        <v>Y</v>
      </c>
      <c r="AB456" s="9" t="str">
        <f t="shared" si="75"/>
        <v>Y</v>
      </c>
      <c r="AC456" s="9" t="str">
        <f t="shared" si="76"/>
        <v>Y</v>
      </c>
      <c r="AD456" s="9" t="str">
        <f t="shared" si="77"/>
        <v>Y</v>
      </c>
      <c r="AE456" s="9" t="str">
        <f t="shared" si="78"/>
        <v>Y</v>
      </c>
      <c r="AF456" s="11" t="str">
        <f t="shared" si="79"/>
        <v>Y</v>
      </c>
    </row>
    <row r="457" spans="1:32" ht="13" x14ac:dyDescent="0.15">
      <c r="A457" s="1" t="s">
        <v>1334</v>
      </c>
      <c r="B457" s="1" t="s">
        <v>40</v>
      </c>
      <c r="C457" s="2">
        <v>22145</v>
      </c>
      <c r="D457" s="1" t="s">
        <v>1335</v>
      </c>
      <c r="E457" s="1">
        <v>2</v>
      </c>
      <c r="F457" s="1" t="s">
        <v>24</v>
      </c>
      <c r="G457" s="2">
        <v>26000</v>
      </c>
      <c r="H457" s="1" t="s">
        <v>48</v>
      </c>
      <c r="I457" s="1" t="s">
        <v>25</v>
      </c>
      <c r="J457" s="1" t="s">
        <v>117</v>
      </c>
      <c r="K457" s="1">
        <v>11</v>
      </c>
      <c r="L457" s="3">
        <v>44758</v>
      </c>
      <c r="M457" s="1">
        <v>40</v>
      </c>
      <c r="N457" s="1" t="s">
        <v>1336</v>
      </c>
      <c r="O457" s="1" t="s">
        <v>119</v>
      </c>
      <c r="P457" s="2">
        <v>2143</v>
      </c>
      <c r="Q457" s="1">
        <v>55.4</v>
      </c>
      <c r="R457" s="1">
        <v>4</v>
      </c>
      <c r="S457" s="1">
        <v>138</v>
      </c>
      <c r="T457" s="1">
        <v>2013</v>
      </c>
      <c r="U457" s="5" t="str">
        <f t="shared" si="70"/>
        <v>Automatic</v>
      </c>
      <c r="V457" s="7">
        <f t="shared" si="71"/>
        <v>20000</v>
      </c>
      <c r="W457" s="7" t="str">
        <f>IFERROR(INDEX(PriceBands!C:C,MATCH(V457,PriceBands!A:A,0)),"£30k+")</f>
        <v>£20-25k</v>
      </c>
      <c r="X457" s="7">
        <f t="shared" si="72"/>
        <v>0</v>
      </c>
      <c r="Y457" s="7" t="str">
        <f>IFERROR(INDEX(MileageBand!B:B,MATCH(VehicleData!X457,MileageBand!A:A,0)),"Extremely High")</f>
        <v>Low</v>
      </c>
      <c r="Z457" s="7">
        <f t="shared" si="73"/>
        <v>2.1</v>
      </c>
      <c r="AA457" s="9" t="str">
        <f t="shared" si="74"/>
        <v>Y</v>
      </c>
      <c r="AB457" s="9" t="str">
        <f t="shared" si="75"/>
        <v>Y</v>
      </c>
      <c r="AC457" s="9" t="str">
        <f t="shared" si="76"/>
        <v>Y</v>
      </c>
      <c r="AD457" s="9" t="str">
        <f t="shared" si="77"/>
        <v>N</v>
      </c>
      <c r="AE457" s="9" t="str">
        <f t="shared" si="78"/>
        <v>Y</v>
      </c>
      <c r="AF457" s="11" t="str">
        <f t="shared" si="79"/>
        <v>N</v>
      </c>
    </row>
    <row r="458" spans="1:32" ht="13" x14ac:dyDescent="0.15">
      <c r="A458" s="1" t="s">
        <v>1337</v>
      </c>
      <c r="B458" s="1" t="s">
        <v>104</v>
      </c>
      <c r="C458" s="2">
        <v>5295</v>
      </c>
      <c r="D458" s="1" t="s">
        <v>1338</v>
      </c>
      <c r="E458" s="1">
        <v>2</v>
      </c>
      <c r="F458" s="1" t="s">
        <v>3</v>
      </c>
      <c r="G458" s="2">
        <v>118000</v>
      </c>
      <c r="H458" s="1" t="s">
        <v>12</v>
      </c>
      <c r="I458" s="1" t="s">
        <v>5</v>
      </c>
      <c r="J458" s="1" t="s">
        <v>13</v>
      </c>
      <c r="K458" s="1">
        <v>13</v>
      </c>
      <c r="L458" s="3">
        <v>45729</v>
      </c>
      <c r="M458" s="1">
        <v>16</v>
      </c>
      <c r="N458" s="1" t="s">
        <v>1339</v>
      </c>
      <c r="O458" s="1" t="s">
        <v>20</v>
      </c>
      <c r="P458" s="2">
        <v>1791</v>
      </c>
      <c r="Q458" s="1">
        <v>70.599999999999994</v>
      </c>
      <c r="R458" s="1">
        <v>5</v>
      </c>
      <c r="S458" s="1">
        <v>92</v>
      </c>
      <c r="T458" s="1">
        <v>2011</v>
      </c>
      <c r="U458" s="5" t="str">
        <f t="shared" si="70"/>
        <v>Automatic</v>
      </c>
      <c r="V458" s="7">
        <f t="shared" si="71"/>
        <v>5000</v>
      </c>
      <c r="W458" s="7" t="str">
        <f>IFERROR(INDEX(PriceBands!C:C,MATCH(V458,PriceBands!A:A,0)),"£30k+")</f>
        <v>£5-10k</v>
      </c>
      <c r="X458" s="7">
        <f t="shared" si="72"/>
        <v>100000</v>
      </c>
      <c r="Y458" s="7" t="str">
        <f>IFERROR(INDEX(MileageBand!B:B,MATCH(VehicleData!X458,MileageBand!A:A,0)),"Extremely High")</f>
        <v>High</v>
      </c>
      <c r="Z458" s="7">
        <f t="shared" si="73"/>
        <v>1.8</v>
      </c>
      <c r="AA458" s="9" t="str">
        <f t="shared" si="74"/>
        <v>Y</v>
      </c>
      <c r="AB458" s="9" t="str">
        <f t="shared" si="75"/>
        <v>N</v>
      </c>
      <c r="AC458" s="9" t="str">
        <f t="shared" si="76"/>
        <v>Y</v>
      </c>
      <c r="AD458" s="9" t="str">
        <f t="shared" si="77"/>
        <v>N</v>
      </c>
      <c r="AE458" s="9" t="str">
        <f t="shared" si="78"/>
        <v>Y</v>
      </c>
      <c r="AF458" s="11" t="str">
        <f t="shared" si="79"/>
        <v>N</v>
      </c>
    </row>
    <row r="459" spans="1:32" ht="13" x14ac:dyDescent="0.15">
      <c r="A459" s="1" t="s">
        <v>1340</v>
      </c>
      <c r="B459" s="1" t="s">
        <v>46</v>
      </c>
      <c r="C459" s="2">
        <v>3895</v>
      </c>
      <c r="D459" s="1" t="s">
        <v>1341</v>
      </c>
      <c r="E459" s="1">
        <v>2</v>
      </c>
      <c r="F459" s="1" t="s">
        <v>11</v>
      </c>
      <c r="G459" s="2">
        <v>80000</v>
      </c>
      <c r="H459" s="1" t="s">
        <v>32</v>
      </c>
      <c r="I459" s="1" t="s">
        <v>5</v>
      </c>
      <c r="J459" s="1" t="s">
        <v>26</v>
      </c>
      <c r="K459" s="1">
        <v>15</v>
      </c>
      <c r="L459" s="3">
        <v>45679</v>
      </c>
      <c r="M459" s="1">
        <v>24</v>
      </c>
      <c r="N459" s="1" t="s">
        <v>1342</v>
      </c>
      <c r="O459" s="1" t="s">
        <v>28</v>
      </c>
      <c r="P459" s="2">
        <v>1798</v>
      </c>
      <c r="Q459" s="1">
        <v>38.200000000000003</v>
      </c>
      <c r="R459" s="1">
        <v>5</v>
      </c>
      <c r="S459" s="1">
        <v>169</v>
      </c>
      <c r="T459" s="1">
        <v>2009</v>
      </c>
      <c r="U459" s="5" t="str">
        <f t="shared" si="70"/>
        <v>Automatic</v>
      </c>
      <c r="V459" s="7">
        <f t="shared" si="71"/>
        <v>0</v>
      </c>
      <c r="W459" s="7" t="str">
        <f>IFERROR(INDEX(PriceBands!C:C,MATCH(V459,PriceBands!A:A,0)),"£30k+")</f>
        <v>£0-5k</v>
      </c>
      <c r="X459" s="7">
        <f t="shared" si="72"/>
        <v>50000</v>
      </c>
      <c r="Y459" s="7" t="str">
        <f>IFERROR(INDEX(MileageBand!B:B,MATCH(VehicleData!X459,MileageBand!A:A,0)),"Extremely High")</f>
        <v>Medium</v>
      </c>
      <c r="Z459" s="7">
        <f t="shared" si="73"/>
        <v>1.8</v>
      </c>
      <c r="AA459" s="9" t="str">
        <f t="shared" si="74"/>
        <v>Y</v>
      </c>
      <c r="AB459" s="9" t="str">
        <f t="shared" si="75"/>
        <v>Y</v>
      </c>
      <c r="AC459" s="9" t="str">
        <f t="shared" si="76"/>
        <v>Y</v>
      </c>
      <c r="AD459" s="9" t="str">
        <f t="shared" si="77"/>
        <v>N</v>
      </c>
      <c r="AE459" s="9" t="str">
        <f t="shared" si="78"/>
        <v>Y</v>
      </c>
      <c r="AF459" s="11" t="str">
        <f t="shared" si="79"/>
        <v>N</v>
      </c>
    </row>
    <row r="460" spans="1:32" ht="13" x14ac:dyDescent="0.15">
      <c r="A460" s="1" t="s">
        <v>1343</v>
      </c>
      <c r="B460" s="1" t="s">
        <v>17</v>
      </c>
      <c r="C460" s="2">
        <v>15930</v>
      </c>
      <c r="D460" s="1" t="s">
        <v>1344</v>
      </c>
      <c r="E460" s="1">
        <v>1</v>
      </c>
      <c r="F460" s="1" t="s">
        <v>11</v>
      </c>
      <c r="G460" s="2">
        <v>40754</v>
      </c>
      <c r="H460" s="1" t="s">
        <v>32</v>
      </c>
      <c r="I460" s="1" t="s">
        <v>25</v>
      </c>
      <c r="J460" s="1" t="s">
        <v>6</v>
      </c>
      <c r="K460" s="1">
        <v>6</v>
      </c>
      <c r="L460" s="3">
        <v>45245</v>
      </c>
      <c r="M460" s="1">
        <v>18</v>
      </c>
      <c r="N460" s="1" t="s">
        <v>1345</v>
      </c>
      <c r="O460" s="1" t="s">
        <v>6</v>
      </c>
      <c r="P460" s="2">
        <v>1618</v>
      </c>
      <c r="Q460" s="1">
        <v>44.1</v>
      </c>
      <c r="R460" s="1">
        <v>5</v>
      </c>
      <c r="S460" s="1">
        <v>149</v>
      </c>
      <c r="T460" s="1">
        <v>2018</v>
      </c>
      <c r="U460" s="5" t="str">
        <f t="shared" si="70"/>
        <v>Manual</v>
      </c>
      <c r="V460" s="7">
        <f t="shared" si="71"/>
        <v>15000</v>
      </c>
      <c r="W460" s="7" t="str">
        <f>IFERROR(INDEX(PriceBands!C:C,MATCH(V460,PriceBands!A:A,0)),"£30k+")</f>
        <v>£15-20k</v>
      </c>
      <c r="X460" s="7">
        <f t="shared" si="72"/>
        <v>0</v>
      </c>
      <c r="Y460" s="7" t="str">
        <f>IFERROR(INDEX(MileageBand!B:B,MATCH(VehicleData!X460,MileageBand!A:A,0)),"Extremely High")</f>
        <v>Low</v>
      </c>
      <c r="Z460" s="7">
        <f t="shared" si="73"/>
        <v>1.6</v>
      </c>
      <c r="AA460" s="9" t="str">
        <f t="shared" si="74"/>
        <v>Y</v>
      </c>
      <c r="AB460" s="9" t="str">
        <f t="shared" si="75"/>
        <v>Y</v>
      </c>
      <c r="AC460" s="9" t="str">
        <f t="shared" si="76"/>
        <v>Y</v>
      </c>
      <c r="AD460" s="9" t="str">
        <f t="shared" si="77"/>
        <v>Y</v>
      </c>
      <c r="AE460" s="9" t="str">
        <f t="shared" si="78"/>
        <v>Y</v>
      </c>
      <c r="AF460" s="11" t="str">
        <f t="shared" si="79"/>
        <v>Y</v>
      </c>
    </row>
    <row r="461" spans="1:32" ht="13" x14ac:dyDescent="0.15">
      <c r="A461" s="1" t="s">
        <v>1346</v>
      </c>
      <c r="B461" s="1" t="s">
        <v>375</v>
      </c>
      <c r="C461" s="2">
        <v>7668</v>
      </c>
      <c r="D461" s="1" t="s">
        <v>1347</v>
      </c>
      <c r="E461" s="1">
        <v>2</v>
      </c>
      <c r="F461" s="1" t="s">
        <v>11</v>
      </c>
      <c r="G461" s="2">
        <v>24212</v>
      </c>
      <c r="H461" s="1" t="s">
        <v>12</v>
      </c>
      <c r="I461" s="1" t="s">
        <v>5</v>
      </c>
      <c r="J461" s="1" t="s">
        <v>13</v>
      </c>
      <c r="K461" s="1">
        <v>8</v>
      </c>
      <c r="L461" s="3">
        <v>45689</v>
      </c>
      <c r="M461" s="1">
        <v>8</v>
      </c>
      <c r="N461" s="1" t="s">
        <v>1348</v>
      </c>
      <c r="O461" s="1" t="s">
        <v>20</v>
      </c>
      <c r="P461" s="2">
        <v>1200</v>
      </c>
      <c r="Q461" s="1">
        <v>65.7</v>
      </c>
      <c r="R461" s="1">
        <v>5</v>
      </c>
      <c r="S461" s="1">
        <v>100</v>
      </c>
      <c r="T461" s="1">
        <v>2016</v>
      </c>
      <c r="U461" s="5" t="str">
        <f t="shared" si="70"/>
        <v>Automatic</v>
      </c>
      <c r="V461" s="7">
        <f t="shared" si="71"/>
        <v>5000</v>
      </c>
      <c r="W461" s="7" t="str">
        <f>IFERROR(INDEX(PriceBands!C:C,MATCH(V461,PriceBands!A:A,0)),"£30k+")</f>
        <v>£5-10k</v>
      </c>
      <c r="X461" s="7">
        <f t="shared" si="72"/>
        <v>0</v>
      </c>
      <c r="Y461" s="7" t="str">
        <f>IFERROR(INDEX(MileageBand!B:B,MATCH(VehicleData!X461,MileageBand!A:A,0)),"Extremely High")</f>
        <v>Low</v>
      </c>
      <c r="Z461" s="7">
        <f t="shared" si="73"/>
        <v>1.2</v>
      </c>
      <c r="AA461" s="9" t="str">
        <f t="shared" si="74"/>
        <v>Y</v>
      </c>
      <c r="AB461" s="9" t="str">
        <f t="shared" si="75"/>
        <v>Y</v>
      </c>
      <c r="AC461" s="9" t="str">
        <f t="shared" si="76"/>
        <v>Y</v>
      </c>
      <c r="AD461" s="9" t="str">
        <f t="shared" si="77"/>
        <v>Y</v>
      </c>
      <c r="AE461" s="9" t="str">
        <f t="shared" si="78"/>
        <v>Y</v>
      </c>
      <c r="AF461" s="11" t="str">
        <f t="shared" si="79"/>
        <v>Y</v>
      </c>
    </row>
    <row r="462" spans="1:32" ht="13" x14ac:dyDescent="0.15">
      <c r="A462" s="1" t="s">
        <v>1349</v>
      </c>
      <c r="B462" s="1" t="s">
        <v>104</v>
      </c>
      <c r="C462" s="2">
        <v>17445</v>
      </c>
      <c r="D462" s="1" t="s">
        <v>1319</v>
      </c>
      <c r="E462" s="1">
        <v>2</v>
      </c>
      <c r="F462" s="1" t="s">
        <v>3</v>
      </c>
      <c r="G462" s="2">
        <v>17500</v>
      </c>
      <c r="H462" s="1" t="s">
        <v>56</v>
      </c>
      <c r="I462" s="1" t="s">
        <v>25</v>
      </c>
      <c r="J462" s="1" t="s">
        <v>13</v>
      </c>
      <c r="K462" s="1">
        <v>8</v>
      </c>
      <c r="L462" s="3">
        <v>44684</v>
      </c>
      <c r="M462" s="1">
        <v>16</v>
      </c>
      <c r="N462" s="1" t="s">
        <v>1350</v>
      </c>
      <c r="O462" s="1" t="s">
        <v>20</v>
      </c>
      <c r="P462" s="2">
        <v>1798</v>
      </c>
      <c r="Q462" s="1">
        <v>70.599999999999994</v>
      </c>
      <c r="R462" s="1">
        <v>5</v>
      </c>
      <c r="S462" s="1">
        <v>92</v>
      </c>
      <c r="T462" s="1">
        <v>2016</v>
      </c>
      <c r="U462" s="5" t="str">
        <f t="shared" si="70"/>
        <v>Automatic</v>
      </c>
      <c r="V462" s="7">
        <f t="shared" si="71"/>
        <v>15000</v>
      </c>
      <c r="W462" s="7" t="str">
        <f>IFERROR(INDEX(PriceBands!C:C,MATCH(V462,PriceBands!A:A,0)),"£30k+")</f>
        <v>£15-20k</v>
      </c>
      <c r="X462" s="7">
        <f t="shared" si="72"/>
        <v>0</v>
      </c>
      <c r="Y462" s="7" t="str">
        <f>IFERROR(INDEX(MileageBand!B:B,MATCH(VehicleData!X462,MileageBand!A:A,0)),"Extremely High")</f>
        <v>Low</v>
      </c>
      <c r="Z462" s="7">
        <f t="shared" si="73"/>
        <v>1.8</v>
      </c>
      <c r="AA462" s="9" t="str">
        <f t="shared" si="74"/>
        <v>Y</v>
      </c>
      <c r="AB462" s="9" t="str">
        <f t="shared" si="75"/>
        <v>Y</v>
      </c>
      <c r="AC462" s="9" t="str">
        <f t="shared" si="76"/>
        <v>Y</v>
      </c>
      <c r="AD462" s="9" t="str">
        <f t="shared" si="77"/>
        <v>Y</v>
      </c>
      <c r="AE462" s="9" t="str">
        <f t="shared" si="78"/>
        <v>Y</v>
      </c>
      <c r="AF462" s="11" t="str">
        <f t="shared" si="79"/>
        <v>Y</v>
      </c>
    </row>
    <row r="463" spans="1:32" ht="13" x14ac:dyDescent="0.15">
      <c r="A463" s="1" t="s">
        <v>1351</v>
      </c>
      <c r="B463" s="1" t="s">
        <v>51</v>
      </c>
      <c r="C463" s="2">
        <v>12100</v>
      </c>
      <c r="D463" s="1" t="s">
        <v>1352</v>
      </c>
      <c r="E463" s="1">
        <v>1</v>
      </c>
      <c r="F463" s="1" t="s">
        <v>24</v>
      </c>
      <c r="G463" s="2">
        <v>14000</v>
      </c>
      <c r="H463" s="1" t="s">
        <v>32</v>
      </c>
      <c r="I463" s="1" t="s">
        <v>5</v>
      </c>
      <c r="J463" s="1" t="s">
        <v>42</v>
      </c>
      <c r="K463" s="1">
        <v>8</v>
      </c>
      <c r="L463" s="3">
        <v>45722</v>
      </c>
      <c r="M463" s="1">
        <v>20</v>
      </c>
      <c r="N463" s="1" t="s">
        <v>1353</v>
      </c>
      <c r="O463" s="1" t="s">
        <v>44</v>
      </c>
      <c r="P463" s="2">
        <v>1997</v>
      </c>
      <c r="Q463" s="1">
        <v>56.5</v>
      </c>
      <c r="R463" s="1">
        <v>7</v>
      </c>
      <c r="S463" s="1">
        <v>129</v>
      </c>
      <c r="T463" s="1">
        <v>2016</v>
      </c>
      <c r="U463" s="5" t="str">
        <f t="shared" si="70"/>
        <v>Manual</v>
      </c>
      <c r="V463" s="7">
        <f t="shared" si="71"/>
        <v>10000</v>
      </c>
      <c r="W463" s="7" t="str">
        <f>IFERROR(INDEX(PriceBands!C:C,MATCH(V463,PriceBands!A:A,0)),"£30k+")</f>
        <v>£10-£15k</v>
      </c>
      <c r="X463" s="7">
        <f t="shared" si="72"/>
        <v>0</v>
      </c>
      <c r="Y463" s="7" t="str">
        <f>IFERROR(INDEX(MileageBand!B:B,MATCH(VehicleData!X463,MileageBand!A:A,0)),"Extremely High")</f>
        <v>Low</v>
      </c>
      <c r="Z463" s="7">
        <f t="shared" si="73"/>
        <v>2</v>
      </c>
      <c r="AA463" s="9" t="str">
        <f t="shared" si="74"/>
        <v>Y</v>
      </c>
      <c r="AB463" s="9" t="str">
        <f t="shared" si="75"/>
        <v>Y</v>
      </c>
      <c r="AC463" s="9" t="str">
        <f t="shared" si="76"/>
        <v>Y</v>
      </c>
      <c r="AD463" s="9" t="str">
        <f t="shared" si="77"/>
        <v>Y</v>
      </c>
      <c r="AE463" s="9" t="str">
        <f t="shared" si="78"/>
        <v>Y</v>
      </c>
      <c r="AF463" s="11" t="str">
        <f t="shared" si="79"/>
        <v>Y</v>
      </c>
    </row>
    <row r="464" spans="1:32" ht="13" x14ac:dyDescent="0.15">
      <c r="A464" s="1" t="s">
        <v>1354</v>
      </c>
      <c r="B464" s="1" t="s">
        <v>40</v>
      </c>
      <c r="C464" s="2">
        <v>13645</v>
      </c>
      <c r="D464" s="1" t="s">
        <v>1355</v>
      </c>
      <c r="E464" s="1">
        <v>2</v>
      </c>
      <c r="F464" s="1" t="s">
        <v>24</v>
      </c>
      <c r="G464" s="2">
        <v>49000</v>
      </c>
      <c r="H464" s="1" t="s">
        <v>48</v>
      </c>
      <c r="I464" s="1" t="s">
        <v>25</v>
      </c>
      <c r="J464" s="1" t="s">
        <v>117</v>
      </c>
      <c r="K464" s="1">
        <v>11</v>
      </c>
      <c r="L464" s="3">
        <v>44579</v>
      </c>
      <c r="M464" s="1">
        <v>44</v>
      </c>
      <c r="N464" s="1" t="s">
        <v>1356</v>
      </c>
      <c r="O464" s="1" t="s">
        <v>119</v>
      </c>
      <c r="P464" s="2">
        <v>2143</v>
      </c>
      <c r="Q464" s="1">
        <v>55.4</v>
      </c>
      <c r="R464" s="1">
        <v>4</v>
      </c>
      <c r="S464" s="1">
        <v>138</v>
      </c>
      <c r="T464" s="1">
        <v>2013</v>
      </c>
      <c r="U464" s="5" t="str">
        <f t="shared" si="70"/>
        <v>Automatic</v>
      </c>
      <c r="V464" s="7">
        <f t="shared" si="71"/>
        <v>10000</v>
      </c>
      <c r="W464" s="7" t="str">
        <f>IFERROR(INDEX(PriceBands!C:C,MATCH(V464,PriceBands!A:A,0)),"£30k+")</f>
        <v>£10-£15k</v>
      </c>
      <c r="X464" s="7">
        <f t="shared" si="72"/>
        <v>0</v>
      </c>
      <c r="Y464" s="7" t="str">
        <f>IFERROR(INDEX(MileageBand!B:B,MATCH(VehicleData!X464,MileageBand!A:A,0)),"Extremely High")</f>
        <v>Low</v>
      </c>
      <c r="Z464" s="7">
        <f t="shared" si="73"/>
        <v>2.1</v>
      </c>
      <c r="AA464" s="9" t="str">
        <f t="shared" si="74"/>
        <v>Y</v>
      </c>
      <c r="AB464" s="9" t="str">
        <f t="shared" si="75"/>
        <v>Y</v>
      </c>
      <c r="AC464" s="9" t="str">
        <f t="shared" si="76"/>
        <v>Y</v>
      </c>
      <c r="AD464" s="9" t="str">
        <f t="shared" si="77"/>
        <v>N</v>
      </c>
      <c r="AE464" s="9" t="str">
        <f t="shared" si="78"/>
        <v>Y</v>
      </c>
      <c r="AF464" s="11" t="str">
        <f t="shared" si="79"/>
        <v>N</v>
      </c>
    </row>
    <row r="465" spans="1:32" ht="13" x14ac:dyDescent="0.15">
      <c r="A465" s="1" t="s">
        <v>1357</v>
      </c>
      <c r="B465" s="1" t="s">
        <v>51</v>
      </c>
      <c r="C465" s="2">
        <v>3845</v>
      </c>
      <c r="D465" s="1" t="s">
        <v>229</v>
      </c>
      <c r="E465" s="1">
        <v>1</v>
      </c>
      <c r="F465" s="1" t="s">
        <v>11</v>
      </c>
      <c r="G465" s="2">
        <v>38000</v>
      </c>
      <c r="H465" s="1" t="s">
        <v>12</v>
      </c>
      <c r="I465" s="1" t="s">
        <v>25</v>
      </c>
      <c r="J465" s="1" t="s">
        <v>13</v>
      </c>
      <c r="K465" s="1">
        <v>11</v>
      </c>
      <c r="L465" s="3">
        <v>45373</v>
      </c>
      <c r="M465" s="1">
        <v>3</v>
      </c>
      <c r="N465" s="1" t="s">
        <v>1358</v>
      </c>
      <c r="O465" s="1" t="s">
        <v>15</v>
      </c>
      <c r="P465" s="2">
        <v>1242</v>
      </c>
      <c r="Q465" s="1">
        <v>54.3</v>
      </c>
      <c r="R465" s="1">
        <v>5</v>
      </c>
      <c r="S465" s="1">
        <v>120</v>
      </c>
      <c r="T465" s="1">
        <v>2013</v>
      </c>
      <c r="U465" s="5" t="str">
        <f t="shared" si="70"/>
        <v>Manual</v>
      </c>
      <c r="V465" s="7">
        <f t="shared" si="71"/>
        <v>0</v>
      </c>
      <c r="W465" s="7" t="str">
        <f>IFERROR(INDEX(PriceBands!C:C,MATCH(V465,PriceBands!A:A,0)),"£30k+")</f>
        <v>£0-5k</v>
      </c>
      <c r="X465" s="7">
        <f t="shared" si="72"/>
        <v>0</v>
      </c>
      <c r="Y465" s="7" t="str">
        <f>IFERROR(INDEX(MileageBand!B:B,MATCH(VehicleData!X465,MileageBand!A:A,0)),"Extremely High")</f>
        <v>Low</v>
      </c>
      <c r="Z465" s="7">
        <f t="shared" si="73"/>
        <v>1.2</v>
      </c>
      <c r="AA465" s="9" t="str">
        <f t="shared" si="74"/>
        <v>Y</v>
      </c>
      <c r="AB465" s="9" t="str">
        <f t="shared" si="75"/>
        <v>Y</v>
      </c>
      <c r="AC465" s="9" t="str">
        <f t="shared" si="76"/>
        <v>Y</v>
      </c>
      <c r="AD465" s="9" t="str">
        <f t="shared" si="77"/>
        <v>N</v>
      </c>
      <c r="AE465" s="9" t="str">
        <f t="shared" si="78"/>
        <v>Y</v>
      </c>
      <c r="AF465" s="11" t="str">
        <f t="shared" si="79"/>
        <v>N</v>
      </c>
    </row>
    <row r="466" spans="1:32" ht="13" x14ac:dyDescent="0.15">
      <c r="A466" s="1" t="s">
        <v>1359</v>
      </c>
      <c r="B466" s="1" t="s">
        <v>17</v>
      </c>
      <c r="C466" s="2">
        <v>9895</v>
      </c>
      <c r="D466" s="1" t="s">
        <v>1360</v>
      </c>
      <c r="E466" s="1">
        <v>2</v>
      </c>
      <c r="F466" s="1" t="s">
        <v>11</v>
      </c>
      <c r="G466" s="2">
        <v>48000</v>
      </c>
      <c r="H466" s="1" t="s">
        <v>65</v>
      </c>
      <c r="I466" s="1" t="s">
        <v>25</v>
      </c>
      <c r="J466" s="1" t="s">
        <v>13</v>
      </c>
      <c r="K466" s="1">
        <v>9</v>
      </c>
      <c r="L466" s="3">
        <v>44739</v>
      </c>
      <c r="M466" s="1">
        <v>15</v>
      </c>
      <c r="N466" s="1" t="s">
        <v>1361</v>
      </c>
      <c r="O466" s="1" t="s">
        <v>20</v>
      </c>
      <c r="P466" s="2">
        <v>1198</v>
      </c>
      <c r="Q466" s="1">
        <v>50.4</v>
      </c>
      <c r="R466" s="1">
        <v>5</v>
      </c>
      <c r="S466" s="1">
        <v>133</v>
      </c>
      <c r="T466" s="1">
        <v>2015</v>
      </c>
      <c r="U466" s="5" t="str">
        <f t="shared" si="70"/>
        <v>Automatic</v>
      </c>
      <c r="V466" s="7">
        <f t="shared" si="71"/>
        <v>5000</v>
      </c>
      <c r="W466" s="7" t="str">
        <f>IFERROR(INDEX(PriceBands!C:C,MATCH(V466,PriceBands!A:A,0)),"£30k+")</f>
        <v>£5-10k</v>
      </c>
      <c r="X466" s="7">
        <f t="shared" si="72"/>
        <v>0</v>
      </c>
      <c r="Y466" s="7" t="str">
        <f>IFERROR(INDEX(MileageBand!B:B,MATCH(VehicleData!X466,MileageBand!A:A,0)),"Extremely High")</f>
        <v>Low</v>
      </c>
      <c r="Z466" s="7">
        <f t="shared" si="73"/>
        <v>1.2</v>
      </c>
      <c r="AA466" s="9" t="str">
        <f t="shared" si="74"/>
        <v>Y</v>
      </c>
      <c r="AB466" s="9" t="str">
        <f t="shared" si="75"/>
        <v>Y</v>
      </c>
      <c r="AC466" s="9" t="str">
        <f t="shared" si="76"/>
        <v>Y</v>
      </c>
      <c r="AD466" s="9" t="str">
        <f t="shared" si="77"/>
        <v>Y</v>
      </c>
      <c r="AE466" s="9" t="str">
        <f t="shared" si="78"/>
        <v>Y</v>
      </c>
      <c r="AF466" s="11" t="str">
        <f t="shared" si="79"/>
        <v>Y</v>
      </c>
    </row>
    <row r="467" spans="1:32" ht="13" x14ac:dyDescent="0.15">
      <c r="A467" s="1" t="s">
        <v>1362</v>
      </c>
      <c r="B467" s="1" t="s">
        <v>274</v>
      </c>
      <c r="C467" s="2">
        <v>5597</v>
      </c>
      <c r="D467" s="1" t="s">
        <v>832</v>
      </c>
      <c r="E467" s="1">
        <v>1</v>
      </c>
      <c r="F467" s="1" t="s">
        <v>11</v>
      </c>
      <c r="G467" s="2">
        <v>52680</v>
      </c>
      <c r="H467" s="1" t="s">
        <v>65</v>
      </c>
      <c r="I467" s="1" t="s">
        <v>5</v>
      </c>
      <c r="J467" s="1" t="s">
        <v>13</v>
      </c>
      <c r="K467" s="1">
        <v>9</v>
      </c>
      <c r="L467" s="3">
        <v>45559</v>
      </c>
      <c r="M467" s="1">
        <v>6</v>
      </c>
      <c r="N467" s="1" t="s">
        <v>1363</v>
      </c>
      <c r="O467" s="1" t="s">
        <v>15</v>
      </c>
      <c r="P467" s="2">
        <v>1242</v>
      </c>
      <c r="Q467" s="1">
        <v>60.1</v>
      </c>
      <c r="R467" s="1">
        <v>4</v>
      </c>
      <c r="S467" s="1">
        <v>111</v>
      </c>
      <c r="T467" s="1">
        <v>2015</v>
      </c>
      <c r="U467" s="5" t="str">
        <f t="shared" si="70"/>
        <v>Manual</v>
      </c>
      <c r="V467" s="7">
        <f t="shared" si="71"/>
        <v>5000</v>
      </c>
      <c r="W467" s="7" t="str">
        <f>IFERROR(INDEX(PriceBands!C:C,MATCH(V467,PriceBands!A:A,0)),"£30k+")</f>
        <v>£5-10k</v>
      </c>
      <c r="X467" s="7">
        <f t="shared" si="72"/>
        <v>50000</v>
      </c>
      <c r="Y467" s="7" t="str">
        <f>IFERROR(INDEX(MileageBand!B:B,MATCH(VehicleData!X467,MileageBand!A:A,0)),"Extremely High")</f>
        <v>Medium</v>
      </c>
      <c r="Z467" s="7">
        <f t="shared" si="73"/>
        <v>1.2</v>
      </c>
      <c r="AA467" s="9" t="str">
        <f t="shared" si="74"/>
        <v>Y</v>
      </c>
      <c r="AB467" s="9" t="str">
        <f t="shared" si="75"/>
        <v>Y</v>
      </c>
      <c r="AC467" s="9" t="str">
        <f t="shared" si="76"/>
        <v>Y</v>
      </c>
      <c r="AD467" s="9" t="str">
        <f t="shared" si="77"/>
        <v>Y</v>
      </c>
      <c r="AE467" s="9" t="str">
        <f t="shared" si="78"/>
        <v>Y</v>
      </c>
      <c r="AF467" s="11" t="str">
        <f t="shared" si="79"/>
        <v>Y</v>
      </c>
    </row>
    <row r="468" spans="1:32" ht="13" x14ac:dyDescent="0.15">
      <c r="A468" s="1" t="s">
        <v>1364</v>
      </c>
      <c r="B468" s="1" t="s">
        <v>46</v>
      </c>
      <c r="C468" s="2">
        <v>4831</v>
      </c>
      <c r="D468" s="1" t="s">
        <v>1365</v>
      </c>
      <c r="E468" s="1">
        <v>1</v>
      </c>
      <c r="F468" s="1" t="s">
        <v>11</v>
      </c>
      <c r="G468" s="2">
        <v>86438</v>
      </c>
      <c r="H468" s="1" t="s">
        <v>65</v>
      </c>
      <c r="I468" s="1" t="s">
        <v>5</v>
      </c>
      <c r="J468" s="1" t="s">
        <v>13</v>
      </c>
      <c r="K468" s="1">
        <v>12</v>
      </c>
      <c r="L468" s="3">
        <v>45716</v>
      </c>
      <c r="M468" s="1">
        <v>15</v>
      </c>
      <c r="N468" s="1" t="s">
        <v>1366</v>
      </c>
      <c r="O468" s="1" t="s">
        <v>15</v>
      </c>
      <c r="P468" s="2">
        <v>1390</v>
      </c>
      <c r="Q468" s="1">
        <v>53.3</v>
      </c>
      <c r="R468" s="1">
        <v>4</v>
      </c>
      <c r="S468" s="1">
        <v>124</v>
      </c>
      <c r="T468" s="1">
        <v>2012</v>
      </c>
      <c r="U468" s="5" t="str">
        <f t="shared" si="70"/>
        <v>Manual</v>
      </c>
      <c r="V468" s="7">
        <f t="shared" si="71"/>
        <v>0</v>
      </c>
      <c r="W468" s="7" t="str">
        <f>IFERROR(INDEX(PriceBands!C:C,MATCH(V468,PriceBands!A:A,0)),"£30k+")</f>
        <v>£0-5k</v>
      </c>
      <c r="X468" s="7">
        <f t="shared" si="72"/>
        <v>50000</v>
      </c>
      <c r="Y468" s="7" t="str">
        <f>IFERROR(INDEX(MileageBand!B:B,MATCH(VehicleData!X468,MileageBand!A:A,0)),"Extremely High")</f>
        <v>Medium</v>
      </c>
      <c r="Z468" s="7">
        <f t="shared" si="73"/>
        <v>1.4</v>
      </c>
      <c r="AA468" s="9" t="str">
        <f t="shared" si="74"/>
        <v>Y</v>
      </c>
      <c r="AB468" s="9" t="str">
        <f t="shared" si="75"/>
        <v>Y</v>
      </c>
      <c r="AC468" s="9" t="str">
        <f t="shared" si="76"/>
        <v>Y</v>
      </c>
      <c r="AD468" s="9" t="str">
        <f t="shared" si="77"/>
        <v>N</v>
      </c>
      <c r="AE468" s="9" t="str">
        <f t="shared" si="78"/>
        <v>Y</v>
      </c>
      <c r="AF468" s="11" t="str">
        <f t="shared" si="79"/>
        <v>N</v>
      </c>
    </row>
    <row r="469" spans="1:32" ht="13" x14ac:dyDescent="0.15">
      <c r="A469" s="1" t="s">
        <v>1367</v>
      </c>
      <c r="B469" s="1" t="s">
        <v>46</v>
      </c>
      <c r="C469" s="2">
        <v>24250</v>
      </c>
      <c r="D469" s="1" t="s">
        <v>1368</v>
      </c>
      <c r="E469" s="1">
        <v>2</v>
      </c>
      <c r="F469" s="1" t="s">
        <v>11</v>
      </c>
      <c r="G469" s="2">
        <v>5000</v>
      </c>
      <c r="H469" s="1" t="s">
        <v>48</v>
      </c>
      <c r="I469" s="1" t="s">
        <v>5</v>
      </c>
      <c r="J469" s="1" t="s">
        <v>6</v>
      </c>
      <c r="K469" s="1">
        <v>7</v>
      </c>
      <c r="L469" s="3">
        <v>45643</v>
      </c>
      <c r="M469" s="1">
        <v>32</v>
      </c>
      <c r="N469" s="1" t="s">
        <v>1369</v>
      </c>
      <c r="O469" s="1" t="s">
        <v>6</v>
      </c>
      <c r="P469" s="2">
        <v>1984</v>
      </c>
      <c r="Q469" s="1">
        <v>37.700000000000003</v>
      </c>
      <c r="R469" s="1">
        <v>5</v>
      </c>
      <c r="S469" s="1">
        <v>174</v>
      </c>
      <c r="T469" s="1">
        <v>2017</v>
      </c>
      <c r="U469" s="5" t="str">
        <f t="shared" si="70"/>
        <v>Automatic</v>
      </c>
      <c r="V469" s="7">
        <f t="shared" si="71"/>
        <v>20000</v>
      </c>
      <c r="W469" s="7" t="str">
        <f>IFERROR(INDEX(PriceBands!C:C,MATCH(V469,PriceBands!A:A,0)),"£30k+")</f>
        <v>£20-25k</v>
      </c>
      <c r="X469" s="7">
        <f t="shared" si="72"/>
        <v>0</v>
      </c>
      <c r="Y469" s="7" t="str">
        <f>IFERROR(INDEX(MileageBand!B:B,MATCH(VehicleData!X469,MileageBand!A:A,0)),"Extremely High")</f>
        <v>Low</v>
      </c>
      <c r="Z469" s="7">
        <f t="shared" si="73"/>
        <v>2</v>
      </c>
      <c r="AA469" s="9" t="str">
        <f t="shared" si="74"/>
        <v>Y</v>
      </c>
      <c r="AB469" s="9" t="str">
        <f t="shared" si="75"/>
        <v>Y</v>
      </c>
      <c r="AC469" s="9" t="str">
        <f t="shared" si="76"/>
        <v>Y</v>
      </c>
      <c r="AD469" s="9" t="str">
        <f t="shared" si="77"/>
        <v>Y</v>
      </c>
      <c r="AE469" s="9" t="str">
        <f t="shared" si="78"/>
        <v>Y</v>
      </c>
      <c r="AF469" s="11" t="str">
        <f t="shared" si="79"/>
        <v>Y</v>
      </c>
    </row>
    <row r="470" spans="1:32" ht="13" x14ac:dyDescent="0.15">
      <c r="A470" s="1" t="s">
        <v>1370</v>
      </c>
      <c r="B470" s="1" t="s">
        <v>104</v>
      </c>
      <c r="C470" s="2">
        <v>10214</v>
      </c>
      <c r="D470" s="1" t="s">
        <v>365</v>
      </c>
      <c r="E470" s="1">
        <v>2</v>
      </c>
      <c r="F470" s="1" t="s">
        <v>3</v>
      </c>
      <c r="G470" s="2">
        <v>28100</v>
      </c>
      <c r="H470" s="1" t="s">
        <v>12</v>
      </c>
      <c r="I470" s="1" t="s">
        <v>5</v>
      </c>
      <c r="J470" s="1" t="s">
        <v>13</v>
      </c>
      <c r="K470" s="1">
        <v>8</v>
      </c>
      <c r="L470" s="3">
        <v>45634</v>
      </c>
      <c r="M470" s="1">
        <v>10</v>
      </c>
      <c r="N470" s="1" t="s">
        <v>1371</v>
      </c>
      <c r="O470" s="1" t="s">
        <v>20</v>
      </c>
      <c r="P470" s="2">
        <v>1497</v>
      </c>
      <c r="Q470" s="1">
        <v>85.6</v>
      </c>
      <c r="R470" s="1">
        <v>5</v>
      </c>
      <c r="S470" s="1">
        <v>75</v>
      </c>
      <c r="T470" s="1">
        <v>2016</v>
      </c>
      <c r="U470" s="5" t="str">
        <f t="shared" si="70"/>
        <v>Automatic</v>
      </c>
      <c r="V470" s="7">
        <f t="shared" si="71"/>
        <v>10000</v>
      </c>
      <c r="W470" s="7" t="str">
        <f>IFERROR(INDEX(PriceBands!C:C,MATCH(V470,PriceBands!A:A,0)),"£30k+")</f>
        <v>£10-£15k</v>
      </c>
      <c r="X470" s="7">
        <f t="shared" si="72"/>
        <v>0</v>
      </c>
      <c r="Y470" s="7" t="str">
        <f>IFERROR(INDEX(MileageBand!B:B,MATCH(VehicleData!X470,MileageBand!A:A,0)),"Extremely High")</f>
        <v>Low</v>
      </c>
      <c r="Z470" s="7">
        <f t="shared" si="73"/>
        <v>1.5</v>
      </c>
      <c r="AA470" s="9" t="str">
        <f t="shared" si="74"/>
        <v>Y</v>
      </c>
      <c r="AB470" s="9" t="str">
        <f t="shared" si="75"/>
        <v>Y</v>
      </c>
      <c r="AC470" s="9" t="str">
        <f t="shared" si="76"/>
        <v>Y</v>
      </c>
      <c r="AD470" s="9" t="str">
        <f t="shared" si="77"/>
        <v>Y</v>
      </c>
      <c r="AE470" s="9" t="str">
        <f t="shared" si="78"/>
        <v>Y</v>
      </c>
      <c r="AF470" s="11" t="str">
        <f t="shared" si="79"/>
        <v>Y</v>
      </c>
    </row>
    <row r="471" spans="1:32" ht="13" x14ac:dyDescent="0.15">
      <c r="A471" s="1" t="s">
        <v>1372</v>
      </c>
      <c r="B471" s="1" t="s">
        <v>94</v>
      </c>
      <c r="C471" s="2">
        <v>15100</v>
      </c>
      <c r="D471" s="1" t="s">
        <v>116</v>
      </c>
      <c r="E471" s="1">
        <v>2</v>
      </c>
      <c r="F471" s="1" t="s">
        <v>24</v>
      </c>
      <c r="G471" s="2">
        <v>41000</v>
      </c>
      <c r="H471" s="1" t="s">
        <v>56</v>
      </c>
      <c r="I471" s="1" t="s">
        <v>5</v>
      </c>
      <c r="J471" s="1" t="s">
        <v>117</v>
      </c>
      <c r="K471" s="1">
        <v>9</v>
      </c>
      <c r="L471" s="3">
        <v>45644</v>
      </c>
      <c r="M471" s="1">
        <v>31</v>
      </c>
      <c r="N471" s="1" t="s">
        <v>1373</v>
      </c>
      <c r="O471" s="1" t="s">
        <v>130</v>
      </c>
      <c r="P471" s="2">
        <v>1995</v>
      </c>
      <c r="Q471" s="1">
        <v>60.1</v>
      </c>
      <c r="R471" s="1">
        <v>4</v>
      </c>
      <c r="S471" s="1">
        <v>124</v>
      </c>
      <c r="T471" s="1">
        <v>2015</v>
      </c>
      <c r="U471" s="5" t="str">
        <f t="shared" si="70"/>
        <v>Automatic</v>
      </c>
      <c r="V471" s="7">
        <f t="shared" si="71"/>
        <v>15000</v>
      </c>
      <c r="W471" s="7" t="str">
        <f>IFERROR(INDEX(PriceBands!C:C,MATCH(V471,PriceBands!A:A,0)),"£30k+")</f>
        <v>£15-20k</v>
      </c>
      <c r="X471" s="7">
        <f t="shared" si="72"/>
        <v>0</v>
      </c>
      <c r="Y471" s="7" t="str">
        <f>IFERROR(INDEX(MileageBand!B:B,MATCH(VehicleData!X471,MileageBand!A:A,0)),"Extremely High")</f>
        <v>Low</v>
      </c>
      <c r="Z471" s="7">
        <f t="shared" si="73"/>
        <v>2</v>
      </c>
      <c r="AA471" s="9" t="str">
        <f t="shared" si="74"/>
        <v>Y</v>
      </c>
      <c r="AB471" s="9" t="str">
        <f t="shared" si="75"/>
        <v>Y</v>
      </c>
      <c r="AC471" s="9" t="str">
        <f t="shared" si="76"/>
        <v>Y</v>
      </c>
      <c r="AD471" s="9" t="str">
        <f t="shared" si="77"/>
        <v>Y</v>
      </c>
      <c r="AE471" s="9" t="str">
        <f t="shared" si="78"/>
        <v>Y</v>
      </c>
      <c r="AF471" s="11" t="str">
        <f t="shared" si="79"/>
        <v>Y</v>
      </c>
    </row>
    <row r="472" spans="1:32" ht="13" x14ac:dyDescent="0.15">
      <c r="A472" s="1" t="s">
        <v>1374</v>
      </c>
      <c r="B472" s="1" t="s">
        <v>22</v>
      </c>
      <c r="C472" s="2">
        <v>13995</v>
      </c>
      <c r="D472" s="1" t="s">
        <v>1375</v>
      </c>
      <c r="E472" s="1">
        <v>1</v>
      </c>
      <c r="F472" s="1" t="s">
        <v>24</v>
      </c>
      <c r="G472" s="2">
        <v>20000</v>
      </c>
      <c r="H472" s="1" t="s">
        <v>12</v>
      </c>
      <c r="I472" s="1" t="s">
        <v>5</v>
      </c>
      <c r="J472" s="1" t="s">
        <v>13</v>
      </c>
      <c r="K472" s="1">
        <v>9</v>
      </c>
      <c r="L472" s="3">
        <v>45518</v>
      </c>
      <c r="M472" s="1">
        <v>12</v>
      </c>
      <c r="N472" s="1" t="s">
        <v>1376</v>
      </c>
      <c r="O472" s="1" t="s">
        <v>20</v>
      </c>
      <c r="P472" s="2">
        <v>1598</v>
      </c>
      <c r="Q472" s="1">
        <v>74.3</v>
      </c>
      <c r="R472" s="1">
        <v>5</v>
      </c>
      <c r="S472" s="1">
        <v>99</v>
      </c>
      <c r="T472" s="1">
        <v>2015</v>
      </c>
      <c r="U472" s="5" t="str">
        <f t="shared" si="70"/>
        <v>Manual</v>
      </c>
      <c r="V472" s="7">
        <f t="shared" si="71"/>
        <v>10000</v>
      </c>
      <c r="W472" s="7" t="str">
        <f>IFERROR(INDEX(PriceBands!C:C,MATCH(V472,PriceBands!A:A,0)),"£30k+")</f>
        <v>£10-£15k</v>
      </c>
      <c r="X472" s="7">
        <f t="shared" si="72"/>
        <v>0</v>
      </c>
      <c r="Y472" s="7" t="str">
        <f>IFERROR(INDEX(MileageBand!B:B,MATCH(VehicleData!X472,MileageBand!A:A,0)),"Extremely High")</f>
        <v>Low</v>
      </c>
      <c r="Z472" s="7">
        <f t="shared" si="73"/>
        <v>1.6</v>
      </c>
      <c r="AA472" s="9" t="str">
        <f t="shared" si="74"/>
        <v>Y</v>
      </c>
      <c r="AB472" s="9" t="str">
        <f t="shared" si="75"/>
        <v>Y</v>
      </c>
      <c r="AC472" s="9" t="str">
        <f t="shared" si="76"/>
        <v>Y</v>
      </c>
      <c r="AD472" s="9" t="str">
        <f t="shared" si="77"/>
        <v>Y</v>
      </c>
      <c r="AE472" s="9" t="str">
        <f t="shared" si="78"/>
        <v>Y</v>
      </c>
      <c r="AF472" s="11" t="str">
        <f t="shared" si="79"/>
        <v>Y</v>
      </c>
    </row>
    <row r="473" spans="1:32" ht="13" x14ac:dyDescent="0.15">
      <c r="A473" s="1" t="s">
        <v>1377</v>
      </c>
      <c r="B473" s="1" t="s">
        <v>104</v>
      </c>
      <c r="C473" s="2">
        <v>13495</v>
      </c>
      <c r="D473" s="1" t="s">
        <v>496</v>
      </c>
      <c r="E473" s="1">
        <v>2</v>
      </c>
      <c r="F473" s="1" t="s">
        <v>3</v>
      </c>
      <c r="G473" s="2">
        <v>80000</v>
      </c>
      <c r="H473" s="1" t="s">
        <v>12</v>
      </c>
      <c r="I473" s="1" t="s">
        <v>5</v>
      </c>
      <c r="J473" s="1" t="s">
        <v>13</v>
      </c>
      <c r="K473" s="1">
        <v>8</v>
      </c>
      <c r="L473" s="3">
        <v>45677</v>
      </c>
      <c r="M473" s="1">
        <v>15</v>
      </c>
      <c r="N473" s="1" t="s">
        <v>1328</v>
      </c>
      <c r="O473" s="1" t="s">
        <v>20</v>
      </c>
      <c r="P473" s="2">
        <v>1798</v>
      </c>
      <c r="Q473" s="1">
        <v>72.400000000000006</v>
      </c>
      <c r="R473" s="1">
        <v>5</v>
      </c>
      <c r="S473" s="1">
        <v>89</v>
      </c>
      <c r="T473" s="1">
        <v>2016</v>
      </c>
      <c r="U473" s="5" t="str">
        <f t="shared" si="70"/>
        <v>Automatic</v>
      </c>
      <c r="V473" s="7">
        <f t="shared" si="71"/>
        <v>10000</v>
      </c>
      <c r="W473" s="7" t="str">
        <f>IFERROR(INDEX(PriceBands!C:C,MATCH(V473,PriceBands!A:A,0)),"£30k+")</f>
        <v>£10-£15k</v>
      </c>
      <c r="X473" s="7">
        <f t="shared" si="72"/>
        <v>50000</v>
      </c>
      <c r="Y473" s="7" t="str">
        <f>IFERROR(INDEX(MileageBand!B:B,MATCH(VehicleData!X473,MileageBand!A:A,0)),"Extremely High")</f>
        <v>Medium</v>
      </c>
      <c r="Z473" s="7">
        <f t="shared" si="73"/>
        <v>1.8</v>
      </c>
      <c r="AA473" s="9" t="str">
        <f t="shared" si="74"/>
        <v>Y</v>
      </c>
      <c r="AB473" s="9" t="str">
        <f t="shared" si="75"/>
        <v>Y</v>
      </c>
      <c r="AC473" s="9" t="str">
        <f t="shared" si="76"/>
        <v>Y</v>
      </c>
      <c r="AD473" s="9" t="str">
        <f t="shared" si="77"/>
        <v>Y</v>
      </c>
      <c r="AE473" s="9" t="str">
        <f t="shared" si="78"/>
        <v>Y</v>
      </c>
      <c r="AF473" s="11" t="str">
        <f t="shared" si="79"/>
        <v>Y</v>
      </c>
    </row>
    <row r="474" spans="1:32" ht="13" x14ac:dyDescent="0.15">
      <c r="A474" s="1" t="s">
        <v>1378</v>
      </c>
      <c r="B474" s="1" t="s">
        <v>17</v>
      </c>
      <c r="C474" s="2">
        <v>8945</v>
      </c>
      <c r="D474" s="1" t="s">
        <v>1379</v>
      </c>
      <c r="E474" s="1">
        <v>1</v>
      </c>
      <c r="F474" s="1" t="s">
        <v>11</v>
      </c>
      <c r="G474" s="2">
        <v>65805</v>
      </c>
      <c r="H474" s="1" t="s">
        <v>32</v>
      </c>
      <c r="I474" s="1" t="s">
        <v>5</v>
      </c>
      <c r="J474" s="1" t="s">
        <v>13</v>
      </c>
      <c r="K474" s="1">
        <v>9</v>
      </c>
      <c r="L474" s="3">
        <v>45544</v>
      </c>
      <c r="M474" s="1">
        <v>15</v>
      </c>
      <c r="N474" s="1" t="s">
        <v>1380</v>
      </c>
      <c r="O474" s="1" t="s">
        <v>20</v>
      </c>
      <c r="P474" s="2">
        <v>1198</v>
      </c>
      <c r="Q474" s="1">
        <v>50.4</v>
      </c>
      <c r="R474" s="1">
        <v>5</v>
      </c>
      <c r="S474" s="1">
        <v>129</v>
      </c>
      <c r="T474" s="1">
        <v>2015</v>
      </c>
      <c r="U474" s="5" t="str">
        <f t="shared" si="70"/>
        <v>Manual</v>
      </c>
      <c r="V474" s="7">
        <f t="shared" si="71"/>
        <v>5000</v>
      </c>
      <c r="W474" s="7" t="str">
        <f>IFERROR(INDEX(PriceBands!C:C,MATCH(V474,PriceBands!A:A,0)),"£30k+")</f>
        <v>£5-10k</v>
      </c>
      <c r="X474" s="7">
        <f t="shared" si="72"/>
        <v>50000</v>
      </c>
      <c r="Y474" s="7" t="str">
        <f>IFERROR(INDEX(MileageBand!B:B,MATCH(VehicleData!X474,MileageBand!A:A,0)),"Extremely High")</f>
        <v>Medium</v>
      </c>
      <c r="Z474" s="7">
        <f t="shared" si="73"/>
        <v>1.2</v>
      </c>
      <c r="AA474" s="9" t="str">
        <f t="shared" si="74"/>
        <v>Y</v>
      </c>
      <c r="AB474" s="9" t="str">
        <f t="shared" si="75"/>
        <v>Y</v>
      </c>
      <c r="AC474" s="9" t="str">
        <f t="shared" si="76"/>
        <v>Y</v>
      </c>
      <c r="AD474" s="9" t="str">
        <f t="shared" si="77"/>
        <v>Y</v>
      </c>
      <c r="AE474" s="9" t="str">
        <f t="shared" si="78"/>
        <v>Y</v>
      </c>
      <c r="AF474" s="11" t="str">
        <f t="shared" si="79"/>
        <v>Y</v>
      </c>
    </row>
    <row r="475" spans="1:32" ht="13" x14ac:dyDescent="0.15">
      <c r="A475" s="1" t="s">
        <v>1381</v>
      </c>
      <c r="B475" s="1" t="s">
        <v>46</v>
      </c>
      <c r="C475" s="2">
        <v>29295</v>
      </c>
      <c r="D475" s="1" t="s">
        <v>1382</v>
      </c>
      <c r="E475" s="1">
        <v>2</v>
      </c>
      <c r="F475" s="1" t="s">
        <v>11</v>
      </c>
      <c r="G475" s="1">
        <v>280</v>
      </c>
      <c r="H475" s="1" t="s">
        <v>32</v>
      </c>
      <c r="I475" s="1" t="s">
        <v>25</v>
      </c>
      <c r="J475" s="1" t="s">
        <v>26</v>
      </c>
      <c r="K475" s="1">
        <v>7</v>
      </c>
      <c r="L475" s="3">
        <v>44571</v>
      </c>
      <c r="M475" s="1">
        <v>39</v>
      </c>
      <c r="N475" s="1" t="s">
        <v>1383</v>
      </c>
      <c r="O475" s="1" t="s">
        <v>28</v>
      </c>
      <c r="P475" s="2">
        <v>1984</v>
      </c>
      <c r="Q475" s="1">
        <v>43.5</v>
      </c>
      <c r="R475" s="1">
        <v>5</v>
      </c>
      <c r="S475" s="1">
        <v>151</v>
      </c>
      <c r="T475" s="1">
        <v>2017</v>
      </c>
      <c r="U475" s="5" t="str">
        <f t="shared" si="70"/>
        <v>Automatic</v>
      </c>
      <c r="V475" s="7">
        <f t="shared" si="71"/>
        <v>25000</v>
      </c>
      <c r="W475" s="7" t="str">
        <f>IFERROR(INDEX(PriceBands!C:C,MATCH(V475,PriceBands!A:A,0)),"£30k+")</f>
        <v>£25-30k</v>
      </c>
      <c r="X475" s="7">
        <f t="shared" si="72"/>
        <v>0</v>
      </c>
      <c r="Y475" s="7" t="str">
        <f>IFERROR(INDEX(MileageBand!B:B,MATCH(VehicleData!X475,MileageBand!A:A,0)),"Extremely High")</f>
        <v>Low</v>
      </c>
      <c r="Z475" s="7">
        <f t="shared" si="73"/>
        <v>2</v>
      </c>
      <c r="AA475" s="9" t="str">
        <f t="shared" si="74"/>
        <v>Y</v>
      </c>
      <c r="AB475" s="9" t="str">
        <f t="shared" si="75"/>
        <v>Y</v>
      </c>
      <c r="AC475" s="9" t="str">
        <f t="shared" si="76"/>
        <v>Y</v>
      </c>
      <c r="AD475" s="9" t="str">
        <f t="shared" si="77"/>
        <v>Y</v>
      </c>
      <c r="AE475" s="9" t="str">
        <f t="shared" si="78"/>
        <v>Y</v>
      </c>
      <c r="AF475" s="11" t="str">
        <f t="shared" si="79"/>
        <v>Y</v>
      </c>
    </row>
    <row r="476" spans="1:32" ht="13" x14ac:dyDescent="0.15">
      <c r="A476" s="1" t="s">
        <v>1384</v>
      </c>
      <c r="B476" s="1" t="s">
        <v>9</v>
      </c>
      <c r="C476" s="2">
        <v>6116</v>
      </c>
      <c r="D476" s="1" t="s">
        <v>1385</v>
      </c>
      <c r="E476" s="1">
        <v>2</v>
      </c>
      <c r="F476" s="1" t="s">
        <v>24</v>
      </c>
      <c r="G476" s="2">
        <v>52924</v>
      </c>
      <c r="H476" s="1" t="s">
        <v>56</v>
      </c>
      <c r="I476" s="1" t="s">
        <v>5</v>
      </c>
      <c r="J476" s="1" t="s">
        <v>13</v>
      </c>
      <c r="K476" s="1">
        <v>7</v>
      </c>
      <c r="L476" s="3">
        <v>45504</v>
      </c>
      <c r="M476" s="1">
        <v>9</v>
      </c>
      <c r="N476" s="1" t="s">
        <v>1386</v>
      </c>
      <c r="O476" s="1" t="s">
        <v>20</v>
      </c>
      <c r="P476" s="2">
        <v>1248</v>
      </c>
      <c r="Q476" s="1">
        <v>83.1</v>
      </c>
      <c r="R476" s="1">
        <v>5</v>
      </c>
      <c r="S476" s="1">
        <v>91</v>
      </c>
      <c r="T476" s="1">
        <v>2017</v>
      </c>
      <c r="U476" s="5" t="str">
        <f t="shared" si="70"/>
        <v>Automatic</v>
      </c>
      <c r="V476" s="7">
        <f t="shared" si="71"/>
        <v>5000</v>
      </c>
      <c r="W476" s="7" t="str">
        <f>IFERROR(INDEX(PriceBands!C:C,MATCH(V476,PriceBands!A:A,0)),"£30k+")</f>
        <v>£5-10k</v>
      </c>
      <c r="X476" s="7">
        <f t="shared" si="72"/>
        <v>50000</v>
      </c>
      <c r="Y476" s="7" t="str">
        <f>IFERROR(INDEX(MileageBand!B:B,MATCH(VehicleData!X476,MileageBand!A:A,0)),"Extremely High")</f>
        <v>Medium</v>
      </c>
      <c r="Z476" s="7">
        <f t="shared" si="73"/>
        <v>1.2</v>
      </c>
      <c r="AA476" s="9" t="str">
        <f t="shared" si="74"/>
        <v>Y</v>
      </c>
      <c r="AB476" s="9" t="str">
        <f t="shared" si="75"/>
        <v>Y</v>
      </c>
      <c r="AC476" s="9" t="str">
        <f t="shared" si="76"/>
        <v>Y</v>
      </c>
      <c r="AD476" s="9" t="str">
        <f t="shared" si="77"/>
        <v>Y</v>
      </c>
      <c r="AE476" s="9" t="str">
        <f t="shared" si="78"/>
        <v>Y</v>
      </c>
      <c r="AF476" s="11" t="str">
        <f t="shared" si="79"/>
        <v>Y</v>
      </c>
    </row>
    <row r="477" spans="1:32" ht="13" x14ac:dyDescent="0.15">
      <c r="A477" s="1" t="s">
        <v>1387</v>
      </c>
      <c r="B477" s="1" t="s">
        <v>9</v>
      </c>
      <c r="C477" s="2">
        <v>9895</v>
      </c>
      <c r="D477" s="1" t="s">
        <v>1388</v>
      </c>
      <c r="E477" s="1">
        <v>2</v>
      </c>
      <c r="F477" s="1" t="s">
        <v>11</v>
      </c>
      <c r="G477" s="2">
        <v>44000</v>
      </c>
      <c r="H477" s="1" t="s">
        <v>32</v>
      </c>
      <c r="I477" s="1" t="s">
        <v>25</v>
      </c>
      <c r="J477" s="1" t="s">
        <v>13</v>
      </c>
      <c r="K477" s="1">
        <v>7</v>
      </c>
      <c r="L477" s="3">
        <v>44812</v>
      </c>
      <c r="M477" s="1">
        <v>14</v>
      </c>
      <c r="N477" s="1" t="s">
        <v>1389</v>
      </c>
      <c r="O477" s="1" t="s">
        <v>20</v>
      </c>
      <c r="P477" s="2">
        <v>1364</v>
      </c>
      <c r="Q477" s="1">
        <v>43.5</v>
      </c>
      <c r="R477" s="1">
        <v>5</v>
      </c>
      <c r="S477" s="1">
        <v>149</v>
      </c>
      <c r="T477" s="1">
        <v>2017</v>
      </c>
      <c r="U477" s="5" t="str">
        <f t="shared" si="70"/>
        <v>Automatic</v>
      </c>
      <c r="V477" s="7">
        <f t="shared" si="71"/>
        <v>5000</v>
      </c>
      <c r="W477" s="7" t="str">
        <f>IFERROR(INDEX(PriceBands!C:C,MATCH(V477,PriceBands!A:A,0)),"£30k+")</f>
        <v>£5-10k</v>
      </c>
      <c r="X477" s="7">
        <f t="shared" si="72"/>
        <v>0</v>
      </c>
      <c r="Y477" s="7" t="str">
        <f>IFERROR(INDEX(MileageBand!B:B,MATCH(VehicleData!X477,MileageBand!A:A,0)),"Extremely High")</f>
        <v>Low</v>
      </c>
      <c r="Z477" s="7">
        <f t="shared" si="73"/>
        <v>1.4</v>
      </c>
      <c r="AA477" s="9" t="str">
        <f t="shared" si="74"/>
        <v>Y</v>
      </c>
      <c r="AB477" s="9" t="str">
        <f t="shared" si="75"/>
        <v>Y</v>
      </c>
      <c r="AC477" s="9" t="str">
        <f t="shared" si="76"/>
        <v>Y</v>
      </c>
      <c r="AD477" s="9" t="str">
        <f t="shared" si="77"/>
        <v>Y</v>
      </c>
      <c r="AE477" s="9" t="str">
        <f t="shared" si="78"/>
        <v>Y</v>
      </c>
      <c r="AF477" s="11" t="str">
        <f t="shared" si="79"/>
        <v>Y</v>
      </c>
    </row>
    <row r="478" spans="1:32" ht="13" x14ac:dyDescent="0.15">
      <c r="A478" s="1" t="s">
        <v>1390</v>
      </c>
      <c r="B478" s="1" t="s">
        <v>40</v>
      </c>
      <c r="C478" s="2">
        <v>23645</v>
      </c>
      <c r="D478" s="1" t="s">
        <v>1391</v>
      </c>
      <c r="E478" s="1">
        <v>2</v>
      </c>
      <c r="F478" s="1" t="s">
        <v>24</v>
      </c>
      <c r="G478" s="2">
        <v>18000</v>
      </c>
      <c r="H478" s="1" t="s">
        <v>56</v>
      </c>
      <c r="I478" s="1" t="s">
        <v>25</v>
      </c>
      <c r="J478" s="1" t="s">
        <v>26</v>
      </c>
      <c r="K478" s="1">
        <v>8</v>
      </c>
      <c r="L478" s="3">
        <v>44510</v>
      </c>
      <c r="M478" s="1">
        <v>38</v>
      </c>
      <c r="N478" s="1" t="s">
        <v>1392</v>
      </c>
      <c r="O478" s="1" t="s">
        <v>28</v>
      </c>
      <c r="P478" s="2">
        <v>2143</v>
      </c>
      <c r="Q478" s="1">
        <v>64.2</v>
      </c>
      <c r="R478" s="1">
        <v>5</v>
      </c>
      <c r="S478" s="1">
        <v>121</v>
      </c>
      <c r="T478" s="1">
        <v>2016</v>
      </c>
      <c r="U478" s="5" t="str">
        <f t="shared" si="70"/>
        <v>Automatic</v>
      </c>
      <c r="V478" s="7">
        <f t="shared" si="71"/>
        <v>20000</v>
      </c>
      <c r="W478" s="7" t="str">
        <f>IFERROR(INDEX(PriceBands!C:C,MATCH(V478,PriceBands!A:A,0)),"£30k+")</f>
        <v>£20-25k</v>
      </c>
      <c r="X478" s="7">
        <f t="shared" si="72"/>
        <v>0</v>
      </c>
      <c r="Y478" s="7" t="str">
        <f>IFERROR(INDEX(MileageBand!B:B,MATCH(VehicleData!X478,MileageBand!A:A,0)),"Extremely High")</f>
        <v>Low</v>
      </c>
      <c r="Z478" s="7">
        <f t="shared" si="73"/>
        <v>2.1</v>
      </c>
      <c r="AA478" s="9" t="str">
        <f t="shared" si="74"/>
        <v>Y</v>
      </c>
      <c r="AB478" s="9" t="str">
        <f t="shared" si="75"/>
        <v>Y</v>
      </c>
      <c r="AC478" s="9" t="str">
        <f t="shared" si="76"/>
        <v>Y</v>
      </c>
      <c r="AD478" s="9" t="str">
        <f t="shared" si="77"/>
        <v>Y</v>
      </c>
      <c r="AE478" s="9" t="str">
        <f t="shared" si="78"/>
        <v>Y</v>
      </c>
      <c r="AF478" s="11" t="str">
        <f t="shared" si="79"/>
        <v>Y</v>
      </c>
    </row>
    <row r="479" spans="1:32" ht="13" x14ac:dyDescent="0.15">
      <c r="A479" s="1" t="s">
        <v>1393</v>
      </c>
      <c r="B479" s="1" t="s">
        <v>127</v>
      </c>
      <c r="C479" s="2">
        <v>8695</v>
      </c>
      <c r="D479" s="1" t="s">
        <v>1394</v>
      </c>
      <c r="E479" s="1">
        <v>1</v>
      </c>
      <c r="F479" s="1" t="s">
        <v>11</v>
      </c>
      <c r="G479" s="2">
        <v>13000</v>
      </c>
      <c r="H479" s="1" t="s">
        <v>4</v>
      </c>
      <c r="I479" s="1" t="s">
        <v>25</v>
      </c>
      <c r="J479" s="1" t="s">
        <v>117</v>
      </c>
      <c r="K479" s="1">
        <v>10</v>
      </c>
      <c r="L479" s="3">
        <v>44521</v>
      </c>
      <c r="M479" s="1">
        <v>18</v>
      </c>
      <c r="N479" s="1" t="s">
        <v>1395</v>
      </c>
      <c r="O479" s="1" t="s">
        <v>130</v>
      </c>
      <c r="P479" s="2">
        <v>1598</v>
      </c>
      <c r="Q479" s="1">
        <v>49.6</v>
      </c>
      <c r="R479" s="1">
        <v>2</v>
      </c>
      <c r="S479" s="1">
        <v>133</v>
      </c>
      <c r="T479" s="1">
        <v>2014</v>
      </c>
      <c r="U479" s="5" t="str">
        <f t="shared" si="70"/>
        <v>Manual</v>
      </c>
      <c r="V479" s="7">
        <f t="shared" si="71"/>
        <v>5000</v>
      </c>
      <c r="W479" s="7" t="str">
        <f>IFERROR(INDEX(PriceBands!C:C,MATCH(V479,PriceBands!A:A,0)),"£30k+")</f>
        <v>£5-10k</v>
      </c>
      <c r="X479" s="7">
        <f t="shared" si="72"/>
        <v>0</v>
      </c>
      <c r="Y479" s="7" t="str">
        <f>IFERROR(INDEX(MileageBand!B:B,MATCH(VehicleData!X479,MileageBand!A:A,0)),"Extremely High")</f>
        <v>Low</v>
      </c>
      <c r="Z479" s="7">
        <f t="shared" si="73"/>
        <v>1.6</v>
      </c>
      <c r="AA479" s="9" t="str">
        <f t="shared" si="74"/>
        <v>Y</v>
      </c>
      <c r="AB479" s="9" t="str">
        <f t="shared" si="75"/>
        <v>Y</v>
      </c>
      <c r="AC479" s="9" t="str">
        <f t="shared" si="76"/>
        <v>Y</v>
      </c>
      <c r="AD479" s="9" t="str">
        <f t="shared" si="77"/>
        <v>Y</v>
      </c>
      <c r="AE479" s="9" t="str">
        <f t="shared" si="78"/>
        <v>Y</v>
      </c>
      <c r="AF479" s="11" t="str">
        <f t="shared" si="79"/>
        <v>Y</v>
      </c>
    </row>
    <row r="480" spans="1:32" ht="13" x14ac:dyDescent="0.15">
      <c r="A480" s="1" t="s">
        <v>1396</v>
      </c>
      <c r="B480" s="1" t="s">
        <v>1152</v>
      </c>
      <c r="C480" s="2">
        <v>5145</v>
      </c>
      <c r="D480" s="1" t="s">
        <v>1397</v>
      </c>
      <c r="E480" s="1">
        <v>2</v>
      </c>
      <c r="F480" s="1" t="s">
        <v>24</v>
      </c>
      <c r="G480" s="2">
        <v>120000</v>
      </c>
      <c r="H480" s="1" t="s">
        <v>4</v>
      </c>
      <c r="I480" s="1" t="s">
        <v>25</v>
      </c>
      <c r="J480" s="1" t="s">
        <v>42</v>
      </c>
      <c r="K480" s="1">
        <v>12</v>
      </c>
      <c r="L480" s="3">
        <v>44550</v>
      </c>
      <c r="M480" s="1">
        <v>16</v>
      </c>
      <c r="N480" s="1" t="s">
        <v>1398</v>
      </c>
      <c r="O480" s="1" t="s">
        <v>44</v>
      </c>
      <c r="P480" s="2">
        <v>1998</v>
      </c>
      <c r="Q480" s="1">
        <v>40.4</v>
      </c>
      <c r="R480" s="1">
        <v>7</v>
      </c>
      <c r="S480" s="1">
        <v>186</v>
      </c>
      <c r="T480" s="1">
        <v>2012</v>
      </c>
      <c r="U480" s="5" t="str">
        <f t="shared" si="70"/>
        <v>Automatic</v>
      </c>
      <c r="V480" s="7">
        <f t="shared" si="71"/>
        <v>5000</v>
      </c>
      <c r="W480" s="7" t="str">
        <f>IFERROR(INDEX(PriceBands!C:C,MATCH(V480,PriceBands!A:A,0)),"£30k+")</f>
        <v>£5-10k</v>
      </c>
      <c r="X480" s="7">
        <f t="shared" si="72"/>
        <v>100000</v>
      </c>
      <c r="Y480" s="7" t="str">
        <f>IFERROR(INDEX(MileageBand!B:B,MATCH(VehicleData!X480,MileageBand!A:A,0)),"Extremely High")</f>
        <v>High</v>
      </c>
      <c r="Z480" s="7">
        <f t="shared" si="73"/>
        <v>2</v>
      </c>
      <c r="AA480" s="9" t="str">
        <f t="shared" si="74"/>
        <v>Y</v>
      </c>
      <c r="AB480" s="9" t="str">
        <f t="shared" si="75"/>
        <v>N</v>
      </c>
      <c r="AC480" s="9" t="str">
        <f t="shared" si="76"/>
        <v>Y</v>
      </c>
      <c r="AD480" s="9" t="str">
        <f t="shared" si="77"/>
        <v>N</v>
      </c>
      <c r="AE480" s="9" t="str">
        <f t="shared" si="78"/>
        <v>Y</v>
      </c>
      <c r="AF480" s="11" t="str">
        <f t="shared" si="79"/>
        <v>N</v>
      </c>
    </row>
    <row r="481" spans="1:32" ht="13" x14ac:dyDescent="0.15">
      <c r="A481" s="1" t="s">
        <v>1399</v>
      </c>
      <c r="B481" s="1" t="s">
        <v>108</v>
      </c>
      <c r="C481" s="2">
        <v>6695</v>
      </c>
      <c r="D481" s="1" t="s">
        <v>1400</v>
      </c>
      <c r="E481" s="1">
        <v>1</v>
      </c>
      <c r="F481" s="1" t="s">
        <v>11</v>
      </c>
      <c r="G481" s="2">
        <v>10229</v>
      </c>
      <c r="H481" s="1" t="s">
        <v>56</v>
      </c>
      <c r="I481" s="1" t="s">
        <v>25</v>
      </c>
      <c r="J481" s="1" t="s">
        <v>13</v>
      </c>
      <c r="K481" s="1">
        <v>9</v>
      </c>
      <c r="L481" s="3">
        <v>44777</v>
      </c>
      <c r="M481" s="1">
        <v>1</v>
      </c>
      <c r="N481" s="1" t="s">
        <v>1401</v>
      </c>
      <c r="O481" s="1" t="s">
        <v>20</v>
      </c>
      <c r="P481" s="1">
        <v>998</v>
      </c>
      <c r="Q481" s="1">
        <v>60.1</v>
      </c>
      <c r="R481" s="1">
        <v>5</v>
      </c>
      <c r="S481" s="1">
        <v>108</v>
      </c>
      <c r="T481" s="1">
        <v>2015</v>
      </c>
      <c r="U481" s="5" t="str">
        <f t="shared" si="70"/>
        <v>Manual</v>
      </c>
      <c r="V481" s="7">
        <f t="shared" si="71"/>
        <v>5000</v>
      </c>
      <c r="W481" s="7" t="str">
        <f>IFERROR(INDEX(PriceBands!C:C,MATCH(V481,PriceBands!A:A,0)),"£30k+")</f>
        <v>£5-10k</v>
      </c>
      <c r="X481" s="7">
        <f t="shared" si="72"/>
        <v>0</v>
      </c>
      <c r="Y481" s="7" t="str">
        <f>IFERROR(INDEX(MileageBand!B:B,MATCH(VehicleData!X481,MileageBand!A:A,0)),"Extremely High")</f>
        <v>Low</v>
      </c>
      <c r="Z481" s="7">
        <f t="shared" si="73"/>
        <v>1</v>
      </c>
      <c r="AA481" s="9" t="str">
        <f t="shared" si="74"/>
        <v>Y</v>
      </c>
      <c r="AB481" s="9" t="str">
        <f t="shared" si="75"/>
        <v>Y</v>
      </c>
      <c r="AC481" s="9" t="str">
        <f t="shared" si="76"/>
        <v>Y</v>
      </c>
      <c r="AD481" s="9" t="str">
        <f t="shared" si="77"/>
        <v>Y</v>
      </c>
      <c r="AE481" s="9" t="str">
        <f t="shared" si="78"/>
        <v>Y</v>
      </c>
      <c r="AF481" s="11" t="str">
        <f t="shared" si="79"/>
        <v>Y</v>
      </c>
    </row>
    <row r="482" spans="1:32" ht="13" x14ac:dyDescent="0.15">
      <c r="A482" s="1" t="s">
        <v>1402</v>
      </c>
      <c r="B482" s="1" t="s">
        <v>51</v>
      </c>
      <c r="C482" s="2">
        <v>7695</v>
      </c>
      <c r="D482" s="1" t="s">
        <v>1403</v>
      </c>
      <c r="E482" s="1">
        <v>1</v>
      </c>
      <c r="F482" s="1" t="s">
        <v>24</v>
      </c>
      <c r="G482" s="2">
        <v>100000</v>
      </c>
      <c r="H482" s="1" t="s">
        <v>12</v>
      </c>
      <c r="I482" s="1" t="s">
        <v>25</v>
      </c>
      <c r="J482" s="1" t="s">
        <v>6</v>
      </c>
      <c r="K482" s="1">
        <v>10</v>
      </c>
      <c r="L482" s="3">
        <v>43793</v>
      </c>
      <c r="M482" s="1">
        <v>15</v>
      </c>
      <c r="N482" s="1" t="s">
        <v>1404</v>
      </c>
      <c r="O482" s="1" t="s">
        <v>6</v>
      </c>
      <c r="P482" s="2">
        <v>1560</v>
      </c>
      <c r="Q482" s="1">
        <v>76.400000000000006</v>
      </c>
      <c r="R482" s="1">
        <v>5</v>
      </c>
      <c r="S482" s="1">
        <v>99</v>
      </c>
      <c r="T482" s="1">
        <v>2014</v>
      </c>
      <c r="U482" s="5" t="str">
        <f t="shared" si="70"/>
        <v>Manual</v>
      </c>
      <c r="V482" s="7">
        <f t="shared" si="71"/>
        <v>5000</v>
      </c>
      <c r="W482" s="7" t="str">
        <f>IFERROR(INDEX(PriceBands!C:C,MATCH(V482,PriceBands!A:A,0)),"£30k+")</f>
        <v>£5-10k</v>
      </c>
      <c r="X482" s="7">
        <f t="shared" si="72"/>
        <v>100000</v>
      </c>
      <c r="Y482" s="7" t="str">
        <f>IFERROR(INDEX(MileageBand!B:B,MATCH(VehicleData!X482,MileageBand!A:A,0)),"Extremely High")</f>
        <v>High</v>
      </c>
      <c r="Z482" s="7">
        <f t="shared" si="73"/>
        <v>1.6</v>
      </c>
      <c r="AA482" s="9" t="str">
        <f t="shared" si="74"/>
        <v>Y</v>
      </c>
      <c r="AB482" s="9" t="str">
        <f t="shared" si="75"/>
        <v>N</v>
      </c>
      <c r="AC482" s="9" t="str">
        <f t="shared" si="76"/>
        <v>Y</v>
      </c>
      <c r="AD482" s="9" t="str">
        <f t="shared" si="77"/>
        <v>Y</v>
      </c>
      <c r="AE482" s="9" t="str">
        <f t="shared" si="78"/>
        <v>Y</v>
      </c>
      <c r="AF482" s="11" t="str">
        <f t="shared" si="79"/>
        <v>N</v>
      </c>
    </row>
    <row r="483" spans="1:32" ht="13" x14ac:dyDescent="0.15">
      <c r="A483" s="1" t="s">
        <v>1405</v>
      </c>
      <c r="B483" s="1" t="s">
        <v>51</v>
      </c>
      <c r="C483" s="2">
        <v>4595</v>
      </c>
      <c r="D483" s="1" t="s">
        <v>596</v>
      </c>
      <c r="E483" s="1">
        <v>2</v>
      </c>
      <c r="F483" s="1" t="s">
        <v>11</v>
      </c>
      <c r="G483" s="2">
        <v>33000</v>
      </c>
      <c r="H483" s="1" t="s">
        <v>65</v>
      </c>
      <c r="I483" s="1" t="s">
        <v>5</v>
      </c>
      <c r="J483" s="1" t="s">
        <v>13</v>
      </c>
      <c r="K483" s="1">
        <v>13</v>
      </c>
      <c r="L483" s="3">
        <v>45609</v>
      </c>
      <c r="M483" s="1">
        <v>8</v>
      </c>
      <c r="N483" s="1" t="s">
        <v>1406</v>
      </c>
      <c r="O483" s="1" t="s">
        <v>20</v>
      </c>
      <c r="P483" s="2">
        <v>1388</v>
      </c>
      <c r="Q483" s="1">
        <v>42.8</v>
      </c>
      <c r="R483" s="1">
        <v>5</v>
      </c>
      <c r="S483" s="1">
        <v>154</v>
      </c>
      <c r="T483" s="1">
        <v>2011</v>
      </c>
      <c r="U483" s="5" t="str">
        <f t="shared" si="70"/>
        <v>Automatic</v>
      </c>
      <c r="V483" s="7">
        <f t="shared" si="71"/>
        <v>0</v>
      </c>
      <c r="W483" s="7" t="str">
        <f>IFERROR(INDEX(PriceBands!C:C,MATCH(V483,PriceBands!A:A,0)),"£30k+")</f>
        <v>£0-5k</v>
      </c>
      <c r="X483" s="7">
        <f t="shared" si="72"/>
        <v>0</v>
      </c>
      <c r="Y483" s="7" t="str">
        <f>IFERROR(INDEX(MileageBand!B:B,MATCH(VehicleData!X483,MileageBand!A:A,0)),"Extremely High")</f>
        <v>Low</v>
      </c>
      <c r="Z483" s="7">
        <f t="shared" si="73"/>
        <v>1.4</v>
      </c>
      <c r="AA483" s="9" t="str">
        <f t="shared" si="74"/>
        <v>Y</v>
      </c>
      <c r="AB483" s="9" t="str">
        <f t="shared" si="75"/>
        <v>Y</v>
      </c>
      <c r="AC483" s="9" t="str">
        <f t="shared" si="76"/>
        <v>Y</v>
      </c>
      <c r="AD483" s="9" t="str">
        <f t="shared" si="77"/>
        <v>N</v>
      </c>
      <c r="AE483" s="9" t="str">
        <f t="shared" si="78"/>
        <v>Y</v>
      </c>
      <c r="AF483" s="11" t="str">
        <f t="shared" si="79"/>
        <v>N</v>
      </c>
    </row>
    <row r="484" spans="1:32" ht="13" x14ac:dyDescent="0.15">
      <c r="A484" s="1" t="s">
        <v>1407</v>
      </c>
      <c r="B484" s="1" t="s">
        <v>22</v>
      </c>
      <c r="C484" s="2">
        <v>13033</v>
      </c>
      <c r="D484" s="1" t="s">
        <v>1408</v>
      </c>
      <c r="E484" s="1">
        <v>2</v>
      </c>
      <c r="F484" s="1" t="s">
        <v>3</v>
      </c>
      <c r="G484" s="2">
        <v>34898</v>
      </c>
      <c r="H484" s="1" t="s">
        <v>32</v>
      </c>
      <c r="I484" s="1" t="s">
        <v>5</v>
      </c>
      <c r="J484" s="1" t="s">
        <v>13</v>
      </c>
      <c r="K484" s="1">
        <v>9</v>
      </c>
      <c r="L484" s="3">
        <v>45593</v>
      </c>
      <c r="M484" s="1">
        <v>26</v>
      </c>
      <c r="N484" s="1" t="s">
        <v>1409</v>
      </c>
      <c r="O484" s="1" t="s">
        <v>20</v>
      </c>
      <c r="P484" s="2">
        <v>1395</v>
      </c>
      <c r="Q484" s="1">
        <v>188.3</v>
      </c>
      <c r="R484" s="1">
        <v>5</v>
      </c>
      <c r="S484" s="1">
        <v>39</v>
      </c>
      <c r="T484" s="1">
        <v>2015</v>
      </c>
      <c r="U484" s="5" t="str">
        <f t="shared" si="70"/>
        <v>Automatic</v>
      </c>
      <c r="V484" s="7">
        <f t="shared" si="71"/>
        <v>10000</v>
      </c>
      <c r="W484" s="7" t="str">
        <f>IFERROR(INDEX(PriceBands!C:C,MATCH(V484,PriceBands!A:A,0)),"£30k+")</f>
        <v>£10-£15k</v>
      </c>
      <c r="X484" s="7">
        <f t="shared" si="72"/>
        <v>0</v>
      </c>
      <c r="Y484" s="7" t="str">
        <f>IFERROR(INDEX(MileageBand!B:B,MATCH(VehicleData!X484,MileageBand!A:A,0)),"Extremely High")</f>
        <v>Low</v>
      </c>
      <c r="Z484" s="7">
        <f t="shared" si="73"/>
        <v>1.4</v>
      </c>
      <c r="AA484" s="9" t="str">
        <f t="shared" si="74"/>
        <v>Y</v>
      </c>
      <c r="AB484" s="9" t="str">
        <f t="shared" si="75"/>
        <v>Y</v>
      </c>
      <c r="AC484" s="9" t="str">
        <f t="shared" si="76"/>
        <v>Y</v>
      </c>
      <c r="AD484" s="9" t="str">
        <f t="shared" si="77"/>
        <v>Y</v>
      </c>
      <c r="AE484" s="9" t="str">
        <f t="shared" si="78"/>
        <v>Y</v>
      </c>
      <c r="AF484" s="11" t="str">
        <f t="shared" si="79"/>
        <v>Y</v>
      </c>
    </row>
    <row r="485" spans="1:32" ht="13" x14ac:dyDescent="0.15">
      <c r="A485" s="1" t="s">
        <v>1410</v>
      </c>
      <c r="B485" s="1" t="s">
        <v>112</v>
      </c>
      <c r="C485" s="2">
        <v>4395</v>
      </c>
      <c r="D485" s="1" t="s">
        <v>995</v>
      </c>
      <c r="E485" s="1">
        <v>1</v>
      </c>
      <c r="F485" s="1" t="s">
        <v>11</v>
      </c>
      <c r="G485" s="2">
        <v>81000</v>
      </c>
      <c r="H485" s="1" t="s">
        <v>65</v>
      </c>
      <c r="I485" s="1" t="s">
        <v>25</v>
      </c>
      <c r="J485" s="1" t="s">
        <v>13</v>
      </c>
      <c r="K485" s="1">
        <v>9</v>
      </c>
      <c r="L485" s="3">
        <v>44883</v>
      </c>
      <c r="M485" s="1">
        <v>6</v>
      </c>
      <c r="N485" s="1" t="s">
        <v>1411</v>
      </c>
      <c r="O485" s="1" t="s">
        <v>15</v>
      </c>
      <c r="P485" s="2">
        <v>1000</v>
      </c>
      <c r="Q485" s="1">
        <v>65.7</v>
      </c>
      <c r="R485" s="1">
        <v>5</v>
      </c>
      <c r="S485" s="1">
        <v>99</v>
      </c>
      <c r="T485" s="1">
        <v>2015</v>
      </c>
      <c r="U485" s="5" t="str">
        <f t="shared" si="70"/>
        <v>Manual</v>
      </c>
      <c r="V485" s="7">
        <f t="shared" si="71"/>
        <v>0</v>
      </c>
      <c r="W485" s="7" t="str">
        <f>IFERROR(INDEX(PriceBands!C:C,MATCH(V485,PriceBands!A:A,0)),"£30k+")</f>
        <v>£0-5k</v>
      </c>
      <c r="X485" s="7">
        <f t="shared" si="72"/>
        <v>50000</v>
      </c>
      <c r="Y485" s="7" t="str">
        <f>IFERROR(INDEX(MileageBand!B:B,MATCH(VehicleData!X485,MileageBand!A:A,0)),"Extremely High")</f>
        <v>Medium</v>
      </c>
      <c r="Z485" s="7">
        <f t="shared" si="73"/>
        <v>1</v>
      </c>
      <c r="AA485" s="9" t="str">
        <f t="shared" si="74"/>
        <v>Y</v>
      </c>
      <c r="AB485" s="9" t="str">
        <f t="shared" si="75"/>
        <v>Y</v>
      </c>
      <c r="AC485" s="9" t="str">
        <f t="shared" si="76"/>
        <v>Y</v>
      </c>
      <c r="AD485" s="9" t="str">
        <f t="shared" si="77"/>
        <v>Y</v>
      </c>
      <c r="AE485" s="9" t="str">
        <f t="shared" si="78"/>
        <v>Y</v>
      </c>
      <c r="AF485" s="11" t="str">
        <f t="shared" si="79"/>
        <v>Y</v>
      </c>
    </row>
    <row r="486" spans="1:32" ht="13" x14ac:dyDescent="0.15">
      <c r="A486" s="1" t="s">
        <v>1412</v>
      </c>
      <c r="B486" s="1" t="s">
        <v>104</v>
      </c>
      <c r="C486" s="2">
        <v>1620</v>
      </c>
      <c r="D486" s="1" t="s">
        <v>496</v>
      </c>
      <c r="E486" s="1">
        <v>2</v>
      </c>
      <c r="F486" s="1" t="s">
        <v>3</v>
      </c>
      <c r="G486" s="2">
        <v>210000</v>
      </c>
      <c r="H486" s="1" t="s">
        <v>48</v>
      </c>
      <c r="I486" s="1" t="s">
        <v>25</v>
      </c>
      <c r="J486" s="1" t="s">
        <v>13</v>
      </c>
      <c r="K486" s="1">
        <v>15</v>
      </c>
      <c r="L486" s="3">
        <v>44895</v>
      </c>
      <c r="M486" s="1">
        <v>15</v>
      </c>
      <c r="N486" s="1" t="s">
        <v>1413</v>
      </c>
      <c r="O486" s="1" t="s">
        <v>20</v>
      </c>
      <c r="P486" s="2">
        <v>1797</v>
      </c>
      <c r="Q486" s="1">
        <v>72.400000000000006</v>
      </c>
      <c r="R486" s="1">
        <v>5</v>
      </c>
      <c r="S486" s="1">
        <v>89</v>
      </c>
      <c r="T486" s="1">
        <v>2009</v>
      </c>
      <c r="U486" s="5" t="str">
        <f t="shared" si="70"/>
        <v>Automatic</v>
      </c>
      <c r="V486" s="7">
        <f t="shared" si="71"/>
        <v>0</v>
      </c>
      <c r="W486" s="7" t="str">
        <f>IFERROR(INDEX(PriceBands!C:C,MATCH(V486,PriceBands!A:A,0)),"£30k+")</f>
        <v>£0-5k</v>
      </c>
      <c r="X486" s="7">
        <f t="shared" si="72"/>
        <v>200000</v>
      </c>
      <c r="Y486" s="7" t="str">
        <f>IFERROR(INDEX(MileageBand!B:B,MATCH(VehicleData!X486,MileageBand!A:A,0)),"Extremely High")</f>
        <v>Extremely High</v>
      </c>
      <c r="Z486" s="7">
        <f t="shared" si="73"/>
        <v>1.8</v>
      </c>
      <c r="AA486" s="9" t="str">
        <f t="shared" si="74"/>
        <v>Y</v>
      </c>
      <c r="AB486" s="9" t="str">
        <f t="shared" si="75"/>
        <v>Y</v>
      </c>
      <c r="AC486" s="9" t="str">
        <f t="shared" si="76"/>
        <v>Y</v>
      </c>
      <c r="AD486" s="9" t="str">
        <f t="shared" si="77"/>
        <v>N</v>
      </c>
      <c r="AE486" s="9" t="str">
        <f t="shared" si="78"/>
        <v>Y</v>
      </c>
      <c r="AF486" s="11" t="str">
        <f t="shared" si="79"/>
        <v>N</v>
      </c>
    </row>
    <row r="487" spans="1:32" ht="13" x14ac:dyDescent="0.15">
      <c r="A487" s="1" t="s">
        <v>1414</v>
      </c>
      <c r="B487" s="1" t="s">
        <v>375</v>
      </c>
      <c r="C487" s="1">
        <v>995</v>
      </c>
      <c r="D487" s="1" t="s">
        <v>1415</v>
      </c>
      <c r="E487" s="1">
        <v>1</v>
      </c>
      <c r="F487" s="1" t="s">
        <v>11</v>
      </c>
      <c r="G487" s="2">
        <v>69000</v>
      </c>
      <c r="H487" s="1" t="s">
        <v>65</v>
      </c>
      <c r="I487" s="1" t="s">
        <v>5</v>
      </c>
      <c r="J487" s="1" t="s">
        <v>13</v>
      </c>
      <c r="K487" s="1">
        <v>14</v>
      </c>
      <c r="L487" s="3">
        <v>45725</v>
      </c>
      <c r="M487" s="1">
        <v>7</v>
      </c>
      <c r="N487" s="1" t="s">
        <v>1416</v>
      </c>
      <c r="O487" s="1" t="s">
        <v>20</v>
      </c>
      <c r="P487" s="2">
        <v>1360</v>
      </c>
      <c r="Q487" s="1">
        <v>46.3</v>
      </c>
      <c r="R487" s="1">
        <v>5</v>
      </c>
      <c r="S487" s="1">
        <v>145</v>
      </c>
      <c r="T487" s="1">
        <v>2010</v>
      </c>
      <c r="U487" s="5" t="str">
        <f t="shared" si="70"/>
        <v>Manual</v>
      </c>
      <c r="V487" s="7">
        <f t="shared" si="71"/>
        <v>0</v>
      </c>
      <c r="W487" s="7" t="str">
        <f>IFERROR(INDEX(PriceBands!C:C,MATCH(V487,PriceBands!A:A,0)),"£30k+")</f>
        <v>£0-5k</v>
      </c>
      <c r="X487" s="7">
        <f t="shared" si="72"/>
        <v>50000</v>
      </c>
      <c r="Y487" s="7" t="str">
        <f>IFERROR(INDEX(MileageBand!B:B,MATCH(VehicleData!X487,MileageBand!A:A,0)),"Extremely High")</f>
        <v>Medium</v>
      </c>
      <c r="Z487" s="7">
        <f t="shared" si="73"/>
        <v>1.4</v>
      </c>
      <c r="AA487" s="9" t="str">
        <f t="shared" si="74"/>
        <v>Y</v>
      </c>
      <c r="AB487" s="9" t="str">
        <f t="shared" si="75"/>
        <v>Y</v>
      </c>
      <c r="AC487" s="9" t="str">
        <f t="shared" si="76"/>
        <v>Y</v>
      </c>
      <c r="AD487" s="9" t="str">
        <f t="shared" si="77"/>
        <v>N</v>
      </c>
      <c r="AE487" s="9" t="str">
        <f t="shared" si="78"/>
        <v>Y</v>
      </c>
      <c r="AF487" s="11" t="str">
        <f t="shared" si="79"/>
        <v>N</v>
      </c>
    </row>
    <row r="488" spans="1:32" ht="13" x14ac:dyDescent="0.15">
      <c r="A488" s="1" t="s">
        <v>1417</v>
      </c>
      <c r="B488" s="1" t="s">
        <v>9</v>
      </c>
      <c r="C488" s="2">
        <v>12163</v>
      </c>
      <c r="D488" s="1" t="s">
        <v>1418</v>
      </c>
      <c r="E488" s="1">
        <v>1</v>
      </c>
      <c r="F488" s="1" t="s">
        <v>11</v>
      </c>
      <c r="G488" s="2">
        <v>37520</v>
      </c>
      <c r="H488" s="1" t="s">
        <v>4</v>
      </c>
      <c r="I488" s="1" t="s">
        <v>5</v>
      </c>
      <c r="J488" s="1" t="s">
        <v>13</v>
      </c>
      <c r="K488" s="1">
        <v>3</v>
      </c>
      <c r="L488" s="3">
        <v>45412</v>
      </c>
      <c r="M488" s="1">
        <v>17</v>
      </c>
      <c r="N488" s="1" t="s">
        <v>1419</v>
      </c>
      <c r="O488" s="1" t="s">
        <v>20</v>
      </c>
      <c r="P488" s="2">
        <v>1199</v>
      </c>
      <c r="Q488" s="1">
        <v>53.3</v>
      </c>
      <c r="R488" s="1">
        <v>5</v>
      </c>
      <c r="S488" s="1">
        <v>120</v>
      </c>
      <c r="T488" s="1">
        <v>2021</v>
      </c>
      <c r="U488" s="5" t="str">
        <f t="shared" si="70"/>
        <v>Manual</v>
      </c>
      <c r="V488" s="7">
        <f t="shared" si="71"/>
        <v>10000</v>
      </c>
      <c r="W488" s="7" t="str">
        <f>IFERROR(INDEX(PriceBands!C:C,MATCH(V488,PriceBands!A:A,0)),"£30k+")</f>
        <v>£10-£15k</v>
      </c>
      <c r="X488" s="7">
        <f t="shared" si="72"/>
        <v>0</v>
      </c>
      <c r="Y488" s="7" t="str">
        <f>IFERROR(INDEX(MileageBand!B:B,MATCH(VehicleData!X488,MileageBand!A:A,0)),"Extremely High")</f>
        <v>Low</v>
      </c>
      <c r="Z488" s="7">
        <f t="shared" si="73"/>
        <v>1.2</v>
      </c>
      <c r="AA488" s="9" t="str">
        <f t="shared" si="74"/>
        <v>Y</v>
      </c>
      <c r="AB488" s="9" t="str">
        <f t="shared" si="75"/>
        <v>Y</v>
      </c>
      <c r="AC488" s="9" t="str">
        <f t="shared" si="76"/>
        <v>Y</v>
      </c>
      <c r="AD488" s="9" t="str">
        <f t="shared" si="77"/>
        <v>Y</v>
      </c>
      <c r="AE488" s="9" t="str">
        <f t="shared" si="78"/>
        <v>Y</v>
      </c>
      <c r="AF488" s="11" t="str">
        <f t="shared" si="79"/>
        <v>Y</v>
      </c>
    </row>
    <row r="489" spans="1:32" ht="13" x14ac:dyDescent="0.15">
      <c r="A489" s="1" t="s">
        <v>1420</v>
      </c>
      <c r="B489" s="1" t="s">
        <v>9</v>
      </c>
      <c r="C489" s="2">
        <v>12166</v>
      </c>
      <c r="D489" s="1" t="s">
        <v>1418</v>
      </c>
      <c r="E489" s="1">
        <v>1</v>
      </c>
      <c r="F489" s="1" t="s">
        <v>11</v>
      </c>
      <c r="G489" s="2">
        <v>40963</v>
      </c>
      <c r="H489" s="1" t="s">
        <v>65</v>
      </c>
      <c r="I489" s="1" t="s">
        <v>5</v>
      </c>
      <c r="J489" s="1" t="s">
        <v>13</v>
      </c>
      <c r="K489" s="1">
        <v>3</v>
      </c>
      <c r="L489" s="3">
        <v>45412</v>
      </c>
      <c r="M489" s="1">
        <v>17</v>
      </c>
      <c r="N489" s="1" t="s">
        <v>1421</v>
      </c>
      <c r="O489" s="1" t="s">
        <v>20</v>
      </c>
      <c r="P489" s="2">
        <v>1199</v>
      </c>
      <c r="Q489" s="1">
        <v>53.3</v>
      </c>
      <c r="R489" s="1">
        <v>5</v>
      </c>
      <c r="S489" s="1">
        <v>120</v>
      </c>
      <c r="T489" s="1">
        <v>2021</v>
      </c>
      <c r="U489" s="5" t="str">
        <f t="shared" si="70"/>
        <v>Manual</v>
      </c>
      <c r="V489" s="7">
        <f t="shared" si="71"/>
        <v>10000</v>
      </c>
      <c r="W489" s="7" t="str">
        <f>IFERROR(INDEX(PriceBands!C:C,MATCH(V489,PriceBands!A:A,0)),"£30k+")</f>
        <v>£10-£15k</v>
      </c>
      <c r="X489" s="7">
        <f t="shared" si="72"/>
        <v>0</v>
      </c>
      <c r="Y489" s="7" t="str">
        <f>IFERROR(INDEX(MileageBand!B:B,MATCH(VehicleData!X489,MileageBand!A:A,0)),"Extremely High")</f>
        <v>Low</v>
      </c>
      <c r="Z489" s="7">
        <f t="shared" si="73"/>
        <v>1.2</v>
      </c>
      <c r="AA489" s="9" t="str">
        <f t="shared" si="74"/>
        <v>Y</v>
      </c>
      <c r="AB489" s="9" t="str">
        <f t="shared" si="75"/>
        <v>Y</v>
      </c>
      <c r="AC489" s="9" t="str">
        <f t="shared" si="76"/>
        <v>Y</v>
      </c>
      <c r="AD489" s="9" t="str">
        <f t="shared" si="77"/>
        <v>Y</v>
      </c>
      <c r="AE489" s="9" t="str">
        <f t="shared" si="78"/>
        <v>Y</v>
      </c>
      <c r="AF489" s="11" t="str">
        <f t="shared" si="79"/>
        <v>Y</v>
      </c>
    </row>
    <row r="490" spans="1:32" ht="13" x14ac:dyDescent="0.15">
      <c r="A490" s="1" t="s">
        <v>1422</v>
      </c>
      <c r="B490" s="1" t="s">
        <v>9</v>
      </c>
      <c r="C490" s="2">
        <v>12166</v>
      </c>
      <c r="D490" s="1" t="s">
        <v>1418</v>
      </c>
      <c r="E490" s="1">
        <v>1</v>
      </c>
      <c r="F490" s="1" t="s">
        <v>11</v>
      </c>
      <c r="G490" s="2">
        <v>42146</v>
      </c>
      <c r="H490" s="1" t="s">
        <v>32</v>
      </c>
      <c r="I490" s="1" t="s">
        <v>5</v>
      </c>
      <c r="J490" s="1" t="s">
        <v>13</v>
      </c>
      <c r="K490" s="1">
        <v>3</v>
      </c>
      <c r="L490" s="3">
        <v>45412</v>
      </c>
      <c r="M490" s="1">
        <v>17</v>
      </c>
      <c r="N490" s="1" t="s">
        <v>1423</v>
      </c>
      <c r="O490" s="1" t="s">
        <v>20</v>
      </c>
      <c r="P490" s="2">
        <v>1199</v>
      </c>
      <c r="Q490" s="1">
        <v>53.3</v>
      </c>
      <c r="R490" s="1">
        <v>5</v>
      </c>
      <c r="S490" s="1">
        <v>120</v>
      </c>
      <c r="T490" s="1">
        <v>2021</v>
      </c>
      <c r="U490" s="5" t="str">
        <f t="shared" si="70"/>
        <v>Manual</v>
      </c>
      <c r="V490" s="7">
        <f t="shared" si="71"/>
        <v>10000</v>
      </c>
      <c r="W490" s="7" t="str">
        <f>IFERROR(INDEX(PriceBands!C:C,MATCH(V490,PriceBands!A:A,0)),"£30k+")</f>
        <v>£10-£15k</v>
      </c>
      <c r="X490" s="7">
        <f t="shared" si="72"/>
        <v>0</v>
      </c>
      <c r="Y490" s="7" t="str">
        <f>IFERROR(INDEX(MileageBand!B:B,MATCH(VehicleData!X490,MileageBand!A:A,0)),"Extremely High")</f>
        <v>Low</v>
      </c>
      <c r="Z490" s="7">
        <f t="shared" si="73"/>
        <v>1.2</v>
      </c>
      <c r="AA490" s="9" t="str">
        <f t="shared" si="74"/>
        <v>Y</v>
      </c>
      <c r="AB490" s="9" t="str">
        <f t="shared" si="75"/>
        <v>Y</v>
      </c>
      <c r="AC490" s="9" t="str">
        <f t="shared" si="76"/>
        <v>Y</v>
      </c>
      <c r="AD490" s="9" t="str">
        <f t="shared" si="77"/>
        <v>Y</v>
      </c>
      <c r="AE490" s="9" t="str">
        <f t="shared" si="78"/>
        <v>Y</v>
      </c>
      <c r="AF490" s="11" t="str">
        <f t="shared" si="79"/>
        <v>Y</v>
      </c>
    </row>
    <row r="491" spans="1:32" ht="13" x14ac:dyDescent="0.15">
      <c r="A491" s="1" t="s">
        <v>1424</v>
      </c>
      <c r="B491" s="1" t="s">
        <v>9</v>
      </c>
      <c r="C491" s="2">
        <v>12166</v>
      </c>
      <c r="D491" s="1" t="s">
        <v>1418</v>
      </c>
      <c r="E491" s="1">
        <v>1</v>
      </c>
      <c r="F491" s="1" t="s">
        <v>11</v>
      </c>
      <c r="G491" s="2">
        <v>32447</v>
      </c>
      <c r="H491" s="1" t="s">
        <v>32</v>
      </c>
      <c r="I491" s="1" t="s">
        <v>5</v>
      </c>
      <c r="J491" s="1" t="s">
        <v>13</v>
      </c>
      <c r="K491" s="1">
        <v>3</v>
      </c>
      <c r="L491" s="3">
        <v>45412</v>
      </c>
      <c r="M491" s="1">
        <v>17</v>
      </c>
      <c r="N491" s="1" t="s">
        <v>1425</v>
      </c>
      <c r="O491" s="1" t="s">
        <v>20</v>
      </c>
      <c r="P491" s="2">
        <v>1199</v>
      </c>
      <c r="Q491" s="1">
        <v>53.3</v>
      </c>
      <c r="R491" s="1">
        <v>5</v>
      </c>
      <c r="S491" s="1">
        <v>120</v>
      </c>
      <c r="T491" s="1">
        <v>2021</v>
      </c>
      <c r="U491" s="5" t="str">
        <f t="shared" si="70"/>
        <v>Manual</v>
      </c>
      <c r="V491" s="7">
        <f t="shared" si="71"/>
        <v>10000</v>
      </c>
      <c r="W491" s="7" t="str">
        <f>IFERROR(INDEX(PriceBands!C:C,MATCH(V491,PriceBands!A:A,0)),"£30k+")</f>
        <v>£10-£15k</v>
      </c>
      <c r="X491" s="7">
        <f t="shared" si="72"/>
        <v>0</v>
      </c>
      <c r="Y491" s="7" t="str">
        <f>IFERROR(INDEX(MileageBand!B:B,MATCH(VehicleData!X491,MileageBand!A:A,0)),"Extremely High")</f>
        <v>Low</v>
      </c>
      <c r="Z491" s="7">
        <f t="shared" si="73"/>
        <v>1.2</v>
      </c>
      <c r="AA491" s="9" t="str">
        <f t="shared" si="74"/>
        <v>Y</v>
      </c>
      <c r="AB491" s="9" t="str">
        <f t="shared" si="75"/>
        <v>Y</v>
      </c>
      <c r="AC491" s="9" t="str">
        <f t="shared" si="76"/>
        <v>Y</v>
      </c>
      <c r="AD491" s="9" t="str">
        <f t="shared" si="77"/>
        <v>Y</v>
      </c>
      <c r="AE491" s="9" t="str">
        <f t="shared" si="78"/>
        <v>Y</v>
      </c>
      <c r="AF491" s="11" t="str">
        <f t="shared" si="79"/>
        <v>Y</v>
      </c>
    </row>
    <row r="492" spans="1:32" ht="13" x14ac:dyDescent="0.15">
      <c r="A492" s="1" t="s">
        <v>1426</v>
      </c>
      <c r="B492" s="1" t="s">
        <v>9</v>
      </c>
      <c r="C492" s="2">
        <v>12163</v>
      </c>
      <c r="D492" s="1" t="s">
        <v>1418</v>
      </c>
      <c r="E492" s="1">
        <v>1</v>
      </c>
      <c r="F492" s="1" t="s">
        <v>11</v>
      </c>
      <c r="G492" s="2">
        <v>29059</v>
      </c>
      <c r="H492" s="1" t="s">
        <v>12</v>
      </c>
      <c r="I492" s="1" t="s">
        <v>5</v>
      </c>
      <c r="J492" s="1" t="s">
        <v>13</v>
      </c>
      <c r="K492" s="1">
        <v>3</v>
      </c>
      <c r="L492" s="3">
        <v>45412</v>
      </c>
      <c r="M492" s="1">
        <v>17</v>
      </c>
      <c r="N492" s="1" t="s">
        <v>1427</v>
      </c>
      <c r="O492" s="1" t="s">
        <v>20</v>
      </c>
      <c r="P492" s="2">
        <v>1199</v>
      </c>
      <c r="Q492" s="1">
        <v>53.3</v>
      </c>
      <c r="R492" s="1">
        <v>5</v>
      </c>
      <c r="S492" s="1">
        <v>120</v>
      </c>
      <c r="T492" s="1">
        <v>2021</v>
      </c>
      <c r="U492" s="5" t="str">
        <f t="shared" si="70"/>
        <v>Manual</v>
      </c>
      <c r="V492" s="7">
        <f t="shared" si="71"/>
        <v>10000</v>
      </c>
      <c r="W492" s="7" t="str">
        <f>IFERROR(INDEX(PriceBands!C:C,MATCH(V492,PriceBands!A:A,0)),"£30k+")</f>
        <v>£10-£15k</v>
      </c>
      <c r="X492" s="7">
        <f t="shared" si="72"/>
        <v>0</v>
      </c>
      <c r="Y492" s="7" t="str">
        <f>IFERROR(INDEX(MileageBand!B:B,MATCH(VehicleData!X492,MileageBand!A:A,0)),"Extremely High")</f>
        <v>Low</v>
      </c>
      <c r="Z492" s="7">
        <f t="shared" si="73"/>
        <v>1.2</v>
      </c>
      <c r="AA492" s="9" t="str">
        <f t="shared" si="74"/>
        <v>Y</v>
      </c>
      <c r="AB492" s="9" t="str">
        <f t="shared" si="75"/>
        <v>Y</v>
      </c>
      <c r="AC492" s="9" t="str">
        <f t="shared" si="76"/>
        <v>Y</v>
      </c>
      <c r="AD492" s="9" t="str">
        <f t="shared" si="77"/>
        <v>Y</v>
      </c>
      <c r="AE492" s="9" t="str">
        <f t="shared" si="78"/>
        <v>Y</v>
      </c>
      <c r="AF492" s="11" t="str">
        <f t="shared" si="79"/>
        <v>Y</v>
      </c>
    </row>
    <row r="493" spans="1:32" ht="13" x14ac:dyDescent="0.15">
      <c r="A493" s="1" t="s">
        <v>1428</v>
      </c>
      <c r="B493" s="1" t="s">
        <v>9</v>
      </c>
      <c r="C493" s="2">
        <v>12166</v>
      </c>
      <c r="D493" s="1" t="s">
        <v>1418</v>
      </c>
      <c r="E493" s="1">
        <v>1</v>
      </c>
      <c r="F493" s="1" t="s">
        <v>11</v>
      </c>
      <c r="G493" s="2">
        <v>36468</v>
      </c>
      <c r="H493" s="1" t="s">
        <v>580</v>
      </c>
      <c r="I493" s="1" t="s">
        <v>5</v>
      </c>
      <c r="J493" s="1" t="s">
        <v>13</v>
      </c>
      <c r="K493" s="1">
        <v>3</v>
      </c>
      <c r="L493" s="3">
        <v>45412</v>
      </c>
      <c r="M493" s="1">
        <v>17</v>
      </c>
      <c r="N493" s="1" t="s">
        <v>1429</v>
      </c>
      <c r="O493" s="1" t="s">
        <v>20</v>
      </c>
      <c r="P493" s="2">
        <v>1199</v>
      </c>
      <c r="Q493" s="1">
        <v>53.3</v>
      </c>
      <c r="R493" s="1">
        <v>5</v>
      </c>
      <c r="S493" s="1">
        <v>120</v>
      </c>
      <c r="T493" s="1">
        <v>2021</v>
      </c>
      <c r="U493" s="5" t="str">
        <f t="shared" si="70"/>
        <v>Manual</v>
      </c>
      <c r="V493" s="7">
        <f t="shared" si="71"/>
        <v>10000</v>
      </c>
      <c r="W493" s="7" t="str">
        <f>IFERROR(INDEX(PriceBands!C:C,MATCH(V493,PriceBands!A:A,0)),"£30k+")</f>
        <v>£10-£15k</v>
      </c>
      <c r="X493" s="7">
        <f t="shared" si="72"/>
        <v>0</v>
      </c>
      <c r="Y493" s="7" t="str">
        <f>IFERROR(INDEX(MileageBand!B:B,MATCH(VehicleData!X493,MileageBand!A:A,0)),"Extremely High")</f>
        <v>Low</v>
      </c>
      <c r="Z493" s="7">
        <f t="shared" si="73"/>
        <v>1.2</v>
      </c>
      <c r="AA493" s="9" t="str">
        <f t="shared" si="74"/>
        <v>Y</v>
      </c>
      <c r="AB493" s="9" t="str">
        <f t="shared" si="75"/>
        <v>Y</v>
      </c>
      <c r="AC493" s="9" t="str">
        <f t="shared" si="76"/>
        <v>Y</v>
      </c>
      <c r="AD493" s="9" t="str">
        <f t="shared" si="77"/>
        <v>Y</v>
      </c>
      <c r="AE493" s="9" t="str">
        <f t="shared" si="78"/>
        <v>Y</v>
      </c>
      <c r="AF493" s="11" t="str">
        <f t="shared" si="79"/>
        <v>Y</v>
      </c>
    </row>
    <row r="494" spans="1:32" ht="13" x14ac:dyDescent="0.15">
      <c r="A494" s="1" t="s">
        <v>1430</v>
      </c>
      <c r="B494" s="1" t="s">
        <v>9</v>
      </c>
      <c r="C494" s="2">
        <v>12163</v>
      </c>
      <c r="D494" s="1" t="s">
        <v>1418</v>
      </c>
      <c r="E494" s="1">
        <v>1</v>
      </c>
      <c r="F494" s="1" t="s">
        <v>11</v>
      </c>
      <c r="G494" s="2">
        <v>32097</v>
      </c>
      <c r="H494" s="1" t="s">
        <v>4</v>
      </c>
      <c r="I494" s="1" t="s">
        <v>5</v>
      </c>
      <c r="J494" s="1" t="s">
        <v>13</v>
      </c>
      <c r="K494" s="1">
        <v>3</v>
      </c>
      <c r="L494" s="3">
        <v>45412</v>
      </c>
      <c r="M494" s="1">
        <v>17</v>
      </c>
      <c r="N494" s="1" t="s">
        <v>1431</v>
      </c>
      <c r="O494" s="1" t="s">
        <v>20</v>
      </c>
      <c r="P494" s="2">
        <v>1199</v>
      </c>
      <c r="Q494" s="1">
        <v>53.3</v>
      </c>
      <c r="R494" s="1">
        <v>5</v>
      </c>
      <c r="S494" s="1">
        <v>120</v>
      </c>
      <c r="T494" s="1">
        <v>2021</v>
      </c>
      <c r="U494" s="5" t="str">
        <f t="shared" si="70"/>
        <v>Manual</v>
      </c>
      <c r="V494" s="7">
        <f t="shared" si="71"/>
        <v>10000</v>
      </c>
      <c r="W494" s="7" t="str">
        <f>IFERROR(INDEX(PriceBands!C:C,MATCH(V494,PriceBands!A:A,0)),"£30k+")</f>
        <v>£10-£15k</v>
      </c>
      <c r="X494" s="7">
        <f t="shared" si="72"/>
        <v>0</v>
      </c>
      <c r="Y494" s="7" t="str">
        <f>IFERROR(INDEX(MileageBand!B:B,MATCH(VehicleData!X494,MileageBand!A:A,0)),"Extremely High")</f>
        <v>Low</v>
      </c>
      <c r="Z494" s="7">
        <f t="shared" si="73"/>
        <v>1.2</v>
      </c>
      <c r="AA494" s="9" t="str">
        <f t="shared" si="74"/>
        <v>Y</v>
      </c>
      <c r="AB494" s="9" t="str">
        <f t="shared" si="75"/>
        <v>Y</v>
      </c>
      <c r="AC494" s="9" t="str">
        <f t="shared" si="76"/>
        <v>Y</v>
      </c>
      <c r="AD494" s="9" t="str">
        <f t="shared" si="77"/>
        <v>Y</v>
      </c>
      <c r="AE494" s="9" t="str">
        <f t="shared" si="78"/>
        <v>Y</v>
      </c>
      <c r="AF494" s="11" t="str">
        <f t="shared" si="79"/>
        <v>Y</v>
      </c>
    </row>
    <row r="495" spans="1:32" ht="13" x14ac:dyDescent="0.15">
      <c r="A495" s="1" t="s">
        <v>1432</v>
      </c>
      <c r="B495" s="1" t="s">
        <v>9</v>
      </c>
      <c r="C495" s="2">
        <v>12163</v>
      </c>
      <c r="D495" s="1" t="s">
        <v>1418</v>
      </c>
      <c r="E495" s="1">
        <v>1</v>
      </c>
      <c r="F495" s="1" t="s">
        <v>11</v>
      </c>
      <c r="G495" s="2">
        <v>33952</v>
      </c>
      <c r="H495" s="1" t="s">
        <v>4</v>
      </c>
      <c r="I495" s="1" t="s">
        <v>5</v>
      </c>
      <c r="J495" s="1" t="s">
        <v>13</v>
      </c>
      <c r="K495" s="1">
        <v>3</v>
      </c>
      <c r="L495" s="3">
        <v>45412</v>
      </c>
      <c r="M495" s="1">
        <v>17</v>
      </c>
      <c r="N495" s="1" t="s">
        <v>1433</v>
      </c>
      <c r="O495" s="1" t="s">
        <v>20</v>
      </c>
      <c r="P495" s="2">
        <v>1199</v>
      </c>
      <c r="Q495" s="1">
        <v>53.3</v>
      </c>
      <c r="R495" s="1">
        <v>5</v>
      </c>
      <c r="S495" s="1">
        <v>120</v>
      </c>
      <c r="T495" s="1">
        <v>2021</v>
      </c>
      <c r="U495" s="5" t="str">
        <f t="shared" si="70"/>
        <v>Manual</v>
      </c>
      <c r="V495" s="7">
        <f t="shared" si="71"/>
        <v>10000</v>
      </c>
      <c r="W495" s="7" t="str">
        <f>IFERROR(INDEX(PriceBands!C:C,MATCH(V495,PriceBands!A:A,0)),"£30k+")</f>
        <v>£10-£15k</v>
      </c>
      <c r="X495" s="7">
        <f t="shared" si="72"/>
        <v>0</v>
      </c>
      <c r="Y495" s="7" t="str">
        <f>IFERROR(INDEX(MileageBand!B:B,MATCH(VehicleData!X495,MileageBand!A:A,0)),"Extremely High")</f>
        <v>Low</v>
      </c>
      <c r="Z495" s="7">
        <f t="shared" si="73"/>
        <v>1.2</v>
      </c>
      <c r="AA495" s="9" t="str">
        <f t="shared" si="74"/>
        <v>Y</v>
      </c>
      <c r="AB495" s="9" t="str">
        <f t="shared" si="75"/>
        <v>Y</v>
      </c>
      <c r="AC495" s="9" t="str">
        <f t="shared" si="76"/>
        <v>Y</v>
      </c>
      <c r="AD495" s="9" t="str">
        <f t="shared" si="77"/>
        <v>Y</v>
      </c>
      <c r="AE495" s="9" t="str">
        <f t="shared" si="78"/>
        <v>Y</v>
      </c>
      <c r="AF495" s="11" t="str">
        <f t="shared" si="79"/>
        <v>Y</v>
      </c>
    </row>
    <row r="496" spans="1:32" ht="13" x14ac:dyDescent="0.15">
      <c r="A496" s="1" t="s">
        <v>1434</v>
      </c>
      <c r="B496" s="1" t="s">
        <v>9</v>
      </c>
      <c r="C496" s="2">
        <v>12166</v>
      </c>
      <c r="D496" s="1" t="s">
        <v>1418</v>
      </c>
      <c r="E496" s="1">
        <v>1</v>
      </c>
      <c r="F496" s="1" t="s">
        <v>11</v>
      </c>
      <c r="G496" s="2">
        <v>29049</v>
      </c>
      <c r="H496" s="1" t="s">
        <v>12</v>
      </c>
      <c r="I496" s="1" t="s">
        <v>5</v>
      </c>
      <c r="J496" s="1" t="s">
        <v>13</v>
      </c>
      <c r="K496" s="1">
        <v>3</v>
      </c>
      <c r="L496" s="3">
        <v>45412</v>
      </c>
      <c r="M496" s="1">
        <v>17</v>
      </c>
      <c r="N496" s="1" t="s">
        <v>1435</v>
      </c>
      <c r="O496" s="1" t="s">
        <v>20</v>
      </c>
      <c r="P496" s="2">
        <v>1199</v>
      </c>
      <c r="Q496" s="1">
        <v>53.3</v>
      </c>
      <c r="R496" s="1">
        <v>5</v>
      </c>
      <c r="S496" s="1">
        <v>120</v>
      </c>
      <c r="T496" s="1">
        <v>2021</v>
      </c>
      <c r="U496" s="5" t="str">
        <f t="shared" si="70"/>
        <v>Manual</v>
      </c>
      <c r="V496" s="7">
        <f t="shared" si="71"/>
        <v>10000</v>
      </c>
      <c r="W496" s="7" t="str">
        <f>IFERROR(INDEX(PriceBands!C:C,MATCH(V496,PriceBands!A:A,0)),"£30k+")</f>
        <v>£10-£15k</v>
      </c>
      <c r="X496" s="7">
        <f t="shared" si="72"/>
        <v>0</v>
      </c>
      <c r="Y496" s="7" t="str">
        <f>IFERROR(INDEX(MileageBand!B:B,MATCH(VehicleData!X496,MileageBand!A:A,0)),"Extremely High")</f>
        <v>Low</v>
      </c>
      <c r="Z496" s="7">
        <f t="shared" si="73"/>
        <v>1.2</v>
      </c>
      <c r="AA496" s="9" t="str">
        <f t="shared" si="74"/>
        <v>Y</v>
      </c>
      <c r="AB496" s="9" t="str">
        <f t="shared" si="75"/>
        <v>Y</v>
      </c>
      <c r="AC496" s="9" t="str">
        <f t="shared" si="76"/>
        <v>Y</v>
      </c>
      <c r="AD496" s="9" t="str">
        <f t="shared" si="77"/>
        <v>Y</v>
      </c>
      <c r="AE496" s="9" t="str">
        <f t="shared" si="78"/>
        <v>Y</v>
      </c>
      <c r="AF496" s="11" t="str">
        <f t="shared" si="79"/>
        <v>Y</v>
      </c>
    </row>
    <row r="497" spans="1:32" ht="13" x14ac:dyDescent="0.15">
      <c r="A497" s="1" t="s">
        <v>1436</v>
      </c>
      <c r="B497" s="1" t="s">
        <v>9</v>
      </c>
      <c r="C497" s="2">
        <v>12166</v>
      </c>
      <c r="D497" s="1" t="s">
        <v>1418</v>
      </c>
      <c r="E497" s="1">
        <v>1</v>
      </c>
      <c r="F497" s="1" t="s">
        <v>11</v>
      </c>
      <c r="G497" s="2">
        <v>23489</v>
      </c>
      <c r="H497" s="1" t="s">
        <v>65</v>
      </c>
      <c r="I497" s="1" t="s">
        <v>5</v>
      </c>
      <c r="J497" s="1" t="s">
        <v>13</v>
      </c>
      <c r="K497" s="1">
        <v>3</v>
      </c>
      <c r="L497" s="3">
        <v>45412</v>
      </c>
      <c r="M497" s="1">
        <v>17</v>
      </c>
      <c r="N497" s="1" t="s">
        <v>1437</v>
      </c>
      <c r="O497" s="1" t="s">
        <v>20</v>
      </c>
      <c r="P497" s="2">
        <v>1199</v>
      </c>
      <c r="Q497" s="1">
        <v>53.3</v>
      </c>
      <c r="R497" s="1">
        <v>5</v>
      </c>
      <c r="S497" s="1">
        <v>120</v>
      </c>
      <c r="T497" s="1">
        <v>2021</v>
      </c>
      <c r="U497" s="5" t="str">
        <f t="shared" si="70"/>
        <v>Manual</v>
      </c>
      <c r="V497" s="7">
        <f t="shared" si="71"/>
        <v>10000</v>
      </c>
      <c r="W497" s="7" t="str">
        <f>IFERROR(INDEX(PriceBands!C:C,MATCH(V497,PriceBands!A:A,0)),"£30k+")</f>
        <v>£10-£15k</v>
      </c>
      <c r="X497" s="7">
        <f t="shared" si="72"/>
        <v>0</v>
      </c>
      <c r="Y497" s="7" t="str">
        <f>IFERROR(INDEX(MileageBand!B:B,MATCH(VehicleData!X497,MileageBand!A:A,0)),"Extremely High")</f>
        <v>Low</v>
      </c>
      <c r="Z497" s="7">
        <f t="shared" si="73"/>
        <v>1.2</v>
      </c>
      <c r="AA497" s="9" t="str">
        <f t="shared" si="74"/>
        <v>Y</v>
      </c>
      <c r="AB497" s="9" t="str">
        <f t="shared" si="75"/>
        <v>Y</v>
      </c>
      <c r="AC497" s="9" t="str">
        <f t="shared" si="76"/>
        <v>Y</v>
      </c>
      <c r="AD497" s="9" t="str">
        <f t="shared" si="77"/>
        <v>Y</v>
      </c>
      <c r="AE497" s="9" t="str">
        <f t="shared" si="78"/>
        <v>Y</v>
      </c>
      <c r="AF497" s="11" t="str">
        <f t="shared" si="79"/>
        <v>Y</v>
      </c>
    </row>
    <row r="498" spans="1:32" ht="13" x14ac:dyDescent="0.15">
      <c r="A498" s="1" t="s">
        <v>1438</v>
      </c>
      <c r="B498" s="1" t="s">
        <v>112</v>
      </c>
      <c r="C498" s="2">
        <v>13855</v>
      </c>
      <c r="D498" s="1" t="s">
        <v>1284</v>
      </c>
      <c r="E498" s="1">
        <v>2</v>
      </c>
      <c r="F498" s="1" t="s">
        <v>11</v>
      </c>
      <c r="G498" s="2">
        <v>29664</v>
      </c>
      <c r="H498" s="1" t="s">
        <v>56</v>
      </c>
      <c r="I498" s="1" t="s">
        <v>5</v>
      </c>
      <c r="J498" s="1" t="s">
        <v>13</v>
      </c>
      <c r="K498" s="1">
        <v>4</v>
      </c>
      <c r="L498" s="3">
        <v>45473</v>
      </c>
      <c r="M498" s="1">
        <v>24</v>
      </c>
      <c r="N498" s="1" t="s">
        <v>1285</v>
      </c>
      <c r="O498" s="1" t="s">
        <v>20</v>
      </c>
      <c r="P498" s="2">
        <v>1200</v>
      </c>
      <c r="Q498" s="1">
        <v>50.4</v>
      </c>
      <c r="R498" s="1">
        <v>5</v>
      </c>
      <c r="S498" s="1">
        <v>128</v>
      </c>
      <c r="T498" s="1">
        <v>2020</v>
      </c>
      <c r="U498" s="5" t="str">
        <f t="shared" si="70"/>
        <v>Automatic</v>
      </c>
      <c r="V498" s="7">
        <f t="shared" si="71"/>
        <v>10000</v>
      </c>
      <c r="W498" s="7" t="str">
        <f>IFERROR(INDEX(PriceBands!C:C,MATCH(V498,PriceBands!A:A,0)),"£30k+")</f>
        <v>£10-£15k</v>
      </c>
      <c r="X498" s="7">
        <f t="shared" si="72"/>
        <v>0</v>
      </c>
      <c r="Y498" s="7" t="str">
        <f>IFERROR(INDEX(MileageBand!B:B,MATCH(VehicleData!X498,MileageBand!A:A,0)),"Extremely High")</f>
        <v>Low</v>
      </c>
      <c r="Z498" s="7">
        <f t="shared" si="73"/>
        <v>1.2</v>
      </c>
      <c r="AA498" s="9" t="str">
        <f t="shared" si="74"/>
        <v>Y</v>
      </c>
      <c r="AB498" s="9" t="str">
        <f t="shared" si="75"/>
        <v>Y</v>
      </c>
      <c r="AC498" s="9" t="str">
        <f t="shared" si="76"/>
        <v>Y</v>
      </c>
      <c r="AD498" s="9" t="str">
        <f t="shared" si="77"/>
        <v>Y</v>
      </c>
      <c r="AE498" s="9" t="str">
        <f t="shared" si="78"/>
        <v>Y</v>
      </c>
      <c r="AF498" s="11" t="str">
        <f t="shared" si="79"/>
        <v>Y</v>
      </c>
    </row>
    <row r="499" spans="1:32" ht="13" x14ac:dyDescent="0.15">
      <c r="A499" s="1" t="s">
        <v>1439</v>
      </c>
      <c r="B499" s="1" t="s">
        <v>112</v>
      </c>
      <c r="C499" s="2">
        <v>13160</v>
      </c>
      <c r="D499" s="1" t="s">
        <v>1284</v>
      </c>
      <c r="E499" s="1">
        <v>2</v>
      </c>
      <c r="F499" s="1" t="s">
        <v>11</v>
      </c>
      <c r="G499" s="2">
        <v>30728</v>
      </c>
      <c r="H499" s="1" t="s">
        <v>56</v>
      </c>
      <c r="I499" s="1" t="s">
        <v>5</v>
      </c>
      <c r="J499" s="1" t="s">
        <v>13</v>
      </c>
      <c r="K499" s="1">
        <v>4</v>
      </c>
      <c r="L499" s="3">
        <v>45471</v>
      </c>
      <c r="M499" s="1">
        <v>19</v>
      </c>
      <c r="N499" s="1" t="s">
        <v>1440</v>
      </c>
      <c r="O499" s="1" t="s">
        <v>20</v>
      </c>
      <c r="P499" s="2">
        <v>1200</v>
      </c>
      <c r="Q499" s="1">
        <v>50.4</v>
      </c>
      <c r="R499" s="1">
        <v>5</v>
      </c>
      <c r="S499" s="1">
        <v>133</v>
      </c>
      <c r="T499" s="1">
        <v>2020</v>
      </c>
      <c r="U499" s="5" t="str">
        <f t="shared" si="70"/>
        <v>Automatic</v>
      </c>
      <c r="V499" s="7">
        <f t="shared" si="71"/>
        <v>10000</v>
      </c>
      <c r="W499" s="7" t="str">
        <f>IFERROR(INDEX(PriceBands!C:C,MATCH(V499,PriceBands!A:A,0)),"£30k+")</f>
        <v>£10-£15k</v>
      </c>
      <c r="X499" s="7">
        <f t="shared" si="72"/>
        <v>0</v>
      </c>
      <c r="Y499" s="7" t="str">
        <f>IFERROR(INDEX(MileageBand!B:B,MATCH(VehicleData!X499,MileageBand!A:A,0)),"Extremely High")</f>
        <v>Low</v>
      </c>
      <c r="Z499" s="7">
        <f t="shared" si="73"/>
        <v>1.2</v>
      </c>
      <c r="AA499" s="9" t="str">
        <f t="shared" si="74"/>
        <v>Y</v>
      </c>
      <c r="AB499" s="9" t="str">
        <f t="shared" si="75"/>
        <v>Y</v>
      </c>
      <c r="AC499" s="9" t="str">
        <f t="shared" si="76"/>
        <v>Y</v>
      </c>
      <c r="AD499" s="9" t="str">
        <f t="shared" si="77"/>
        <v>Y</v>
      </c>
      <c r="AE499" s="9" t="str">
        <f t="shared" si="78"/>
        <v>Y</v>
      </c>
      <c r="AF499" s="11" t="str">
        <f t="shared" si="79"/>
        <v>Y</v>
      </c>
    </row>
    <row r="500" spans="1:32" ht="13" x14ac:dyDescent="0.15">
      <c r="A500" s="1" t="s">
        <v>1441</v>
      </c>
      <c r="B500" s="1" t="s">
        <v>112</v>
      </c>
      <c r="C500" s="2">
        <v>12680</v>
      </c>
      <c r="D500" s="1" t="s">
        <v>1284</v>
      </c>
      <c r="E500" s="1">
        <v>2</v>
      </c>
      <c r="F500" s="1" t="s">
        <v>11</v>
      </c>
      <c r="G500" s="2">
        <v>37807</v>
      </c>
      <c r="H500" s="1" t="s">
        <v>56</v>
      </c>
      <c r="I500" s="1" t="s">
        <v>5</v>
      </c>
      <c r="J500" s="1" t="s">
        <v>13</v>
      </c>
      <c r="K500" s="1">
        <v>4</v>
      </c>
      <c r="L500" s="3">
        <v>45471</v>
      </c>
      <c r="M500" s="1">
        <v>24</v>
      </c>
      <c r="N500" s="1" t="s">
        <v>1442</v>
      </c>
      <c r="O500" s="1" t="s">
        <v>20</v>
      </c>
      <c r="P500" s="2">
        <v>1200</v>
      </c>
      <c r="Q500" s="1">
        <v>50.4</v>
      </c>
      <c r="R500" s="1">
        <v>5</v>
      </c>
      <c r="S500" s="1">
        <v>128</v>
      </c>
      <c r="T500" s="1">
        <v>2020</v>
      </c>
      <c r="U500" s="5" t="str">
        <f t="shared" si="70"/>
        <v>Automatic</v>
      </c>
      <c r="V500" s="7">
        <f t="shared" si="71"/>
        <v>10000</v>
      </c>
      <c r="W500" s="7" t="str">
        <f>IFERROR(INDEX(PriceBands!C:C,MATCH(V500,PriceBands!A:A,0)),"£30k+")</f>
        <v>£10-£15k</v>
      </c>
      <c r="X500" s="7">
        <f t="shared" si="72"/>
        <v>0</v>
      </c>
      <c r="Y500" s="7" t="str">
        <f>IFERROR(INDEX(MileageBand!B:B,MATCH(VehicleData!X500,MileageBand!A:A,0)),"Extremely High")</f>
        <v>Low</v>
      </c>
      <c r="Z500" s="7">
        <f t="shared" si="73"/>
        <v>1.2</v>
      </c>
      <c r="AA500" s="9" t="str">
        <f t="shared" si="74"/>
        <v>Y</v>
      </c>
      <c r="AB500" s="9" t="str">
        <f t="shared" si="75"/>
        <v>Y</v>
      </c>
      <c r="AC500" s="9" t="str">
        <f t="shared" si="76"/>
        <v>Y</v>
      </c>
      <c r="AD500" s="9" t="str">
        <f t="shared" si="77"/>
        <v>Y</v>
      </c>
      <c r="AE500" s="9" t="str">
        <f t="shared" si="78"/>
        <v>Y</v>
      </c>
      <c r="AF500" s="11" t="str">
        <f t="shared" si="79"/>
        <v>Y</v>
      </c>
    </row>
    <row r="501" spans="1:32" ht="13" x14ac:dyDescent="0.15">
      <c r="A501" s="1" t="s">
        <v>1443</v>
      </c>
      <c r="B501" s="1" t="s">
        <v>112</v>
      </c>
      <c r="C501" s="2">
        <v>13425</v>
      </c>
      <c r="D501" s="1" t="s">
        <v>1284</v>
      </c>
      <c r="E501" s="1">
        <v>2</v>
      </c>
      <c r="F501" s="1" t="s">
        <v>11</v>
      </c>
      <c r="G501" s="2">
        <v>31521</v>
      </c>
      <c r="H501" s="1" t="s">
        <v>32</v>
      </c>
      <c r="I501" s="1" t="s">
        <v>5</v>
      </c>
      <c r="J501" s="1" t="s">
        <v>13</v>
      </c>
      <c r="K501" s="1">
        <v>4</v>
      </c>
      <c r="L501" s="3">
        <v>45475</v>
      </c>
      <c r="M501" s="1">
        <v>24</v>
      </c>
      <c r="N501" s="1" t="s">
        <v>1285</v>
      </c>
      <c r="O501" s="1" t="s">
        <v>20</v>
      </c>
      <c r="P501" s="2">
        <v>1200</v>
      </c>
      <c r="Q501" s="1">
        <v>50.4</v>
      </c>
      <c r="R501" s="1">
        <v>5</v>
      </c>
      <c r="S501" s="1">
        <v>128</v>
      </c>
      <c r="T501" s="1">
        <v>2020</v>
      </c>
      <c r="U501" s="5" t="str">
        <f t="shared" si="70"/>
        <v>Automatic</v>
      </c>
      <c r="V501" s="7">
        <f t="shared" si="71"/>
        <v>10000</v>
      </c>
      <c r="W501" s="7" t="str">
        <f>IFERROR(INDEX(PriceBands!C:C,MATCH(V501,PriceBands!A:A,0)),"£30k+")</f>
        <v>£10-£15k</v>
      </c>
      <c r="X501" s="7">
        <f t="shared" si="72"/>
        <v>0</v>
      </c>
      <c r="Y501" s="7" t="str">
        <f>IFERROR(INDEX(MileageBand!B:B,MATCH(VehicleData!X501,MileageBand!A:A,0)),"Extremely High")</f>
        <v>Low</v>
      </c>
      <c r="Z501" s="7">
        <f t="shared" si="73"/>
        <v>1.2</v>
      </c>
      <c r="AA501" s="9" t="str">
        <f t="shared" si="74"/>
        <v>Y</v>
      </c>
      <c r="AB501" s="9" t="str">
        <f t="shared" si="75"/>
        <v>Y</v>
      </c>
      <c r="AC501" s="9" t="str">
        <f t="shared" si="76"/>
        <v>Y</v>
      </c>
      <c r="AD501" s="9" t="str">
        <f t="shared" si="77"/>
        <v>Y</v>
      </c>
      <c r="AE501" s="9" t="str">
        <f t="shared" si="78"/>
        <v>Y</v>
      </c>
      <c r="AF501" s="11" t="str">
        <f t="shared" si="79"/>
        <v>Y</v>
      </c>
    </row>
    <row r="502" spans="1:32" ht="13" x14ac:dyDescent="0.15">
      <c r="A502" s="1" t="s">
        <v>1444</v>
      </c>
      <c r="B502" s="1" t="s">
        <v>112</v>
      </c>
      <c r="C502" s="2">
        <v>13497</v>
      </c>
      <c r="D502" s="1" t="s">
        <v>1284</v>
      </c>
      <c r="E502" s="1">
        <v>2</v>
      </c>
      <c r="F502" s="1" t="s">
        <v>11</v>
      </c>
      <c r="G502" s="2">
        <v>36115</v>
      </c>
      <c r="H502" s="1" t="s">
        <v>4</v>
      </c>
      <c r="I502" s="1" t="s">
        <v>5</v>
      </c>
      <c r="J502" s="1" t="s">
        <v>13</v>
      </c>
      <c r="K502" s="1">
        <v>4</v>
      </c>
      <c r="L502" s="3">
        <v>45471</v>
      </c>
      <c r="M502" s="1">
        <v>24</v>
      </c>
      <c r="N502" s="1" t="s">
        <v>1440</v>
      </c>
      <c r="O502" s="1" t="s">
        <v>20</v>
      </c>
      <c r="P502" s="2">
        <v>1200</v>
      </c>
      <c r="Q502" s="1">
        <v>50.4</v>
      </c>
      <c r="R502" s="1">
        <v>5</v>
      </c>
      <c r="S502" s="1">
        <v>128</v>
      </c>
      <c r="T502" s="1">
        <v>2020</v>
      </c>
      <c r="U502" s="5" t="str">
        <f t="shared" si="70"/>
        <v>Automatic</v>
      </c>
      <c r="V502" s="7">
        <f t="shared" si="71"/>
        <v>10000</v>
      </c>
      <c r="W502" s="7" t="str">
        <f>IFERROR(INDEX(PriceBands!C:C,MATCH(V502,PriceBands!A:A,0)),"£30k+")</f>
        <v>£10-£15k</v>
      </c>
      <c r="X502" s="7">
        <f t="shared" si="72"/>
        <v>0</v>
      </c>
      <c r="Y502" s="7" t="str">
        <f>IFERROR(INDEX(MileageBand!B:B,MATCH(VehicleData!X502,MileageBand!A:A,0)),"Extremely High")</f>
        <v>Low</v>
      </c>
      <c r="Z502" s="7">
        <f t="shared" si="73"/>
        <v>1.2</v>
      </c>
      <c r="AA502" s="9" t="str">
        <f t="shared" si="74"/>
        <v>Y</v>
      </c>
      <c r="AB502" s="9" t="str">
        <f t="shared" si="75"/>
        <v>Y</v>
      </c>
      <c r="AC502" s="9" t="str">
        <f t="shared" si="76"/>
        <v>Y</v>
      </c>
      <c r="AD502" s="9" t="str">
        <f t="shared" si="77"/>
        <v>Y</v>
      </c>
      <c r="AE502" s="9" t="str">
        <f t="shared" si="78"/>
        <v>Y</v>
      </c>
      <c r="AF502" s="11" t="str">
        <f t="shared" si="79"/>
        <v>Y</v>
      </c>
    </row>
    <row r="503" spans="1:32" ht="13" x14ac:dyDescent="0.15">
      <c r="A503" s="1" t="s">
        <v>1445</v>
      </c>
      <c r="B503" s="1" t="s">
        <v>112</v>
      </c>
      <c r="C503" s="2">
        <v>12912</v>
      </c>
      <c r="D503" s="1" t="s">
        <v>1284</v>
      </c>
      <c r="E503" s="1">
        <v>2</v>
      </c>
      <c r="F503" s="1" t="s">
        <v>11</v>
      </c>
      <c r="G503" s="2">
        <v>37863</v>
      </c>
      <c r="H503" s="1" t="s">
        <v>4</v>
      </c>
      <c r="I503" s="1" t="s">
        <v>5</v>
      </c>
      <c r="J503" s="1" t="s">
        <v>13</v>
      </c>
      <c r="K503" s="1">
        <v>4</v>
      </c>
      <c r="L503" s="3">
        <v>45476</v>
      </c>
      <c r="M503" s="1">
        <v>24</v>
      </c>
      <c r="N503" s="1" t="s">
        <v>1285</v>
      </c>
      <c r="O503" s="1" t="s">
        <v>20</v>
      </c>
      <c r="P503" s="2">
        <v>1200</v>
      </c>
      <c r="Q503" s="1">
        <v>50.4</v>
      </c>
      <c r="R503" s="1">
        <v>5</v>
      </c>
      <c r="S503" s="1">
        <v>128</v>
      </c>
      <c r="T503" s="1">
        <v>2020</v>
      </c>
      <c r="U503" s="5" t="str">
        <f t="shared" si="70"/>
        <v>Automatic</v>
      </c>
      <c r="V503" s="7">
        <f t="shared" si="71"/>
        <v>10000</v>
      </c>
      <c r="W503" s="7" t="str">
        <f>IFERROR(INDEX(PriceBands!C:C,MATCH(V503,PriceBands!A:A,0)),"£30k+")</f>
        <v>£10-£15k</v>
      </c>
      <c r="X503" s="7">
        <f t="shared" si="72"/>
        <v>0</v>
      </c>
      <c r="Y503" s="7" t="str">
        <f>IFERROR(INDEX(MileageBand!B:B,MATCH(VehicleData!X503,MileageBand!A:A,0)),"Extremely High")</f>
        <v>Low</v>
      </c>
      <c r="Z503" s="7">
        <f t="shared" si="73"/>
        <v>1.2</v>
      </c>
      <c r="AA503" s="9" t="str">
        <f t="shared" si="74"/>
        <v>Y</v>
      </c>
      <c r="AB503" s="9" t="str">
        <f t="shared" si="75"/>
        <v>Y</v>
      </c>
      <c r="AC503" s="9" t="str">
        <f t="shared" si="76"/>
        <v>Y</v>
      </c>
      <c r="AD503" s="9" t="str">
        <f t="shared" si="77"/>
        <v>Y</v>
      </c>
      <c r="AE503" s="9" t="str">
        <f t="shared" si="78"/>
        <v>Y</v>
      </c>
      <c r="AF503" s="11" t="str">
        <f t="shared" si="79"/>
        <v>Y</v>
      </c>
    </row>
    <row r="504" spans="1:32" ht="13" x14ac:dyDescent="0.15">
      <c r="A504" s="1" t="s">
        <v>1446</v>
      </c>
      <c r="B504" s="1" t="s">
        <v>112</v>
      </c>
      <c r="C504" s="2">
        <v>13375</v>
      </c>
      <c r="D504" s="1" t="s">
        <v>1284</v>
      </c>
      <c r="E504" s="1">
        <v>2</v>
      </c>
      <c r="F504" s="1" t="s">
        <v>11</v>
      </c>
      <c r="G504" s="2">
        <v>33287</v>
      </c>
      <c r="H504" s="1" t="s">
        <v>4</v>
      </c>
      <c r="I504" s="1" t="s">
        <v>5</v>
      </c>
      <c r="J504" s="1" t="s">
        <v>13</v>
      </c>
      <c r="K504" s="1">
        <v>4</v>
      </c>
      <c r="L504" s="3">
        <v>45471</v>
      </c>
      <c r="M504" s="1">
        <v>24</v>
      </c>
      <c r="N504" s="1" t="s">
        <v>1285</v>
      </c>
      <c r="O504" s="1" t="s">
        <v>20</v>
      </c>
      <c r="P504" s="2">
        <v>1200</v>
      </c>
      <c r="Q504" s="1">
        <v>50.4</v>
      </c>
      <c r="R504" s="1">
        <v>5</v>
      </c>
      <c r="S504" s="1">
        <v>128</v>
      </c>
      <c r="T504" s="1">
        <v>2020</v>
      </c>
      <c r="U504" s="5" t="str">
        <f t="shared" si="70"/>
        <v>Automatic</v>
      </c>
      <c r="V504" s="7">
        <f t="shared" si="71"/>
        <v>10000</v>
      </c>
      <c r="W504" s="7" t="str">
        <f>IFERROR(INDEX(PriceBands!C:C,MATCH(V504,PriceBands!A:A,0)),"£30k+")</f>
        <v>£10-£15k</v>
      </c>
      <c r="X504" s="7">
        <f t="shared" si="72"/>
        <v>0</v>
      </c>
      <c r="Y504" s="7" t="str">
        <f>IFERROR(INDEX(MileageBand!B:B,MATCH(VehicleData!X504,MileageBand!A:A,0)),"Extremely High")</f>
        <v>Low</v>
      </c>
      <c r="Z504" s="7">
        <f t="shared" si="73"/>
        <v>1.2</v>
      </c>
      <c r="AA504" s="9" t="str">
        <f t="shared" si="74"/>
        <v>Y</v>
      </c>
      <c r="AB504" s="9" t="str">
        <f t="shared" si="75"/>
        <v>Y</v>
      </c>
      <c r="AC504" s="9" t="str">
        <f t="shared" si="76"/>
        <v>Y</v>
      </c>
      <c r="AD504" s="9" t="str">
        <f t="shared" si="77"/>
        <v>Y</v>
      </c>
      <c r="AE504" s="9" t="str">
        <f t="shared" si="78"/>
        <v>Y</v>
      </c>
      <c r="AF504" s="11" t="str">
        <f t="shared" si="79"/>
        <v>Y</v>
      </c>
    </row>
    <row r="505" spans="1:32" ht="13" x14ac:dyDescent="0.15">
      <c r="A505" s="1" t="s">
        <v>1447</v>
      </c>
      <c r="B505" s="1" t="s">
        <v>112</v>
      </c>
      <c r="C505" s="2">
        <v>12828</v>
      </c>
      <c r="D505" s="1" t="s">
        <v>1284</v>
      </c>
      <c r="E505" s="1">
        <v>2</v>
      </c>
      <c r="F505" s="1" t="s">
        <v>11</v>
      </c>
      <c r="G505" s="2">
        <v>36144</v>
      </c>
      <c r="H505" s="1" t="s">
        <v>4</v>
      </c>
      <c r="I505" s="1" t="s">
        <v>5</v>
      </c>
      <c r="J505" s="1" t="s">
        <v>13</v>
      </c>
      <c r="K505" s="1">
        <v>4</v>
      </c>
      <c r="L505" s="3">
        <v>45471</v>
      </c>
      <c r="M505" s="1">
        <v>24</v>
      </c>
      <c r="N505" s="1" t="s">
        <v>1442</v>
      </c>
      <c r="O505" s="1" t="s">
        <v>20</v>
      </c>
      <c r="P505" s="2">
        <v>1200</v>
      </c>
      <c r="Q505" s="1">
        <v>50.4</v>
      </c>
      <c r="R505" s="1">
        <v>5</v>
      </c>
      <c r="S505" s="1">
        <v>128</v>
      </c>
      <c r="T505" s="1">
        <v>2020</v>
      </c>
      <c r="U505" s="5" t="str">
        <f t="shared" si="70"/>
        <v>Automatic</v>
      </c>
      <c r="V505" s="7">
        <f t="shared" si="71"/>
        <v>10000</v>
      </c>
      <c r="W505" s="7" t="str">
        <f>IFERROR(INDEX(PriceBands!C:C,MATCH(V505,PriceBands!A:A,0)),"£30k+")</f>
        <v>£10-£15k</v>
      </c>
      <c r="X505" s="7">
        <f t="shared" si="72"/>
        <v>0</v>
      </c>
      <c r="Y505" s="7" t="str">
        <f>IFERROR(INDEX(MileageBand!B:B,MATCH(VehicleData!X505,MileageBand!A:A,0)),"Extremely High")</f>
        <v>Low</v>
      </c>
      <c r="Z505" s="7">
        <f t="shared" si="73"/>
        <v>1.2</v>
      </c>
      <c r="AA505" s="9" t="str">
        <f t="shared" si="74"/>
        <v>Y</v>
      </c>
      <c r="AB505" s="9" t="str">
        <f t="shared" si="75"/>
        <v>Y</v>
      </c>
      <c r="AC505" s="9" t="str">
        <f t="shared" si="76"/>
        <v>Y</v>
      </c>
      <c r="AD505" s="9" t="str">
        <f t="shared" si="77"/>
        <v>Y</v>
      </c>
      <c r="AE505" s="9" t="str">
        <f t="shared" si="78"/>
        <v>Y</v>
      </c>
      <c r="AF505" s="11" t="str">
        <f t="shared" si="79"/>
        <v>Y</v>
      </c>
    </row>
    <row r="506" spans="1:32" ht="13" x14ac:dyDescent="0.15">
      <c r="A506" s="1" t="s">
        <v>1448</v>
      </c>
      <c r="B506" s="1" t="s">
        <v>112</v>
      </c>
      <c r="C506" s="2">
        <v>14367</v>
      </c>
      <c r="D506" s="1" t="s">
        <v>1284</v>
      </c>
      <c r="E506" s="1">
        <v>2</v>
      </c>
      <c r="F506" s="1" t="s">
        <v>11</v>
      </c>
      <c r="G506" s="2">
        <v>26518</v>
      </c>
      <c r="H506" s="1" t="s">
        <v>12</v>
      </c>
      <c r="I506" s="1" t="s">
        <v>5</v>
      </c>
      <c r="J506" s="1" t="s">
        <v>13</v>
      </c>
      <c r="K506" s="1">
        <v>4</v>
      </c>
      <c r="L506" s="3">
        <v>45471</v>
      </c>
      <c r="M506" s="1">
        <v>24</v>
      </c>
      <c r="N506" s="1" t="s">
        <v>1449</v>
      </c>
      <c r="O506" s="1" t="s">
        <v>20</v>
      </c>
      <c r="P506" s="2">
        <v>1200</v>
      </c>
      <c r="Q506" s="1">
        <v>50.4</v>
      </c>
      <c r="R506" s="1">
        <v>5</v>
      </c>
      <c r="S506" s="1">
        <v>128</v>
      </c>
      <c r="T506" s="1">
        <v>2020</v>
      </c>
      <c r="U506" s="5" t="str">
        <f t="shared" si="70"/>
        <v>Automatic</v>
      </c>
      <c r="V506" s="7">
        <f t="shared" si="71"/>
        <v>10000</v>
      </c>
      <c r="W506" s="7" t="str">
        <f>IFERROR(INDEX(PriceBands!C:C,MATCH(V506,PriceBands!A:A,0)),"£30k+")</f>
        <v>£10-£15k</v>
      </c>
      <c r="X506" s="7">
        <f t="shared" si="72"/>
        <v>0</v>
      </c>
      <c r="Y506" s="7" t="str">
        <f>IFERROR(INDEX(MileageBand!B:B,MATCH(VehicleData!X506,MileageBand!A:A,0)),"Extremely High")</f>
        <v>Low</v>
      </c>
      <c r="Z506" s="7">
        <f t="shared" si="73"/>
        <v>1.2</v>
      </c>
      <c r="AA506" s="9" t="str">
        <f t="shared" si="74"/>
        <v>Y</v>
      </c>
      <c r="AB506" s="9" t="str">
        <f t="shared" si="75"/>
        <v>Y</v>
      </c>
      <c r="AC506" s="9" t="str">
        <f t="shared" si="76"/>
        <v>Y</v>
      </c>
      <c r="AD506" s="9" t="str">
        <f t="shared" si="77"/>
        <v>Y</v>
      </c>
      <c r="AE506" s="9" t="str">
        <f t="shared" si="78"/>
        <v>Y</v>
      </c>
      <c r="AF506" s="11" t="str">
        <f t="shared" si="79"/>
        <v>Y</v>
      </c>
    </row>
    <row r="507" spans="1:32" ht="13" x14ac:dyDescent="0.15">
      <c r="A507" s="1" t="s">
        <v>1450</v>
      </c>
      <c r="B507" s="1" t="s">
        <v>112</v>
      </c>
      <c r="C507" s="2">
        <v>13844</v>
      </c>
      <c r="D507" s="1" t="s">
        <v>1284</v>
      </c>
      <c r="E507" s="1">
        <v>2</v>
      </c>
      <c r="F507" s="1" t="s">
        <v>11</v>
      </c>
      <c r="G507" s="2">
        <v>34037</v>
      </c>
      <c r="H507" s="1" t="s">
        <v>12</v>
      </c>
      <c r="I507" s="1" t="s">
        <v>5</v>
      </c>
      <c r="J507" s="1" t="s">
        <v>13</v>
      </c>
      <c r="K507" s="1">
        <v>4</v>
      </c>
      <c r="L507" s="3">
        <v>45471</v>
      </c>
      <c r="M507" s="1">
        <v>24</v>
      </c>
      <c r="N507" s="1" t="s">
        <v>1451</v>
      </c>
      <c r="O507" s="1" t="s">
        <v>20</v>
      </c>
      <c r="P507" s="2">
        <v>1200</v>
      </c>
      <c r="Q507" s="1">
        <v>50.4</v>
      </c>
      <c r="R507" s="1">
        <v>5</v>
      </c>
      <c r="S507" s="1">
        <v>128</v>
      </c>
      <c r="T507" s="1">
        <v>2020</v>
      </c>
      <c r="U507" s="5" t="str">
        <f t="shared" si="70"/>
        <v>Automatic</v>
      </c>
      <c r="V507" s="7">
        <f t="shared" si="71"/>
        <v>10000</v>
      </c>
      <c r="W507" s="7" t="str">
        <f>IFERROR(INDEX(PriceBands!C:C,MATCH(V507,PriceBands!A:A,0)),"£30k+")</f>
        <v>£10-£15k</v>
      </c>
      <c r="X507" s="7">
        <f t="shared" si="72"/>
        <v>0</v>
      </c>
      <c r="Y507" s="7" t="str">
        <f>IFERROR(INDEX(MileageBand!B:B,MATCH(VehicleData!X507,MileageBand!A:A,0)),"Extremely High")</f>
        <v>Low</v>
      </c>
      <c r="Z507" s="7">
        <f t="shared" si="73"/>
        <v>1.2</v>
      </c>
      <c r="AA507" s="9" t="str">
        <f t="shared" si="74"/>
        <v>Y</v>
      </c>
      <c r="AB507" s="9" t="str">
        <f t="shared" si="75"/>
        <v>Y</v>
      </c>
      <c r="AC507" s="9" t="str">
        <f t="shared" si="76"/>
        <v>Y</v>
      </c>
      <c r="AD507" s="9" t="str">
        <f t="shared" si="77"/>
        <v>Y</v>
      </c>
      <c r="AE507" s="9" t="str">
        <f t="shared" si="78"/>
        <v>Y</v>
      </c>
      <c r="AF507" s="11" t="str">
        <f t="shared" si="79"/>
        <v>Y</v>
      </c>
    </row>
    <row r="508" spans="1:32" ht="13" x14ac:dyDescent="0.15">
      <c r="A508" s="1" t="s">
        <v>1452</v>
      </c>
      <c r="B508" s="1" t="s">
        <v>112</v>
      </c>
      <c r="C508" s="2">
        <v>11228</v>
      </c>
      <c r="D508" s="1" t="s">
        <v>1284</v>
      </c>
      <c r="E508" s="1">
        <v>2</v>
      </c>
      <c r="F508" s="1" t="s">
        <v>11</v>
      </c>
      <c r="G508" s="2">
        <v>56715</v>
      </c>
      <c r="H508" s="1" t="s">
        <v>12</v>
      </c>
      <c r="I508" s="1" t="s">
        <v>5</v>
      </c>
      <c r="J508" s="1" t="s">
        <v>13</v>
      </c>
      <c r="K508" s="1">
        <v>4</v>
      </c>
      <c r="L508" s="3">
        <v>45471</v>
      </c>
      <c r="M508" s="1">
        <v>24</v>
      </c>
      <c r="N508" s="1" t="s">
        <v>1442</v>
      </c>
      <c r="O508" s="1" t="s">
        <v>20</v>
      </c>
      <c r="P508" s="2">
        <v>1200</v>
      </c>
      <c r="Q508" s="1">
        <v>50.4</v>
      </c>
      <c r="R508" s="1">
        <v>5</v>
      </c>
      <c r="S508" s="1">
        <v>128</v>
      </c>
      <c r="T508" s="1">
        <v>2020</v>
      </c>
      <c r="U508" s="5" t="str">
        <f t="shared" si="70"/>
        <v>Automatic</v>
      </c>
      <c r="V508" s="7">
        <f t="shared" si="71"/>
        <v>10000</v>
      </c>
      <c r="W508" s="7" t="str">
        <f>IFERROR(INDEX(PriceBands!C:C,MATCH(V508,PriceBands!A:A,0)),"£30k+")</f>
        <v>£10-£15k</v>
      </c>
      <c r="X508" s="7">
        <f t="shared" si="72"/>
        <v>50000</v>
      </c>
      <c r="Y508" s="7" t="str">
        <f>IFERROR(INDEX(MileageBand!B:B,MATCH(VehicleData!X508,MileageBand!A:A,0)),"Extremely High")</f>
        <v>Medium</v>
      </c>
      <c r="Z508" s="7">
        <f t="shared" si="73"/>
        <v>1.2</v>
      </c>
      <c r="AA508" s="9" t="str">
        <f t="shared" si="74"/>
        <v>Y</v>
      </c>
      <c r="AB508" s="9" t="str">
        <f t="shared" si="75"/>
        <v>Y</v>
      </c>
      <c r="AC508" s="9" t="str">
        <f t="shared" si="76"/>
        <v>Y</v>
      </c>
      <c r="AD508" s="9" t="str">
        <f t="shared" si="77"/>
        <v>Y</v>
      </c>
      <c r="AE508" s="9" t="str">
        <f t="shared" si="78"/>
        <v>Y</v>
      </c>
      <c r="AF508" s="11" t="str">
        <f t="shared" si="79"/>
        <v>Y</v>
      </c>
    </row>
    <row r="509" spans="1:32" ht="13" x14ac:dyDescent="0.15">
      <c r="A509" s="1" t="s">
        <v>1453</v>
      </c>
      <c r="B509" s="1" t="s">
        <v>112</v>
      </c>
      <c r="C509" s="2">
        <v>11870</v>
      </c>
      <c r="D509" s="1" t="s">
        <v>1284</v>
      </c>
      <c r="E509" s="1">
        <v>2</v>
      </c>
      <c r="F509" s="1" t="s">
        <v>11</v>
      </c>
      <c r="G509" s="2">
        <v>17633</v>
      </c>
      <c r="H509" s="1" t="s">
        <v>56</v>
      </c>
      <c r="I509" s="1" t="s">
        <v>33</v>
      </c>
      <c r="J509" s="1" t="s">
        <v>13</v>
      </c>
      <c r="K509" s="1">
        <v>4</v>
      </c>
      <c r="L509" s="3">
        <v>45471</v>
      </c>
      <c r="M509" s="1">
        <v>24</v>
      </c>
      <c r="N509" s="1" t="s">
        <v>1454</v>
      </c>
      <c r="O509" s="1" t="s">
        <v>20</v>
      </c>
      <c r="P509" s="2">
        <v>1200</v>
      </c>
      <c r="Q509" s="1">
        <v>50.4</v>
      </c>
      <c r="R509" s="1">
        <v>5</v>
      </c>
      <c r="S509" s="1">
        <v>128</v>
      </c>
      <c r="T509" s="1">
        <v>2020</v>
      </c>
      <c r="U509" s="5" t="str">
        <f t="shared" si="70"/>
        <v>Automatic</v>
      </c>
      <c r="V509" s="7">
        <f t="shared" si="71"/>
        <v>10000</v>
      </c>
      <c r="W509" s="7" t="str">
        <f>IFERROR(INDEX(PriceBands!C:C,MATCH(V509,PriceBands!A:A,0)),"£30k+")</f>
        <v>£10-£15k</v>
      </c>
      <c r="X509" s="7">
        <f t="shared" si="72"/>
        <v>0</v>
      </c>
      <c r="Y509" s="7" t="str">
        <f>IFERROR(INDEX(MileageBand!B:B,MATCH(VehicleData!X509,MileageBand!A:A,0)),"Extremely High")</f>
        <v>Low</v>
      </c>
      <c r="Z509" s="7">
        <f t="shared" si="73"/>
        <v>1.2</v>
      </c>
      <c r="AA509" s="9" t="str">
        <f t="shared" si="74"/>
        <v>Y</v>
      </c>
      <c r="AB509" s="9" t="str">
        <f t="shared" si="75"/>
        <v>Y</v>
      </c>
      <c r="AC509" s="9" t="str">
        <f t="shared" si="76"/>
        <v>Y</v>
      </c>
      <c r="AD509" s="9" t="str">
        <f t="shared" si="77"/>
        <v>Y</v>
      </c>
      <c r="AE509" s="9" t="str">
        <f t="shared" si="78"/>
        <v>Y</v>
      </c>
      <c r="AF509" s="11" t="str">
        <f t="shared" si="79"/>
        <v>Y</v>
      </c>
    </row>
    <row r="510" spans="1:32" ht="13" x14ac:dyDescent="0.15">
      <c r="A510" s="1" t="s">
        <v>1455</v>
      </c>
      <c r="B510" s="1" t="s">
        <v>112</v>
      </c>
      <c r="C510" s="2">
        <v>13370</v>
      </c>
      <c r="D510" s="1" t="s">
        <v>1284</v>
      </c>
      <c r="E510" s="1">
        <v>2</v>
      </c>
      <c r="F510" s="1" t="s">
        <v>11</v>
      </c>
      <c r="G510" s="2">
        <v>34822</v>
      </c>
      <c r="H510" s="1" t="s">
        <v>32</v>
      </c>
      <c r="I510" s="1" t="s">
        <v>5</v>
      </c>
      <c r="J510" s="1" t="s">
        <v>13</v>
      </c>
      <c r="K510" s="1">
        <v>4</v>
      </c>
      <c r="L510" s="3">
        <v>45471</v>
      </c>
      <c r="M510" s="1">
        <v>24</v>
      </c>
      <c r="N510" s="1" t="s">
        <v>1285</v>
      </c>
      <c r="O510" s="1" t="s">
        <v>20</v>
      </c>
      <c r="P510" s="2">
        <v>1200</v>
      </c>
      <c r="Q510" s="1">
        <v>50.4</v>
      </c>
      <c r="R510" s="1">
        <v>5</v>
      </c>
      <c r="S510" s="1">
        <v>128</v>
      </c>
      <c r="T510" s="1">
        <v>2020</v>
      </c>
      <c r="U510" s="5" t="str">
        <f t="shared" si="70"/>
        <v>Automatic</v>
      </c>
      <c r="V510" s="7">
        <f t="shared" si="71"/>
        <v>10000</v>
      </c>
      <c r="W510" s="7" t="str">
        <f>IFERROR(INDEX(PriceBands!C:C,MATCH(V510,PriceBands!A:A,0)),"£30k+")</f>
        <v>£10-£15k</v>
      </c>
      <c r="X510" s="7">
        <f t="shared" si="72"/>
        <v>0</v>
      </c>
      <c r="Y510" s="7" t="str">
        <f>IFERROR(INDEX(MileageBand!B:B,MATCH(VehicleData!X510,MileageBand!A:A,0)),"Extremely High")</f>
        <v>Low</v>
      </c>
      <c r="Z510" s="7">
        <f t="shared" si="73"/>
        <v>1.2</v>
      </c>
      <c r="AA510" s="9" t="str">
        <f t="shared" si="74"/>
        <v>Y</v>
      </c>
      <c r="AB510" s="9" t="str">
        <f t="shared" si="75"/>
        <v>Y</v>
      </c>
      <c r="AC510" s="9" t="str">
        <f t="shared" si="76"/>
        <v>Y</v>
      </c>
      <c r="AD510" s="9" t="str">
        <f t="shared" si="77"/>
        <v>Y</v>
      </c>
      <c r="AE510" s="9" t="str">
        <f t="shared" si="78"/>
        <v>Y</v>
      </c>
      <c r="AF510" s="11" t="str">
        <f t="shared" si="79"/>
        <v>Y</v>
      </c>
    </row>
    <row r="511" spans="1:32" ht="13" x14ac:dyDescent="0.15">
      <c r="A511" s="1" t="s">
        <v>1456</v>
      </c>
      <c r="B511" s="1" t="s">
        <v>112</v>
      </c>
      <c r="C511" s="2">
        <v>13145</v>
      </c>
      <c r="D511" s="1" t="s">
        <v>1284</v>
      </c>
      <c r="E511" s="1">
        <v>2</v>
      </c>
      <c r="F511" s="1" t="s">
        <v>11</v>
      </c>
      <c r="G511" s="2">
        <v>34220</v>
      </c>
      <c r="H511" s="1" t="s">
        <v>32</v>
      </c>
      <c r="I511" s="1" t="s">
        <v>5</v>
      </c>
      <c r="J511" s="1" t="s">
        <v>13</v>
      </c>
      <c r="K511" s="1">
        <v>4</v>
      </c>
      <c r="L511" s="3">
        <v>45471</v>
      </c>
      <c r="M511" s="1">
        <v>24</v>
      </c>
      <c r="N511" s="1" t="s">
        <v>1285</v>
      </c>
      <c r="O511" s="1" t="s">
        <v>20</v>
      </c>
      <c r="P511" s="2">
        <v>1200</v>
      </c>
      <c r="Q511" s="1">
        <v>50.4</v>
      </c>
      <c r="R511" s="1">
        <v>5</v>
      </c>
      <c r="S511" s="1">
        <v>128</v>
      </c>
      <c r="T511" s="1">
        <v>2020</v>
      </c>
      <c r="U511" s="5" t="str">
        <f t="shared" si="70"/>
        <v>Automatic</v>
      </c>
      <c r="V511" s="7">
        <f t="shared" si="71"/>
        <v>10000</v>
      </c>
      <c r="W511" s="7" t="str">
        <f>IFERROR(INDEX(PriceBands!C:C,MATCH(V511,PriceBands!A:A,0)),"£30k+")</f>
        <v>£10-£15k</v>
      </c>
      <c r="X511" s="7">
        <f t="shared" si="72"/>
        <v>0</v>
      </c>
      <c r="Y511" s="7" t="str">
        <f>IFERROR(INDEX(MileageBand!B:B,MATCH(VehicleData!X511,MileageBand!A:A,0)),"Extremely High")</f>
        <v>Low</v>
      </c>
      <c r="Z511" s="7">
        <f t="shared" si="73"/>
        <v>1.2</v>
      </c>
      <c r="AA511" s="9" t="str">
        <f t="shared" si="74"/>
        <v>Y</v>
      </c>
      <c r="AB511" s="9" t="str">
        <f t="shared" si="75"/>
        <v>Y</v>
      </c>
      <c r="AC511" s="9" t="str">
        <f t="shared" si="76"/>
        <v>Y</v>
      </c>
      <c r="AD511" s="9" t="str">
        <f t="shared" si="77"/>
        <v>Y</v>
      </c>
      <c r="AE511" s="9" t="str">
        <f t="shared" si="78"/>
        <v>Y</v>
      </c>
      <c r="AF511" s="11" t="str">
        <f t="shared" si="79"/>
        <v>Y</v>
      </c>
    </row>
    <row r="512" spans="1:32" ht="13" x14ac:dyDescent="0.15">
      <c r="A512" s="1" t="s">
        <v>1457</v>
      </c>
      <c r="B512" s="1" t="s">
        <v>112</v>
      </c>
      <c r="C512" s="2">
        <v>13564</v>
      </c>
      <c r="D512" s="1" t="s">
        <v>1284</v>
      </c>
      <c r="E512" s="1">
        <v>2</v>
      </c>
      <c r="F512" s="1" t="s">
        <v>11</v>
      </c>
      <c r="G512" s="2">
        <v>31126</v>
      </c>
      <c r="H512" s="1" t="s">
        <v>12</v>
      </c>
      <c r="I512" s="1" t="s">
        <v>5</v>
      </c>
      <c r="J512" s="1" t="s">
        <v>13</v>
      </c>
      <c r="K512" s="1">
        <v>4</v>
      </c>
      <c r="L512" s="3">
        <v>45471</v>
      </c>
      <c r="M512" s="1">
        <v>24</v>
      </c>
      <c r="N512" s="1" t="s">
        <v>1458</v>
      </c>
      <c r="O512" s="1" t="s">
        <v>20</v>
      </c>
      <c r="P512" s="2">
        <v>1200</v>
      </c>
      <c r="Q512" s="1">
        <v>50.4</v>
      </c>
      <c r="R512" s="1">
        <v>5</v>
      </c>
      <c r="S512" s="1">
        <v>128</v>
      </c>
      <c r="T512" s="1">
        <v>2020</v>
      </c>
      <c r="U512" s="5" t="str">
        <f t="shared" si="70"/>
        <v>Automatic</v>
      </c>
      <c r="V512" s="7">
        <f t="shared" si="71"/>
        <v>10000</v>
      </c>
      <c r="W512" s="7" t="str">
        <f>IFERROR(INDEX(PriceBands!C:C,MATCH(V512,PriceBands!A:A,0)),"£30k+")</f>
        <v>£10-£15k</v>
      </c>
      <c r="X512" s="7">
        <f t="shared" si="72"/>
        <v>0</v>
      </c>
      <c r="Y512" s="7" t="str">
        <f>IFERROR(INDEX(MileageBand!B:B,MATCH(VehicleData!X512,MileageBand!A:A,0)),"Extremely High")</f>
        <v>Low</v>
      </c>
      <c r="Z512" s="7">
        <f t="shared" si="73"/>
        <v>1.2</v>
      </c>
      <c r="AA512" s="9" t="str">
        <f t="shared" si="74"/>
        <v>Y</v>
      </c>
      <c r="AB512" s="9" t="str">
        <f t="shared" si="75"/>
        <v>Y</v>
      </c>
      <c r="AC512" s="9" t="str">
        <f t="shared" si="76"/>
        <v>Y</v>
      </c>
      <c r="AD512" s="9" t="str">
        <f t="shared" si="77"/>
        <v>Y</v>
      </c>
      <c r="AE512" s="9" t="str">
        <f t="shared" si="78"/>
        <v>Y</v>
      </c>
      <c r="AF512" s="11" t="str">
        <f t="shared" si="79"/>
        <v>Y</v>
      </c>
    </row>
    <row r="513" spans="1:32" ht="13" x14ac:dyDescent="0.15">
      <c r="A513" s="1" t="s">
        <v>1459</v>
      </c>
      <c r="B513" s="1" t="s">
        <v>112</v>
      </c>
      <c r="C513" s="2">
        <v>10700</v>
      </c>
      <c r="D513" s="1" t="s">
        <v>1460</v>
      </c>
      <c r="E513" s="1">
        <v>2</v>
      </c>
      <c r="F513" s="1" t="s">
        <v>11</v>
      </c>
      <c r="G513" s="2">
        <v>46802</v>
      </c>
      <c r="H513" s="1" t="s">
        <v>12</v>
      </c>
      <c r="I513" s="1" t="s">
        <v>5</v>
      </c>
      <c r="J513" s="1" t="s">
        <v>13</v>
      </c>
      <c r="K513" s="1">
        <v>4</v>
      </c>
      <c r="L513" s="3">
        <v>45471</v>
      </c>
      <c r="M513" s="1">
        <v>19</v>
      </c>
      <c r="N513" s="1" t="s">
        <v>1285</v>
      </c>
      <c r="O513" s="1" t="s">
        <v>20</v>
      </c>
      <c r="P513" s="2">
        <v>1200</v>
      </c>
      <c r="Q513" s="1">
        <v>50.4</v>
      </c>
      <c r="R513" s="1">
        <v>5</v>
      </c>
      <c r="S513" s="1">
        <v>133</v>
      </c>
      <c r="T513" s="1">
        <v>2020</v>
      </c>
      <c r="U513" s="5" t="str">
        <f t="shared" si="70"/>
        <v>Automatic</v>
      </c>
      <c r="V513" s="7">
        <f t="shared" si="71"/>
        <v>10000</v>
      </c>
      <c r="W513" s="7" t="str">
        <f>IFERROR(INDEX(PriceBands!C:C,MATCH(V513,PriceBands!A:A,0)),"£30k+")</f>
        <v>£10-£15k</v>
      </c>
      <c r="X513" s="7">
        <f t="shared" si="72"/>
        <v>0</v>
      </c>
      <c r="Y513" s="7" t="str">
        <f>IFERROR(INDEX(MileageBand!B:B,MATCH(VehicleData!X513,MileageBand!A:A,0)),"Extremely High")</f>
        <v>Low</v>
      </c>
      <c r="Z513" s="7">
        <f t="shared" si="73"/>
        <v>1.2</v>
      </c>
      <c r="AA513" s="9" t="str">
        <f t="shared" si="74"/>
        <v>Y</v>
      </c>
      <c r="AB513" s="9" t="str">
        <f t="shared" si="75"/>
        <v>Y</v>
      </c>
      <c r="AC513" s="9" t="str">
        <f t="shared" si="76"/>
        <v>Y</v>
      </c>
      <c r="AD513" s="9" t="str">
        <f t="shared" si="77"/>
        <v>Y</v>
      </c>
      <c r="AE513" s="9" t="str">
        <f t="shared" si="78"/>
        <v>Y</v>
      </c>
      <c r="AF513" s="11" t="str">
        <f t="shared" si="79"/>
        <v>Y</v>
      </c>
    </row>
    <row r="514" spans="1:32" ht="13" x14ac:dyDescent="0.15">
      <c r="A514" s="1" t="s">
        <v>1461</v>
      </c>
      <c r="B514" s="1" t="s">
        <v>112</v>
      </c>
      <c r="C514" s="2">
        <v>12067</v>
      </c>
      <c r="D514" s="1" t="s">
        <v>1460</v>
      </c>
      <c r="E514" s="1">
        <v>2</v>
      </c>
      <c r="F514" s="1" t="s">
        <v>11</v>
      </c>
      <c r="G514" s="2">
        <v>35648</v>
      </c>
      <c r="H514" s="1" t="s">
        <v>12</v>
      </c>
      <c r="I514" s="1" t="s">
        <v>5</v>
      </c>
      <c r="J514" s="1" t="s">
        <v>13</v>
      </c>
      <c r="K514" s="1">
        <v>4</v>
      </c>
      <c r="L514" s="3">
        <v>45471</v>
      </c>
      <c r="M514" s="1">
        <v>19</v>
      </c>
      <c r="N514" s="1" t="s">
        <v>1462</v>
      </c>
      <c r="O514" s="1" t="s">
        <v>20</v>
      </c>
      <c r="P514" s="2">
        <v>1200</v>
      </c>
      <c r="Q514" s="1">
        <v>50.4</v>
      </c>
      <c r="R514" s="1">
        <v>5</v>
      </c>
      <c r="S514" s="1">
        <v>133</v>
      </c>
      <c r="T514" s="1">
        <v>2020</v>
      </c>
      <c r="U514" s="5" t="str">
        <f t="shared" si="70"/>
        <v>Automatic</v>
      </c>
      <c r="V514" s="7">
        <f t="shared" si="71"/>
        <v>10000</v>
      </c>
      <c r="W514" s="7" t="str">
        <f>IFERROR(INDEX(PriceBands!C:C,MATCH(V514,PriceBands!A:A,0)),"£30k+")</f>
        <v>£10-£15k</v>
      </c>
      <c r="X514" s="7">
        <f t="shared" si="72"/>
        <v>0</v>
      </c>
      <c r="Y514" s="7" t="str">
        <f>IFERROR(INDEX(MileageBand!B:B,MATCH(VehicleData!X514,MileageBand!A:A,0)),"Extremely High")</f>
        <v>Low</v>
      </c>
      <c r="Z514" s="7">
        <f t="shared" si="73"/>
        <v>1.2</v>
      </c>
      <c r="AA514" s="9" t="str">
        <f t="shared" si="74"/>
        <v>Y</v>
      </c>
      <c r="AB514" s="9" t="str">
        <f t="shared" si="75"/>
        <v>Y</v>
      </c>
      <c r="AC514" s="9" t="str">
        <f t="shared" si="76"/>
        <v>Y</v>
      </c>
      <c r="AD514" s="9" t="str">
        <f t="shared" si="77"/>
        <v>Y</v>
      </c>
      <c r="AE514" s="9" t="str">
        <f t="shared" si="78"/>
        <v>Y</v>
      </c>
      <c r="AF514" s="11" t="str">
        <f t="shared" si="79"/>
        <v>Y</v>
      </c>
    </row>
    <row r="515" spans="1:32" ht="13" x14ac:dyDescent="0.15">
      <c r="A515" s="1" t="s">
        <v>1463</v>
      </c>
      <c r="B515" s="1" t="s">
        <v>112</v>
      </c>
      <c r="C515" s="2">
        <v>13504</v>
      </c>
      <c r="D515" s="1" t="s">
        <v>1460</v>
      </c>
      <c r="E515" s="1">
        <v>2</v>
      </c>
      <c r="F515" s="1" t="s">
        <v>11</v>
      </c>
      <c r="G515" s="2">
        <v>31963</v>
      </c>
      <c r="H515" s="1" t="s">
        <v>56</v>
      </c>
      <c r="I515" s="1" t="s">
        <v>5</v>
      </c>
      <c r="J515" s="1" t="s">
        <v>13</v>
      </c>
      <c r="K515" s="1">
        <v>4</v>
      </c>
      <c r="L515" s="3">
        <v>45471</v>
      </c>
      <c r="M515" s="1">
        <v>19</v>
      </c>
      <c r="N515" s="1" t="s">
        <v>1464</v>
      </c>
      <c r="O515" s="1" t="s">
        <v>20</v>
      </c>
      <c r="P515" s="2">
        <v>1200</v>
      </c>
      <c r="Q515" s="1">
        <v>50.4</v>
      </c>
      <c r="R515" s="1">
        <v>5</v>
      </c>
      <c r="S515" s="1">
        <v>133</v>
      </c>
      <c r="T515" s="1">
        <v>2020</v>
      </c>
      <c r="U515" s="5" t="str">
        <f t="shared" ref="U515:U578" si="80">IF(E515=2,"Automatic","Manual")</f>
        <v>Automatic</v>
      </c>
      <c r="V515" s="7">
        <f t="shared" ref="V515:V578" si="81">ROUNDDOWN(C515/5000,0)*5000</f>
        <v>10000</v>
      </c>
      <c r="W515" s="7" t="str">
        <f>IFERROR(INDEX(PriceBands!C:C,MATCH(V515,PriceBands!A:A,0)),"£30k+")</f>
        <v>£10-£15k</v>
      </c>
      <c r="X515" s="7">
        <f t="shared" ref="X515:X578" si="82">ROUNDDOWN(G515/50000,0)*50000</f>
        <v>0</v>
      </c>
      <c r="Y515" s="7" t="str">
        <f>IFERROR(INDEX(MileageBand!B:B,MATCH(VehicleData!X515,MileageBand!A:A,0)),"Extremely High")</f>
        <v>Low</v>
      </c>
      <c r="Z515" s="7">
        <f t="shared" ref="Z515:Z578" si="83">ROUND(P515/1000,1)</f>
        <v>1.2</v>
      </c>
      <c r="AA515" s="9" t="str">
        <f t="shared" ref="AA515:AA578" si="84">IF(W515="£30k+","N","Y")</f>
        <v>Y</v>
      </c>
      <c r="AB515" s="9" t="str">
        <f t="shared" ref="AB515:AB578" si="85">IF(Y515="High","N","Y")</f>
        <v>Y</v>
      </c>
      <c r="AC515" s="9" t="str">
        <f t="shared" ref="AC515:AC578" si="86">IF(Z515&gt;2.5,"N","Y")</f>
        <v>Y</v>
      </c>
      <c r="AD515" s="9" t="str">
        <f t="shared" ref="AD515:AD578" si="87">IF(T515&lt;2014,"N","Y")</f>
        <v>Y</v>
      </c>
      <c r="AE515" s="9" t="str">
        <f t="shared" ref="AE515:AE578" si="88">IF(Q515&lt;30,"N","Y")</f>
        <v>Y</v>
      </c>
      <c r="AF515" s="11" t="str">
        <f t="shared" ref="AF515:AF578" si="89">IF(AND(AA515="Y",AB515="Y",AC515="Y",AD515="Y",AE515="Y"),"Y","N")</f>
        <v>Y</v>
      </c>
    </row>
    <row r="516" spans="1:32" ht="13" x14ac:dyDescent="0.15">
      <c r="A516" s="1" t="s">
        <v>1465</v>
      </c>
      <c r="B516" s="1" t="s">
        <v>112</v>
      </c>
      <c r="C516" s="2">
        <v>10795</v>
      </c>
      <c r="D516" s="1" t="s">
        <v>1460</v>
      </c>
      <c r="E516" s="1">
        <v>2</v>
      </c>
      <c r="F516" s="1" t="s">
        <v>11</v>
      </c>
      <c r="G516" s="2">
        <v>46262</v>
      </c>
      <c r="H516" s="1" t="s">
        <v>12</v>
      </c>
      <c r="I516" s="1" t="s">
        <v>5</v>
      </c>
      <c r="J516" s="1" t="s">
        <v>13</v>
      </c>
      <c r="K516" s="1">
        <v>4</v>
      </c>
      <c r="L516" s="3">
        <v>45471</v>
      </c>
      <c r="M516" s="1">
        <v>19</v>
      </c>
      <c r="N516" s="1" t="s">
        <v>1466</v>
      </c>
      <c r="O516" s="1" t="s">
        <v>20</v>
      </c>
      <c r="P516" s="2">
        <v>1200</v>
      </c>
      <c r="Q516" s="1">
        <v>50.4</v>
      </c>
      <c r="R516" s="1">
        <v>5</v>
      </c>
      <c r="S516" s="1">
        <v>133</v>
      </c>
      <c r="T516" s="1">
        <v>2020</v>
      </c>
      <c r="U516" s="5" t="str">
        <f t="shared" si="80"/>
        <v>Automatic</v>
      </c>
      <c r="V516" s="7">
        <f t="shared" si="81"/>
        <v>10000</v>
      </c>
      <c r="W516" s="7" t="str">
        <f>IFERROR(INDEX(PriceBands!C:C,MATCH(V516,PriceBands!A:A,0)),"£30k+")</f>
        <v>£10-£15k</v>
      </c>
      <c r="X516" s="7">
        <f t="shared" si="82"/>
        <v>0</v>
      </c>
      <c r="Y516" s="7" t="str">
        <f>IFERROR(INDEX(MileageBand!B:B,MATCH(VehicleData!X516,MileageBand!A:A,0)),"Extremely High")</f>
        <v>Low</v>
      </c>
      <c r="Z516" s="7">
        <f t="shared" si="83"/>
        <v>1.2</v>
      </c>
      <c r="AA516" s="9" t="str">
        <f t="shared" si="84"/>
        <v>Y</v>
      </c>
      <c r="AB516" s="9" t="str">
        <f t="shared" si="85"/>
        <v>Y</v>
      </c>
      <c r="AC516" s="9" t="str">
        <f t="shared" si="86"/>
        <v>Y</v>
      </c>
      <c r="AD516" s="9" t="str">
        <f t="shared" si="87"/>
        <v>Y</v>
      </c>
      <c r="AE516" s="9" t="str">
        <f t="shared" si="88"/>
        <v>Y</v>
      </c>
      <c r="AF516" s="11" t="str">
        <f t="shared" si="89"/>
        <v>Y</v>
      </c>
    </row>
    <row r="517" spans="1:32" ht="13" x14ac:dyDescent="0.15">
      <c r="A517" s="1" t="s">
        <v>1467</v>
      </c>
      <c r="B517" s="1" t="s">
        <v>112</v>
      </c>
      <c r="C517" s="2">
        <v>13452</v>
      </c>
      <c r="D517" s="1" t="s">
        <v>1460</v>
      </c>
      <c r="E517" s="1">
        <v>2</v>
      </c>
      <c r="F517" s="1" t="s">
        <v>11</v>
      </c>
      <c r="G517" s="2">
        <v>34922</v>
      </c>
      <c r="H517" s="1" t="s">
        <v>32</v>
      </c>
      <c r="I517" s="1" t="s">
        <v>5</v>
      </c>
      <c r="J517" s="1" t="s">
        <v>13</v>
      </c>
      <c r="K517" s="1">
        <v>4</v>
      </c>
      <c r="L517" s="3">
        <v>45471</v>
      </c>
      <c r="M517" s="1">
        <v>19</v>
      </c>
      <c r="N517" s="1" t="s">
        <v>1468</v>
      </c>
      <c r="O517" s="1" t="s">
        <v>20</v>
      </c>
      <c r="P517" s="2">
        <v>1200</v>
      </c>
      <c r="Q517" s="1">
        <v>50.4</v>
      </c>
      <c r="R517" s="1">
        <v>5</v>
      </c>
      <c r="S517" s="1">
        <v>133</v>
      </c>
      <c r="T517" s="1">
        <v>2020</v>
      </c>
      <c r="U517" s="5" t="str">
        <f t="shared" si="80"/>
        <v>Automatic</v>
      </c>
      <c r="V517" s="7">
        <f t="shared" si="81"/>
        <v>10000</v>
      </c>
      <c r="W517" s="7" t="str">
        <f>IFERROR(INDEX(PriceBands!C:C,MATCH(V517,PriceBands!A:A,0)),"£30k+")</f>
        <v>£10-£15k</v>
      </c>
      <c r="X517" s="7">
        <f t="shared" si="82"/>
        <v>0</v>
      </c>
      <c r="Y517" s="7" t="str">
        <f>IFERROR(INDEX(MileageBand!B:B,MATCH(VehicleData!X517,MileageBand!A:A,0)),"Extremely High")</f>
        <v>Low</v>
      </c>
      <c r="Z517" s="7">
        <f t="shared" si="83"/>
        <v>1.2</v>
      </c>
      <c r="AA517" s="9" t="str">
        <f t="shared" si="84"/>
        <v>Y</v>
      </c>
      <c r="AB517" s="9" t="str">
        <f t="shared" si="85"/>
        <v>Y</v>
      </c>
      <c r="AC517" s="9" t="str">
        <f t="shared" si="86"/>
        <v>Y</v>
      </c>
      <c r="AD517" s="9" t="str">
        <f t="shared" si="87"/>
        <v>Y</v>
      </c>
      <c r="AE517" s="9" t="str">
        <f t="shared" si="88"/>
        <v>Y</v>
      </c>
      <c r="AF517" s="11" t="str">
        <f t="shared" si="89"/>
        <v>Y</v>
      </c>
    </row>
    <row r="518" spans="1:32" ht="13" x14ac:dyDescent="0.15">
      <c r="A518" s="1" t="s">
        <v>1469</v>
      </c>
      <c r="B518" s="1" t="s">
        <v>112</v>
      </c>
      <c r="C518" s="2">
        <v>12337</v>
      </c>
      <c r="D518" s="1" t="s">
        <v>1284</v>
      </c>
      <c r="E518" s="1">
        <v>2</v>
      </c>
      <c r="F518" s="1" t="s">
        <v>11</v>
      </c>
      <c r="G518" s="2">
        <v>40542</v>
      </c>
      <c r="H518" s="1" t="s">
        <v>4</v>
      </c>
      <c r="I518" s="1" t="s">
        <v>5</v>
      </c>
      <c r="J518" s="1" t="s">
        <v>13</v>
      </c>
      <c r="K518" s="1">
        <v>4</v>
      </c>
      <c r="L518" s="3">
        <v>45471</v>
      </c>
      <c r="M518" s="1">
        <v>19</v>
      </c>
      <c r="N518" s="1" t="s">
        <v>1470</v>
      </c>
      <c r="O518" s="1" t="s">
        <v>20</v>
      </c>
      <c r="P518" s="2">
        <v>1200</v>
      </c>
      <c r="Q518" s="1">
        <v>50.4</v>
      </c>
      <c r="R518" s="1">
        <v>5</v>
      </c>
      <c r="S518" s="1">
        <v>133</v>
      </c>
      <c r="T518" s="1">
        <v>2020</v>
      </c>
      <c r="U518" s="5" t="str">
        <f t="shared" si="80"/>
        <v>Automatic</v>
      </c>
      <c r="V518" s="7">
        <f t="shared" si="81"/>
        <v>10000</v>
      </c>
      <c r="W518" s="7" t="str">
        <f>IFERROR(INDEX(PriceBands!C:C,MATCH(V518,PriceBands!A:A,0)),"£30k+")</f>
        <v>£10-£15k</v>
      </c>
      <c r="X518" s="7">
        <f t="shared" si="82"/>
        <v>0</v>
      </c>
      <c r="Y518" s="7" t="str">
        <f>IFERROR(INDEX(MileageBand!B:B,MATCH(VehicleData!X518,MileageBand!A:A,0)),"Extremely High")</f>
        <v>Low</v>
      </c>
      <c r="Z518" s="7">
        <f t="shared" si="83"/>
        <v>1.2</v>
      </c>
      <c r="AA518" s="9" t="str">
        <f t="shared" si="84"/>
        <v>Y</v>
      </c>
      <c r="AB518" s="9" t="str">
        <f t="shared" si="85"/>
        <v>Y</v>
      </c>
      <c r="AC518" s="9" t="str">
        <f t="shared" si="86"/>
        <v>Y</v>
      </c>
      <c r="AD518" s="9" t="str">
        <f t="shared" si="87"/>
        <v>Y</v>
      </c>
      <c r="AE518" s="9" t="str">
        <f t="shared" si="88"/>
        <v>Y</v>
      </c>
      <c r="AF518" s="11" t="str">
        <f t="shared" si="89"/>
        <v>Y</v>
      </c>
    </row>
    <row r="519" spans="1:32" ht="13" x14ac:dyDescent="0.15">
      <c r="A519" s="1" t="s">
        <v>1471</v>
      </c>
      <c r="B519" s="1" t="s">
        <v>112</v>
      </c>
      <c r="C519" s="2">
        <v>12841</v>
      </c>
      <c r="D519" s="1" t="s">
        <v>1284</v>
      </c>
      <c r="E519" s="1">
        <v>2</v>
      </c>
      <c r="F519" s="1" t="s">
        <v>11</v>
      </c>
      <c r="G519" s="2">
        <v>33891</v>
      </c>
      <c r="H519" s="1" t="s">
        <v>65</v>
      </c>
      <c r="I519" s="1" t="s">
        <v>5</v>
      </c>
      <c r="J519" s="1" t="s">
        <v>13</v>
      </c>
      <c r="K519" s="1">
        <v>4</v>
      </c>
      <c r="L519" s="3">
        <v>45471</v>
      </c>
      <c r="M519" s="1">
        <v>24</v>
      </c>
      <c r="N519" s="1" t="s">
        <v>1472</v>
      </c>
      <c r="O519" s="1" t="s">
        <v>20</v>
      </c>
      <c r="P519" s="2">
        <v>1200</v>
      </c>
      <c r="Q519" s="1">
        <v>50.4</v>
      </c>
      <c r="R519" s="1">
        <v>5</v>
      </c>
      <c r="S519" s="1">
        <v>128</v>
      </c>
      <c r="T519" s="1">
        <v>2020</v>
      </c>
      <c r="U519" s="5" t="str">
        <f t="shared" si="80"/>
        <v>Automatic</v>
      </c>
      <c r="V519" s="7">
        <f t="shared" si="81"/>
        <v>10000</v>
      </c>
      <c r="W519" s="7" t="str">
        <f>IFERROR(INDEX(PriceBands!C:C,MATCH(V519,PriceBands!A:A,0)),"£30k+")</f>
        <v>£10-£15k</v>
      </c>
      <c r="X519" s="7">
        <f t="shared" si="82"/>
        <v>0</v>
      </c>
      <c r="Y519" s="7" t="str">
        <f>IFERROR(INDEX(MileageBand!B:B,MATCH(VehicleData!X519,MileageBand!A:A,0)),"Extremely High")</f>
        <v>Low</v>
      </c>
      <c r="Z519" s="7">
        <f t="shared" si="83"/>
        <v>1.2</v>
      </c>
      <c r="AA519" s="9" t="str">
        <f t="shared" si="84"/>
        <v>Y</v>
      </c>
      <c r="AB519" s="9" t="str">
        <f t="shared" si="85"/>
        <v>Y</v>
      </c>
      <c r="AC519" s="9" t="str">
        <f t="shared" si="86"/>
        <v>Y</v>
      </c>
      <c r="AD519" s="9" t="str">
        <f t="shared" si="87"/>
        <v>Y</v>
      </c>
      <c r="AE519" s="9" t="str">
        <f t="shared" si="88"/>
        <v>Y</v>
      </c>
      <c r="AF519" s="11" t="str">
        <f t="shared" si="89"/>
        <v>Y</v>
      </c>
    </row>
    <row r="520" spans="1:32" ht="13" x14ac:dyDescent="0.15">
      <c r="A520" s="1" t="s">
        <v>1473</v>
      </c>
      <c r="B520" s="1" t="s">
        <v>112</v>
      </c>
      <c r="C520" s="2">
        <v>14056</v>
      </c>
      <c r="D520" s="1" t="s">
        <v>1284</v>
      </c>
      <c r="E520" s="1">
        <v>2</v>
      </c>
      <c r="F520" s="1" t="s">
        <v>11</v>
      </c>
      <c r="G520" s="2">
        <v>29406</v>
      </c>
      <c r="H520" s="1" t="s">
        <v>56</v>
      </c>
      <c r="I520" s="1" t="s">
        <v>5</v>
      </c>
      <c r="J520" s="1" t="s">
        <v>13</v>
      </c>
      <c r="K520" s="1">
        <v>4</v>
      </c>
      <c r="L520" s="3">
        <v>45471</v>
      </c>
      <c r="M520" s="1">
        <v>24</v>
      </c>
      <c r="N520" s="1" t="s">
        <v>1440</v>
      </c>
      <c r="O520" s="1" t="s">
        <v>20</v>
      </c>
      <c r="P520" s="2">
        <v>1200</v>
      </c>
      <c r="Q520" s="1">
        <v>50.4</v>
      </c>
      <c r="R520" s="1">
        <v>5</v>
      </c>
      <c r="S520" s="1">
        <v>128</v>
      </c>
      <c r="T520" s="1">
        <v>2020</v>
      </c>
      <c r="U520" s="5" t="str">
        <f t="shared" si="80"/>
        <v>Automatic</v>
      </c>
      <c r="V520" s="7">
        <f t="shared" si="81"/>
        <v>10000</v>
      </c>
      <c r="W520" s="7" t="str">
        <f>IFERROR(INDEX(PriceBands!C:C,MATCH(V520,PriceBands!A:A,0)),"£30k+")</f>
        <v>£10-£15k</v>
      </c>
      <c r="X520" s="7">
        <f t="shared" si="82"/>
        <v>0</v>
      </c>
      <c r="Y520" s="7" t="str">
        <f>IFERROR(INDEX(MileageBand!B:B,MATCH(VehicleData!X520,MileageBand!A:A,0)),"Extremely High")</f>
        <v>Low</v>
      </c>
      <c r="Z520" s="7">
        <f t="shared" si="83"/>
        <v>1.2</v>
      </c>
      <c r="AA520" s="9" t="str">
        <f t="shared" si="84"/>
        <v>Y</v>
      </c>
      <c r="AB520" s="9" t="str">
        <f t="shared" si="85"/>
        <v>Y</v>
      </c>
      <c r="AC520" s="9" t="str">
        <f t="shared" si="86"/>
        <v>Y</v>
      </c>
      <c r="AD520" s="9" t="str">
        <f t="shared" si="87"/>
        <v>Y</v>
      </c>
      <c r="AE520" s="9" t="str">
        <f t="shared" si="88"/>
        <v>Y</v>
      </c>
      <c r="AF520" s="11" t="str">
        <f t="shared" si="89"/>
        <v>Y</v>
      </c>
    </row>
    <row r="521" spans="1:32" ht="13" x14ac:dyDescent="0.15">
      <c r="A521" s="1" t="s">
        <v>1474</v>
      </c>
      <c r="B521" s="1" t="s">
        <v>112</v>
      </c>
      <c r="C521" s="2">
        <v>11785</v>
      </c>
      <c r="D521" s="1" t="s">
        <v>1460</v>
      </c>
      <c r="E521" s="1">
        <v>2</v>
      </c>
      <c r="F521" s="1" t="s">
        <v>11</v>
      </c>
      <c r="G521" s="2">
        <v>36568</v>
      </c>
      <c r="H521" s="1" t="s">
        <v>56</v>
      </c>
      <c r="I521" s="1" t="s">
        <v>5</v>
      </c>
      <c r="J521" s="1" t="s">
        <v>13</v>
      </c>
      <c r="K521" s="1">
        <v>4</v>
      </c>
      <c r="L521" s="3">
        <v>45471</v>
      </c>
      <c r="M521" s="1">
        <v>19</v>
      </c>
      <c r="N521" s="1" t="s">
        <v>1442</v>
      </c>
      <c r="O521" s="1" t="s">
        <v>20</v>
      </c>
      <c r="P521" s="2">
        <v>1200</v>
      </c>
      <c r="Q521" s="1">
        <v>50.4</v>
      </c>
      <c r="R521" s="1">
        <v>5</v>
      </c>
      <c r="S521" s="1">
        <v>133</v>
      </c>
      <c r="T521" s="1">
        <v>2020</v>
      </c>
      <c r="U521" s="5" t="str">
        <f t="shared" si="80"/>
        <v>Automatic</v>
      </c>
      <c r="V521" s="7">
        <f t="shared" si="81"/>
        <v>10000</v>
      </c>
      <c r="W521" s="7" t="str">
        <f>IFERROR(INDEX(PriceBands!C:C,MATCH(V521,PriceBands!A:A,0)),"£30k+")</f>
        <v>£10-£15k</v>
      </c>
      <c r="X521" s="7">
        <f t="shared" si="82"/>
        <v>0</v>
      </c>
      <c r="Y521" s="7" t="str">
        <f>IFERROR(INDEX(MileageBand!B:B,MATCH(VehicleData!X521,MileageBand!A:A,0)),"Extremely High")</f>
        <v>Low</v>
      </c>
      <c r="Z521" s="7">
        <f t="shared" si="83"/>
        <v>1.2</v>
      </c>
      <c r="AA521" s="9" t="str">
        <f t="shared" si="84"/>
        <v>Y</v>
      </c>
      <c r="AB521" s="9" t="str">
        <f t="shared" si="85"/>
        <v>Y</v>
      </c>
      <c r="AC521" s="9" t="str">
        <f t="shared" si="86"/>
        <v>Y</v>
      </c>
      <c r="AD521" s="9" t="str">
        <f t="shared" si="87"/>
        <v>Y</v>
      </c>
      <c r="AE521" s="9" t="str">
        <f t="shared" si="88"/>
        <v>Y</v>
      </c>
      <c r="AF521" s="11" t="str">
        <f t="shared" si="89"/>
        <v>Y</v>
      </c>
    </row>
    <row r="522" spans="1:32" ht="13" x14ac:dyDescent="0.15">
      <c r="A522" s="1" t="s">
        <v>1475</v>
      </c>
      <c r="B522" s="1" t="s">
        <v>112</v>
      </c>
      <c r="C522" s="2">
        <v>13813</v>
      </c>
      <c r="D522" s="1" t="s">
        <v>1284</v>
      </c>
      <c r="E522" s="1">
        <v>2</v>
      </c>
      <c r="F522" s="1" t="s">
        <v>11</v>
      </c>
      <c r="G522" s="2">
        <v>29836</v>
      </c>
      <c r="H522" s="1" t="s">
        <v>512</v>
      </c>
      <c r="I522" s="1" t="s">
        <v>5</v>
      </c>
      <c r="J522" s="1" t="s">
        <v>13</v>
      </c>
      <c r="K522" s="1">
        <v>4</v>
      </c>
      <c r="L522" s="3">
        <v>45471</v>
      </c>
      <c r="M522" s="1">
        <v>24</v>
      </c>
      <c r="N522" s="1" t="s">
        <v>1476</v>
      </c>
      <c r="O522" s="1" t="s">
        <v>20</v>
      </c>
      <c r="P522" s="2">
        <v>1200</v>
      </c>
      <c r="Q522" s="1">
        <v>50.4</v>
      </c>
      <c r="R522" s="1">
        <v>5</v>
      </c>
      <c r="S522" s="1">
        <v>128</v>
      </c>
      <c r="T522" s="1">
        <v>2020</v>
      </c>
      <c r="U522" s="5" t="str">
        <f t="shared" si="80"/>
        <v>Automatic</v>
      </c>
      <c r="V522" s="7">
        <f t="shared" si="81"/>
        <v>10000</v>
      </c>
      <c r="W522" s="7" t="str">
        <f>IFERROR(INDEX(PriceBands!C:C,MATCH(V522,PriceBands!A:A,0)),"£30k+")</f>
        <v>£10-£15k</v>
      </c>
      <c r="X522" s="7">
        <f t="shared" si="82"/>
        <v>0</v>
      </c>
      <c r="Y522" s="7" t="str">
        <f>IFERROR(INDEX(MileageBand!B:B,MATCH(VehicleData!X522,MileageBand!A:A,0)),"Extremely High")</f>
        <v>Low</v>
      </c>
      <c r="Z522" s="7">
        <f t="shared" si="83"/>
        <v>1.2</v>
      </c>
      <c r="AA522" s="9" t="str">
        <f t="shared" si="84"/>
        <v>Y</v>
      </c>
      <c r="AB522" s="9" t="str">
        <f t="shared" si="85"/>
        <v>Y</v>
      </c>
      <c r="AC522" s="9" t="str">
        <f t="shared" si="86"/>
        <v>Y</v>
      </c>
      <c r="AD522" s="9" t="str">
        <f t="shared" si="87"/>
        <v>Y</v>
      </c>
      <c r="AE522" s="9" t="str">
        <f t="shared" si="88"/>
        <v>Y</v>
      </c>
      <c r="AF522" s="11" t="str">
        <f t="shared" si="89"/>
        <v>Y</v>
      </c>
    </row>
    <row r="523" spans="1:32" ht="13" x14ac:dyDescent="0.15">
      <c r="A523" s="1" t="s">
        <v>1477</v>
      </c>
      <c r="B523" s="1" t="s">
        <v>112</v>
      </c>
      <c r="C523" s="2">
        <v>13158</v>
      </c>
      <c r="D523" s="1" t="s">
        <v>1284</v>
      </c>
      <c r="E523" s="1">
        <v>2</v>
      </c>
      <c r="F523" s="1" t="s">
        <v>11</v>
      </c>
      <c r="G523" s="2">
        <v>36449</v>
      </c>
      <c r="H523" s="1" t="s">
        <v>12</v>
      </c>
      <c r="I523" s="1" t="s">
        <v>5</v>
      </c>
      <c r="J523" s="1" t="s">
        <v>13</v>
      </c>
      <c r="K523" s="1">
        <v>4</v>
      </c>
      <c r="L523" s="3">
        <v>45471</v>
      </c>
      <c r="M523" s="1">
        <v>24</v>
      </c>
      <c r="N523" s="1" t="s">
        <v>1285</v>
      </c>
      <c r="O523" s="1" t="s">
        <v>20</v>
      </c>
      <c r="P523" s="2">
        <v>1200</v>
      </c>
      <c r="Q523" s="1">
        <v>50.4</v>
      </c>
      <c r="R523" s="1">
        <v>5</v>
      </c>
      <c r="S523" s="1">
        <v>128</v>
      </c>
      <c r="T523" s="1">
        <v>2020</v>
      </c>
      <c r="U523" s="5" t="str">
        <f t="shared" si="80"/>
        <v>Automatic</v>
      </c>
      <c r="V523" s="7">
        <f t="shared" si="81"/>
        <v>10000</v>
      </c>
      <c r="W523" s="7" t="str">
        <f>IFERROR(INDEX(PriceBands!C:C,MATCH(V523,PriceBands!A:A,0)),"£30k+")</f>
        <v>£10-£15k</v>
      </c>
      <c r="X523" s="7">
        <f t="shared" si="82"/>
        <v>0</v>
      </c>
      <c r="Y523" s="7" t="str">
        <f>IFERROR(INDEX(MileageBand!B:B,MATCH(VehicleData!X523,MileageBand!A:A,0)),"Extremely High")</f>
        <v>Low</v>
      </c>
      <c r="Z523" s="7">
        <f t="shared" si="83"/>
        <v>1.2</v>
      </c>
      <c r="AA523" s="9" t="str">
        <f t="shared" si="84"/>
        <v>Y</v>
      </c>
      <c r="AB523" s="9" t="str">
        <f t="shared" si="85"/>
        <v>Y</v>
      </c>
      <c r="AC523" s="9" t="str">
        <f t="shared" si="86"/>
        <v>Y</v>
      </c>
      <c r="AD523" s="9" t="str">
        <f t="shared" si="87"/>
        <v>Y</v>
      </c>
      <c r="AE523" s="9" t="str">
        <f t="shared" si="88"/>
        <v>Y</v>
      </c>
      <c r="AF523" s="11" t="str">
        <f t="shared" si="89"/>
        <v>Y</v>
      </c>
    </row>
    <row r="524" spans="1:32" ht="13" x14ac:dyDescent="0.15">
      <c r="A524" s="1" t="s">
        <v>1478</v>
      </c>
      <c r="B524" s="1" t="s">
        <v>112</v>
      </c>
      <c r="C524" s="2">
        <v>11866</v>
      </c>
      <c r="D524" s="1" t="s">
        <v>1284</v>
      </c>
      <c r="E524" s="1">
        <v>2</v>
      </c>
      <c r="F524" s="1" t="s">
        <v>11</v>
      </c>
      <c r="G524" s="2">
        <v>28926</v>
      </c>
      <c r="H524" s="1" t="s">
        <v>12</v>
      </c>
      <c r="I524" s="1" t="s">
        <v>25</v>
      </c>
      <c r="J524" s="1" t="s">
        <v>13</v>
      </c>
      <c r="K524" s="1">
        <v>4</v>
      </c>
      <c r="L524" s="3">
        <v>45273</v>
      </c>
      <c r="M524" s="1">
        <v>24</v>
      </c>
      <c r="N524" s="1" t="s">
        <v>1479</v>
      </c>
      <c r="O524" s="1" t="s">
        <v>20</v>
      </c>
      <c r="P524" s="2">
        <v>1200</v>
      </c>
      <c r="Q524" s="1">
        <v>50.4</v>
      </c>
      <c r="R524" s="1">
        <v>5</v>
      </c>
      <c r="S524" s="1">
        <v>128</v>
      </c>
      <c r="T524" s="1">
        <v>2020</v>
      </c>
      <c r="U524" s="5" t="str">
        <f t="shared" si="80"/>
        <v>Automatic</v>
      </c>
      <c r="V524" s="7">
        <f t="shared" si="81"/>
        <v>10000</v>
      </c>
      <c r="W524" s="7" t="str">
        <f>IFERROR(INDEX(PriceBands!C:C,MATCH(V524,PriceBands!A:A,0)),"£30k+")</f>
        <v>£10-£15k</v>
      </c>
      <c r="X524" s="7">
        <f t="shared" si="82"/>
        <v>0</v>
      </c>
      <c r="Y524" s="7" t="str">
        <f>IFERROR(INDEX(MileageBand!B:B,MATCH(VehicleData!X524,MileageBand!A:A,0)),"Extremely High")</f>
        <v>Low</v>
      </c>
      <c r="Z524" s="7">
        <f t="shared" si="83"/>
        <v>1.2</v>
      </c>
      <c r="AA524" s="9" t="str">
        <f t="shared" si="84"/>
        <v>Y</v>
      </c>
      <c r="AB524" s="9" t="str">
        <f t="shared" si="85"/>
        <v>Y</v>
      </c>
      <c r="AC524" s="9" t="str">
        <f t="shared" si="86"/>
        <v>Y</v>
      </c>
      <c r="AD524" s="9" t="str">
        <f t="shared" si="87"/>
        <v>Y</v>
      </c>
      <c r="AE524" s="9" t="str">
        <f t="shared" si="88"/>
        <v>Y</v>
      </c>
      <c r="AF524" s="11" t="str">
        <f t="shared" si="89"/>
        <v>Y</v>
      </c>
    </row>
    <row r="525" spans="1:32" ht="13" x14ac:dyDescent="0.15">
      <c r="A525" s="1" t="s">
        <v>1480</v>
      </c>
      <c r="B525" s="1" t="s">
        <v>112</v>
      </c>
      <c r="C525" s="2">
        <v>13753</v>
      </c>
      <c r="D525" s="1" t="s">
        <v>1284</v>
      </c>
      <c r="E525" s="1">
        <v>2</v>
      </c>
      <c r="F525" s="1" t="s">
        <v>11</v>
      </c>
      <c r="G525" s="2">
        <v>28964</v>
      </c>
      <c r="H525" s="1" t="s">
        <v>12</v>
      </c>
      <c r="I525" s="1" t="s">
        <v>5</v>
      </c>
      <c r="J525" s="1" t="s">
        <v>13</v>
      </c>
      <c r="K525" s="1">
        <v>4</v>
      </c>
      <c r="L525" s="3">
        <v>45471</v>
      </c>
      <c r="M525" s="1">
        <v>24</v>
      </c>
      <c r="N525" s="1" t="s">
        <v>1442</v>
      </c>
      <c r="O525" s="1" t="s">
        <v>20</v>
      </c>
      <c r="P525" s="2">
        <v>1200</v>
      </c>
      <c r="Q525" s="1">
        <v>50.4</v>
      </c>
      <c r="R525" s="1">
        <v>5</v>
      </c>
      <c r="S525" s="1">
        <v>128</v>
      </c>
      <c r="T525" s="1">
        <v>2020</v>
      </c>
      <c r="U525" s="5" t="str">
        <f t="shared" si="80"/>
        <v>Automatic</v>
      </c>
      <c r="V525" s="7">
        <f t="shared" si="81"/>
        <v>10000</v>
      </c>
      <c r="W525" s="7" t="str">
        <f>IFERROR(INDEX(PriceBands!C:C,MATCH(V525,PriceBands!A:A,0)),"£30k+")</f>
        <v>£10-£15k</v>
      </c>
      <c r="X525" s="7">
        <f t="shared" si="82"/>
        <v>0</v>
      </c>
      <c r="Y525" s="7" t="str">
        <f>IFERROR(INDEX(MileageBand!B:B,MATCH(VehicleData!X525,MileageBand!A:A,0)),"Extremely High")</f>
        <v>Low</v>
      </c>
      <c r="Z525" s="7">
        <f t="shared" si="83"/>
        <v>1.2</v>
      </c>
      <c r="AA525" s="9" t="str">
        <f t="shared" si="84"/>
        <v>Y</v>
      </c>
      <c r="AB525" s="9" t="str">
        <f t="shared" si="85"/>
        <v>Y</v>
      </c>
      <c r="AC525" s="9" t="str">
        <f t="shared" si="86"/>
        <v>Y</v>
      </c>
      <c r="AD525" s="9" t="str">
        <f t="shared" si="87"/>
        <v>Y</v>
      </c>
      <c r="AE525" s="9" t="str">
        <f t="shared" si="88"/>
        <v>Y</v>
      </c>
      <c r="AF525" s="11" t="str">
        <f t="shared" si="89"/>
        <v>Y</v>
      </c>
    </row>
    <row r="526" spans="1:32" ht="13" x14ac:dyDescent="0.15">
      <c r="A526" s="1" t="s">
        <v>1481</v>
      </c>
      <c r="B526" s="1" t="s">
        <v>112</v>
      </c>
      <c r="C526" s="2">
        <v>12434</v>
      </c>
      <c r="D526" s="1" t="s">
        <v>1284</v>
      </c>
      <c r="E526" s="1">
        <v>2</v>
      </c>
      <c r="F526" s="1" t="s">
        <v>11</v>
      </c>
      <c r="G526" s="2">
        <v>42817</v>
      </c>
      <c r="H526" s="1" t="s">
        <v>32</v>
      </c>
      <c r="I526" s="1" t="s">
        <v>5</v>
      </c>
      <c r="J526" s="1" t="s">
        <v>13</v>
      </c>
      <c r="K526" s="1">
        <v>4</v>
      </c>
      <c r="L526" s="3">
        <v>45471</v>
      </c>
      <c r="M526" s="1">
        <v>24</v>
      </c>
      <c r="N526" s="1" t="s">
        <v>1449</v>
      </c>
      <c r="O526" s="1" t="s">
        <v>20</v>
      </c>
      <c r="P526" s="2">
        <v>1200</v>
      </c>
      <c r="Q526" s="1">
        <v>50.4</v>
      </c>
      <c r="R526" s="1">
        <v>5</v>
      </c>
      <c r="S526" s="1">
        <v>128</v>
      </c>
      <c r="T526" s="1">
        <v>2020</v>
      </c>
      <c r="U526" s="5" t="str">
        <f t="shared" si="80"/>
        <v>Automatic</v>
      </c>
      <c r="V526" s="7">
        <f t="shared" si="81"/>
        <v>10000</v>
      </c>
      <c r="W526" s="7" t="str">
        <f>IFERROR(INDEX(PriceBands!C:C,MATCH(V526,PriceBands!A:A,0)),"£30k+")</f>
        <v>£10-£15k</v>
      </c>
      <c r="X526" s="7">
        <f t="shared" si="82"/>
        <v>0</v>
      </c>
      <c r="Y526" s="7" t="str">
        <f>IFERROR(INDEX(MileageBand!B:B,MATCH(VehicleData!X526,MileageBand!A:A,0)),"Extremely High")</f>
        <v>Low</v>
      </c>
      <c r="Z526" s="7">
        <f t="shared" si="83"/>
        <v>1.2</v>
      </c>
      <c r="AA526" s="9" t="str">
        <f t="shared" si="84"/>
        <v>Y</v>
      </c>
      <c r="AB526" s="9" t="str">
        <f t="shared" si="85"/>
        <v>Y</v>
      </c>
      <c r="AC526" s="9" t="str">
        <f t="shared" si="86"/>
        <v>Y</v>
      </c>
      <c r="AD526" s="9" t="str">
        <f t="shared" si="87"/>
        <v>Y</v>
      </c>
      <c r="AE526" s="9" t="str">
        <f t="shared" si="88"/>
        <v>Y</v>
      </c>
      <c r="AF526" s="11" t="str">
        <f t="shared" si="89"/>
        <v>Y</v>
      </c>
    </row>
    <row r="527" spans="1:32" ht="13" x14ac:dyDescent="0.15">
      <c r="A527" s="1" t="s">
        <v>1482</v>
      </c>
      <c r="B527" s="1" t="s">
        <v>112</v>
      </c>
      <c r="C527" s="2">
        <v>12990</v>
      </c>
      <c r="D527" s="1" t="s">
        <v>1284</v>
      </c>
      <c r="E527" s="1">
        <v>2</v>
      </c>
      <c r="F527" s="1" t="s">
        <v>11</v>
      </c>
      <c r="G527" s="2">
        <v>37847</v>
      </c>
      <c r="H527" s="1" t="s">
        <v>4</v>
      </c>
      <c r="I527" s="1" t="s">
        <v>5</v>
      </c>
      <c r="J527" s="1" t="s">
        <v>13</v>
      </c>
      <c r="K527" s="1">
        <v>4</v>
      </c>
      <c r="L527" s="3">
        <v>45471</v>
      </c>
      <c r="M527" s="1">
        <v>24</v>
      </c>
      <c r="N527" s="1" t="s">
        <v>1285</v>
      </c>
      <c r="O527" s="1" t="s">
        <v>20</v>
      </c>
      <c r="P527" s="2">
        <v>1200</v>
      </c>
      <c r="Q527" s="1">
        <v>50.4</v>
      </c>
      <c r="R527" s="1">
        <v>5</v>
      </c>
      <c r="S527" s="1">
        <v>128</v>
      </c>
      <c r="T527" s="1">
        <v>2020</v>
      </c>
      <c r="U527" s="5" t="str">
        <f t="shared" si="80"/>
        <v>Automatic</v>
      </c>
      <c r="V527" s="7">
        <f t="shared" si="81"/>
        <v>10000</v>
      </c>
      <c r="W527" s="7" t="str">
        <f>IFERROR(INDEX(PriceBands!C:C,MATCH(V527,PriceBands!A:A,0)),"£30k+")</f>
        <v>£10-£15k</v>
      </c>
      <c r="X527" s="7">
        <f t="shared" si="82"/>
        <v>0</v>
      </c>
      <c r="Y527" s="7" t="str">
        <f>IFERROR(INDEX(MileageBand!B:B,MATCH(VehicleData!X527,MileageBand!A:A,0)),"Extremely High")</f>
        <v>Low</v>
      </c>
      <c r="Z527" s="7">
        <f t="shared" si="83"/>
        <v>1.2</v>
      </c>
      <c r="AA527" s="9" t="str">
        <f t="shared" si="84"/>
        <v>Y</v>
      </c>
      <c r="AB527" s="9" t="str">
        <f t="shared" si="85"/>
        <v>Y</v>
      </c>
      <c r="AC527" s="9" t="str">
        <f t="shared" si="86"/>
        <v>Y</v>
      </c>
      <c r="AD527" s="9" t="str">
        <f t="shared" si="87"/>
        <v>Y</v>
      </c>
      <c r="AE527" s="9" t="str">
        <f t="shared" si="88"/>
        <v>Y</v>
      </c>
      <c r="AF527" s="11" t="str">
        <f t="shared" si="89"/>
        <v>Y</v>
      </c>
    </row>
    <row r="528" spans="1:32" ht="13" x14ac:dyDescent="0.15">
      <c r="A528" s="1" t="s">
        <v>1483</v>
      </c>
      <c r="B528" s="1" t="s">
        <v>112</v>
      </c>
      <c r="C528" s="2">
        <v>13627</v>
      </c>
      <c r="D528" s="1" t="s">
        <v>1284</v>
      </c>
      <c r="E528" s="1">
        <v>2</v>
      </c>
      <c r="F528" s="1" t="s">
        <v>11</v>
      </c>
      <c r="G528" s="2">
        <v>33372</v>
      </c>
      <c r="H528" s="1" t="s">
        <v>56</v>
      </c>
      <c r="I528" s="1" t="s">
        <v>5</v>
      </c>
      <c r="J528" s="1" t="s">
        <v>13</v>
      </c>
      <c r="K528" s="1">
        <v>4</v>
      </c>
      <c r="L528" s="3">
        <v>45471</v>
      </c>
      <c r="M528" s="1">
        <v>24</v>
      </c>
      <c r="N528" s="1" t="s">
        <v>1285</v>
      </c>
      <c r="O528" s="1" t="s">
        <v>20</v>
      </c>
      <c r="P528" s="2">
        <v>1200</v>
      </c>
      <c r="Q528" s="1">
        <v>50.4</v>
      </c>
      <c r="R528" s="1">
        <v>5</v>
      </c>
      <c r="S528" s="1">
        <v>128</v>
      </c>
      <c r="T528" s="1">
        <v>2020</v>
      </c>
      <c r="U528" s="5" t="str">
        <f t="shared" si="80"/>
        <v>Automatic</v>
      </c>
      <c r="V528" s="7">
        <f t="shared" si="81"/>
        <v>10000</v>
      </c>
      <c r="W528" s="7" t="str">
        <f>IFERROR(INDEX(PriceBands!C:C,MATCH(V528,PriceBands!A:A,0)),"£30k+")</f>
        <v>£10-£15k</v>
      </c>
      <c r="X528" s="7">
        <f t="shared" si="82"/>
        <v>0</v>
      </c>
      <c r="Y528" s="7" t="str">
        <f>IFERROR(INDEX(MileageBand!B:B,MATCH(VehicleData!X528,MileageBand!A:A,0)),"Extremely High")</f>
        <v>Low</v>
      </c>
      <c r="Z528" s="7">
        <f t="shared" si="83"/>
        <v>1.2</v>
      </c>
      <c r="AA528" s="9" t="str">
        <f t="shared" si="84"/>
        <v>Y</v>
      </c>
      <c r="AB528" s="9" t="str">
        <f t="shared" si="85"/>
        <v>Y</v>
      </c>
      <c r="AC528" s="9" t="str">
        <f t="shared" si="86"/>
        <v>Y</v>
      </c>
      <c r="AD528" s="9" t="str">
        <f t="shared" si="87"/>
        <v>Y</v>
      </c>
      <c r="AE528" s="9" t="str">
        <f t="shared" si="88"/>
        <v>Y</v>
      </c>
      <c r="AF528" s="11" t="str">
        <f t="shared" si="89"/>
        <v>Y</v>
      </c>
    </row>
    <row r="529" spans="1:32" ht="13" x14ac:dyDescent="0.15">
      <c r="A529" s="1" t="s">
        <v>1484</v>
      </c>
      <c r="B529" s="1" t="s">
        <v>112</v>
      </c>
      <c r="C529" s="2">
        <v>12588</v>
      </c>
      <c r="D529" s="1" t="s">
        <v>1284</v>
      </c>
      <c r="E529" s="1">
        <v>2</v>
      </c>
      <c r="F529" s="1" t="s">
        <v>11</v>
      </c>
      <c r="G529" s="2">
        <v>39434</v>
      </c>
      <c r="H529" s="1" t="s">
        <v>12</v>
      </c>
      <c r="I529" s="1" t="s">
        <v>5</v>
      </c>
      <c r="J529" s="1" t="s">
        <v>13</v>
      </c>
      <c r="K529" s="1">
        <v>4</v>
      </c>
      <c r="L529" s="3">
        <v>45471</v>
      </c>
      <c r="M529" s="1">
        <v>24</v>
      </c>
      <c r="N529" s="1" t="s">
        <v>1485</v>
      </c>
      <c r="O529" s="1" t="s">
        <v>20</v>
      </c>
      <c r="P529" s="2">
        <v>1200</v>
      </c>
      <c r="Q529" s="1">
        <v>50.4</v>
      </c>
      <c r="R529" s="1">
        <v>5</v>
      </c>
      <c r="S529" s="1">
        <v>128</v>
      </c>
      <c r="T529" s="1">
        <v>2020</v>
      </c>
      <c r="U529" s="5" t="str">
        <f t="shared" si="80"/>
        <v>Automatic</v>
      </c>
      <c r="V529" s="7">
        <f t="shared" si="81"/>
        <v>10000</v>
      </c>
      <c r="W529" s="7" t="str">
        <f>IFERROR(INDEX(PriceBands!C:C,MATCH(V529,PriceBands!A:A,0)),"£30k+")</f>
        <v>£10-£15k</v>
      </c>
      <c r="X529" s="7">
        <f t="shared" si="82"/>
        <v>0</v>
      </c>
      <c r="Y529" s="7" t="str">
        <f>IFERROR(INDEX(MileageBand!B:B,MATCH(VehicleData!X529,MileageBand!A:A,0)),"Extremely High")</f>
        <v>Low</v>
      </c>
      <c r="Z529" s="7">
        <f t="shared" si="83"/>
        <v>1.2</v>
      </c>
      <c r="AA529" s="9" t="str">
        <f t="shared" si="84"/>
        <v>Y</v>
      </c>
      <c r="AB529" s="9" t="str">
        <f t="shared" si="85"/>
        <v>Y</v>
      </c>
      <c r="AC529" s="9" t="str">
        <f t="shared" si="86"/>
        <v>Y</v>
      </c>
      <c r="AD529" s="9" t="str">
        <f t="shared" si="87"/>
        <v>Y</v>
      </c>
      <c r="AE529" s="9" t="str">
        <f t="shared" si="88"/>
        <v>Y</v>
      </c>
      <c r="AF529" s="11" t="str">
        <f t="shared" si="89"/>
        <v>Y</v>
      </c>
    </row>
    <row r="530" spans="1:32" ht="13" x14ac:dyDescent="0.15">
      <c r="A530" s="1" t="s">
        <v>1486</v>
      </c>
      <c r="B530" s="1" t="s">
        <v>112</v>
      </c>
      <c r="C530" s="2">
        <v>13299</v>
      </c>
      <c r="D530" s="1" t="s">
        <v>1284</v>
      </c>
      <c r="E530" s="1">
        <v>2</v>
      </c>
      <c r="F530" s="1" t="s">
        <v>11</v>
      </c>
      <c r="G530" s="2">
        <v>36818</v>
      </c>
      <c r="H530" s="1" t="s">
        <v>56</v>
      </c>
      <c r="I530" s="1" t="s">
        <v>5</v>
      </c>
      <c r="J530" s="1" t="s">
        <v>13</v>
      </c>
      <c r="K530" s="1">
        <v>4</v>
      </c>
      <c r="L530" s="3">
        <v>45471</v>
      </c>
      <c r="M530" s="1">
        <v>24</v>
      </c>
      <c r="N530" s="1" t="s">
        <v>1442</v>
      </c>
      <c r="O530" s="1" t="s">
        <v>20</v>
      </c>
      <c r="P530" s="2">
        <v>1200</v>
      </c>
      <c r="Q530" s="1">
        <v>50.4</v>
      </c>
      <c r="R530" s="1">
        <v>5</v>
      </c>
      <c r="S530" s="1">
        <v>128</v>
      </c>
      <c r="T530" s="1">
        <v>2020</v>
      </c>
      <c r="U530" s="5" t="str">
        <f t="shared" si="80"/>
        <v>Automatic</v>
      </c>
      <c r="V530" s="7">
        <f t="shared" si="81"/>
        <v>10000</v>
      </c>
      <c r="W530" s="7" t="str">
        <f>IFERROR(INDEX(PriceBands!C:C,MATCH(V530,PriceBands!A:A,0)),"£30k+")</f>
        <v>£10-£15k</v>
      </c>
      <c r="X530" s="7">
        <f t="shared" si="82"/>
        <v>0</v>
      </c>
      <c r="Y530" s="7" t="str">
        <f>IFERROR(INDEX(MileageBand!B:B,MATCH(VehicleData!X530,MileageBand!A:A,0)),"Extremely High")</f>
        <v>Low</v>
      </c>
      <c r="Z530" s="7">
        <f t="shared" si="83"/>
        <v>1.2</v>
      </c>
      <c r="AA530" s="9" t="str">
        <f t="shared" si="84"/>
        <v>Y</v>
      </c>
      <c r="AB530" s="9" t="str">
        <f t="shared" si="85"/>
        <v>Y</v>
      </c>
      <c r="AC530" s="9" t="str">
        <f t="shared" si="86"/>
        <v>Y</v>
      </c>
      <c r="AD530" s="9" t="str">
        <f t="shared" si="87"/>
        <v>Y</v>
      </c>
      <c r="AE530" s="9" t="str">
        <f t="shared" si="88"/>
        <v>Y</v>
      </c>
      <c r="AF530" s="11" t="str">
        <f t="shared" si="89"/>
        <v>Y</v>
      </c>
    </row>
    <row r="531" spans="1:32" ht="13" x14ac:dyDescent="0.15">
      <c r="A531" s="1" t="s">
        <v>1487</v>
      </c>
      <c r="B531" s="1" t="s">
        <v>112</v>
      </c>
      <c r="C531" s="2">
        <v>12772</v>
      </c>
      <c r="D531" s="1" t="s">
        <v>1284</v>
      </c>
      <c r="E531" s="1">
        <v>2</v>
      </c>
      <c r="F531" s="1" t="s">
        <v>11</v>
      </c>
      <c r="G531" s="2">
        <v>40853</v>
      </c>
      <c r="H531" s="1" t="s">
        <v>4</v>
      </c>
      <c r="I531" s="1" t="s">
        <v>5</v>
      </c>
      <c r="J531" s="1" t="s">
        <v>13</v>
      </c>
      <c r="K531" s="1">
        <v>4</v>
      </c>
      <c r="L531" s="3">
        <v>45471</v>
      </c>
      <c r="M531" s="1">
        <v>19</v>
      </c>
      <c r="N531" s="1" t="s">
        <v>1285</v>
      </c>
      <c r="O531" s="1" t="s">
        <v>20</v>
      </c>
      <c r="P531" s="2">
        <v>1200</v>
      </c>
      <c r="Q531" s="1">
        <v>50.4</v>
      </c>
      <c r="R531" s="1">
        <v>5</v>
      </c>
      <c r="S531" s="1">
        <v>133</v>
      </c>
      <c r="T531" s="1">
        <v>2020</v>
      </c>
      <c r="U531" s="5" t="str">
        <f t="shared" si="80"/>
        <v>Automatic</v>
      </c>
      <c r="V531" s="7">
        <f t="shared" si="81"/>
        <v>10000</v>
      </c>
      <c r="W531" s="7" t="str">
        <f>IFERROR(INDEX(PriceBands!C:C,MATCH(V531,PriceBands!A:A,0)),"£30k+")</f>
        <v>£10-£15k</v>
      </c>
      <c r="X531" s="7">
        <f t="shared" si="82"/>
        <v>0</v>
      </c>
      <c r="Y531" s="7" t="str">
        <f>IFERROR(INDEX(MileageBand!B:B,MATCH(VehicleData!X531,MileageBand!A:A,0)),"Extremely High")</f>
        <v>Low</v>
      </c>
      <c r="Z531" s="7">
        <f t="shared" si="83"/>
        <v>1.2</v>
      </c>
      <c r="AA531" s="9" t="str">
        <f t="shared" si="84"/>
        <v>Y</v>
      </c>
      <c r="AB531" s="9" t="str">
        <f t="shared" si="85"/>
        <v>Y</v>
      </c>
      <c r="AC531" s="9" t="str">
        <f t="shared" si="86"/>
        <v>Y</v>
      </c>
      <c r="AD531" s="9" t="str">
        <f t="shared" si="87"/>
        <v>Y</v>
      </c>
      <c r="AE531" s="9" t="str">
        <f t="shared" si="88"/>
        <v>Y</v>
      </c>
      <c r="AF531" s="11" t="str">
        <f t="shared" si="89"/>
        <v>Y</v>
      </c>
    </row>
    <row r="532" spans="1:32" ht="13" x14ac:dyDescent="0.15">
      <c r="A532" s="1" t="s">
        <v>1488</v>
      </c>
      <c r="B532" s="1" t="s">
        <v>112</v>
      </c>
      <c r="C532" s="2">
        <v>12584</v>
      </c>
      <c r="D532" s="1" t="s">
        <v>1284</v>
      </c>
      <c r="E532" s="1">
        <v>2</v>
      </c>
      <c r="F532" s="1" t="s">
        <v>11</v>
      </c>
      <c r="G532" s="2">
        <v>39414</v>
      </c>
      <c r="H532" s="1" t="s">
        <v>4</v>
      </c>
      <c r="I532" s="1" t="s">
        <v>5</v>
      </c>
      <c r="J532" s="1" t="s">
        <v>13</v>
      </c>
      <c r="K532" s="1">
        <v>4</v>
      </c>
      <c r="L532" s="3">
        <v>45498</v>
      </c>
      <c r="M532" s="1">
        <v>24</v>
      </c>
      <c r="N532" s="1" t="s">
        <v>1472</v>
      </c>
      <c r="O532" s="1" t="s">
        <v>20</v>
      </c>
      <c r="P532" s="2">
        <v>1200</v>
      </c>
      <c r="Q532" s="1">
        <v>50.4</v>
      </c>
      <c r="R532" s="1">
        <v>5</v>
      </c>
      <c r="S532" s="1">
        <v>128</v>
      </c>
      <c r="T532" s="1">
        <v>2020</v>
      </c>
      <c r="U532" s="5" t="str">
        <f t="shared" si="80"/>
        <v>Automatic</v>
      </c>
      <c r="V532" s="7">
        <f t="shared" si="81"/>
        <v>10000</v>
      </c>
      <c r="W532" s="7" t="str">
        <f>IFERROR(INDEX(PriceBands!C:C,MATCH(V532,PriceBands!A:A,0)),"£30k+")</f>
        <v>£10-£15k</v>
      </c>
      <c r="X532" s="7">
        <f t="shared" si="82"/>
        <v>0</v>
      </c>
      <c r="Y532" s="7" t="str">
        <f>IFERROR(INDEX(MileageBand!B:B,MATCH(VehicleData!X532,MileageBand!A:A,0)),"Extremely High")</f>
        <v>Low</v>
      </c>
      <c r="Z532" s="7">
        <f t="shared" si="83"/>
        <v>1.2</v>
      </c>
      <c r="AA532" s="9" t="str">
        <f t="shared" si="84"/>
        <v>Y</v>
      </c>
      <c r="AB532" s="9" t="str">
        <f t="shared" si="85"/>
        <v>Y</v>
      </c>
      <c r="AC532" s="9" t="str">
        <f t="shared" si="86"/>
        <v>Y</v>
      </c>
      <c r="AD532" s="9" t="str">
        <f t="shared" si="87"/>
        <v>Y</v>
      </c>
      <c r="AE532" s="9" t="str">
        <f t="shared" si="88"/>
        <v>Y</v>
      </c>
      <c r="AF532" s="11" t="str">
        <f t="shared" si="89"/>
        <v>Y</v>
      </c>
    </row>
    <row r="533" spans="1:32" ht="13" x14ac:dyDescent="0.15">
      <c r="A533" s="1" t="s">
        <v>1489</v>
      </c>
      <c r="B533" s="1" t="s">
        <v>112</v>
      </c>
      <c r="C533" s="2">
        <v>12783</v>
      </c>
      <c r="D533" s="1" t="s">
        <v>1284</v>
      </c>
      <c r="E533" s="1">
        <v>2</v>
      </c>
      <c r="F533" s="1" t="s">
        <v>11</v>
      </c>
      <c r="G533" s="2">
        <v>39555</v>
      </c>
      <c r="H533" s="1" t="s">
        <v>4</v>
      </c>
      <c r="I533" s="1" t="s">
        <v>5</v>
      </c>
      <c r="J533" s="1" t="s">
        <v>13</v>
      </c>
      <c r="K533" s="1">
        <v>4</v>
      </c>
      <c r="L533" s="3">
        <v>45471</v>
      </c>
      <c r="M533" s="1">
        <v>24</v>
      </c>
      <c r="N533" s="1" t="s">
        <v>1490</v>
      </c>
      <c r="O533" s="1" t="s">
        <v>20</v>
      </c>
      <c r="P533" s="2">
        <v>1200</v>
      </c>
      <c r="Q533" s="1">
        <v>50.4</v>
      </c>
      <c r="R533" s="1">
        <v>5</v>
      </c>
      <c r="S533" s="1">
        <v>128</v>
      </c>
      <c r="T533" s="1">
        <v>2020</v>
      </c>
      <c r="U533" s="5" t="str">
        <f t="shared" si="80"/>
        <v>Automatic</v>
      </c>
      <c r="V533" s="7">
        <f t="shared" si="81"/>
        <v>10000</v>
      </c>
      <c r="W533" s="7" t="str">
        <f>IFERROR(INDEX(PriceBands!C:C,MATCH(V533,PriceBands!A:A,0)),"£30k+")</f>
        <v>£10-£15k</v>
      </c>
      <c r="X533" s="7">
        <f t="shared" si="82"/>
        <v>0</v>
      </c>
      <c r="Y533" s="7" t="str">
        <f>IFERROR(INDEX(MileageBand!B:B,MATCH(VehicleData!X533,MileageBand!A:A,0)),"Extremely High")</f>
        <v>Low</v>
      </c>
      <c r="Z533" s="7">
        <f t="shared" si="83"/>
        <v>1.2</v>
      </c>
      <c r="AA533" s="9" t="str">
        <f t="shared" si="84"/>
        <v>Y</v>
      </c>
      <c r="AB533" s="9" t="str">
        <f t="shared" si="85"/>
        <v>Y</v>
      </c>
      <c r="AC533" s="9" t="str">
        <f t="shared" si="86"/>
        <v>Y</v>
      </c>
      <c r="AD533" s="9" t="str">
        <f t="shared" si="87"/>
        <v>Y</v>
      </c>
      <c r="AE533" s="9" t="str">
        <f t="shared" si="88"/>
        <v>Y</v>
      </c>
      <c r="AF533" s="11" t="str">
        <f t="shared" si="89"/>
        <v>Y</v>
      </c>
    </row>
    <row r="534" spans="1:32" ht="13" x14ac:dyDescent="0.15">
      <c r="A534" s="1" t="s">
        <v>1491</v>
      </c>
      <c r="B534" s="1" t="s">
        <v>112</v>
      </c>
      <c r="C534" s="2">
        <v>13583</v>
      </c>
      <c r="D534" s="1" t="s">
        <v>1284</v>
      </c>
      <c r="E534" s="1">
        <v>2</v>
      </c>
      <c r="F534" s="1" t="s">
        <v>11</v>
      </c>
      <c r="G534" s="2">
        <v>31638</v>
      </c>
      <c r="H534" s="1" t="s">
        <v>12</v>
      </c>
      <c r="I534" s="1" t="s">
        <v>5</v>
      </c>
      <c r="J534" s="1" t="s">
        <v>13</v>
      </c>
      <c r="K534" s="1">
        <v>4</v>
      </c>
      <c r="L534" s="3">
        <v>45471</v>
      </c>
      <c r="M534" s="1">
        <v>24</v>
      </c>
      <c r="N534" s="1" t="s">
        <v>1492</v>
      </c>
      <c r="O534" s="1" t="s">
        <v>20</v>
      </c>
      <c r="P534" s="2">
        <v>1200</v>
      </c>
      <c r="Q534" s="1">
        <v>50.4</v>
      </c>
      <c r="R534" s="1">
        <v>5</v>
      </c>
      <c r="S534" s="1">
        <v>128</v>
      </c>
      <c r="T534" s="1">
        <v>2020</v>
      </c>
      <c r="U534" s="5" t="str">
        <f t="shared" si="80"/>
        <v>Automatic</v>
      </c>
      <c r="V534" s="7">
        <f t="shared" si="81"/>
        <v>10000</v>
      </c>
      <c r="W534" s="7" t="str">
        <f>IFERROR(INDEX(PriceBands!C:C,MATCH(V534,PriceBands!A:A,0)),"£30k+")</f>
        <v>£10-£15k</v>
      </c>
      <c r="X534" s="7">
        <f t="shared" si="82"/>
        <v>0</v>
      </c>
      <c r="Y534" s="7" t="str">
        <f>IFERROR(INDEX(MileageBand!B:B,MATCH(VehicleData!X534,MileageBand!A:A,0)),"Extremely High")</f>
        <v>Low</v>
      </c>
      <c r="Z534" s="7">
        <f t="shared" si="83"/>
        <v>1.2</v>
      </c>
      <c r="AA534" s="9" t="str">
        <f t="shared" si="84"/>
        <v>Y</v>
      </c>
      <c r="AB534" s="9" t="str">
        <f t="shared" si="85"/>
        <v>Y</v>
      </c>
      <c r="AC534" s="9" t="str">
        <f t="shared" si="86"/>
        <v>Y</v>
      </c>
      <c r="AD534" s="9" t="str">
        <f t="shared" si="87"/>
        <v>Y</v>
      </c>
      <c r="AE534" s="9" t="str">
        <f t="shared" si="88"/>
        <v>Y</v>
      </c>
      <c r="AF534" s="11" t="str">
        <f t="shared" si="89"/>
        <v>Y</v>
      </c>
    </row>
    <row r="535" spans="1:32" ht="13" x14ac:dyDescent="0.15">
      <c r="A535" s="1" t="s">
        <v>1493</v>
      </c>
      <c r="B535" s="1" t="s">
        <v>112</v>
      </c>
      <c r="C535" s="2">
        <v>16213</v>
      </c>
      <c r="D535" s="1" t="s">
        <v>1284</v>
      </c>
      <c r="E535" s="1">
        <v>2</v>
      </c>
      <c r="F535" s="1" t="s">
        <v>11</v>
      </c>
      <c r="G535" s="2">
        <v>43454</v>
      </c>
      <c r="H535" s="1" t="s">
        <v>12</v>
      </c>
      <c r="I535" s="1" t="s">
        <v>5</v>
      </c>
      <c r="J535" s="1" t="s">
        <v>13</v>
      </c>
      <c r="K535" s="1">
        <v>4</v>
      </c>
      <c r="L535" s="3">
        <v>45471</v>
      </c>
      <c r="M535" s="1">
        <v>24</v>
      </c>
      <c r="N535" s="1" t="s">
        <v>1494</v>
      </c>
      <c r="O535" s="1" t="s">
        <v>20</v>
      </c>
      <c r="P535" s="2">
        <v>1200</v>
      </c>
      <c r="Q535" s="1">
        <v>50.4</v>
      </c>
      <c r="R535" s="1">
        <v>5</v>
      </c>
      <c r="S535" s="1">
        <v>128</v>
      </c>
      <c r="T535" s="1">
        <v>2020</v>
      </c>
      <c r="U535" s="5" t="str">
        <f t="shared" si="80"/>
        <v>Automatic</v>
      </c>
      <c r="V535" s="7">
        <f t="shared" si="81"/>
        <v>15000</v>
      </c>
      <c r="W535" s="7" t="str">
        <f>IFERROR(INDEX(PriceBands!C:C,MATCH(V535,PriceBands!A:A,0)),"£30k+")</f>
        <v>£15-20k</v>
      </c>
      <c r="X535" s="7">
        <f t="shared" si="82"/>
        <v>0</v>
      </c>
      <c r="Y535" s="7" t="str">
        <f>IFERROR(INDEX(MileageBand!B:B,MATCH(VehicleData!X535,MileageBand!A:A,0)),"Extremely High")</f>
        <v>Low</v>
      </c>
      <c r="Z535" s="7">
        <f t="shared" si="83"/>
        <v>1.2</v>
      </c>
      <c r="AA535" s="9" t="str">
        <f t="shared" si="84"/>
        <v>Y</v>
      </c>
      <c r="AB535" s="9" t="str">
        <f t="shared" si="85"/>
        <v>Y</v>
      </c>
      <c r="AC535" s="9" t="str">
        <f t="shared" si="86"/>
        <v>Y</v>
      </c>
      <c r="AD535" s="9" t="str">
        <f t="shared" si="87"/>
        <v>Y</v>
      </c>
      <c r="AE535" s="9" t="str">
        <f t="shared" si="88"/>
        <v>Y</v>
      </c>
      <c r="AF535" s="11" t="str">
        <f t="shared" si="89"/>
        <v>Y</v>
      </c>
    </row>
    <row r="536" spans="1:32" ht="13" x14ac:dyDescent="0.15">
      <c r="A536" s="1" t="s">
        <v>1495</v>
      </c>
      <c r="B536" s="1" t="s">
        <v>112</v>
      </c>
      <c r="C536" s="2">
        <v>12959</v>
      </c>
      <c r="D536" s="1" t="s">
        <v>1284</v>
      </c>
      <c r="E536" s="1">
        <v>2</v>
      </c>
      <c r="F536" s="1" t="s">
        <v>11</v>
      </c>
      <c r="G536" s="2">
        <v>35842</v>
      </c>
      <c r="H536" s="1" t="s">
        <v>12</v>
      </c>
      <c r="I536" s="1" t="s">
        <v>5</v>
      </c>
      <c r="J536" s="1" t="s">
        <v>13</v>
      </c>
      <c r="K536" s="1">
        <v>4</v>
      </c>
      <c r="L536" s="3">
        <v>45471</v>
      </c>
      <c r="M536" s="1">
        <v>24</v>
      </c>
      <c r="N536" s="1" t="s">
        <v>1485</v>
      </c>
      <c r="O536" s="1" t="s">
        <v>20</v>
      </c>
      <c r="P536" s="2">
        <v>1200</v>
      </c>
      <c r="Q536" s="1">
        <v>50.4</v>
      </c>
      <c r="R536" s="1">
        <v>5</v>
      </c>
      <c r="S536" s="1">
        <v>128</v>
      </c>
      <c r="T536" s="1">
        <v>2020</v>
      </c>
      <c r="U536" s="5" t="str">
        <f t="shared" si="80"/>
        <v>Automatic</v>
      </c>
      <c r="V536" s="7">
        <f t="shared" si="81"/>
        <v>10000</v>
      </c>
      <c r="W536" s="7" t="str">
        <f>IFERROR(INDEX(PriceBands!C:C,MATCH(V536,PriceBands!A:A,0)),"£30k+")</f>
        <v>£10-£15k</v>
      </c>
      <c r="X536" s="7">
        <f t="shared" si="82"/>
        <v>0</v>
      </c>
      <c r="Y536" s="7" t="str">
        <f>IFERROR(INDEX(MileageBand!B:B,MATCH(VehicleData!X536,MileageBand!A:A,0)),"Extremely High")</f>
        <v>Low</v>
      </c>
      <c r="Z536" s="7">
        <f t="shared" si="83"/>
        <v>1.2</v>
      </c>
      <c r="AA536" s="9" t="str">
        <f t="shared" si="84"/>
        <v>Y</v>
      </c>
      <c r="AB536" s="9" t="str">
        <f t="shared" si="85"/>
        <v>Y</v>
      </c>
      <c r="AC536" s="9" t="str">
        <f t="shared" si="86"/>
        <v>Y</v>
      </c>
      <c r="AD536" s="9" t="str">
        <f t="shared" si="87"/>
        <v>Y</v>
      </c>
      <c r="AE536" s="9" t="str">
        <f t="shared" si="88"/>
        <v>Y</v>
      </c>
      <c r="AF536" s="11" t="str">
        <f t="shared" si="89"/>
        <v>Y</v>
      </c>
    </row>
    <row r="537" spans="1:32" ht="13" x14ac:dyDescent="0.15">
      <c r="A537" s="1" t="s">
        <v>1496</v>
      </c>
      <c r="B537" s="1" t="s">
        <v>112</v>
      </c>
      <c r="C537" s="2">
        <v>13585</v>
      </c>
      <c r="D537" s="1" t="s">
        <v>1284</v>
      </c>
      <c r="E537" s="1">
        <v>2</v>
      </c>
      <c r="F537" s="1" t="s">
        <v>11</v>
      </c>
      <c r="G537" s="2">
        <v>33255</v>
      </c>
      <c r="H537" s="1" t="s">
        <v>4</v>
      </c>
      <c r="I537" s="1" t="s">
        <v>5</v>
      </c>
      <c r="J537" s="1" t="s">
        <v>13</v>
      </c>
      <c r="K537" s="1">
        <v>4</v>
      </c>
      <c r="L537" s="3">
        <v>45471</v>
      </c>
      <c r="M537" s="1">
        <v>24</v>
      </c>
      <c r="N537" s="1" t="s">
        <v>1497</v>
      </c>
      <c r="O537" s="1" t="s">
        <v>20</v>
      </c>
      <c r="P537" s="2">
        <v>1200</v>
      </c>
      <c r="Q537" s="1">
        <v>50.4</v>
      </c>
      <c r="R537" s="1">
        <v>5</v>
      </c>
      <c r="S537" s="1">
        <v>128</v>
      </c>
      <c r="T537" s="1">
        <v>2020</v>
      </c>
      <c r="U537" s="5" t="str">
        <f t="shared" si="80"/>
        <v>Automatic</v>
      </c>
      <c r="V537" s="7">
        <f t="shared" si="81"/>
        <v>10000</v>
      </c>
      <c r="W537" s="7" t="str">
        <f>IFERROR(INDEX(PriceBands!C:C,MATCH(V537,PriceBands!A:A,0)),"£30k+")</f>
        <v>£10-£15k</v>
      </c>
      <c r="X537" s="7">
        <f t="shared" si="82"/>
        <v>0</v>
      </c>
      <c r="Y537" s="7" t="str">
        <f>IFERROR(INDEX(MileageBand!B:B,MATCH(VehicleData!X537,MileageBand!A:A,0)),"Extremely High")</f>
        <v>Low</v>
      </c>
      <c r="Z537" s="7">
        <f t="shared" si="83"/>
        <v>1.2</v>
      </c>
      <c r="AA537" s="9" t="str">
        <f t="shared" si="84"/>
        <v>Y</v>
      </c>
      <c r="AB537" s="9" t="str">
        <f t="shared" si="85"/>
        <v>Y</v>
      </c>
      <c r="AC537" s="9" t="str">
        <f t="shared" si="86"/>
        <v>Y</v>
      </c>
      <c r="AD537" s="9" t="str">
        <f t="shared" si="87"/>
        <v>Y</v>
      </c>
      <c r="AE537" s="9" t="str">
        <f t="shared" si="88"/>
        <v>Y</v>
      </c>
      <c r="AF537" s="11" t="str">
        <f t="shared" si="89"/>
        <v>Y</v>
      </c>
    </row>
    <row r="538" spans="1:32" ht="13" x14ac:dyDescent="0.15">
      <c r="A538" s="1" t="s">
        <v>1498</v>
      </c>
      <c r="B538" s="1" t="s">
        <v>112</v>
      </c>
      <c r="C538" s="2">
        <v>13149</v>
      </c>
      <c r="D538" s="1" t="s">
        <v>1284</v>
      </c>
      <c r="E538" s="1">
        <v>2</v>
      </c>
      <c r="F538" s="1" t="s">
        <v>11</v>
      </c>
      <c r="G538" s="2">
        <v>33951</v>
      </c>
      <c r="H538" s="1" t="s">
        <v>32</v>
      </c>
      <c r="I538" s="1" t="s">
        <v>5</v>
      </c>
      <c r="J538" s="1" t="s">
        <v>13</v>
      </c>
      <c r="K538" s="1">
        <v>4</v>
      </c>
      <c r="L538" s="3">
        <v>45475</v>
      </c>
      <c r="M538" s="1">
        <v>24</v>
      </c>
      <c r="N538" s="1" t="s">
        <v>1499</v>
      </c>
      <c r="O538" s="1" t="s">
        <v>20</v>
      </c>
      <c r="P538" s="2">
        <v>1200</v>
      </c>
      <c r="Q538" s="1">
        <v>50.4</v>
      </c>
      <c r="R538" s="1">
        <v>5</v>
      </c>
      <c r="S538" s="1">
        <v>128</v>
      </c>
      <c r="T538" s="1">
        <v>2020</v>
      </c>
      <c r="U538" s="5" t="str">
        <f t="shared" si="80"/>
        <v>Automatic</v>
      </c>
      <c r="V538" s="7">
        <f t="shared" si="81"/>
        <v>10000</v>
      </c>
      <c r="W538" s="7" t="str">
        <f>IFERROR(INDEX(PriceBands!C:C,MATCH(V538,PriceBands!A:A,0)),"£30k+")</f>
        <v>£10-£15k</v>
      </c>
      <c r="X538" s="7">
        <f t="shared" si="82"/>
        <v>0</v>
      </c>
      <c r="Y538" s="7" t="str">
        <f>IFERROR(INDEX(MileageBand!B:B,MATCH(VehicleData!X538,MileageBand!A:A,0)),"Extremely High")</f>
        <v>Low</v>
      </c>
      <c r="Z538" s="7">
        <f t="shared" si="83"/>
        <v>1.2</v>
      </c>
      <c r="AA538" s="9" t="str">
        <f t="shared" si="84"/>
        <v>Y</v>
      </c>
      <c r="AB538" s="9" t="str">
        <f t="shared" si="85"/>
        <v>Y</v>
      </c>
      <c r="AC538" s="9" t="str">
        <f t="shared" si="86"/>
        <v>Y</v>
      </c>
      <c r="AD538" s="9" t="str">
        <f t="shared" si="87"/>
        <v>Y</v>
      </c>
      <c r="AE538" s="9" t="str">
        <f t="shared" si="88"/>
        <v>Y</v>
      </c>
      <c r="AF538" s="11" t="str">
        <f t="shared" si="89"/>
        <v>Y</v>
      </c>
    </row>
    <row r="539" spans="1:32" ht="13" x14ac:dyDescent="0.15">
      <c r="A539" s="1" t="s">
        <v>1500</v>
      </c>
      <c r="B539" s="1" t="s">
        <v>17</v>
      </c>
      <c r="C539" s="2">
        <v>13645</v>
      </c>
      <c r="D539" s="1" t="s">
        <v>1501</v>
      </c>
      <c r="E539" s="1">
        <v>2</v>
      </c>
      <c r="F539" s="1" t="s">
        <v>11</v>
      </c>
      <c r="G539" s="2">
        <v>59000</v>
      </c>
      <c r="H539" s="1" t="s">
        <v>12</v>
      </c>
      <c r="I539" s="1" t="s">
        <v>25</v>
      </c>
      <c r="J539" s="1" t="s">
        <v>13</v>
      </c>
      <c r="K539" s="1">
        <v>7</v>
      </c>
      <c r="L539" s="3">
        <v>44917</v>
      </c>
      <c r="M539" s="1">
        <v>14</v>
      </c>
      <c r="N539" s="1" t="s">
        <v>1502</v>
      </c>
      <c r="O539" s="1" t="s">
        <v>20</v>
      </c>
      <c r="P539" s="2">
        <v>1197</v>
      </c>
      <c r="Q539" s="1">
        <v>50.4</v>
      </c>
      <c r="R539" s="1">
        <v>5</v>
      </c>
      <c r="S539" s="1">
        <v>133</v>
      </c>
      <c r="T539" s="1">
        <v>2017</v>
      </c>
      <c r="U539" s="5" t="str">
        <f t="shared" si="80"/>
        <v>Automatic</v>
      </c>
      <c r="V539" s="7">
        <f t="shared" si="81"/>
        <v>10000</v>
      </c>
      <c r="W539" s="7" t="str">
        <f>IFERROR(INDEX(PriceBands!C:C,MATCH(V539,PriceBands!A:A,0)),"£30k+")</f>
        <v>£10-£15k</v>
      </c>
      <c r="X539" s="7">
        <f t="shared" si="82"/>
        <v>50000</v>
      </c>
      <c r="Y539" s="7" t="str">
        <f>IFERROR(INDEX(MileageBand!B:B,MATCH(VehicleData!X539,MileageBand!A:A,0)),"Extremely High")</f>
        <v>Medium</v>
      </c>
      <c r="Z539" s="7">
        <f t="shared" si="83"/>
        <v>1.2</v>
      </c>
      <c r="AA539" s="9" t="str">
        <f t="shared" si="84"/>
        <v>Y</v>
      </c>
      <c r="AB539" s="9" t="str">
        <f t="shared" si="85"/>
        <v>Y</v>
      </c>
      <c r="AC539" s="9" t="str">
        <f t="shared" si="86"/>
        <v>Y</v>
      </c>
      <c r="AD539" s="9" t="str">
        <f t="shared" si="87"/>
        <v>Y</v>
      </c>
      <c r="AE539" s="9" t="str">
        <f t="shared" si="88"/>
        <v>Y</v>
      </c>
      <c r="AF539" s="11" t="str">
        <f t="shared" si="89"/>
        <v>Y</v>
      </c>
    </row>
    <row r="540" spans="1:32" ht="13" x14ac:dyDescent="0.15">
      <c r="A540" s="1" t="s">
        <v>1503</v>
      </c>
      <c r="B540" s="1" t="s">
        <v>266</v>
      </c>
      <c r="C540" s="2">
        <v>2896</v>
      </c>
      <c r="D540" s="1" t="s">
        <v>1504</v>
      </c>
      <c r="E540" s="1">
        <v>1</v>
      </c>
      <c r="F540" s="1" t="s">
        <v>11</v>
      </c>
      <c r="G540" s="2">
        <v>93308</v>
      </c>
      <c r="H540" s="1" t="s">
        <v>98</v>
      </c>
      <c r="I540" s="1" t="s">
        <v>5</v>
      </c>
      <c r="J540" s="1" t="s">
        <v>13</v>
      </c>
      <c r="K540" s="1">
        <v>9</v>
      </c>
      <c r="L540" s="3">
        <v>45760</v>
      </c>
      <c r="M540" s="1">
        <v>3</v>
      </c>
      <c r="N540" s="1" t="s">
        <v>1505</v>
      </c>
      <c r="O540" s="1" t="s">
        <v>20</v>
      </c>
      <c r="P540" s="1">
        <v>999</v>
      </c>
      <c r="Q540" s="1">
        <v>67.3</v>
      </c>
      <c r="R540" s="1">
        <v>4</v>
      </c>
      <c r="S540" s="1">
        <v>95</v>
      </c>
      <c r="T540" s="1">
        <v>2015</v>
      </c>
      <c r="U540" s="5" t="str">
        <f t="shared" si="80"/>
        <v>Manual</v>
      </c>
      <c r="V540" s="7">
        <f t="shared" si="81"/>
        <v>0</v>
      </c>
      <c r="W540" s="7" t="str">
        <f>IFERROR(INDEX(PriceBands!C:C,MATCH(V540,PriceBands!A:A,0)),"£30k+")</f>
        <v>£0-5k</v>
      </c>
      <c r="X540" s="7">
        <f t="shared" si="82"/>
        <v>50000</v>
      </c>
      <c r="Y540" s="7" t="str">
        <f>IFERROR(INDEX(MileageBand!B:B,MATCH(VehicleData!X540,MileageBand!A:A,0)),"Extremely High")</f>
        <v>Medium</v>
      </c>
      <c r="Z540" s="7">
        <f t="shared" si="83"/>
        <v>1</v>
      </c>
      <c r="AA540" s="9" t="str">
        <f t="shared" si="84"/>
        <v>Y</v>
      </c>
      <c r="AB540" s="9" t="str">
        <f t="shared" si="85"/>
        <v>Y</v>
      </c>
      <c r="AC540" s="9" t="str">
        <f t="shared" si="86"/>
        <v>Y</v>
      </c>
      <c r="AD540" s="9" t="str">
        <f t="shared" si="87"/>
        <v>Y</v>
      </c>
      <c r="AE540" s="9" t="str">
        <f t="shared" si="88"/>
        <v>Y</v>
      </c>
      <c r="AF540" s="11" t="str">
        <f t="shared" si="89"/>
        <v>Y</v>
      </c>
    </row>
    <row r="541" spans="1:32" ht="13" x14ac:dyDescent="0.15">
      <c r="A541" s="1" t="s">
        <v>1506</v>
      </c>
      <c r="B541" s="1" t="s">
        <v>40</v>
      </c>
      <c r="C541" s="2">
        <v>7595</v>
      </c>
      <c r="D541" s="1" t="s">
        <v>1507</v>
      </c>
      <c r="E541" s="1">
        <v>2</v>
      </c>
      <c r="F541" s="1" t="s">
        <v>11</v>
      </c>
      <c r="G541" s="2">
        <v>34500</v>
      </c>
      <c r="H541" s="1" t="s">
        <v>48</v>
      </c>
      <c r="I541" s="1" t="s">
        <v>25</v>
      </c>
      <c r="J541" s="1" t="s">
        <v>117</v>
      </c>
      <c r="K541" s="1">
        <v>12</v>
      </c>
      <c r="L541" s="3">
        <v>44534</v>
      </c>
      <c r="M541" s="1">
        <v>31</v>
      </c>
      <c r="N541" s="1" t="s">
        <v>1508</v>
      </c>
      <c r="O541" s="1" t="s">
        <v>119</v>
      </c>
      <c r="P541" s="2">
        <v>1796</v>
      </c>
      <c r="Q541" s="1">
        <v>40.4</v>
      </c>
      <c r="R541" s="1">
        <v>4</v>
      </c>
      <c r="S541" s="1">
        <v>162</v>
      </c>
      <c r="T541" s="1">
        <v>2012</v>
      </c>
      <c r="U541" s="5" t="str">
        <f t="shared" si="80"/>
        <v>Automatic</v>
      </c>
      <c r="V541" s="7">
        <f t="shared" si="81"/>
        <v>5000</v>
      </c>
      <c r="W541" s="7" t="str">
        <f>IFERROR(INDEX(PriceBands!C:C,MATCH(V541,PriceBands!A:A,0)),"£30k+")</f>
        <v>£5-10k</v>
      </c>
      <c r="X541" s="7">
        <f t="shared" si="82"/>
        <v>0</v>
      </c>
      <c r="Y541" s="7" t="str">
        <f>IFERROR(INDEX(MileageBand!B:B,MATCH(VehicleData!X541,MileageBand!A:A,0)),"Extremely High")</f>
        <v>Low</v>
      </c>
      <c r="Z541" s="7">
        <f t="shared" si="83"/>
        <v>1.8</v>
      </c>
      <c r="AA541" s="9" t="str">
        <f t="shared" si="84"/>
        <v>Y</v>
      </c>
      <c r="AB541" s="9" t="str">
        <f t="shared" si="85"/>
        <v>Y</v>
      </c>
      <c r="AC541" s="9" t="str">
        <f t="shared" si="86"/>
        <v>Y</v>
      </c>
      <c r="AD541" s="9" t="str">
        <f t="shared" si="87"/>
        <v>N</v>
      </c>
      <c r="AE541" s="9" t="str">
        <f t="shared" si="88"/>
        <v>Y</v>
      </c>
      <c r="AF541" s="11" t="str">
        <f t="shared" si="89"/>
        <v>N</v>
      </c>
    </row>
    <row r="542" spans="1:32" ht="13" x14ac:dyDescent="0.15">
      <c r="A542" s="1" t="s">
        <v>1509</v>
      </c>
      <c r="B542" s="1" t="s">
        <v>1152</v>
      </c>
      <c r="C542" s="2">
        <v>4130</v>
      </c>
      <c r="D542" s="1" t="s">
        <v>1510</v>
      </c>
      <c r="E542" s="1">
        <v>1</v>
      </c>
      <c r="F542" s="1" t="s">
        <v>11</v>
      </c>
      <c r="G542" s="2">
        <v>112000</v>
      </c>
      <c r="H542" s="1" t="s">
        <v>65</v>
      </c>
      <c r="I542" s="1" t="s">
        <v>25</v>
      </c>
      <c r="J542" s="1" t="s">
        <v>13</v>
      </c>
      <c r="K542" s="1">
        <v>12</v>
      </c>
      <c r="L542" s="3">
        <v>44869</v>
      </c>
      <c r="M542" s="1">
        <v>6</v>
      </c>
      <c r="N542" s="1" t="s">
        <v>1511</v>
      </c>
      <c r="O542" s="1" t="s">
        <v>20</v>
      </c>
      <c r="P542" s="2">
        <v>1206</v>
      </c>
      <c r="Q542" s="1">
        <v>55.4</v>
      </c>
      <c r="R542" s="1">
        <v>5</v>
      </c>
      <c r="S542" s="1">
        <v>119</v>
      </c>
      <c r="T542" s="1">
        <v>2012</v>
      </c>
      <c r="U542" s="5" t="str">
        <f t="shared" si="80"/>
        <v>Manual</v>
      </c>
      <c r="V542" s="7">
        <f t="shared" si="81"/>
        <v>0</v>
      </c>
      <c r="W542" s="7" t="str">
        <f>IFERROR(INDEX(PriceBands!C:C,MATCH(V542,PriceBands!A:A,0)),"£30k+")</f>
        <v>£0-5k</v>
      </c>
      <c r="X542" s="7">
        <f t="shared" si="82"/>
        <v>100000</v>
      </c>
      <c r="Y542" s="7" t="str">
        <f>IFERROR(INDEX(MileageBand!B:B,MATCH(VehicleData!X542,MileageBand!A:A,0)),"Extremely High")</f>
        <v>High</v>
      </c>
      <c r="Z542" s="7">
        <f t="shared" si="83"/>
        <v>1.2</v>
      </c>
      <c r="AA542" s="9" t="str">
        <f t="shared" si="84"/>
        <v>Y</v>
      </c>
      <c r="AB542" s="9" t="str">
        <f t="shared" si="85"/>
        <v>N</v>
      </c>
      <c r="AC542" s="9" t="str">
        <f t="shared" si="86"/>
        <v>Y</v>
      </c>
      <c r="AD542" s="9" t="str">
        <f t="shared" si="87"/>
        <v>N</v>
      </c>
      <c r="AE542" s="9" t="str">
        <f t="shared" si="88"/>
        <v>Y</v>
      </c>
      <c r="AF542" s="11" t="str">
        <f t="shared" si="89"/>
        <v>N</v>
      </c>
    </row>
    <row r="543" spans="1:32" ht="13" x14ac:dyDescent="0.15">
      <c r="A543" s="1" t="s">
        <v>1512</v>
      </c>
      <c r="B543" s="1" t="s">
        <v>51</v>
      </c>
      <c r="C543" s="2">
        <v>4050</v>
      </c>
      <c r="D543" s="1" t="s">
        <v>1513</v>
      </c>
      <c r="E543" s="1">
        <v>1</v>
      </c>
      <c r="F543" s="1" t="s">
        <v>11</v>
      </c>
      <c r="G543" s="2">
        <v>80000</v>
      </c>
      <c r="H543" s="1" t="s">
        <v>12</v>
      </c>
      <c r="I543" s="1" t="s">
        <v>5</v>
      </c>
      <c r="J543" s="1" t="s">
        <v>13</v>
      </c>
      <c r="K543" s="1">
        <v>12</v>
      </c>
      <c r="L543" s="3">
        <v>45431</v>
      </c>
      <c r="M543" s="1">
        <v>14</v>
      </c>
      <c r="N543" s="1" t="s">
        <v>1514</v>
      </c>
      <c r="O543" s="1" t="s">
        <v>20</v>
      </c>
      <c r="P543" s="1">
        <v>998</v>
      </c>
      <c r="Q543" s="1">
        <v>58.9</v>
      </c>
      <c r="R543" s="1">
        <v>5</v>
      </c>
      <c r="S543" s="1">
        <v>114</v>
      </c>
      <c r="T543" s="1">
        <v>2012</v>
      </c>
      <c r="U543" s="5" t="str">
        <f t="shared" si="80"/>
        <v>Manual</v>
      </c>
      <c r="V543" s="7">
        <f t="shared" si="81"/>
        <v>0</v>
      </c>
      <c r="W543" s="7" t="str">
        <f>IFERROR(INDEX(PriceBands!C:C,MATCH(V543,PriceBands!A:A,0)),"£30k+")</f>
        <v>£0-5k</v>
      </c>
      <c r="X543" s="7">
        <f t="shared" si="82"/>
        <v>50000</v>
      </c>
      <c r="Y543" s="7" t="str">
        <f>IFERROR(INDEX(MileageBand!B:B,MATCH(VehicleData!X543,MileageBand!A:A,0)),"Extremely High")</f>
        <v>Medium</v>
      </c>
      <c r="Z543" s="7">
        <f t="shared" si="83"/>
        <v>1</v>
      </c>
      <c r="AA543" s="9" t="str">
        <f t="shared" si="84"/>
        <v>Y</v>
      </c>
      <c r="AB543" s="9" t="str">
        <f t="shared" si="85"/>
        <v>Y</v>
      </c>
      <c r="AC543" s="9" t="str">
        <f t="shared" si="86"/>
        <v>Y</v>
      </c>
      <c r="AD543" s="9" t="str">
        <f t="shared" si="87"/>
        <v>N</v>
      </c>
      <c r="AE543" s="9" t="str">
        <f t="shared" si="88"/>
        <v>Y</v>
      </c>
      <c r="AF543" s="11" t="str">
        <f t="shared" si="89"/>
        <v>N</v>
      </c>
    </row>
    <row r="544" spans="1:32" ht="13" x14ac:dyDescent="0.15">
      <c r="A544" s="1" t="s">
        <v>1515</v>
      </c>
      <c r="B544" s="1" t="s">
        <v>40</v>
      </c>
      <c r="C544" s="2">
        <v>17200</v>
      </c>
      <c r="D544" s="1" t="s">
        <v>1516</v>
      </c>
      <c r="E544" s="1">
        <v>1</v>
      </c>
      <c r="F544" s="1" t="s">
        <v>24</v>
      </c>
      <c r="G544" s="2">
        <v>11295</v>
      </c>
      <c r="H544" s="1" t="s">
        <v>48</v>
      </c>
      <c r="I544" s="1" t="s">
        <v>5</v>
      </c>
      <c r="J544" s="1" t="s">
        <v>117</v>
      </c>
      <c r="K544" s="1">
        <v>7</v>
      </c>
      <c r="L544" s="3">
        <v>45714</v>
      </c>
      <c r="M544" s="1">
        <v>32</v>
      </c>
      <c r="N544" s="1" t="s">
        <v>1517</v>
      </c>
      <c r="O544" s="1" t="s">
        <v>119</v>
      </c>
      <c r="P544" s="2">
        <v>2143</v>
      </c>
      <c r="Q544" s="1">
        <v>65.7</v>
      </c>
      <c r="R544" s="1">
        <v>4</v>
      </c>
      <c r="S544" s="1">
        <v>113</v>
      </c>
      <c r="T544" s="1">
        <v>2017</v>
      </c>
      <c r="U544" s="5" t="str">
        <f t="shared" si="80"/>
        <v>Manual</v>
      </c>
      <c r="V544" s="7">
        <f t="shared" si="81"/>
        <v>15000</v>
      </c>
      <c r="W544" s="7" t="str">
        <f>IFERROR(INDEX(PriceBands!C:C,MATCH(V544,PriceBands!A:A,0)),"£30k+")</f>
        <v>£15-20k</v>
      </c>
      <c r="X544" s="7">
        <f t="shared" si="82"/>
        <v>0</v>
      </c>
      <c r="Y544" s="7" t="str">
        <f>IFERROR(INDEX(MileageBand!B:B,MATCH(VehicleData!X544,MileageBand!A:A,0)),"Extremely High")</f>
        <v>Low</v>
      </c>
      <c r="Z544" s="7">
        <f t="shared" si="83"/>
        <v>2.1</v>
      </c>
      <c r="AA544" s="9" t="str">
        <f t="shared" si="84"/>
        <v>Y</v>
      </c>
      <c r="AB544" s="9" t="str">
        <f t="shared" si="85"/>
        <v>Y</v>
      </c>
      <c r="AC544" s="9" t="str">
        <f t="shared" si="86"/>
        <v>Y</v>
      </c>
      <c r="AD544" s="9" t="str">
        <f t="shared" si="87"/>
        <v>Y</v>
      </c>
      <c r="AE544" s="9" t="str">
        <f t="shared" si="88"/>
        <v>Y</v>
      </c>
      <c r="AF544" s="11" t="str">
        <f t="shared" si="89"/>
        <v>Y</v>
      </c>
    </row>
    <row r="545" spans="1:32" ht="13" x14ac:dyDescent="0.15">
      <c r="A545" s="1" t="s">
        <v>1518</v>
      </c>
      <c r="B545" s="1" t="s">
        <v>9</v>
      </c>
      <c r="C545" s="2">
        <v>7245</v>
      </c>
      <c r="D545" s="1" t="s">
        <v>1519</v>
      </c>
      <c r="E545" s="1">
        <v>1</v>
      </c>
      <c r="F545" s="1" t="s">
        <v>11</v>
      </c>
      <c r="G545" s="2">
        <v>39567</v>
      </c>
      <c r="H545" s="1" t="s">
        <v>12</v>
      </c>
      <c r="I545" s="1" t="s">
        <v>25</v>
      </c>
      <c r="J545" s="1" t="s">
        <v>13</v>
      </c>
      <c r="K545" s="1">
        <v>9</v>
      </c>
      <c r="L545" s="3">
        <v>44720</v>
      </c>
      <c r="M545" s="1">
        <v>3</v>
      </c>
      <c r="N545" s="1" t="s">
        <v>1520</v>
      </c>
      <c r="O545" s="1" t="s">
        <v>15</v>
      </c>
      <c r="P545" s="2">
        <v>1229</v>
      </c>
      <c r="Q545" s="1">
        <v>52.3</v>
      </c>
      <c r="R545" s="1">
        <v>5</v>
      </c>
      <c r="S545" s="1">
        <v>126</v>
      </c>
      <c r="T545" s="1">
        <v>2015</v>
      </c>
      <c r="U545" s="5" t="str">
        <f t="shared" si="80"/>
        <v>Manual</v>
      </c>
      <c r="V545" s="7">
        <f t="shared" si="81"/>
        <v>5000</v>
      </c>
      <c r="W545" s="7" t="str">
        <f>IFERROR(INDEX(PriceBands!C:C,MATCH(V545,PriceBands!A:A,0)),"£30k+")</f>
        <v>£5-10k</v>
      </c>
      <c r="X545" s="7">
        <f t="shared" si="82"/>
        <v>0</v>
      </c>
      <c r="Y545" s="7" t="str">
        <f>IFERROR(INDEX(MileageBand!B:B,MATCH(VehicleData!X545,MileageBand!A:A,0)),"Extremely High")</f>
        <v>Low</v>
      </c>
      <c r="Z545" s="7">
        <f t="shared" si="83"/>
        <v>1.2</v>
      </c>
      <c r="AA545" s="9" t="str">
        <f t="shared" si="84"/>
        <v>Y</v>
      </c>
      <c r="AB545" s="9" t="str">
        <f t="shared" si="85"/>
        <v>Y</v>
      </c>
      <c r="AC545" s="9" t="str">
        <f t="shared" si="86"/>
        <v>Y</v>
      </c>
      <c r="AD545" s="9" t="str">
        <f t="shared" si="87"/>
        <v>Y</v>
      </c>
      <c r="AE545" s="9" t="str">
        <f t="shared" si="88"/>
        <v>Y</v>
      </c>
      <c r="AF545" s="11" t="str">
        <f t="shared" si="89"/>
        <v>Y</v>
      </c>
    </row>
    <row r="546" spans="1:32" ht="13" x14ac:dyDescent="0.15">
      <c r="A546" s="1" t="s">
        <v>1521</v>
      </c>
      <c r="B546" s="1" t="s">
        <v>36</v>
      </c>
      <c r="C546" s="2">
        <v>6970</v>
      </c>
      <c r="D546" s="1" t="s">
        <v>1522</v>
      </c>
      <c r="E546" s="1">
        <v>2</v>
      </c>
      <c r="F546" s="1" t="s">
        <v>11</v>
      </c>
      <c r="G546" s="2">
        <v>34000</v>
      </c>
      <c r="H546" s="1" t="s">
        <v>56</v>
      </c>
      <c r="I546" s="1" t="s">
        <v>25</v>
      </c>
      <c r="J546" s="1" t="s">
        <v>13</v>
      </c>
      <c r="K546" s="1">
        <v>9</v>
      </c>
      <c r="L546" s="3">
        <v>44969</v>
      </c>
      <c r="M546" s="1">
        <v>2</v>
      </c>
      <c r="N546" s="1" t="s">
        <v>1523</v>
      </c>
      <c r="O546" s="1" t="s">
        <v>20</v>
      </c>
      <c r="P546" s="1">
        <v>999</v>
      </c>
      <c r="Q546" s="1">
        <v>67.3</v>
      </c>
      <c r="R546" s="1">
        <v>4</v>
      </c>
      <c r="S546" s="1">
        <v>97</v>
      </c>
      <c r="T546" s="1">
        <v>2015</v>
      </c>
      <c r="U546" s="5" t="str">
        <f t="shared" si="80"/>
        <v>Automatic</v>
      </c>
      <c r="V546" s="7">
        <f t="shared" si="81"/>
        <v>5000</v>
      </c>
      <c r="W546" s="7" t="str">
        <f>IFERROR(INDEX(PriceBands!C:C,MATCH(V546,PriceBands!A:A,0)),"£30k+")</f>
        <v>£5-10k</v>
      </c>
      <c r="X546" s="7">
        <f t="shared" si="82"/>
        <v>0</v>
      </c>
      <c r="Y546" s="7" t="str">
        <f>IFERROR(INDEX(MileageBand!B:B,MATCH(VehicleData!X546,MileageBand!A:A,0)),"Extremely High")</f>
        <v>Low</v>
      </c>
      <c r="Z546" s="7">
        <f t="shared" si="83"/>
        <v>1</v>
      </c>
      <c r="AA546" s="9" t="str">
        <f t="shared" si="84"/>
        <v>Y</v>
      </c>
      <c r="AB546" s="9" t="str">
        <f t="shared" si="85"/>
        <v>Y</v>
      </c>
      <c r="AC546" s="9" t="str">
        <f t="shared" si="86"/>
        <v>Y</v>
      </c>
      <c r="AD546" s="9" t="str">
        <f t="shared" si="87"/>
        <v>Y</v>
      </c>
      <c r="AE546" s="9" t="str">
        <f t="shared" si="88"/>
        <v>Y</v>
      </c>
      <c r="AF546" s="11" t="str">
        <f t="shared" si="89"/>
        <v>Y</v>
      </c>
    </row>
    <row r="547" spans="1:32" ht="13" x14ac:dyDescent="0.15">
      <c r="A547" s="1" t="s">
        <v>1524</v>
      </c>
      <c r="B547" s="1" t="s">
        <v>104</v>
      </c>
      <c r="C547" s="2">
        <v>16095</v>
      </c>
      <c r="D547" s="1" t="s">
        <v>1525</v>
      </c>
      <c r="E547" s="1">
        <v>2</v>
      </c>
      <c r="F547" s="1" t="s">
        <v>3</v>
      </c>
      <c r="G547" s="2">
        <v>80000</v>
      </c>
      <c r="H547" s="1" t="s">
        <v>12</v>
      </c>
      <c r="I547" s="1" t="s">
        <v>25</v>
      </c>
      <c r="J547" s="1" t="s">
        <v>42</v>
      </c>
      <c r="K547" s="1">
        <v>9</v>
      </c>
      <c r="L547" s="3">
        <v>44711</v>
      </c>
      <c r="M547" s="1">
        <v>14</v>
      </c>
      <c r="N547" s="1" t="s">
        <v>1526</v>
      </c>
      <c r="O547" s="1" t="s">
        <v>44</v>
      </c>
      <c r="P547" s="2">
        <v>1798</v>
      </c>
      <c r="Q547" s="1">
        <v>68.900000000000006</v>
      </c>
      <c r="R547" s="1">
        <v>7</v>
      </c>
      <c r="S547" s="1">
        <v>96</v>
      </c>
      <c r="T547" s="1">
        <v>2015</v>
      </c>
      <c r="U547" s="5" t="str">
        <f t="shared" si="80"/>
        <v>Automatic</v>
      </c>
      <c r="V547" s="7">
        <f t="shared" si="81"/>
        <v>15000</v>
      </c>
      <c r="W547" s="7" t="str">
        <f>IFERROR(INDEX(PriceBands!C:C,MATCH(V547,PriceBands!A:A,0)),"£30k+")</f>
        <v>£15-20k</v>
      </c>
      <c r="X547" s="7">
        <f t="shared" si="82"/>
        <v>50000</v>
      </c>
      <c r="Y547" s="7" t="str">
        <f>IFERROR(INDEX(MileageBand!B:B,MATCH(VehicleData!X547,MileageBand!A:A,0)),"Extremely High")</f>
        <v>Medium</v>
      </c>
      <c r="Z547" s="7">
        <f t="shared" si="83"/>
        <v>1.8</v>
      </c>
      <c r="AA547" s="9" t="str">
        <f t="shared" si="84"/>
        <v>Y</v>
      </c>
      <c r="AB547" s="9" t="str">
        <f t="shared" si="85"/>
        <v>Y</v>
      </c>
      <c r="AC547" s="9" t="str">
        <f t="shared" si="86"/>
        <v>Y</v>
      </c>
      <c r="AD547" s="9" t="str">
        <f t="shared" si="87"/>
        <v>Y</v>
      </c>
      <c r="AE547" s="9" t="str">
        <f t="shared" si="88"/>
        <v>Y</v>
      </c>
      <c r="AF547" s="11" t="str">
        <f t="shared" si="89"/>
        <v>Y</v>
      </c>
    </row>
    <row r="548" spans="1:32" ht="13" x14ac:dyDescent="0.15">
      <c r="A548" s="1" t="s">
        <v>1527</v>
      </c>
      <c r="B548" s="1" t="s">
        <v>9</v>
      </c>
      <c r="C548" s="2">
        <v>3745</v>
      </c>
      <c r="D548" s="1" t="s">
        <v>1528</v>
      </c>
      <c r="E548" s="1">
        <v>1</v>
      </c>
      <c r="F548" s="1" t="s">
        <v>11</v>
      </c>
      <c r="G548" s="2">
        <v>28000</v>
      </c>
      <c r="H548" s="1" t="s">
        <v>12</v>
      </c>
      <c r="I548" s="1" t="s">
        <v>25</v>
      </c>
      <c r="J548" s="1" t="s">
        <v>13</v>
      </c>
      <c r="K548" s="1">
        <v>11</v>
      </c>
      <c r="L548" s="3">
        <v>44633</v>
      </c>
      <c r="M548" s="1">
        <v>6</v>
      </c>
      <c r="N548" s="1" t="s">
        <v>1529</v>
      </c>
      <c r="O548" s="1" t="s">
        <v>20</v>
      </c>
      <c r="P548" s="2">
        <v>1229</v>
      </c>
      <c r="Q548" s="1">
        <v>51.4</v>
      </c>
      <c r="R548" s="1">
        <v>5</v>
      </c>
      <c r="S548" s="1">
        <v>129</v>
      </c>
      <c r="T548" s="1">
        <v>2013</v>
      </c>
      <c r="U548" s="5" t="str">
        <f t="shared" si="80"/>
        <v>Manual</v>
      </c>
      <c r="V548" s="7">
        <f t="shared" si="81"/>
        <v>0</v>
      </c>
      <c r="W548" s="7" t="str">
        <f>IFERROR(INDEX(PriceBands!C:C,MATCH(V548,PriceBands!A:A,0)),"£30k+")</f>
        <v>£0-5k</v>
      </c>
      <c r="X548" s="7">
        <f t="shared" si="82"/>
        <v>0</v>
      </c>
      <c r="Y548" s="7" t="str">
        <f>IFERROR(INDEX(MileageBand!B:B,MATCH(VehicleData!X548,MileageBand!A:A,0)),"Extremely High")</f>
        <v>Low</v>
      </c>
      <c r="Z548" s="7">
        <f t="shared" si="83"/>
        <v>1.2</v>
      </c>
      <c r="AA548" s="9" t="str">
        <f t="shared" si="84"/>
        <v>Y</v>
      </c>
      <c r="AB548" s="9" t="str">
        <f t="shared" si="85"/>
        <v>Y</v>
      </c>
      <c r="AC548" s="9" t="str">
        <f t="shared" si="86"/>
        <v>Y</v>
      </c>
      <c r="AD548" s="9" t="str">
        <f t="shared" si="87"/>
        <v>N</v>
      </c>
      <c r="AE548" s="9" t="str">
        <f t="shared" si="88"/>
        <v>Y</v>
      </c>
      <c r="AF548" s="11" t="str">
        <f t="shared" si="89"/>
        <v>N</v>
      </c>
    </row>
    <row r="549" spans="1:32" ht="13" x14ac:dyDescent="0.15">
      <c r="A549" s="1" t="s">
        <v>1530</v>
      </c>
      <c r="B549" s="1" t="s">
        <v>51</v>
      </c>
      <c r="C549" s="2">
        <v>6795</v>
      </c>
      <c r="D549" s="1" t="s">
        <v>1531</v>
      </c>
      <c r="E549" s="1">
        <v>2</v>
      </c>
      <c r="F549" s="1" t="s">
        <v>24</v>
      </c>
      <c r="G549" s="2">
        <v>107300</v>
      </c>
      <c r="H549" s="1" t="s">
        <v>12</v>
      </c>
      <c r="I549" s="1" t="s">
        <v>5</v>
      </c>
      <c r="J549" s="1" t="s">
        <v>42</v>
      </c>
      <c r="K549" s="1">
        <v>13</v>
      </c>
      <c r="L549" s="3">
        <v>45440</v>
      </c>
      <c r="M549" s="1">
        <v>23</v>
      </c>
      <c r="N549" s="1" t="s">
        <v>1532</v>
      </c>
      <c r="O549" s="1" t="s">
        <v>44</v>
      </c>
      <c r="P549" s="2">
        <v>1997</v>
      </c>
      <c r="Q549" s="1">
        <v>47.1</v>
      </c>
      <c r="R549" s="1">
        <v>7</v>
      </c>
      <c r="S549" s="1">
        <v>159</v>
      </c>
      <c r="T549" s="1">
        <v>2011</v>
      </c>
      <c r="U549" s="5" t="str">
        <f t="shared" si="80"/>
        <v>Automatic</v>
      </c>
      <c r="V549" s="7">
        <f t="shared" si="81"/>
        <v>5000</v>
      </c>
      <c r="W549" s="7" t="str">
        <f>IFERROR(INDEX(PriceBands!C:C,MATCH(V549,PriceBands!A:A,0)),"£30k+")</f>
        <v>£5-10k</v>
      </c>
      <c r="X549" s="7">
        <f t="shared" si="82"/>
        <v>100000</v>
      </c>
      <c r="Y549" s="7" t="str">
        <f>IFERROR(INDEX(MileageBand!B:B,MATCH(VehicleData!X549,MileageBand!A:A,0)),"Extremely High")</f>
        <v>High</v>
      </c>
      <c r="Z549" s="7">
        <f t="shared" si="83"/>
        <v>2</v>
      </c>
      <c r="AA549" s="9" t="str">
        <f t="shared" si="84"/>
        <v>Y</v>
      </c>
      <c r="AB549" s="9" t="str">
        <f t="shared" si="85"/>
        <v>N</v>
      </c>
      <c r="AC549" s="9" t="str">
        <f t="shared" si="86"/>
        <v>Y</v>
      </c>
      <c r="AD549" s="9" t="str">
        <f t="shared" si="87"/>
        <v>N</v>
      </c>
      <c r="AE549" s="9" t="str">
        <f t="shared" si="88"/>
        <v>Y</v>
      </c>
      <c r="AF549" s="11" t="str">
        <f t="shared" si="89"/>
        <v>N</v>
      </c>
    </row>
    <row r="550" spans="1:32" ht="13" x14ac:dyDescent="0.15">
      <c r="A550" s="1" t="s">
        <v>1533</v>
      </c>
      <c r="B550" s="1" t="s">
        <v>1</v>
      </c>
      <c r="C550" s="1">
        <v>980</v>
      </c>
      <c r="D550" s="1" t="s">
        <v>1534</v>
      </c>
      <c r="E550" s="1">
        <v>1</v>
      </c>
      <c r="F550" s="1" t="s">
        <v>11</v>
      </c>
      <c r="G550" s="2">
        <v>123136</v>
      </c>
      <c r="H550" s="1" t="s">
        <v>65</v>
      </c>
      <c r="I550" s="1" t="s">
        <v>25</v>
      </c>
      <c r="J550" s="1" t="s">
        <v>13</v>
      </c>
      <c r="K550" s="1">
        <v>15</v>
      </c>
      <c r="L550" s="3">
        <v>45030</v>
      </c>
      <c r="M550" s="1">
        <v>10</v>
      </c>
      <c r="N550" s="1" t="s">
        <v>1535</v>
      </c>
      <c r="O550" s="1" t="s">
        <v>20</v>
      </c>
      <c r="P550" s="2">
        <v>1086</v>
      </c>
      <c r="Q550" s="1">
        <v>58.9</v>
      </c>
      <c r="R550" s="1">
        <v>5</v>
      </c>
      <c r="S550" s="1">
        <v>114</v>
      </c>
      <c r="T550" s="1">
        <v>2009</v>
      </c>
      <c r="U550" s="5" t="str">
        <f t="shared" si="80"/>
        <v>Manual</v>
      </c>
      <c r="V550" s="7">
        <f t="shared" si="81"/>
        <v>0</v>
      </c>
      <c r="W550" s="7" t="str">
        <f>IFERROR(INDEX(PriceBands!C:C,MATCH(V550,PriceBands!A:A,0)),"£30k+")</f>
        <v>£0-5k</v>
      </c>
      <c r="X550" s="7">
        <f t="shared" si="82"/>
        <v>100000</v>
      </c>
      <c r="Y550" s="7" t="str">
        <f>IFERROR(INDEX(MileageBand!B:B,MATCH(VehicleData!X550,MileageBand!A:A,0)),"Extremely High")</f>
        <v>High</v>
      </c>
      <c r="Z550" s="7">
        <f t="shared" si="83"/>
        <v>1.1000000000000001</v>
      </c>
      <c r="AA550" s="9" t="str">
        <f t="shared" si="84"/>
        <v>Y</v>
      </c>
      <c r="AB550" s="9" t="str">
        <f t="shared" si="85"/>
        <v>N</v>
      </c>
      <c r="AC550" s="9" t="str">
        <f t="shared" si="86"/>
        <v>Y</v>
      </c>
      <c r="AD550" s="9" t="str">
        <f t="shared" si="87"/>
        <v>N</v>
      </c>
      <c r="AE550" s="9" t="str">
        <f t="shared" si="88"/>
        <v>Y</v>
      </c>
      <c r="AF550" s="11" t="str">
        <f t="shared" si="89"/>
        <v>N</v>
      </c>
    </row>
    <row r="551" spans="1:32" ht="13" x14ac:dyDescent="0.15">
      <c r="A551" s="1" t="s">
        <v>1536</v>
      </c>
      <c r="B551" s="1" t="s">
        <v>9</v>
      </c>
      <c r="C551" s="2">
        <v>4413</v>
      </c>
      <c r="D551" s="1" t="s">
        <v>1537</v>
      </c>
      <c r="E551" s="1">
        <v>1</v>
      </c>
      <c r="F551" s="1" t="s">
        <v>24</v>
      </c>
      <c r="G551" s="2">
        <v>98515</v>
      </c>
      <c r="H551" s="1" t="s">
        <v>48</v>
      </c>
      <c r="I551" s="1" t="s">
        <v>5</v>
      </c>
      <c r="J551" s="1" t="s">
        <v>6</v>
      </c>
      <c r="K551" s="1">
        <v>8</v>
      </c>
      <c r="L551" s="3">
        <v>45436</v>
      </c>
      <c r="M551" s="1">
        <v>13</v>
      </c>
      <c r="N551" s="1" t="s">
        <v>1538</v>
      </c>
      <c r="O551" s="1" t="s">
        <v>6</v>
      </c>
      <c r="P551" s="2">
        <v>1598</v>
      </c>
      <c r="Q551" s="1">
        <v>83.1</v>
      </c>
      <c r="R551" s="1">
        <v>5</v>
      </c>
      <c r="S551" s="1">
        <v>89</v>
      </c>
      <c r="T551" s="1">
        <v>2016</v>
      </c>
      <c r="U551" s="5" t="str">
        <f t="shared" si="80"/>
        <v>Manual</v>
      </c>
      <c r="V551" s="7">
        <f t="shared" si="81"/>
        <v>0</v>
      </c>
      <c r="W551" s="7" t="str">
        <f>IFERROR(INDEX(PriceBands!C:C,MATCH(V551,PriceBands!A:A,0)),"£30k+")</f>
        <v>£0-5k</v>
      </c>
      <c r="X551" s="7">
        <f t="shared" si="82"/>
        <v>50000</v>
      </c>
      <c r="Y551" s="7" t="str">
        <f>IFERROR(INDEX(MileageBand!B:B,MATCH(VehicleData!X551,MileageBand!A:A,0)),"Extremely High")</f>
        <v>Medium</v>
      </c>
      <c r="Z551" s="7">
        <f t="shared" si="83"/>
        <v>1.6</v>
      </c>
      <c r="AA551" s="9" t="str">
        <f t="shared" si="84"/>
        <v>Y</v>
      </c>
      <c r="AB551" s="9" t="str">
        <f t="shared" si="85"/>
        <v>Y</v>
      </c>
      <c r="AC551" s="9" t="str">
        <f t="shared" si="86"/>
        <v>Y</v>
      </c>
      <c r="AD551" s="9" t="str">
        <f t="shared" si="87"/>
        <v>Y</v>
      </c>
      <c r="AE551" s="9" t="str">
        <f t="shared" si="88"/>
        <v>Y</v>
      </c>
      <c r="AF551" s="11" t="str">
        <f t="shared" si="89"/>
        <v>Y</v>
      </c>
    </row>
    <row r="552" spans="1:32" ht="13" x14ac:dyDescent="0.15">
      <c r="A552" s="1" t="s">
        <v>1539</v>
      </c>
      <c r="B552" s="1" t="s">
        <v>9</v>
      </c>
      <c r="C552" s="2">
        <v>3795</v>
      </c>
      <c r="D552" s="1" t="s">
        <v>1540</v>
      </c>
      <c r="E552" s="1">
        <v>1</v>
      </c>
      <c r="F552" s="1" t="s">
        <v>11</v>
      </c>
      <c r="G552" s="2">
        <v>76200</v>
      </c>
      <c r="H552" s="1" t="s">
        <v>48</v>
      </c>
      <c r="I552" s="1" t="s">
        <v>5</v>
      </c>
      <c r="J552" s="1" t="s">
        <v>13</v>
      </c>
      <c r="K552" s="1">
        <v>12</v>
      </c>
      <c r="L552" s="3">
        <v>45573</v>
      </c>
      <c r="M552" s="1">
        <v>9</v>
      </c>
      <c r="N552" s="1" t="s">
        <v>1541</v>
      </c>
      <c r="O552" s="1" t="s">
        <v>20</v>
      </c>
      <c r="P552" s="2">
        <v>1398</v>
      </c>
      <c r="Q552" s="1">
        <v>51.4</v>
      </c>
      <c r="R552" s="1">
        <v>5</v>
      </c>
      <c r="S552" s="1">
        <v>129</v>
      </c>
      <c r="T552" s="1">
        <v>2012</v>
      </c>
      <c r="U552" s="5" t="str">
        <f t="shared" si="80"/>
        <v>Manual</v>
      </c>
      <c r="V552" s="7">
        <f t="shared" si="81"/>
        <v>0</v>
      </c>
      <c r="W552" s="7" t="str">
        <f>IFERROR(INDEX(PriceBands!C:C,MATCH(V552,PriceBands!A:A,0)),"£30k+")</f>
        <v>£0-5k</v>
      </c>
      <c r="X552" s="7">
        <f t="shared" si="82"/>
        <v>50000</v>
      </c>
      <c r="Y552" s="7" t="str">
        <f>IFERROR(INDEX(MileageBand!B:B,MATCH(VehicleData!X552,MileageBand!A:A,0)),"Extremely High")</f>
        <v>Medium</v>
      </c>
      <c r="Z552" s="7">
        <f t="shared" si="83"/>
        <v>1.4</v>
      </c>
      <c r="AA552" s="9" t="str">
        <f t="shared" si="84"/>
        <v>Y</v>
      </c>
      <c r="AB552" s="9" t="str">
        <f t="shared" si="85"/>
        <v>Y</v>
      </c>
      <c r="AC552" s="9" t="str">
        <f t="shared" si="86"/>
        <v>Y</v>
      </c>
      <c r="AD552" s="9" t="str">
        <f t="shared" si="87"/>
        <v>N</v>
      </c>
      <c r="AE552" s="9" t="str">
        <f t="shared" si="88"/>
        <v>Y</v>
      </c>
      <c r="AF552" s="11" t="str">
        <f t="shared" si="89"/>
        <v>N</v>
      </c>
    </row>
    <row r="553" spans="1:32" ht="13" x14ac:dyDescent="0.15">
      <c r="A553" s="1" t="s">
        <v>1542</v>
      </c>
      <c r="B553" s="1" t="s">
        <v>51</v>
      </c>
      <c r="C553" s="2">
        <v>10445</v>
      </c>
      <c r="D553" s="1" t="s">
        <v>1543</v>
      </c>
      <c r="E553" s="1">
        <v>2</v>
      </c>
      <c r="F553" s="1" t="s">
        <v>24</v>
      </c>
      <c r="G553" s="2">
        <v>10000</v>
      </c>
      <c r="H553" s="1" t="s">
        <v>12</v>
      </c>
      <c r="I553" s="1" t="s">
        <v>25</v>
      </c>
      <c r="J553" s="1" t="s">
        <v>42</v>
      </c>
      <c r="K553" s="1">
        <v>13</v>
      </c>
      <c r="L553" s="3">
        <v>43637</v>
      </c>
      <c r="M553" s="1">
        <v>20</v>
      </c>
      <c r="N553" s="1" t="s">
        <v>1544</v>
      </c>
      <c r="O553" s="1" t="s">
        <v>44</v>
      </c>
      <c r="P553" s="2">
        <v>1997</v>
      </c>
      <c r="Q553" s="1">
        <v>47.1</v>
      </c>
      <c r="R553" s="1">
        <v>7</v>
      </c>
      <c r="S553" s="1">
        <v>159</v>
      </c>
      <c r="T553" s="1">
        <v>2011</v>
      </c>
      <c r="U553" s="5" t="str">
        <f t="shared" si="80"/>
        <v>Automatic</v>
      </c>
      <c r="V553" s="7">
        <f t="shared" si="81"/>
        <v>10000</v>
      </c>
      <c r="W553" s="7" t="str">
        <f>IFERROR(INDEX(PriceBands!C:C,MATCH(V553,PriceBands!A:A,0)),"£30k+")</f>
        <v>£10-£15k</v>
      </c>
      <c r="X553" s="7">
        <f t="shared" si="82"/>
        <v>0</v>
      </c>
      <c r="Y553" s="7" t="str">
        <f>IFERROR(INDEX(MileageBand!B:B,MATCH(VehicleData!X553,MileageBand!A:A,0)),"Extremely High")</f>
        <v>Low</v>
      </c>
      <c r="Z553" s="7">
        <f t="shared" si="83"/>
        <v>2</v>
      </c>
      <c r="AA553" s="9" t="str">
        <f t="shared" si="84"/>
        <v>Y</v>
      </c>
      <c r="AB553" s="9" t="str">
        <f t="shared" si="85"/>
        <v>Y</v>
      </c>
      <c r="AC553" s="9" t="str">
        <f t="shared" si="86"/>
        <v>Y</v>
      </c>
      <c r="AD553" s="9" t="str">
        <f t="shared" si="87"/>
        <v>N</v>
      </c>
      <c r="AE553" s="9" t="str">
        <f t="shared" si="88"/>
        <v>Y</v>
      </c>
      <c r="AF553" s="11" t="str">
        <f t="shared" si="89"/>
        <v>N</v>
      </c>
    </row>
    <row r="554" spans="1:32" ht="13" x14ac:dyDescent="0.15">
      <c r="A554" s="1" t="s">
        <v>1545</v>
      </c>
      <c r="B554" s="1" t="s">
        <v>51</v>
      </c>
      <c r="C554" s="2">
        <v>11495</v>
      </c>
      <c r="D554" s="1" t="s">
        <v>1546</v>
      </c>
      <c r="E554" s="1">
        <v>1</v>
      </c>
      <c r="F554" s="1" t="s">
        <v>11</v>
      </c>
      <c r="G554" s="2">
        <v>54000</v>
      </c>
      <c r="H554" s="1" t="s">
        <v>65</v>
      </c>
      <c r="I554" s="1" t="s">
        <v>5</v>
      </c>
      <c r="J554" s="1" t="s">
        <v>13</v>
      </c>
      <c r="K554" s="1">
        <v>6</v>
      </c>
      <c r="L554" s="3">
        <v>45476</v>
      </c>
      <c r="M554" s="1">
        <v>17</v>
      </c>
      <c r="N554" s="1" t="s">
        <v>1547</v>
      </c>
      <c r="O554" s="1" t="s">
        <v>20</v>
      </c>
      <c r="P554" s="2">
        <v>1496</v>
      </c>
      <c r="Q554" s="1">
        <v>44.1</v>
      </c>
      <c r="R554" s="1">
        <v>5</v>
      </c>
      <c r="S554" s="1">
        <v>126</v>
      </c>
      <c r="T554" s="1">
        <v>2018</v>
      </c>
      <c r="U554" s="5" t="str">
        <f t="shared" si="80"/>
        <v>Manual</v>
      </c>
      <c r="V554" s="7">
        <f t="shared" si="81"/>
        <v>10000</v>
      </c>
      <c r="W554" s="7" t="str">
        <f>IFERROR(INDEX(PriceBands!C:C,MATCH(V554,PriceBands!A:A,0)),"£30k+")</f>
        <v>£10-£15k</v>
      </c>
      <c r="X554" s="7">
        <f t="shared" si="82"/>
        <v>50000</v>
      </c>
      <c r="Y554" s="7" t="str">
        <f>IFERROR(INDEX(MileageBand!B:B,MATCH(VehicleData!X554,MileageBand!A:A,0)),"Extremely High")</f>
        <v>Medium</v>
      </c>
      <c r="Z554" s="7">
        <f t="shared" si="83"/>
        <v>1.5</v>
      </c>
      <c r="AA554" s="9" t="str">
        <f t="shared" si="84"/>
        <v>Y</v>
      </c>
      <c r="AB554" s="9" t="str">
        <f t="shared" si="85"/>
        <v>Y</v>
      </c>
      <c r="AC554" s="9" t="str">
        <f t="shared" si="86"/>
        <v>Y</v>
      </c>
      <c r="AD554" s="9" t="str">
        <f t="shared" si="87"/>
        <v>Y</v>
      </c>
      <c r="AE554" s="9" t="str">
        <f t="shared" si="88"/>
        <v>Y</v>
      </c>
      <c r="AF554" s="11" t="str">
        <f t="shared" si="89"/>
        <v>Y</v>
      </c>
    </row>
    <row r="555" spans="1:32" ht="13" x14ac:dyDescent="0.15">
      <c r="A555" s="1" t="s">
        <v>1548</v>
      </c>
      <c r="B555" s="1" t="s">
        <v>112</v>
      </c>
      <c r="C555" s="2">
        <v>4795</v>
      </c>
      <c r="D555" s="1" t="s">
        <v>995</v>
      </c>
      <c r="E555" s="1">
        <v>1</v>
      </c>
      <c r="F555" s="1" t="s">
        <v>11</v>
      </c>
      <c r="G555" s="2">
        <v>20000</v>
      </c>
      <c r="H555" s="1" t="s">
        <v>12</v>
      </c>
      <c r="I555" s="1" t="s">
        <v>5</v>
      </c>
      <c r="J555" s="1" t="s">
        <v>13</v>
      </c>
      <c r="K555" s="1">
        <v>10</v>
      </c>
      <c r="L555" s="3">
        <v>45531</v>
      </c>
      <c r="M555" s="1">
        <v>8</v>
      </c>
      <c r="N555" s="1" t="s">
        <v>1549</v>
      </c>
      <c r="O555" s="1" t="s">
        <v>20</v>
      </c>
      <c r="P555" s="2">
        <v>1200</v>
      </c>
      <c r="Q555" s="1">
        <v>62.8</v>
      </c>
      <c r="R555" s="1">
        <v>5</v>
      </c>
      <c r="S555" s="1">
        <v>104</v>
      </c>
      <c r="T555" s="1">
        <v>2014</v>
      </c>
      <c r="U555" s="5" t="str">
        <f t="shared" si="80"/>
        <v>Manual</v>
      </c>
      <c r="V555" s="7">
        <f t="shared" si="81"/>
        <v>0</v>
      </c>
      <c r="W555" s="7" t="str">
        <f>IFERROR(INDEX(PriceBands!C:C,MATCH(V555,PriceBands!A:A,0)),"£30k+")</f>
        <v>£0-5k</v>
      </c>
      <c r="X555" s="7">
        <f t="shared" si="82"/>
        <v>0</v>
      </c>
      <c r="Y555" s="7" t="str">
        <f>IFERROR(INDEX(MileageBand!B:B,MATCH(VehicleData!X555,MileageBand!A:A,0)),"Extremely High")</f>
        <v>Low</v>
      </c>
      <c r="Z555" s="7">
        <f t="shared" si="83"/>
        <v>1.2</v>
      </c>
      <c r="AA555" s="9" t="str">
        <f t="shared" si="84"/>
        <v>Y</v>
      </c>
      <c r="AB555" s="9" t="str">
        <f t="shared" si="85"/>
        <v>Y</v>
      </c>
      <c r="AC555" s="9" t="str">
        <f t="shared" si="86"/>
        <v>Y</v>
      </c>
      <c r="AD555" s="9" t="str">
        <f t="shared" si="87"/>
        <v>Y</v>
      </c>
      <c r="AE555" s="9" t="str">
        <f t="shared" si="88"/>
        <v>Y</v>
      </c>
      <c r="AF555" s="11" t="str">
        <f t="shared" si="89"/>
        <v>Y</v>
      </c>
    </row>
    <row r="556" spans="1:32" ht="13" x14ac:dyDescent="0.15">
      <c r="A556" s="1" t="s">
        <v>1550</v>
      </c>
      <c r="B556" s="1" t="s">
        <v>51</v>
      </c>
      <c r="C556" s="2">
        <v>4940</v>
      </c>
      <c r="D556" s="1" t="s">
        <v>61</v>
      </c>
      <c r="E556" s="1">
        <v>1</v>
      </c>
      <c r="F556" s="1" t="s">
        <v>11</v>
      </c>
      <c r="G556" s="2">
        <v>67000</v>
      </c>
      <c r="H556" s="1" t="s">
        <v>512</v>
      </c>
      <c r="I556" s="1" t="s">
        <v>25</v>
      </c>
      <c r="J556" s="1" t="s">
        <v>13</v>
      </c>
      <c r="K556" s="1">
        <v>10</v>
      </c>
      <c r="L556" s="3">
        <v>44717</v>
      </c>
      <c r="M556" s="1">
        <v>11</v>
      </c>
      <c r="N556" s="1" t="s">
        <v>1551</v>
      </c>
      <c r="O556" s="1" t="s">
        <v>20</v>
      </c>
      <c r="P556" s="1">
        <v>998</v>
      </c>
      <c r="Q556" s="1">
        <v>65.7</v>
      </c>
      <c r="R556" s="1">
        <v>5</v>
      </c>
      <c r="S556" s="1">
        <v>99</v>
      </c>
      <c r="T556" s="1">
        <v>2014</v>
      </c>
      <c r="U556" s="5" t="str">
        <f t="shared" si="80"/>
        <v>Manual</v>
      </c>
      <c r="V556" s="7">
        <f t="shared" si="81"/>
        <v>0</v>
      </c>
      <c r="W556" s="7" t="str">
        <f>IFERROR(INDEX(PriceBands!C:C,MATCH(V556,PriceBands!A:A,0)),"£30k+")</f>
        <v>£0-5k</v>
      </c>
      <c r="X556" s="7">
        <f t="shared" si="82"/>
        <v>50000</v>
      </c>
      <c r="Y556" s="7" t="str">
        <f>IFERROR(INDEX(MileageBand!B:B,MATCH(VehicleData!X556,MileageBand!A:A,0)),"Extremely High")</f>
        <v>Medium</v>
      </c>
      <c r="Z556" s="7">
        <f t="shared" si="83"/>
        <v>1</v>
      </c>
      <c r="AA556" s="9" t="str">
        <f t="shared" si="84"/>
        <v>Y</v>
      </c>
      <c r="AB556" s="9" t="str">
        <f t="shared" si="85"/>
        <v>Y</v>
      </c>
      <c r="AC556" s="9" t="str">
        <f t="shared" si="86"/>
        <v>Y</v>
      </c>
      <c r="AD556" s="9" t="str">
        <f t="shared" si="87"/>
        <v>Y</v>
      </c>
      <c r="AE556" s="9" t="str">
        <f t="shared" si="88"/>
        <v>Y</v>
      </c>
      <c r="AF556" s="11" t="str">
        <f t="shared" si="89"/>
        <v>Y</v>
      </c>
    </row>
    <row r="557" spans="1:32" ht="13" x14ac:dyDescent="0.15">
      <c r="A557" s="1" t="s">
        <v>1552</v>
      </c>
      <c r="B557" s="1" t="s">
        <v>51</v>
      </c>
      <c r="C557" s="2">
        <v>4795</v>
      </c>
      <c r="D557" s="1" t="s">
        <v>1553</v>
      </c>
      <c r="E557" s="1">
        <v>2</v>
      </c>
      <c r="F557" s="1" t="s">
        <v>24</v>
      </c>
      <c r="G557" s="2">
        <v>146200</v>
      </c>
      <c r="H557" s="1" t="s">
        <v>12</v>
      </c>
      <c r="I557" s="1" t="s">
        <v>25</v>
      </c>
      <c r="J557" s="1" t="s">
        <v>42</v>
      </c>
      <c r="K557" s="1">
        <v>10</v>
      </c>
      <c r="L557" s="3">
        <v>45304</v>
      </c>
      <c r="M557" s="1">
        <v>20</v>
      </c>
      <c r="N557" s="1" t="s">
        <v>1554</v>
      </c>
      <c r="O557" s="1" t="s">
        <v>44</v>
      </c>
      <c r="P557" s="2">
        <v>1997</v>
      </c>
      <c r="Q557" s="1">
        <v>47.1</v>
      </c>
      <c r="R557" s="1">
        <v>7</v>
      </c>
      <c r="S557" s="1">
        <v>149</v>
      </c>
      <c r="T557" s="1">
        <v>2014</v>
      </c>
      <c r="U557" s="5" t="str">
        <f t="shared" si="80"/>
        <v>Automatic</v>
      </c>
      <c r="V557" s="7">
        <f t="shared" si="81"/>
        <v>0</v>
      </c>
      <c r="W557" s="7" t="str">
        <f>IFERROR(INDEX(PriceBands!C:C,MATCH(V557,PriceBands!A:A,0)),"£30k+")</f>
        <v>£0-5k</v>
      </c>
      <c r="X557" s="7">
        <f t="shared" si="82"/>
        <v>100000</v>
      </c>
      <c r="Y557" s="7" t="str">
        <f>IFERROR(INDEX(MileageBand!B:B,MATCH(VehicleData!X557,MileageBand!A:A,0)),"Extremely High")</f>
        <v>High</v>
      </c>
      <c r="Z557" s="7">
        <f t="shared" si="83"/>
        <v>2</v>
      </c>
      <c r="AA557" s="9" t="str">
        <f t="shared" si="84"/>
        <v>Y</v>
      </c>
      <c r="AB557" s="9" t="str">
        <f t="shared" si="85"/>
        <v>N</v>
      </c>
      <c r="AC557" s="9" t="str">
        <f t="shared" si="86"/>
        <v>Y</v>
      </c>
      <c r="AD557" s="9" t="str">
        <f t="shared" si="87"/>
        <v>Y</v>
      </c>
      <c r="AE557" s="9" t="str">
        <f t="shared" si="88"/>
        <v>Y</v>
      </c>
      <c r="AF557" s="11" t="str">
        <f t="shared" si="89"/>
        <v>N</v>
      </c>
    </row>
    <row r="558" spans="1:32" ht="13" x14ac:dyDescent="0.15">
      <c r="A558" s="1" t="s">
        <v>1555</v>
      </c>
      <c r="B558" s="1" t="s">
        <v>1556</v>
      </c>
      <c r="C558" s="2">
        <v>2600</v>
      </c>
      <c r="D558" s="1" t="s">
        <v>1557</v>
      </c>
      <c r="E558" s="1">
        <v>2</v>
      </c>
      <c r="F558" s="1" t="s">
        <v>11</v>
      </c>
      <c r="G558" s="2">
        <v>65000</v>
      </c>
      <c r="H558" s="1" t="s">
        <v>12</v>
      </c>
      <c r="I558" s="1" t="s">
        <v>33</v>
      </c>
      <c r="J558" s="1" t="s">
        <v>6</v>
      </c>
      <c r="K558" s="1">
        <v>15</v>
      </c>
      <c r="L558" s="3">
        <v>45639</v>
      </c>
      <c r="M558" s="1">
        <v>21</v>
      </c>
      <c r="N558" s="1" t="s">
        <v>1558</v>
      </c>
      <c r="O558" s="1" t="s">
        <v>20</v>
      </c>
      <c r="P558" s="2">
        <v>1798</v>
      </c>
      <c r="Q558" s="1">
        <v>38.700000000000003</v>
      </c>
      <c r="R558" s="1">
        <v>5</v>
      </c>
      <c r="S558" s="1">
        <v>174</v>
      </c>
      <c r="T558" s="1">
        <v>2009</v>
      </c>
      <c r="U558" s="5" t="str">
        <f t="shared" si="80"/>
        <v>Automatic</v>
      </c>
      <c r="V558" s="7">
        <f t="shared" si="81"/>
        <v>0</v>
      </c>
      <c r="W558" s="7" t="str">
        <f>IFERROR(INDEX(PriceBands!C:C,MATCH(V558,PriceBands!A:A,0)),"£30k+")</f>
        <v>£0-5k</v>
      </c>
      <c r="X558" s="7">
        <f t="shared" si="82"/>
        <v>50000</v>
      </c>
      <c r="Y558" s="7" t="str">
        <f>IFERROR(INDEX(MileageBand!B:B,MATCH(VehicleData!X558,MileageBand!A:A,0)),"Extremely High")</f>
        <v>Medium</v>
      </c>
      <c r="Z558" s="7">
        <f t="shared" si="83"/>
        <v>1.8</v>
      </c>
      <c r="AA558" s="9" t="str">
        <f t="shared" si="84"/>
        <v>Y</v>
      </c>
      <c r="AB558" s="9" t="str">
        <f t="shared" si="85"/>
        <v>Y</v>
      </c>
      <c r="AC558" s="9" t="str">
        <f t="shared" si="86"/>
        <v>Y</v>
      </c>
      <c r="AD558" s="9" t="str">
        <f t="shared" si="87"/>
        <v>N</v>
      </c>
      <c r="AE558" s="9" t="str">
        <f t="shared" si="88"/>
        <v>Y</v>
      </c>
      <c r="AF558" s="11" t="str">
        <f t="shared" si="89"/>
        <v>N</v>
      </c>
    </row>
    <row r="559" spans="1:32" ht="13" x14ac:dyDescent="0.15">
      <c r="A559" s="1" t="s">
        <v>1559</v>
      </c>
      <c r="B559" s="1" t="s">
        <v>40</v>
      </c>
      <c r="C559" s="2">
        <v>23233</v>
      </c>
      <c r="D559" s="1" t="s">
        <v>1560</v>
      </c>
      <c r="E559" s="1">
        <v>2</v>
      </c>
      <c r="F559" s="1" t="s">
        <v>11</v>
      </c>
      <c r="G559" s="2">
        <v>9780</v>
      </c>
      <c r="H559" s="1" t="s">
        <v>12</v>
      </c>
      <c r="I559" s="1" t="s">
        <v>5</v>
      </c>
      <c r="J559" s="1" t="s">
        <v>6</v>
      </c>
      <c r="K559" s="1">
        <v>3</v>
      </c>
      <c r="L559" s="3">
        <v>45535</v>
      </c>
      <c r="M559" s="1">
        <v>23</v>
      </c>
      <c r="N559" s="1" t="s">
        <v>1561</v>
      </c>
      <c r="O559" s="1" t="s">
        <v>6</v>
      </c>
      <c r="P559" s="2">
        <v>1332</v>
      </c>
      <c r="Q559" s="1">
        <v>44.8</v>
      </c>
      <c r="R559" s="1">
        <v>5</v>
      </c>
      <c r="S559" s="1">
        <v>142</v>
      </c>
      <c r="T559" s="1">
        <v>2021</v>
      </c>
      <c r="U559" s="5" t="str">
        <f t="shared" si="80"/>
        <v>Automatic</v>
      </c>
      <c r="V559" s="7">
        <f t="shared" si="81"/>
        <v>20000</v>
      </c>
      <c r="W559" s="7" t="str">
        <f>IFERROR(INDEX(PriceBands!C:C,MATCH(V559,PriceBands!A:A,0)),"£30k+")</f>
        <v>£20-25k</v>
      </c>
      <c r="X559" s="7">
        <f t="shared" si="82"/>
        <v>0</v>
      </c>
      <c r="Y559" s="7" t="str">
        <f>IFERROR(INDEX(MileageBand!B:B,MATCH(VehicleData!X559,MileageBand!A:A,0)),"Extremely High")</f>
        <v>Low</v>
      </c>
      <c r="Z559" s="7">
        <f t="shared" si="83"/>
        <v>1.3</v>
      </c>
      <c r="AA559" s="9" t="str">
        <f t="shared" si="84"/>
        <v>Y</v>
      </c>
      <c r="AB559" s="9" t="str">
        <f t="shared" si="85"/>
        <v>Y</v>
      </c>
      <c r="AC559" s="9" t="str">
        <f t="shared" si="86"/>
        <v>Y</v>
      </c>
      <c r="AD559" s="9" t="str">
        <f t="shared" si="87"/>
        <v>Y</v>
      </c>
      <c r="AE559" s="9" t="str">
        <f t="shared" si="88"/>
        <v>Y</v>
      </c>
      <c r="AF559" s="11" t="str">
        <f t="shared" si="89"/>
        <v>Y</v>
      </c>
    </row>
    <row r="560" spans="1:32" ht="13" x14ac:dyDescent="0.15">
      <c r="A560" s="1" t="s">
        <v>1562</v>
      </c>
      <c r="B560" s="1" t="s">
        <v>36</v>
      </c>
      <c r="C560" s="2">
        <v>14150</v>
      </c>
      <c r="D560" s="1" t="s">
        <v>1563</v>
      </c>
      <c r="E560" s="1">
        <v>2</v>
      </c>
      <c r="F560" s="1" t="s">
        <v>11</v>
      </c>
      <c r="G560" s="2">
        <v>13800</v>
      </c>
      <c r="H560" s="1" t="s">
        <v>12</v>
      </c>
      <c r="I560" s="1" t="s">
        <v>25</v>
      </c>
      <c r="J560" s="1" t="s">
        <v>13</v>
      </c>
      <c r="K560" s="1">
        <v>5</v>
      </c>
      <c r="L560" s="3">
        <v>44949</v>
      </c>
      <c r="M560" s="1">
        <v>11</v>
      </c>
      <c r="N560" s="1" t="s">
        <v>1564</v>
      </c>
      <c r="O560" s="1" t="s">
        <v>20</v>
      </c>
      <c r="P560" s="1">
        <v>898</v>
      </c>
      <c r="Q560" s="1">
        <v>61.4</v>
      </c>
      <c r="R560" s="1">
        <v>4</v>
      </c>
      <c r="S560" s="1">
        <v>104</v>
      </c>
      <c r="T560" s="1">
        <v>2019</v>
      </c>
      <c r="U560" s="5" t="str">
        <f t="shared" si="80"/>
        <v>Automatic</v>
      </c>
      <c r="V560" s="7">
        <f t="shared" si="81"/>
        <v>10000</v>
      </c>
      <c r="W560" s="7" t="str">
        <f>IFERROR(INDEX(PriceBands!C:C,MATCH(V560,PriceBands!A:A,0)),"£30k+")</f>
        <v>£10-£15k</v>
      </c>
      <c r="X560" s="7">
        <f t="shared" si="82"/>
        <v>0</v>
      </c>
      <c r="Y560" s="7" t="str">
        <f>IFERROR(INDEX(MileageBand!B:B,MATCH(VehicleData!X560,MileageBand!A:A,0)),"Extremely High")</f>
        <v>Low</v>
      </c>
      <c r="Z560" s="7">
        <f t="shared" si="83"/>
        <v>0.9</v>
      </c>
      <c r="AA560" s="9" t="str">
        <f t="shared" si="84"/>
        <v>Y</v>
      </c>
      <c r="AB560" s="9" t="str">
        <f t="shared" si="85"/>
        <v>Y</v>
      </c>
      <c r="AC560" s="9" t="str">
        <f t="shared" si="86"/>
        <v>Y</v>
      </c>
      <c r="AD560" s="9" t="str">
        <f t="shared" si="87"/>
        <v>Y</v>
      </c>
      <c r="AE560" s="9" t="str">
        <f t="shared" si="88"/>
        <v>Y</v>
      </c>
      <c r="AF560" s="11" t="str">
        <f t="shared" si="89"/>
        <v>Y</v>
      </c>
    </row>
    <row r="561" spans="1:32" ht="13" x14ac:dyDescent="0.15">
      <c r="A561" s="1" t="s">
        <v>1565</v>
      </c>
      <c r="B561" s="1" t="s">
        <v>204</v>
      </c>
      <c r="C561" s="2">
        <v>7230</v>
      </c>
      <c r="D561" s="1" t="s">
        <v>1566</v>
      </c>
      <c r="E561" s="1">
        <v>1</v>
      </c>
      <c r="F561" s="1" t="s">
        <v>24</v>
      </c>
      <c r="G561" s="2">
        <v>20000</v>
      </c>
      <c r="H561" s="1" t="s">
        <v>32</v>
      </c>
      <c r="I561" s="1" t="s">
        <v>25</v>
      </c>
      <c r="J561" s="1" t="s">
        <v>13</v>
      </c>
      <c r="K561" s="1">
        <v>11</v>
      </c>
      <c r="L561" s="3">
        <v>44597</v>
      </c>
      <c r="M561" s="1">
        <v>16</v>
      </c>
      <c r="N561" s="1" t="s">
        <v>1567</v>
      </c>
      <c r="O561" s="1" t="s">
        <v>20</v>
      </c>
      <c r="P561" s="2">
        <v>1597</v>
      </c>
      <c r="Q561" s="1">
        <v>78.5</v>
      </c>
      <c r="R561" s="1">
        <v>5</v>
      </c>
      <c r="S561" s="1">
        <v>94</v>
      </c>
      <c r="T561" s="1">
        <v>2013</v>
      </c>
      <c r="U561" s="5" t="str">
        <f t="shared" si="80"/>
        <v>Manual</v>
      </c>
      <c r="V561" s="7">
        <f t="shared" si="81"/>
        <v>5000</v>
      </c>
      <c r="W561" s="7" t="str">
        <f>IFERROR(INDEX(PriceBands!C:C,MATCH(V561,PriceBands!A:A,0)),"£30k+")</f>
        <v>£5-10k</v>
      </c>
      <c r="X561" s="7">
        <f t="shared" si="82"/>
        <v>0</v>
      </c>
      <c r="Y561" s="7" t="str">
        <f>IFERROR(INDEX(MileageBand!B:B,MATCH(VehicleData!X561,MileageBand!A:A,0)),"Extremely High")</f>
        <v>Low</v>
      </c>
      <c r="Z561" s="7">
        <f t="shared" si="83"/>
        <v>1.6</v>
      </c>
      <c r="AA561" s="9" t="str">
        <f t="shared" si="84"/>
        <v>Y</v>
      </c>
      <c r="AB561" s="9" t="str">
        <f t="shared" si="85"/>
        <v>Y</v>
      </c>
      <c r="AC561" s="9" t="str">
        <f t="shared" si="86"/>
        <v>Y</v>
      </c>
      <c r="AD561" s="9" t="str">
        <f t="shared" si="87"/>
        <v>N</v>
      </c>
      <c r="AE561" s="9" t="str">
        <f t="shared" si="88"/>
        <v>Y</v>
      </c>
      <c r="AF561" s="11" t="str">
        <f t="shared" si="89"/>
        <v>N</v>
      </c>
    </row>
    <row r="562" spans="1:32" ht="13" x14ac:dyDescent="0.15">
      <c r="A562" s="1" t="s">
        <v>1568</v>
      </c>
      <c r="B562" s="1" t="s">
        <v>204</v>
      </c>
      <c r="C562" s="2">
        <v>16310</v>
      </c>
      <c r="D562" s="1" t="s">
        <v>1569</v>
      </c>
      <c r="E562" s="1">
        <v>1</v>
      </c>
      <c r="F562" s="1" t="s">
        <v>11</v>
      </c>
      <c r="G562" s="2">
        <v>14812</v>
      </c>
      <c r="H562" s="1" t="s">
        <v>12</v>
      </c>
      <c r="I562" s="1" t="s">
        <v>5</v>
      </c>
      <c r="J562" s="1" t="s">
        <v>13</v>
      </c>
      <c r="K562" s="1">
        <v>6</v>
      </c>
      <c r="L562" s="3">
        <v>45561</v>
      </c>
      <c r="M562" s="1">
        <v>15</v>
      </c>
      <c r="N562" s="1" t="s">
        <v>1570</v>
      </c>
      <c r="O562" s="1" t="s">
        <v>20</v>
      </c>
      <c r="P562" s="1">
        <v>988</v>
      </c>
      <c r="Q562" s="1">
        <v>2.8</v>
      </c>
      <c r="R562" s="1">
        <v>5</v>
      </c>
      <c r="S562" s="1">
        <v>110</v>
      </c>
      <c r="T562" s="1">
        <v>2018</v>
      </c>
      <c r="U562" s="5" t="str">
        <f t="shared" si="80"/>
        <v>Manual</v>
      </c>
      <c r="V562" s="7">
        <f t="shared" si="81"/>
        <v>15000</v>
      </c>
      <c r="W562" s="7" t="str">
        <f>IFERROR(INDEX(PriceBands!C:C,MATCH(V562,PriceBands!A:A,0)),"£30k+")</f>
        <v>£15-20k</v>
      </c>
      <c r="X562" s="7">
        <f t="shared" si="82"/>
        <v>0</v>
      </c>
      <c r="Y562" s="7" t="str">
        <f>IFERROR(INDEX(MileageBand!B:B,MATCH(VehicleData!X562,MileageBand!A:A,0)),"Extremely High")</f>
        <v>Low</v>
      </c>
      <c r="Z562" s="7">
        <f t="shared" si="83"/>
        <v>1</v>
      </c>
      <c r="AA562" s="9" t="str">
        <f t="shared" si="84"/>
        <v>Y</v>
      </c>
      <c r="AB562" s="9" t="str">
        <f t="shared" si="85"/>
        <v>Y</v>
      </c>
      <c r="AC562" s="9" t="str">
        <f t="shared" si="86"/>
        <v>Y</v>
      </c>
      <c r="AD562" s="9" t="str">
        <f t="shared" si="87"/>
        <v>Y</v>
      </c>
      <c r="AE562" s="9" t="str">
        <f t="shared" si="88"/>
        <v>N</v>
      </c>
      <c r="AF562" s="11" t="str">
        <f t="shared" si="89"/>
        <v>N</v>
      </c>
    </row>
    <row r="563" spans="1:32" ht="13" x14ac:dyDescent="0.15">
      <c r="A563" s="1" t="s">
        <v>1571</v>
      </c>
      <c r="B563" s="1" t="s">
        <v>40</v>
      </c>
      <c r="C563" s="2">
        <v>18300</v>
      </c>
      <c r="D563" s="1" t="s">
        <v>1572</v>
      </c>
      <c r="E563" s="1">
        <v>2</v>
      </c>
      <c r="F563" s="1" t="s">
        <v>24</v>
      </c>
      <c r="G563" s="2">
        <v>23200</v>
      </c>
      <c r="H563" s="1" t="s">
        <v>65</v>
      </c>
      <c r="I563" s="1" t="s">
        <v>33</v>
      </c>
      <c r="J563" s="1" t="s">
        <v>26</v>
      </c>
      <c r="K563" s="1">
        <v>7</v>
      </c>
      <c r="L563" s="3">
        <v>45677</v>
      </c>
      <c r="M563" s="1">
        <v>32</v>
      </c>
      <c r="N563" s="1" t="s">
        <v>1573</v>
      </c>
      <c r="O563" s="1" t="s">
        <v>28</v>
      </c>
      <c r="P563" s="2">
        <v>2143</v>
      </c>
      <c r="Q563" s="1">
        <v>61.4</v>
      </c>
      <c r="R563" s="1">
        <v>5</v>
      </c>
      <c r="S563" s="1">
        <v>117</v>
      </c>
      <c r="T563" s="1">
        <v>2017</v>
      </c>
      <c r="U563" s="5" t="str">
        <f t="shared" si="80"/>
        <v>Automatic</v>
      </c>
      <c r="V563" s="7">
        <f t="shared" si="81"/>
        <v>15000</v>
      </c>
      <c r="W563" s="7" t="str">
        <f>IFERROR(INDEX(PriceBands!C:C,MATCH(V563,PriceBands!A:A,0)),"£30k+")</f>
        <v>£15-20k</v>
      </c>
      <c r="X563" s="7">
        <f t="shared" si="82"/>
        <v>0</v>
      </c>
      <c r="Y563" s="7" t="str">
        <f>IFERROR(INDEX(MileageBand!B:B,MATCH(VehicleData!X563,MileageBand!A:A,0)),"Extremely High")</f>
        <v>Low</v>
      </c>
      <c r="Z563" s="7">
        <f t="shared" si="83"/>
        <v>2.1</v>
      </c>
      <c r="AA563" s="9" t="str">
        <f t="shared" si="84"/>
        <v>Y</v>
      </c>
      <c r="AB563" s="9" t="str">
        <f t="shared" si="85"/>
        <v>Y</v>
      </c>
      <c r="AC563" s="9" t="str">
        <f t="shared" si="86"/>
        <v>Y</v>
      </c>
      <c r="AD563" s="9" t="str">
        <f t="shared" si="87"/>
        <v>Y</v>
      </c>
      <c r="AE563" s="9" t="str">
        <f t="shared" si="88"/>
        <v>Y</v>
      </c>
      <c r="AF563" s="11" t="str">
        <f t="shared" si="89"/>
        <v>Y</v>
      </c>
    </row>
    <row r="564" spans="1:32" ht="13" x14ac:dyDescent="0.15">
      <c r="A564" s="1" t="s">
        <v>1574</v>
      </c>
      <c r="B564" s="1" t="s">
        <v>375</v>
      </c>
      <c r="C564" s="2">
        <v>5045</v>
      </c>
      <c r="D564" s="1" t="s">
        <v>1103</v>
      </c>
      <c r="E564" s="1">
        <v>1</v>
      </c>
      <c r="F564" s="1" t="s">
        <v>11</v>
      </c>
      <c r="G564" s="2">
        <v>12000</v>
      </c>
      <c r="H564" s="1" t="s">
        <v>56</v>
      </c>
      <c r="I564" s="1" t="s">
        <v>25</v>
      </c>
      <c r="J564" s="1" t="s">
        <v>13</v>
      </c>
      <c r="K564" s="1">
        <v>9</v>
      </c>
      <c r="L564" s="3">
        <v>44762</v>
      </c>
      <c r="M564" s="1">
        <v>6</v>
      </c>
      <c r="N564" s="1" t="s">
        <v>1575</v>
      </c>
      <c r="O564" s="1" t="s">
        <v>15</v>
      </c>
      <c r="P564" s="1">
        <v>998</v>
      </c>
      <c r="Q564" s="1">
        <v>68.900000000000006</v>
      </c>
      <c r="R564" s="1">
        <v>4</v>
      </c>
      <c r="S564" s="1">
        <v>95</v>
      </c>
      <c r="T564" s="1">
        <v>2015</v>
      </c>
      <c r="U564" s="5" t="str">
        <f t="shared" si="80"/>
        <v>Manual</v>
      </c>
      <c r="V564" s="7">
        <f t="shared" si="81"/>
        <v>5000</v>
      </c>
      <c r="W564" s="7" t="str">
        <f>IFERROR(INDEX(PriceBands!C:C,MATCH(V564,PriceBands!A:A,0)),"£30k+")</f>
        <v>£5-10k</v>
      </c>
      <c r="X564" s="7">
        <f t="shared" si="82"/>
        <v>0</v>
      </c>
      <c r="Y564" s="7" t="str">
        <f>IFERROR(INDEX(MileageBand!B:B,MATCH(VehicleData!X564,MileageBand!A:A,0)),"Extremely High")</f>
        <v>Low</v>
      </c>
      <c r="Z564" s="7">
        <f t="shared" si="83"/>
        <v>1</v>
      </c>
      <c r="AA564" s="9" t="str">
        <f t="shared" si="84"/>
        <v>Y</v>
      </c>
      <c r="AB564" s="9" t="str">
        <f t="shared" si="85"/>
        <v>Y</v>
      </c>
      <c r="AC564" s="9" t="str">
        <f t="shared" si="86"/>
        <v>Y</v>
      </c>
      <c r="AD564" s="9" t="str">
        <f t="shared" si="87"/>
        <v>Y</v>
      </c>
      <c r="AE564" s="9" t="str">
        <f t="shared" si="88"/>
        <v>Y</v>
      </c>
      <c r="AF564" s="11" t="str">
        <f t="shared" si="89"/>
        <v>Y</v>
      </c>
    </row>
    <row r="565" spans="1:32" ht="13" x14ac:dyDescent="0.15">
      <c r="A565" s="1" t="s">
        <v>1576</v>
      </c>
      <c r="B565" s="1" t="s">
        <v>9</v>
      </c>
      <c r="C565" s="2">
        <v>5295</v>
      </c>
      <c r="D565" s="1" t="s">
        <v>1244</v>
      </c>
      <c r="E565" s="1">
        <v>1</v>
      </c>
      <c r="F565" s="1" t="s">
        <v>11</v>
      </c>
      <c r="G565" s="1">
        <v>50</v>
      </c>
      <c r="H565" s="1" t="s">
        <v>32</v>
      </c>
      <c r="I565" s="1" t="s">
        <v>25</v>
      </c>
      <c r="J565" s="1" t="s">
        <v>42</v>
      </c>
      <c r="K565" s="1">
        <v>10</v>
      </c>
      <c r="L565" s="3">
        <v>44645</v>
      </c>
      <c r="M565" s="1">
        <v>15</v>
      </c>
      <c r="N565" s="1" t="s">
        <v>1056</v>
      </c>
      <c r="O565" s="1" t="s">
        <v>44</v>
      </c>
      <c r="P565" s="2">
        <v>1796</v>
      </c>
      <c r="Q565" s="1">
        <v>39.200000000000003</v>
      </c>
      <c r="R565" s="1">
        <v>7</v>
      </c>
      <c r="S565" s="1">
        <v>168</v>
      </c>
      <c r="T565" s="1">
        <v>2014</v>
      </c>
      <c r="U565" s="5" t="str">
        <f t="shared" si="80"/>
        <v>Manual</v>
      </c>
      <c r="V565" s="7">
        <f t="shared" si="81"/>
        <v>5000</v>
      </c>
      <c r="W565" s="7" t="str">
        <f>IFERROR(INDEX(PriceBands!C:C,MATCH(V565,PriceBands!A:A,0)),"£30k+")</f>
        <v>£5-10k</v>
      </c>
      <c r="X565" s="7">
        <f t="shared" si="82"/>
        <v>0</v>
      </c>
      <c r="Y565" s="7" t="str">
        <f>IFERROR(INDEX(MileageBand!B:B,MATCH(VehicleData!X565,MileageBand!A:A,0)),"Extremely High")</f>
        <v>Low</v>
      </c>
      <c r="Z565" s="7">
        <f t="shared" si="83"/>
        <v>1.8</v>
      </c>
      <c r="AA565" s="9" t="str">
        <f t="shared" si="84"/>
        <v>Y</v>
      </c>
      <c r="AB565" s="9" t="str">
        <f t="shared" si="85"/>
        <v>Y</v>
      </c>
      <c r="AC565" s="9" t="str">
        <f t="shared" si="86"/>
        <v>Y</v>
      </c>
      <c r="AD565" s="9" t="str">
        <f t="shared" si="87"/>
        <v>Y</v>
      </c>
      <c r="AE565" s="9" t="str">
        <f t="shared" si="88"/>
        <v>Y</v>
      </c>
      <c r="AF565" s="11" t="str">
        <f t="shared" si="89"/>
        <v>Y</v>
      </c>
    </row>
    <row r="566" spans="1:32" ht="13" x14ac:dyDescent="0.15">
      <c r="A566" s="1" t="s">
        <v>1577</v>
      </c>
      <c r="B566" s="1" t="s">
        <v>204</v>
      </c>
      <c r="C566" s="2">
        <v>11760</v>
      </c>
      <c r="D566" s="1" t="s">
        <v>1578</v>
      </c>
      <c r="E566" s="1">
        <v>2</v>
      </c>
      <c r="F566" s="1" t="s">
        <v>11</v>
      </c>
      <c r="G566" s="2">
        <v>17427</v>
      </c>
      <c r="H566" s="1" t="s">
        <v>32</v>
      </c>
      <c r="I566" s="1" t="s">
        <v>5</v>
      </c>
      <c r="J566" s="1" t="s">
        <v>13</v>
      </c>
      <c r="K566" s="1">
        <v>6</v>
      </c>
      <c r="L566" s="3">
        <v>45405</v>
      </c>
      <c r="M566" s="1">
        <v>15</v>
      </c>
      <c r="N566" s="1" t="s">
        <v>1579</v>
      </c>
      <c r="O566" s="1" t="s">
        <v>20</v>
      </c>
      <c r="P566" s="1">
        <v>988</v>
      </c>
      <c r="Q566" s="1">
        <v>60.1</v>
      </c>
      <c r="R566" s="1">
        <v>5</v>
      </c>
      <c r="S566" s="1">
        <v>106</v>
      </c>
      <c r="T566" s="1">
        <v>2018</v>
      </c>
      <c r="U566" s="5" t="str">
        <f t="shared" si="80"/>
        <v>Automatic</v>
      </c>
      <c r="V566" s="7">
        <f t="shared" si="81"/>
        <v>10000</v>
      </c>
      <c r="W566" s="7" t="str">
        <f>IFERROR(INDEX(PriceBands!C:C,MATCH(V566,PriceBands!A:A,0)),"£30k+")</f>
        <v>£10-£15k</v>
      </c>
      <c r="X566" s="7">
        <f t="shared" si="82"/>
        <v>0</v>
      </c>
      <c r="Y566" s="7" t="str">
        <f>IFERROR(INDEX(MileageBand!B:B,MATCH(VehicleData!X566,MileageBand!A:A,0)),"Extremely High")</f>
        <v>Low</v>
      </c>
      <c r="Z566" s="7">
        <f t="shared" si="83"/>
        <v>1</v>
      </c>
      <c r="AA566" s="9" t="str">
        <f t="shared" si="84"/>
        <v>Y</v>
      </c>
      <c r="AB566" s="9" t="str">
        <f t="shared" si="85"/>
        <v>Y</v>
      </c>
      <c r="AC566" s="9" t="str">
        <f t="shared" si="86"/>
        <v>Y</v>
      </c>
      <c r="AD566" s="9" t="str">
        <f t="shared" si="87"/>
        <v>Y</v>
      </c>
      <c r="AE566" s="9" t="str">
        <f t="shared" si="88"/>
        <v>Y</v>
      </c>
      <c r="AF566" s="11" t="str">
        <f t="shared" si="89"/>
        <v>Y</v>
      </c>
    </row>
    <row r="567" spans="1:32" ht="13" x14ac:dyDescent="0.15">
      <c r="A567" s="1" t="s">
        <v>1580</v>
      </c>
      <c r="B567" s="1" t="s">
        <v>104</v>
      </c>
      <c r="C567" s="2">
        <v>17445</v>
      </c>
      <c r="D567" s="1" t="s">
        <v>1581</v>
      </c>
      <c r="E567" s="1">
        <v>2</v>
      </c>
      <c r="F567" s="1" t="s">
        <v>3</v>
      </c>
      <c r="G567" s="2">
        <v>92000</v>
      </c>
      <c r="H567" s="1" t="s">
        <v>56</v>
      </c>
      <c r="I567" s="1" t="s">
        <v>25</v>
      </c>
      <c r="J567" s="1" t="s">
        <v>13</v>
      </c>
      <c r="K567" s="1">
        <v>7</v>
      </c>
      <c r="L567" s="3">
        <v>44623</v>
      </c>
      <c r="M567" s="1">
        <v>14</v>
      </c>
      <c r="N567" s="1" t="s">
        <v>1582</v>
      </c>
      <c r="O567" s="1" t="s">
        <v>20</v>
      </c>
      <c r="P567" s="2">
        <v>1798</v>
      </c>
      <c r="Q567" s="1">
        <v>94.2</v>
      </c>
      <c r="R567" s="1">
        <v>5</v>
      </c>
      <c r="S567" s="1">
        <v>70</v>
      </c>
      <c r="T567" s="1">
        <v>2017</v>
      </c>
      <c r="U567" s="5" t="str">
        <f t="shared" si="80"/>
        <v>Automatic</v>
      </c>
      <c r="V567" s="7">
        <f t="shared" si="81"/>
        <v>15000</v>
      </c>
      <c r="W567" s="7" t="str">
        <f>IFERROR(INDEX(PriceBands!C:C,MATCH(V567,PriceBands!A:A,0)),"£30k+")</f>
        <v>£15-20k</v>
      </c>
      <c r="X567" s="7">
        <f t="shared" si="82"/>
        <v>50000</v>
      </c>
      <c r="Y567" s="7" t="str">
        <f>IFERROR(INDEX(MileageBand!B:B,MATCH(VehicleData!X567,MileageBand!A:A,0)),"Extremely High")</f>
        <v>Medium</v>
      </c>
      <c r="Z567" s="7">
        <f t="shared" si="83"/>
        <v>1.8</v>
      </c>
      <c r="AA567" s="9" t="str">
        <f t="shared" si="84"/>
        <v>Y</v>
      </c>
      <c r="AB567" s="9" t="str">
        <f t="shared" si="85"/>
        <v>Y</v>
      </c>
      <c r="AC567" s="9" t="str">
        <f t="shared" si="86"/>
        <v>Y</v>
      </c>
      <c r="AD567" s="9" t="str">
        <f t="shared" si="87"/>
        <v>Y</v>
      </c>
      <c r="AE567" s="9" t="str">
        <f t="shared" si="88"/>
        <v>Y</v>
      </c>
      <c r="AF567" s="11" t="str">
        <f t="shared" si="89"/>
        <v>Y</v>
      </c>
    </row>
    <row r="568" spans="1:32" ht="13" x14ac:dyDescent="0.15">
      <c r="A568" s="1" t="s">
        <v>1583</v>
      </c>
      <c r="B568" s="1" t="s">
        <v>40</v>
      </c>
      <c r="C568" s="2">
        <v>18345</v>
      </c>
      <c r="D568" s="1" t="s">
        <v>1584</v>
      </c>
      <c r="E568" s="1">
        <v>2</v>
      </c>
      <c r="F568" s="1" t="s">
        <v>24</v>
      </c>
      <c r="G568" s="2">
        <v>12000</v>
      </c>
      <c r="H568" s="1" t="s">
        <v>56</v>
      </c>
      <c r="I568" s="1" t="s">
        <v>25</v>
      </c>
      <c r="J568" s="1" t="s">
        <v>26</v>
      </c>
      <c r="K568" s="1">
        <v>8</v>
      </c>
      <c r="L568" s="3">
        <v>44642</v>
      </c>
      <c r="M568" s="1">
        <v>29</v>
      </c>
      <c r="N568" s="1" t="s">
        <v>1585</v>
      </c>
      <c r="O568" s="1" t="s">
        <v>28</v>
      </c>
      <c r="P568" s="2">
        <v>2143</v>
      </c>
      <c r="Q568" s="1">
        <v>65.7</v>
      </c>
      <c r="R568" s="1">
        <v>5</v>
      </c>
      <c r="S568" s="1">
        <v>109</v>
      </c>
      <c r="T568" s="1">
        <v>2016</v>
      </c>
      <c r="U568" s="5" t="str">
        <f t="shared" si="80"/>
        <v>Automatic</v>
      </c>
      <c r="V568" s="7">
        <f t="shared" si="81"/>
        <v>15000</v>
      </c>
      <c r="W568" s="7" t="str">
        <f>IFERROR(INDEX(PriceBands!C:C,MATCH(V568,PriceBands!A:A,0)),"£30k+")</f>
        <v>£15-20k</v>
      </c>
      <c r="X568" s="7">
        <f t="shared" si="82"/>
        <v>0</v>
      </c>
      <c r="Y568" s="7" t="str">
        <f>IFERROR(INDEX(MileageBand!B:B,MATCH(VehicleData!X568,MileageBand!A:A,0)),"Extremely High")</f>
        <v>Low</v>
      </c>
      <c r="Z568" s="7">
        <f t="shared" si="83"/>
        <v>2.1</v>
      </c>
      <c r="AA568" s="9" t="str">
        <f t="shared" si="84"/>
        <v>Y</v>
      </c>
      <c r="AB568" s="9" t="str">
        <f t="shared" si="85"/>
        <v>Y</v>
      </c>
      <c r="AC568" s="9" t="str">
        <f t="shared" si="86"/>
        <v>Y</v>
      </c>
      <c r="AD568" s="9" t="str">
        <f t="shared" si="87"/>
        <v>Y</v>
      </c>
      <c r="AE568" s="9" t="str">
        <f t="shared" si="88"/>
        <v>Y</v>
      </c>
      <c r="AF568" s="11" t="str">
        <f t="shared" si="89"/>
        <v>Y</v>
      </c>
    </row>
    <row r="569" spans="1:32" ht="13" x14ac:dyDescent="0.15">
      <c r="A569" s="1" t="s">
        <v>1586</v>
      </c>
      <c r="B569" s="1" t="s">
        <v>51</v>
      </c>
      <c r="C569" s="2">
        <v>6165</v>
      </c>
      <c r="D569" s="1" t="s">
        <v>936</v>
      </c>
      <c r="E569" s="1">
        <v>1</v>
      </c>
      <c r="F569" s="1" t="s">
        <v>11</v>
      </c>
      <c r="G569" s="2">
        <v>66288</v>
      </c>
      <c r="H569" s="1" t="s">
        <v>65</v>
      </c>
      <c r="I569" s="1" t="s">
        <v>5</v>
      </c>
      <c r="J569" s="1" t="s">
        <v>13</v>
      </c>
      <c r="K569" s="1">
        <v>10</v>
      </c>
      <c r="L569" s="3">
        <v>45670</v>
      </c>
      <c r="M569" s="1">
        <v>15</v>
      </c>
      <c r="N569" s="1" t="s">
        <v>1587</v>
      </c>
      <c r="O569" s="1" t="s">
        <v>20</v>
      </c>
      <c r="P569" s="1">
        <v>998</v>
      </c>
      <c r="Q569" s="1">
        <v>65.7</v>
      </c>
      <c r="R569" s="1">
        <v>5</v>
      </c>
      <c r="S569" s="1">
        <v>99</v>
      </c>
      <c r="T569" s="1">
        <v>2014</v>
      </c>
      <c r="U569" s="5" t="str">
        <f t="shared" si="80"/>
        <v>Manual</v>
      </c>
      <c r="V569" s="7">
        <f t="shared" si="81"/>
        <v>5000</v>
      </c>
      <c r="W569" s="7" t="str">
        <f>IFERROR(INDEX(PriceBands!C:C,MATCH(V569,PriceBands!A:A,0)),"£30k+")</f>
        <v>£5-10k</v>
      </c>
      <c r="X569" s="7">
        <f t="shared" si="82"/>
        <v>50000</v>
      </c>
      <c r="Y569" s="7" t="str">
        <f>IFERROR(INDEX(MileageBand!B:B,MATCH(VehicleData!X569,MileageBand!A:A,0)),"Extremely High")</f>
        <v>Medium</v>
      </c>
      <c r="Z569" s="7">
        <f t="shared" si="83"/>
        <v>1</v>
      </c>
      <c r="AA569" s="9" t="str">
        <f t="shared" si="84"/>
        <v>Y</v>
      </c>
      <c r="AB569" s="9" t="str">
        <f t="shared" si="85"/>
        <v>Y</v>
      </c>
      <c r="AC569" s="9" t="str">
        <f t="shared" si="86"/>
        <v>Y</v>
      </c>
      <c r="AD569" s="9" t="str">
        <f t="shared" si="87"/>
        <v>Y</v>
      </c>
      <c r="AE569" s="9" t="str">
        <f t="shared" si="88"/>
        <v>Y</v>
      </c>
      <c r="AF569" s="11" t="str">
        <f t="shared" si="89"/>
        <v>Y</v>
      </c>
    </row>
    <row r="570" spans="1:32" ht="13" x14ac:dyDescent="0.15">
      <c r="A570" s="1" t="s">
        <v>1588</v>
      </c>
      <c r="B570" s="1" t="s">
        <v>17</v>
      </c>
      <c r="C570" s="2">
        <v>8750</v>
      </c>
      <c r="D570" s="1" t="s">
        <v>1589</v>
      </c>
      <c r="E570" s="1">
        <v>1</v>
      </c>
      <c r="F570" s="1" t="s">
        <v>11</v>
      </c>
      <c r="G570" s="2">
        <v>22000</v>
      </c>
      <c r="H570" s="1" t="s">
        <v>12</v>
      </c>
      <c r="I570" s="1" t="s">
        <v>25</v>
      </c>
      <c r="J570" s="1" t="s">
        <v>13</v>
      </c>
      <c r="K570" s="1">
        <v>12</v>
      </c>
      <c r="L570" s="3">
        <v>44451</v>
      </c>
      <c r="M570" s="1">
        <v>22</v>
      </c>
      <c r="N570" s="1" t="s">
        <v>1590</v>
      </c>
      <c r="O570" s="1" t="s">
        <v>20</v>
      </c>
      <c r="P570" s="2">
        <v>1997</v>
      </c>
      <c r="Q570" s="1">
        <v>36.200000000000003</v>
      </c>
      <c r="R570" s="1">
        <v>5</v>
      </c>
      <c r="S570" s="1">
        <v>184</v>
      </c>
      <c r="T570" s="1">
        <v>2012</v>
      </c>
      <c r="U570" s="5" t="str">
        <f t="shared" si="80"/>
        <v>Manual</v>
      </c>
      <c r="V570" s="7">
        <f t="shared" si="81"/>
        <v>5000</v>
      </c>
      <c r="W570" s="7" t="str">
        <f>IFERROR(INDEX(PriceBands!C:C,MATCH(V570,PriceBands!A:A,0)),"£30k+")</f>
        <v>£5-10k</v>
      </c>
      <c r="X570" s="7">
        <f t="shared" si="82"/>
        <v>0</v>
      </c>
      <c r="Y570" s="7" t="str">
        <f>IFERROR(INDEX(MileageBand!B:B,MATCH(VehicleData!X570,MileageBand!A:A,0)),"Extremely High")</f>
        <v>Low</v>
      </c>
      <c r="Z570" s="7">
        <f t="shared" si="83"/>
        <v>2</v>
      </c>
      <c r="AA570" s="9" t="str">
        <f t="shared" si="84"/>
        <v>Y</v>
      </c>
      <c r="AB570" s="9" t="str">
        <f t="shared" si="85"/>
        <v>Y</v>
      </c>
      <c r="AC570" s="9" t="str">
        <f t="shared" si="86"/>
        <v>Y</v>
      </c>
      <c r="AD570" s="9" t="str">
        <f t="shared" si="87"/>
        <v>N</v>
      </c>
      <c r="AE570" s="9" t="str">
        <f t="shared" si="88"/>
        <v>Y</v>
      </c>
      <c r="AF570" s="11" t="str">
        <f t="shared" si="89"/>
        <v>N</v>
      </c>
    </row>
    <row r="571" spans="1:32" ht="13" x14ac:dyDescent="0.15">
      <c r="A571" s="1" t="s">
        <v>1591</v>
      </c>
      <c r="B571" s="1" t="s">
        <v>46</v>
      </c>
      <c r="C571" s="2">
        <v>14800</v>
      </c>
      <c r="D571" s="1" t="s">
        <v>1592</v>
      </c>
      <c r="E571" s="1">
        <v>2</v>
      </c>
      <c r="F571" s="1" t="s">
        <v>24</v>
      </c>
      <c r="G571" s="2">
        <v>14500</v>
      </c>
      <c r="H571" s="1" t="s">
        <v>32</v>
      </c>
      <c r="I571" s="1" t="s">
        <v>5</v>
      </c>
      <c r="J571" s="1" t="s">
        <v>6</v>
      </c>
      <c r="K571" s="1">
        <v>9</v>
      </c>
      <c r="L571" s="3">
        <v>45634</v>
      </c>
      <c r="M571" s="1">
        <v>33</v>
      </c>
      <c r="N571" s="1" t="s">
        <v>1593</v>
      </c>
      <c r="O571" s="1" t="s">
        <v>6</v>
      </c>
      <c r="P571" s="2">
        <v>1968</v>
      </c>
      <c r="Q571" s="1">
        <v>64.2</v>
      </c>
      <c r="R571" s="1">
        <v>5</v>
      </c>
      <c r="S571" s="1">
        <v>115</v>
      </c>
      <c r="T571" s="1">
        <v>2015</v>
      </c>
      <c r="U571" s="5" t="str">
        <f t="shared" si="80"/>
        <v>Automatic</v>
      </c>
      <c r="V571" s="7">
        <f t="shared" si="81"/>
        <v>10000</v>
      </c>
      <c r="W571" s="7" t="str">
        <f>IFERROR(INDEX(PriceBands!C:C,MATCH(V571,PriceBands!A:A,0)),"£30k+")</f>
        <v>£10-£15k</v>
      </c>
      <c r="X571" s="7">
        <f t="shared" si="82"/>
        <v>0</v>
      </c>
      <c r="Y571" s="7" t="str">
        <f>IFERROR(INDEX(MileageBand!B:B,MATCH(VehicleData!X571,MileageBand!A:A,0)),"Extremely High")</f>
        <v>Low</v>
      </c>
      <c r="Z571" s="7">
        <f t="shared" si="83"/>
        <v>2</v>
      </c>
      <c r="AA571" s="9" t="str">
        <f t="shared" si="84"/>
        <v>Y</v>
      </c>
      <c r="AB571" s="9" t="str">
        <f t="shared" si="85"/>
        <v>Y</v>
      </c>
      <c r="AC571" s="9" t="str">
        <f t="shared" si="86"/>
        <v>Y</v>
      </c>
      <c r="AD571" s="9" t="str">
        <f t="shared" si="87"/>
        <v>Y</v>
      </c>
      <c r="AE571" s="9" t="str">
        <f t="shared" si="88"/>
        <v>Y</v>
      </c>
      <c r="AF571" s="11" t="str">
        <f t="shared" si="89"/>
        <v>Y</v>
      </c>
    </row>
    <row r="572" spans="1:32" ht="13" x14ac:dyDescent="0.15">
      <c r="A572" s="1" t="s">
        <v>1594</v>
      </c>
      <c r="B572" s="1" t="s">
        <v>1</v>
      </c>
      <c r="C572" s="2">
        <v>4198</v>
      </c>
      <c r="D572" s="1" t="s">
        <v>1595</v>
      </c>
      <c r="E572" s="1">
        <v>1</v>
      </c>
      <c r="F572" s="1" t="s">
        <v>11</v>
      </c>
      <c r="G572" s="2">
        <v>56795</v>
      </c>
      <c r="H572" s="1" t="s">
        <v>4</v>
      </c>
      <c r="I572" s="1" t="s">
        <v>5</v>
      </c>
      <c r="J572" s="1" t="s">
        <v>13</v>
      </c>
      <c r="K572" s="1">
        <v>10</v>
      </c>
      <c r="L572" s="3">
        <v>45543</v>
      </c>
      <c r="M572" s="1">
        <v>5</v>
      </c>
      <c r="N572" s="1" t="s">
        <v>1596</v>
      </c>
      <c r="O572" s="1" t="s">
        <v>20</v>
      </c>
      <c r="P572" s="2">
        <v>1248</v>
      </c>
      <c r="Q572" s="1">
        <v>55.4</v>
      </c>
      <c r="R572" s="1">
        <v>5</v>
      </c>
      <c r="S572" s="1">
        <v>119</v>
      </c>
      <c r="T572" s="1">
        <v>2014</v>
      </c>
      <c r="U572" s="5" t="str">
        <f t="shared" si="80"/>
        <v>Manual</v>
      </c>
      <c r="V572" s="7">
        <f t="shared" si="81"/>
        <v>0</v>
      </c>
      <c r="W572" s="7" t="str">
        <f>IFERROR(INDEX(PriceBands!C:C,MATCH(V572,PriceBands!A:A,0)),"£30k+")</f>
        <v>£0-5k</v>
      </c>
      <c r="X572" s="7">
        <f t="shared" si="82"/>
        <v>50000</v>
      </c>
      <c r="Y572" s="7" t="str">
        <f>IFERROR(INDEX(MileageBand!B:B,MATCH(VehicleData!X572,MileageBand!A:A,0)),"Extremely High")</f>
        <v>Medium</v>
      </c>
      <c r="Z572" s="7">
        <f t="shared" si="83"/>
        <v>1.2</v>
      </c>
      <c r="AA572" s="9" t="str">
        <f t="shared" si="84"/>
        <v>Y</v>
      </c>
      <c r="AB572" s="9" t="str">
        <f t="shared" si="85"/>
        <v>Y</v>
      </c>
      <c r="AC572" s="9" t="str">
        <f t="shared" si="86"/>
        <v>Y</v>
      </c>
      <c r="AD572" s="9" t="str">
        <f t="shared" si="87"/>
        <v>Y</v>
      </c>
      <c r="AE572" s="9" t="str">
        <f t="shared" si="88"/>
        <v>Y</v>
      </c>
      <c r="AF572" s="11" t="str">
        <f t="shared" si="89"/>
        <v>Y</v>
      </c>
    </row>
    <row r="573" spans="1:32" ht="13" x14ac:dyDescent="0.15">
      <c r="A573" s="1" t="s">
        <v>1597</v>
      </c>
      <c r="B573" s="1" t="s">
        <v>1598</v>
      </c>
      <c r="C573" s="2">
        <v>2095</v>
      </c>
      <c r="D573" s="1" t="s">
        <v>1599</v>
      </c>
      <c r="E573" s="1">
        <v>1</v>
      </c>
      <c r="F573" s="1" t="s">
        <v>24</v>
      </c>
      <c r="G573" s="2">
        <v>112427</v>
      </c>
      <c r="H573" s="1" t="s">
        <v>48</v>
      </c>
      <c r="I573" s="1" t="s">
        <v>25</v>
      </c>
      <c r="J573" s="1" t="s">
        <v>26</v>
      </c>
      <c r="K573" s="1">
        <v>14</v>
      </c>
      <c r="L573" s="3">
        <v>45232</v>
      </c>
      <c r="M573" s="1">
        <v>24</v>
      </c>
      <c r="N573" s="1" t="s">
        <v>1600</v>
      </c>
      <c r="O573" s="1" t="s">
        <v>28</v>
      </c>
      <c r="P573" s="2">
        <v>1910</v>
      </c>
      <c r="Q573" s="1">
        <v>54.3</v>
      </c>
      <c r="R573" s="1">
        <v>5</v>
      </c>
      <c r="S573" s="1">
        <v>137</v>
      </c>
      <c r="T573" s="1">
        <v>2010</v>
      </c>
      <c r="U573" s="5" t="str">
        <f t="shared" si="80"/>
        <v>Manual</v>
      </c>
      <c r="V573" s="7">
        <f t="shared" si="81"/>
        <v>0</v>
      </c>
      <c r="W573" s="7" t="str">
        <f>IFERROR(INDEX(PriceBands!C:C,MATCH(V573,PriceBands!A:A,0)),"£30k+")</f>
        <v>£0-5k</v>
      </c>
      <c r="X573" s="7">
        <f t="shared" si="82"/>
        <v>100000</v>
      </c>
      <c r="Y573" s="7" t="str">
        <f>IFERROR(INDEX(MileageBand!B:B,MATCH(VehicleData!X573,MileageBand!A:A,0)),"Extremely High")</f>
        <v>High</v>
      </c>
      <c r="Z573" s="7">
        <f t="shared" si="83"/>
        <v>1.9</v>
      </c>
      <c r="AA573" s="9" t="str">
        <f t="shared" si="84"/>
        <v>Y</v>
      </c>
      <c r="AB573" s="9" t="str">
        <f t="shared" si="85"/>
        <v>N</v>
      </c>
      <c r="AC573" s="9" t="str">
        <f t="shared" si="86"/>
        <v>Y</v>
      </c>
      <c r="AD573" s="9" t="str">
        <f t="shared" si="87"/>
        <v>N</v>
      </c>
      <c r="AE573" s="9" t="str">
        <f t="shared" si="88"/>
        <v>Y</v>
      </c>
      <c r="AF573" s="11" t="str">
        <f t="shared" si="89"/>
        <v>N</v>
      </c>
    </row>
    <row r="574" spans="1:32" ht="13" x14ac:dyDescent="0.15">
      <c r="A574" s="1" t="s">
        <v>1601</v>
      </c>
      <c r="B574" s="1" t="s">
        <v>104</v>
      </c>
      <c r="C574" s="2">
        <v>11703</v>
      </c>
      <c r="D574" s="1" t="s">
        <v>1602</v>
      </c>
      <c r="E574" s="1">
        <v>2</v>
      </c>
      <c r="F574" s="1" t="s">
        <v>3</v>
      </c>
      <c r="G574" s="2">
        <v>27910</v>
      </c>
      <c r="H574" s="1" t="s">
        <v>32</v>
      </c>
      <c r="I574" s="1" t="s">
        <v>5</v>
      </c>
      <c r="J574" s="1" t="s">
        <v>13</v>
      </c>
      <c r="K574" s="1">
        <v>6</v>
      </c>
      <c r="L574" s="3">
        <v>45474</v>
      </c>
      <c r="M574" s="1">
        <v>8</v>
      </c>
      <c r="N574" s="1" t="s">
        <v>1603</v>
      </c>
      <c r="O574" s="1" t="s">
        <v>20</v>
      </c>
      <c r="P574" s="2">
        <v>1497</v>
      </c>
      <c r="Q574" s="1">
        <v>85.6</v>
      </c>
      <c r="R574" s="1">
        <v>5</v>
      </c>
      <c r="S574" s="1">
        <v>75</v>
      </c>
      <c r="T574" s="1">
        <v>2018</v>
      </c>
      <c r="U574" s="5" t="str">
        <f t="shared" si="80"/>
        <v>Automatic</v>
      </c>
      <c r="V574" s="7">
        <f t="shared" si="81"/>
        <v>10000</v>
      </c>
      <c r="W574" s="7" t="str">
        <f>IFERROR(INDEX(PriceBands!C:C,MATCH(V574,PriceBands!A:A,0)),"£30k+")</f>
        <v>£10-£15k</v>
      </c>
      <c r="X574" s="7">
        <f t="shared" si="82"/>
        <v>0</v>
      </c>
      <c r="Y574" s="7" t="str">
        <f>IFERROR(INDEX(MileageBand!B:B,MATCH(VehicleData!X574,MileageBand!A:A,0)),"Extremely High")</f>
        <v>Low</v>
      </c>
      <c r="Z574" s="7">
        <f t="shared" si="83"/>
        <v>1.5</v>
      </c>
      <c r="AA574" s="9" t="str">
        <f t="shared" si="84"/>
        <v>Y</v>
      </c>
      <c r="AB574" s="9" t="str">
        <f t="shared" si="85"/>
        <v>Y</v>
      </c>
      <c r="AC574" s="9" t="str">
        <f t="shared" si="86"/>
        <v>Y</v>
      </c>
      <c r="AD574" s="9" t="str">
        <f t="shared" si="87"/>
        <v>Y</v>
      </c>
      <c r="AE574" s="9" t="str">
        <f t="shared" si="88"/>
        <v>Y</v>
      </c>
      <c r="AF574" s="11" t="str">
        <f t="shared" si="89"/>
        <v>Y</v>
      </c>
    </row>
    <row r="575" spans="1:32" ht="13" x14ac:dyDescent="0.15">
      <c r="A575" s="1" t="s">
        <v>1604</v>
      </c>
      <c r="B575" s="1" t="s">
        <v>94</v>
      </c>
      <c r="C575" s="2">
        <v>10595</v>
      </c>
      <c r="D575" s="1" t="s">
        <v>1605</v>
      </c>
      <c r="E575" s="1">
        <v>2</v>
      </c>
      <c r="F575" s="1" t="s">
        <v>24</v>
      </c>
      <c r="G575" s="2">
        <v>96480</v>
      </c>
      <c r="H575" s="1" t="s">
        <v>65</v>
      </c>
      <c r="I575" s="1" t="s">
        <v>5</v>
      </c>
      <c r="J575" s="1" t="s">
        <v>117</v>
      </c>
      <c r="K575" s="1">
        <v>8</v>
      </c>
      <c r="L575" s="3">
        <v>45461</v>
      </c>
      <c r="M575" s="1">
        <v>26</v>
      </c>
      <c r="N575" s="1" t="s">
        <v>1606</v>
      </c>
      <c r="O575" s="1" t="s">
        <v>119</v>
      </c>
      <c r="P575" s="2">
        <v>1995</v>
      </c>
      <c r="Q575" s="1">
        <v>68.900000000000006</v>
      </c>
      <c r="R575" s="1">
        <v>4</v>
      </c>
      <c r="S575" s="1">
        <v>104</v>
      </c>
      <c r="T575" s="1">
        <v>2016</v>
      </c>
      <c r="U575" s="5" t="str">
        <f t="shared" si="80"/>
        <v>Automatic</v>
      </c>
      <c r="V575" s="7">
        <f t="shared" si="81"/>
        <v>10000</v>
      </c>
      <c r="W575" s="7" t="str">
        <f>IFERROR(INDEX(PriceBands!C:C,MATCH(V575,PriceBands!A:A,0)),"£30k+")</f>
        <v>£10-£15k</v>
      </c>
      <c r="X575" s="7">
        <f t="shared" si="82"/>
        <v>50000</v>
      </c>
      <c r="Y575" s="7" t="str">
        <f>IFERROR(INDEX(MileageBand!B:B,MATCH(VehicleData!X575,MileageBand!A:A,0)),"Extremely High")</f>
        <v>Medium</v>
      </c>
      <c r="Z575" s="7">
        <f t="shared" si="83"/>
        <v>2</v>
      </c>
      <c r="AA575" s="9" t="str">
        <f t="shared" si="84"/>
        <v>Y</v>
      </c>
      <c r="AB575" s="9" t="str">
        <f t="shared" si="85"/>
        <v>Y</v>
      </c>
      <c r="AC575" s="9" t="str">
        <f t="shared" si="86"/>
        <v>Y</v>
      </c>
      <c r="AD575" s="9" t="str">
        <f t="shared" si="87"/>
        <v>Y</v>
      </c>
      <c r="AE575" s="9" t="str">
        <f t="shared" si="88"/>
        <v>Y</v>
      </c>
      <c r="AF575" s="11" t="str">
        <f t="shared" si="89"/>
        <v>Y</v>
      </c>
    </row>
    <row r="576" spans="1:32" ht="13" x14ac:dyDescent="0.15">
      <c r="A576" s="1" t="s">
        <v>1607</v>
      </c>
      <c r="B576" s="1" t="s">
        <v>1</v>
      </c>
      <c r="C576" s="2">
        <v>16036</v>
      </c>
      <c r="D576" s="1" t="s">
        <v>400</v>
      </c>
      <c r="E576" s="1">
        <v>2</v>
      </c>
      <c r="F576" s="1" t="s">
        <v>24</v>
      </c>
      <c r="G576" s="2">
        <v>14500</v>
      </c>
      <c r="H576" s="1" t="s">
        <v>12</v>
      </c>
      <c r="I576" s="1" t="s">
        <v>5</v>
      </c>
      <c r="J576" s="1" t="s">
        <v>6</v>
      </c>
      <c r="K576" s="1">
        <v>9</v>
      </c>
      <c r="L576" s="3">
        <v>45737</v>
      </c>
      <c r="M576" s="1">
        <v>28</v>
      </c>
      <c r="N576" s="1" t="s">
        <v>1608</v>
      </c>
      <c r="O576" s="1" t="s">
        <v>6</v>
      </c>
      <c r="P576" s="2">
        <v>2199</v>
      </c>
      <c r="Q576" s="1">
        <v>42.2</v>
      </c>
      <c r="R576" s="1">
        <v>7</v>
      </c>
      <c r="S576" s="1">
        <v>177</v>
      </c>
      <c r="T576" s="1">
        <v>2015</v>
      </c>
      <c r="U576" s="5" t="str">
        <f t="shared" si="80"/>
        <v>Automatic</v>
      </c>
      <c r="V576" s="7">
        <f t="shared" si="81"/>
        <v>15000</v>
      </c>
      <c r="W576" s="7" t="str">
        <f>IFERROR(INDEX(PriceBands!C:C,MATCH(V576,PriceBands!A:A,0)),"£30k+")</f>
        <v>£15-20k</v>
      </c>
      <c r="X576" s="7">
        <f t="shared" si="82"/>
        <v>0</v>
      </c>
      <c r="Y576" s="7" t="str">
        <f>IFERROR(INDEX(MileageBand!B:B,MATCH(VehicleData!X576,MileageBand!A:A,0)),"Extremely High")</f>
        <v>Low</v>
      </c>
      <c r="Z576" s="7">
        <f t="shared" si="83"/>
        <v>2.2000000000000002</v>
      </c>
      <c r="AA576" s="9" t="str">
        <f t="shared" si="84"/>
        <v>Y</v>
      </c>
      <c r="AB576" s="9" t="str">
        <f t="shared" si="85"/>
        <v>Y</v>
      </c>
      <c r="AC576" s="9" t="str">
        <f t="shared" si="86"/>
        <v>Y</v>
      </c>
      <c r="AD576" s="9" t="str">
        <f t="shared" si="87"/>
        <v>Y</v>
      </c>
      <c r="AE576" s="9" t="str">
        <f t="shared" si="88"/>
        <v>Y</v>
      </c>
      <c r="AF576" s="11" t="str">
        <f t="shared" si="89"/>
        <v>Y</v>
      </c>
    </row>
    <row r="577" spans="1:32" ht="13" x14ac:dyDescent="0.15">
      <c r="A577" s="1" t="s">
        <v>1609</v>
      </c>
      <c r="B577" s="1" t="s">
        <v>9</v>
      </c>
      <c r="C577" s="2">
        <v>5345</v>
      </c>
      <c r="D577" s="1" t="s">
        <v>1610</v>
      </c>
      <c r="E577" s="1">
        <v>1</v>
      </c>
      <c r="F577" s="1" t="s">
        <v>11</v>
      </c>
      <c r="G577" s="2">
        <v>21000</v>
      </c>
      <c r="H577" s="1" t="s">
        <v>12</v>
      </c>
      <c r="I577" s="1" t="s">
        <v>5</v>
      </c>
      <c r="J577" s="1" t="s">
        <v>13</v>
      </c>
      <c r="K577" s="1">
        <v>9</v>
      </c>
      <c r="L577" s="3">
        <v>45536</v>
      </c>
      <c r="M577" s="1">
        <v>3</v>
      </c>
      <c r="N577" s="1" t="s">
        <v>1611</v>
      </c>
      <c r="O577" s="1" t="s">
        <v>15</v>
      </c>
      <c r="P577" s="2">
        <v>1229</v>
      </c>
      <c r="Q577" s="1">
        <v>53.3</v>
      </c>
      <c r="R577" s="1">
        <v>5</v>
      </c>
      <c r="S577" s="1">
        <v>124</v>
      </c>
      <c r="T577" s="1">
        <v>2015</v>
      </c>
      <c r="U577" s="5" t="str">
        <f t="shared" si="80"/>
        <v>Manual</v>
      </c>
      <c r="V577" s="7">
        <f t="shared" si="81"/>
        <v>5000</v>
      </c>
      <c r="W577" s="7" t="str">
        <f>IFERROR(INDEX(PriceBands!C:C,MATCH(V577,PriceBands!A:A,0)),"£30k+")</f>
        <v>£5-10k</v>
      </c>
      <c r="X577" s="7">
        <f t="shared" si="82"/>
        <v>0</v>
      </c>
      <c r="Y577" s="7" t="str">
        <f>IFERROR(INDEX(MileageBand!B:B,MATCH(VehicleData!X577,MileageBand!A:A,0)),"Extremely High")</f>
        <v>Low</v>
      </c>
      <c r="Z577" s="7">
        <f t="shared" si="83"/>
        <v>1.2</v>
      </c>
      <c r="AA577" s="9" t="str">
        <f t="shared" si="84"/>
        <v>Y</v>
      </c>
      <c r="AB577" s="9" t="str">
        <f t="shared" si="85"/>
        <v>Y</v>
      </c>
      <c r="AC577" s="9" t="str">
        <f t="shared" si="86"/>
        <v>Y</v>
      </c>
      <c r="AD577" s="9" t="str">
        <f t="shared" si="87"/>
        <v>Y</v>
      </c>
      <c r="AE577" s="9" t="str">
        <f t="shared" si="88"/>
        <v>Y</v>
      </c>
      <c r="AF577" s="11" t="str">
        <f t="shared" si="89"/>
        <v>Y</v>
      </c>
    </row>
    <row r="578" spans="1:32" ht="13" x14ac:dyDescent="0.15">
      <c r="A578" s="1" t="s">
        <v>1612</v>
      </c>
      <c r="B578" s="1" t="s">
        <v>204</v>
      </c>
      <c r="C578" s="2">
        <v>4550</v>
      </c>
      <c r="D578" s="1" t="s">
        <v>1613</v>
      </c>
      <c r="E578" s="1">
        <v>1</v>
      </c>
      <c r="F578" s="1" t="s">
        <v>11</v>
      </c>
      <c r="G578" s="2">
        <v>25000</v>
      </c>
      <c r="H578" s="1" t="s">
        <v>4</v>
      </c>
      <c r="I578" s="1" t="s">
        <v>66</v>
      </c>
      <c r="J578" s="1" t="s">
        <v>13</v>
      </c>
      <c r="K578" s="1">
        <v>11</v>
      </c>
      <c r="L578" s="3">
        <v>45362</v>
      </c>
      <c r="M578" s="1">
        <v>8</v>
      </c>
      <c r="N578" s="1" t="s">
        <v>1614</v>
      </c>
      <c r="O578" s="1" t="s">
        <v>20</v>
      </c>
      <c r="P578" s="2">
        <v>1339</v>
      </c>
      <c r="Q578" s="1">
        <v>52.3</v>
      </c>
      <c r="R578" s="1">
        <v>5</v>
      </c>
      <c r="S578" s="1">
        <v>129</v>
      </c>
      <c r="T578" s="1">
        <v>2013</v>
      </c>
      <c r="U578" s="5" t="str">
        <f t="shared" si="80"/>
        <v>Manual</v>
      </c>
      <c r="V578" s="7">
        <f t="shared" si="81"/>
        <v>0</v>
      </c>
      <c r="W578" s="7" t="str">
        <f>IFERROR(INDEX(PriceBands!C:C,MATCH(V578,PriceBands!A:A,0)),"£30k+")</f>
        <v>£0-5k</v>
      </c>
      <c r="X578" s="7">
        <f t="shared" si="82"/>
        <v>0</v>
      </c>
      <c r="Y578" s="7" t="str">
        <f>IFERROR(INDEX(MileageBand!B:B,MATCH(VehicleData!X578,MileageBand!A:A,0)),"Extremely High")</f>
        <v>Low</v>
      </c>
      <c r="Z578" s="7">
        <f t="shared" si="83"/>
        <v>1.3</v>
      </c>
      <c r="AA578" s="9" t="str">
        <f t="shared" si="84"/>
        <v>Y</v>
      </c>
      <c r="AB578" s="9" t="str">
        <f t="shared" si="85"/>
        <v>Y</v>
      </c>
      <c r="AC578" s="9" t="str">
        <f t="shared" si="86"/>
        <v>Y</v>
      </c>
      <c r="AD578" s="9" t="str">
        <f t="shared" si="87"/>
        <v>N</v>
      </c>
      <c r="AE578" s="9" t="str">
        <f t="shared" si="88"/>
        <v>Y</v>
      </c>
      <c r="AF578" s="11" t="str">
        <f t="shared" si="89"/>
        <v>N</v>
      </c>
    </row>
    <row r="579" spans="1:32" ht="13" x14ac:dyDescent="0.15">
      <c r="A579" s="1" t="s">
        <v>1615</v>
      </c>
      <c r="B579" s="1" t="s">
        <v>9</v>
      </c>
      <c r="C579" s="2">
        <v>13045</v>
      </c>
      <c r="D579" s="1" t="s">
        <v>1616</v>
      </c>
      <c r="E579" s="1">
        <v>2</v>
      </c>
      <c r="F579" s="1" t="s">
        <v>24</v>
      </c>
      <c r="G579" s="2">
        <v>9000</v>
      </c>
      <c r="H579" s="1" t="s">
        <v>12</v>
      </c>
      <c r="I579" s="1" t="s">
        <v>25</v>
      </c>
      <c r="J579" s="1" t="s">
        <v>13</v>
      </c>
      <c r="K579" s="1">
        <v>8</v>
      </c>
      <c r="L579" s="3">
        <v>44521</v>
      </c>
      <c r="M579" s="1">
        <v>23</v>
      </c>
      <c r="N579" s="1" t="s">
        <v>1617</v>
      </c>
      <c r="O579" s="1" t="s">
        <v>20</v>
      </c>
      <c r="P579" s="2">
        <v>1956</v>
      </c>
      <c r="Q579" s="1">
        <v>50.4</v>
      </c>
      <c r="R579" s="1">
        <v>5</v>
      </c>
      <c r="S579" s="1">
        <v>147</v>
      </c>
      <c r="T579" s="1">
        <v>2016</v>
      </c>
      <c r="U579" s="5" t="str">
        <f t="shared" ref="U579:U642" si="90">IF(E579=2,"Automatic","Manual")</f>
        <v>Automatic</v>
      </c>
      <c r="V579" s="7">
        <f t="shared" ref="V579:V642" si="91">ROUNDDOWN(C579/5000,0)*5000</f>
        <v>10000</v>
      </c>
      <c r="W579" s="7" t="str">
        <f>IFERROR(INDEX(PriceBands!C:C,MATCH(V579,PriceBands!A:A,0)),"£30k+")</f>
        <v>£10-£15k</v>
      </c>
      <c r="X579" s="7">
        <f t="shared" ref="X579:X642" si="92">ROUNDDOWN(G579/50000,0)*50000</f>
        <v>0</v>
      </c>
      <c r="Y579" s="7" t="str">
        <f>IFERROR(INDEX(MileageBand!B:B,MATCH(VehicleData!X579,MileageBand!A:A,0)),"Extremely High")</f>
        <v>Low</v>
      </c>
      <c r="Z579" s="7">
        <f t="shared" ref="Z579:Z642" si="93">ROUND(P579/1000,1)</f>
        <v>2</v>
      </c>
      <c r="AA579" s="9" t="str">
        <f t="shared" ref="AA579:AA642" si="94">IF(W579="£30k+","N","Y")</f>
        <v>Y</v>
      </c>
      <c r="AB579" s="9" t="str">
        <f t="shared" ref="AB579:AB642" si="95">IF(Y579="High","N","Y")</f>
        <v>Y</v>
      </c>
      <c r="AC579" s="9" t="str">
        <f t="shared" ref="AC579:AC642" si="96">IF(Z579&gt;2.5,"N","Y")</f>
        <v>Y</v>
      </c>
      <c r="AD579" s="9" t="str">
        <f t="shared" ref="AD579:AD642" si="97">IF(T579&lt;2014,"N","Y")</f>
        <v>Y</v>
      </c>
      <c r="AE579" s="9" t="str">
        <f t="shared" ref="AE579:AE642" si="98">IF(Q579&lt;30,"N","Y")</f>
        <v>Y</v>
      </c>
      <c r="AF579" s="11" t="str">
        <f t="shared" ref="AF579:AF642" si="99">IF(AND(AA579="Y",AB579="Y",AC579="Y",AD579="Y",AE579="Y"),"Y","N")</f>
        <v>Y</v>
      </c>
    </row>
    <row r="580" spans="1:32" ht="13" x14ac:dyDescent="0.15">
      <c r="A580" s="1" t="s">
        <v>1618</v>
      </c>
      <c r="B580" s="1" t="s">
        <v>112</v>
      </c>
      <c r="C580" s="2">
        <v>5595</v>
      </c>
      <c r="D580" s="1" t="s">
        <v>1619</v>
      </c>
      <c r="E580" s="1">
        <v>1</v>
      </c>
      <c r="F580" s="1" t="s">
        <v>11</v>
      </c>
      <c r="G580" s="2">
        <v>14387</v>
      </c>
      <c r="H580" s="1" t="s">
        <v>12</v>
      </c>
      <c r="I580" s="1" t="s">
        <v>5</v>
      </c>
      <c r="J580" s="1" t="s">
        <v>13</v>
      </c>
      <c r="K580" s="1">
        <v>8</v>
      </c>
      <c r="L580" s="3">
        <v>45750</v>
      </c>
      <c r="M580" s="1">
        <v>15</v>
      </c>
      <c r="O580" s="1" t="s">
        <v>20</v>
      </c>
      <c r="P580" s="2">
        <v>1200</v>
      </c>
      <c r="Q580" s="1">
        <v>65.7</v>
      </c>
      <c r="R580" s="1">
        <v>5</v>
      </c>
      <c r="S580" s="1">
        <v>99</v>
      </c>
      <c r="T580" s="1">
        <v>2016</v>
      </c>
      <c r="U580" s="5" t="str">
        <f t="shared" si="90"/>
        <v>Manual</v>
      </c>
      <c r="V580" s="7">
        <f t="shared" si="91"/>
        <v>5000</v>
      </c>
      <c r="W580" s="7" t="str">
        <f>IFERROR(INDEX(PriceBands!C:C,MATCH(V580,PriceBands!A:A,0)),"£30k+")</f>
        <v>£5-10k</v>
      </c>
      <c r="X580" s="7">
        <f t="shared" si="92"/>
        <v>0</v>
      </c>
      <c r="Y580" s="7" t="str">
        <f>IFERROR(INDEX(MileageBand!B:B,MATCH(VehicleData!X580,MileageBand!A:A,0)),"Extremely High")</f>
        <v>Low</v>
      </c>
      <c r="Z580" s="7">
        <f t="shared" si="93"/>
        <v>1.2</v>
      </c>
      <c r="AA580" s="9" t="str">
        <f t="shared" si="94"/>
        <v>Y</v>
      </c>
      <c r="AB580" s="9" t="str">
        <f t="shared" si="95"/>
        <v>Y</v>
      </c>
      <c r="AC580" s="9" t="str">
        <f t="shared" si="96"/>
        <v>Y</v>
      </c>
      <c r="AD580" s="9" t="str">
        <f t="shared" si="97"/>
        <v>Y</v>
      </c>
      <c r="AE580" s="9" t="str">
        <f t="shared" si="98"/>
        <v>Y</v>
      </c>
      <c r="AF580" s="11" t="str">
        <f t="shared" si="99"/>
        <v>Y</v>
      </c>
    </row>
    <row r="581" spans="1:32" ht="13" x14ac:dyDescent="0.15">
      <c r="A581" s="1" t="s">
        <v>1620</v>
      </c>
      <c r="B581" s="1" t="s">
        <v>46</v>
      </c>
      <c r="C581" s="2">
        <v>14709</v>
      </c>
      <c r="D581" s="1" t="s">
        <v>1621</v>
      </c>
      <c r="E581" s="1">
        <v>2</v>
      </c>
      <c r="F581" s="1" t="s">
        <v>11</v>
      </c>
      <c r="G581" s="2">
        <v>31579</v>
      </c>
      <c r="H581" s="1" t="s">
        <v>65</v>
      </c>
      <c r="I581" s="1" t="s">
        <v>5</v>
      </c>
      <c r="J581" s="1" t="s">
        <v>6</v>
      </c>
      <c r="K581" s="1">
        <v>8</v>
      </c>
      <c r="L581" s="3">
        <v>45653</v>
      </c>
      <c r="M581" s="1">
        <v>26</v>
      </c>
      <c r="N581" s="1" t="s">
        <v>1622</v>
      </c>
      <c r="O581" s="1" t="s">
        <v>6</v>
      </c>
      <c r="P581" s="2">
        <v>1984</v>
      </c>
      <c r="Q581" s="1">
        <v>52.3</v>
      </c>
      <c r="R581" s="1">
        <v>5</v>
      </c>
      <c r="S581" s="1">
        <v>128</v>
      </c>
      <c r="T581" s="1">
        <v>2016</v>
      </c>
      <c r="U581" s="5" t="str">
        <f t="shared" si="90"/>
        <v>Automatic</v>
      </c>
      <c r="V581" s="7">
        <f t="shared" si="91"/>
        <v>10000</v>
      </c>
      <c r="W581" s="7" t="str">
        <f>IFERROR(INDEX(PriceBands!C:C,MATCH(V581,PriceBands!A:A,0)),"£30k+")</f>
        <v>£10-£15k</v>
      </c>
      <c r="X581" s="7">
        <f t="shared" si="92"/>
        <v>0</v>
      </c>
      <c r="Y581" s="7" t="str">
        <f>IFERROR(INDEX(MileageBand!B:B,MATCH(VehicleData!X581,MileageBand!A:A,0)),"Extremely High")</f>
        <v>Low</v>
      </c>
      <c r="Z581" s="7">
        <f t="shared" si="93"/>
        <v>2</v>
      </c>
      <c r="AA581" s="9" t="str">
        <f t="shared" si="94"/>
        <v>Y</v>
      </c>
      <c r="AB581" s="9" t="str">
        <f t="shared" si="95"/>
        <v>Y</v>
      </c>
      <c r="AC581" s="9" t="str">
        <f t="shared" si="96"/>
        <v>Y</v>
      </c>
      <c r="AD581" s="9" t="str">
        <f t="shared" si="97"/>
        <v>Y</v>
      </c>
      <c r="AE581" s="9" t="str">
        <f t="shared" si="98"/>
        <v>Y</v>
      </c>
      <c r="AF581" s="11" t="str">
        <f t="shared" si="99"/>
        <v>Y</v>
      </c>
    </row>
    <row r="582" spans="1:32" ht="13" x14ac:dyDescent="0.15">
      <c r="A582" s="1" t="s">
        <v>1623</v>
      </c>
      <c r="B582" s="1" t="s">
        <v>375</v>
      </c>
      <c r="C582" s="2">
        <v>16675</v>
      </c>
      <c r="D582" s="1" t="s">
        <v>1624</v>
      </c>
      <c r="E582" s="1">
        <v>2</v>
      </c>
      <c r="F582" s="1" t="s">
        <v>11</v>
      </c>
      <c r="G582" s="2">
        <v>1595</v>
      </c>
      <c r="H582" s="1" t="s">
        <v>56</v>
      </c>
      <c r="I582" s="1" t="s">
        <v>5</v>
      </c>
      <c r="J582" s="1" t="s">
        <v>13</v>
      </c>
      <c r="K582" s="1">
        <v>1</v>
      </c>
      <c r="L582" s="3">
        <v>46265</v>
      </c>
      <c r="M582" s="1">
        <v>19</v>
      </c>
      <c r="N582" s="1" t="s">
        <v>1625</v>
      </c>
      <c r="O582" s="1" t="s">
        <v>20</v>
      </c>
      <c r="P582" s="2">
        <v>1199</v>
      </c>
      <c r="Q582" s="1">
        <v>50.4</v>
      </c>
      <c r="R582" s="1">
        <v>5</v>
      </c>
      <c r="S582" s="1">
        <v>131</v>
      </c>
      <c r="T582" s="1">
        <v>2023</v>
      </c>
      <c r="U582" s="5" t="str">
        <f t="shared" si="90"/>
        <v>Automatic</v>
      </c>
      <c r="V582" s="7">
        <f t="shared" si="91"/>
        <v>15000</v>
      </c>
      <c r="W582" s="7" t="str">
        <f>IFERROR(INDEX(PriceBands!C:C,MATCH(V582,PriceBands!A:A,0)),"£30k+")</f>
        <v>£15-20k</v>
      </c>
      <c r="X582" s="7">
        <f t="shared" si="92"/>
        <v>0</v>
      </c>
      <c r="Y582" s="7" t="str">
        <f>IFERROR(INDEX(MileageBand!B:B,MATCH(VehicleData!X582,MileageBand!A:A,0)),"Extremely High")</f>
        <v>Low</v>
      </c>
      <c r="Z582" s="7">
        <f t="shared" si="93"/>
        <v>1.2</v>
      </c>
      <c r="AA582" s="9" t="str">
        <f t="shared" si="94"/>
        <v>Y</v>
      </c>
      <c r="AB582" s="9" t="str">
        <f t="shared" si="95"/>
        <v>Y</v>
      </c>
      <c r="AC582" s="9" t="str">
        <f t="shared" si="96"/>
        <v>Y</v>
      </c>
      <c r="AD582" s="9" t="str">
        <f t="shared" si="97"/>
        <v>Y</v>
      </c>
      <c r="AE582" s="9" t="str">
        <f t="shared" si="98"/>
        <v>Y</v>
      </c>
      <c r="AF582" s="11" t="str">
        <f t="shared" si="99"/>
        <v>Y</v>
      </c>
    </row>
    <row r="583" spans="1:32" ht="13" x14ac:dyDescent="0.15">
      <c r="A583" s="1" t="s">
        <v>1626</v>
      </c>
      <c r="B583" s="1" t="s">
        <v>104</v>
      </c>
      <c r="C583" s="2">
        <v>22880</v>
      </c>
      <c r="D583" s="1" t="s">
        <v>311</v>
      </c>
      <c r="E583" s="1">
        <v>2</v>
      </c>
      <c r="F583" s="1" t="s">
        <v>3</v>
      </c>
      <c r="G583" s="2">
        <v>7174</v>
      </c>
      <c r="H583" s="1" t="s">
        <v>65</v>
      </c>
      <c r="I583" s="1" t="s">
        <v>25</v>
      </c>
      <c r="J583" s="1" t="s">
        <v>13</v>
      </c>
      <c r="K583" s="1">
        <v>5</v>
      </c>
      <c r="L583" s="3">
        <v>45265</v>
      </c>
      <c r="M583" s="1">
        <v>15</v>
      </c>
      <c r="N583" s="1" t="s">
        <v>1627</v>
      </c>
      <c r="O583" s="1" t="s">
        <v>20</v>
      </c>
      <c r="P583" s="2">
        <v>1798</v>
      </c>
      <c r="Q583" s="1">
        <v>58.9</v>
      </c>
      <c r="R583" s="1">
        <v>5</v>
      </c>
      <c r="S583" s="1">
        <v>86</v>
      </c>
      <c r="T583" s="1">
        <v>2019</v>
      </c>
      <c r="U583" s="5" t="str">
        <f t="shared" si="90"/>
        <v>Automatic</v>
      </c>
      <c r="V583" s="7">
        <f t="shared" si="91"/>
        <v>20000</v>
      </c>
      <c r="W583" s="7" t="str">
        <f>IFERROR(INDEX(PriceBands!C:C,MATCH(V583,PriceBands!A:A,0)),"£30k+")</f>
        <v>£20-25k</v>
      </c>
      <c r="X583" s="7">
        <f t="shared" si="92"/>
        <v>0</v>
      </c>
      <c r="Y583" s="7" t="str">
        <f>IFERROR(INDEX(MileageBand!B:B,MATCH(VehicleData!X583,MileageBand!A:A,0)),"Extremely High")</f>
        <v>Low</v>
      </c>
      <c r="Z583" s="7">
        <f t="shared" si="93"/>
        <v>1.8</v>
      </c>
      <c r="AA583" s="9" t="str">
        <f t="shared" si="94"/>
        <v>Y</v>
      </c>
      <c r="AB583" s="9" t="str">
        <f t="shared" si="95"/>
        <v>Y</v>
      </c>
      <c r="AC583" s="9" t="str">
        <f t="shared" si="96"/>
        <v>Y</v>
      </c>
      <c r="AD583" s="9" t="str">
        <f t="shared" si="97"/>
        <v>Y</v>
      </c>
      <c r="AE583" s="9" t="str">
        <f t="shared" si="98"/>
        <v>Y</v>
      </c>
      <c r="AF583" s="11" t="str">
        <f t="shared" si="99"/>
        <v>Y</v>
      </c>
    </row>
    <row r="584" spans="1:32" ht="13" x14ac:dyDescent="0.15">
      <c r="A584" s="1" t="s">
        <v>1628</v>
      </c>
      <c r="B584" s="1" t="s">
        <v>9</v>
      </c>
      <c r="C584" s="2">
        <v>7567</v>
      </c>
      <c r="D584" s="1" t="s">
        <v>1629</v>
      </c>
      <c r="E584" s="1">
        <v>1</v>
      </c>
      <c r="F584" s="1" t="s">
        <v>24</v>
      </c>
      <c r="G584" s="2">
        <v>151892</v>
      </c>
      <c r="H584" s="1" t="s">
        <v>12</v>
      </c>
      <c r="I584" s="1" t="s">
        <v>5</v>
      </c>
      <c r="J584" s="1" t="s">
        <v>42</v>
      </c>
      <c r="K584" s="1">
        <v>9</v>
      </c>
      <c r="L584" s="3">
        <v>45574</v>
      </c>
      <c r="M584" s="1">
        <v>21</v>
      </c>
      <c r="N584" s="1" t="s">
        <v>1630</v>
      </c>
      <c r="O584" s="1" t="s">
        <v>44</v>
      </c>
      <c r="P584" s="2">
        <v>1956</v>
      </c>
      <c r="Q584" s="1">
        <v>54.3</v>
      </c>
      <c r="R584" s="1">
        <v>7</v>
      </c>
      <c r="S584" s="1">
        <v>137</v>
      </c>
      <c r="T584" s="1">
        <v>2015</v>
      </c>
      <c r="U584" s="5" t="str">
        <f t="shared" si="90"/>
        <v>Manual</v>
      </c>
      <c r="V584" s="7">
        <f t="shared" si="91"/>
        <v>5000</v>
      </c>
      <c r="W584" s="7" t="str">
        <f>IFERROR(INDEX(PriceBands!C:C,MATCH(V584,PriceBands!A:A,0)),"£30k+")</f>
        <v>£5-10k</v>
      </c>
      <c r="X584" s="7">
        <f t="shared" si="92"/>
        <v>150000</v>
      </c>
      <c r="Y584" s="7" t="str">
        <f>IFERROR(INDEX(MileageBand!B:B,MATCH(VehicleData!X584,MileageBand!A:A,0)),"Extremely High")</f>
        <v>Very High</v>
      </c>
      <c r="Z584" s="7">
        <f t="shared" si="93"/>
        <v>2</v>
      </c>
      <c r="AA584" s="9" t="str">
        <f t="shared" si="94"/>
        <v>Y</v>
      </c>
      <c r="AB584" s="9" t="str">
        <f t="shared" si="95"/>
        <v>Y</v>
      </c>
      <c r="AC584" s="9" t="str">
        <f t="shared" si="96"/>
        <v>Y</v>
      </c>
      <c r="AD584" s="9" t="str">
        <f t="shared" si="97"/>
        <v>Y</v>
      </c>
      <c r="AE584" s="9" t="str">
        <f t="shared" si="98"/>
        <v>Y</v>
      </c>
      <c r="AF584" s="11" t="str">
        <f t="shared" si="99"/>
        <v>Y</v>
      </c>
    </row>
    <row r="585" spans="1:32" ht="13" x14ac:dyDescent="0.15">
      <c r="A585" s="1" t="s">
        <v>1631</v>
      </c>
      <c r="B585" s="1" t="s">
        <v>22</v>
      </c>
      <c r="C585" s="2">
        <v>6095</v>
      </c>
      <c r="D585" s="1" t="s">
        <v>1632</v>
      </c>
      <c r="E585" s="1">
        <v>1</v>
      </c>
      <c r="F585" s="1" t="s">
        <v>11</v>
      </c>
      <c r="G585" s="2">
        <v>42000</v>
      </c>
      <c r="H585" s="1" t="s">
        <v>12</v>
      </c>
      <c r="I585" s="1" t="s">
        <v>25</v>
      </c>
      <c r="J585" s="1" t="s">
        <v>13</v>
      </c>
      <c r="K585" s="1">
        <v>12</v>
      </c>
      <c r="L585" s="3">
        <v>44616</v>
      </c>
      <c r="M585" s="1">
        <v>17</v>
      </c>
      <c r="N585" s="1" t="s">
        <v>1633</v>
      </c>
      <c r="O585" s="1" t="s">
        <v>20</v>
      </c>
      <c r="P585" s="2">
        <v>1390</v>
      </c>
      <c r="Q585" s="1">
        <v>45.6</v>
      </c>
      <c r="R585" s="1">
        <v>5</v>
      </c>
      <c r="S585" s="1">
        <v>144</v>
      </c>
      <c r="T585" s="1">
        <v>2012</v>
      </c>
      <c r="U585" s="5" t="str">
        <f t="shared" si="90"/>
        <v>Manual</v>
      </c>
      <c r="V585" s="7">
        <f t="shared" si="91"/>
        <v>5000</v>
      </c>
      <c r="W585" s="7" t="str">
        <f>IFERROR(INDEX(PriceBands!C:C,MATCH(V585,PriceBands!A:A,0)),"£30k+")</f>
        <v>£5-10k</v>
      </c>
      <c r="X585" s="7">
        <f t="shared" si="92"/>
        <v>0</v>
      </c>
      <c r="Y585" s="7" t="str">
        <f>IFERROR(INDEX(MileageBand!B:B,MATCH(VehicleData!X585,MileageBand!A:A,0)),"Extremely High")</f>
        <v>Low</v>
      </c>
      <c r="Z585" s="7">
        <f t="shared" si="93"/>
        <v>1.4</v>
      </c>
      <c r="AA585" s="9" t="str">
        <f t="shared" si="94"/>
        <v>Y</v>
      </c>
      <c r="AB585" s="9" t="str">
        <f t="shared" si="95"/>
        <v>Y</v>
      </c>
      <c r="AC585" s="9" t="str">
        <f t="shared" si="96"/>
        <v>Y</v>
      </c>
      <c r="AD585" s="9" t="str">
        <f t="shared" si="97"/>
        <v>N</v>
      </c>
      <c r="AE585" s="9" t="str">
        <f t="shared" si="98"/>
        <v>Y</v>
      </c>
      <c r="AF585" s="11" t="str">
        <f t="shared" si="99"/>
        <v>N</v>
      </c>
    </row>
    <row r="586" spans="1:32" ht="13" x14ac:dyDescent="0.15">
      <c r="A586" s="1" t="s">
        <v>1634</v>
      </c>
      <c r="B586" s="1" t="s">
        <v>104</v>
      </c>
      <c r="C586" s="2">
        <v>7445</v>
      </c>
      <c r="D586" s="1" t="s">
        <v>1635</v>
      </c>
      <c r="E586" s="1">
        <v>2</v>
      </c>
      <c r="F586" s="1" t="s">
        <v>11</v>
      </c>
      <c r="G586" s="2">
        <v>50000</v>
      </c>
      <c r="H586" s="1" t="s">
        <v>48</v>
      </c>
      <c r="I586" s="1" t="s">
        <v>25</v>
      </c>
      <c r="J586" s="1" t="s">
        <v>42</v>
      </c>
      <c r="K586" s="1">
        <v>12</v>
      </c>
      <c r="L586" s="3">
        <v>44512</v>
      </c>
      <c r="M586" s="1">
        <v>14</v>
      </c>
      <c r="N586" s="1" t="s">
        <v>1636</v>
      </c>
      <c r="O586" s="1" t="s">
        <v>44</v>
      </c>
      <c r="P586" s="2">
        <v>1798</v>
      </c>
      <c r="Q586" s="1">
        <v>39.799999999999997</v>
      </c>
      <c r="R586" s="1">
        <v>7</v>
      </c>
      <c r="S586" s="1">
        <v>164</v>
      </c>
      <c r="T586" s="1">
        <v>2012</v>
      </c>
      <c r="U586" s="5" t="str">
        <f t="shared" si="90"/>
        <v>Automatic</v>
      </c>
      <c r="V586" s="7">
        <f t="shared" si="91"/>
        <v>5000</v>
      </c>
      <c r="W586" s="7" t="str">
        <f>IFERROR(INDEX(PriceBands!C:C,MATCH(V586,PriceBands!A:A,0)),"£30k+")</f>
        <v>£5-10k</v>
      </c>
      <c r="X586" s="7">
        <f t="shared" si="92"/>
        <v>50000</v>
      </c>
      <c r="Y586" s="7" t="str">
        <f>IFERROR(INDEX(MileageBand!B:B,MATCH(VehicleData!X586,MileageBand!A:A,0)),"Extremely High")</f>
        <v>Medium</v>
      </c>
      <c r="Z586" s="7">
        <f t="shared" si="93"/>
        <v>1.8</v>
      </c>
      <c r="AA586" s="9" t="str">
        <f t="shared" si="94"/>
        <v>Y</v>
      </c>
      <c r="AB586" s="9" t="str">
        <f t="shared" si="95"/>
        <v>Y</v>
      </c>
      <c r="AC586" s="9" t="str">
        <f t="shared" si="96"/>
        <v>Y</v>
      </c>
      <c r="AD586" s="9" t="str">
        <f t="shared" si="97"/>
        <v>N</v>
      </c>
      <c r="AE586" s="9" t="str">
        <f t="shared" si="98"/>
        <v>Y</v>
      </c>
      <c r="AF586" s="11" t="str">
        <f t="shared" si="99"/>
        <v>N</v>
      </c>
    </row>
    <row r="587" spans="1:32" ht="13" x14ac:dyDescent="0.15">
      <c r="A587" s="1" t="s">
        <v>1637</v>
      </c>
      <c r="B587" s="1" t="s">
        <v>94</v>
      </c>
      <c r="C587" s="2">
        <v>8995</v>
      </c>
      <c r="D587" s="1" t="s">
        <v>1638</v>
      </c>
      <c r="E587" s="1">
        <v>1</v>
      </c>
      <c r="F587" s="1" t="s">
        <v>24</v>
      </c>
      <c r="G587" s="2">
        <v>49000</v>
      </c>
      <c r="H587" s="1" t="s">
        <v>4</v>
      </c>
      <c r="I587" s="1" t="s">
        <v>25</v>
      </c>
      <c r="J587" s="1" t="s">
        <v>26</v>
      </c>
      <c r="K587" s="1">
        <v>13</v>
      </c>
      <c r="L587" s="3">
        <v>43200</v>
      </c>
      <c r="M587" s="1">
        <v>29</v>
      </c>
      <c r="N587" s="1" t="s">
        <v>1639</v>
      </c>
      <c r="O587" s="1" t="s">
        <v>28</v>
      </c>
      <c r="P587" s="2">
        <v>1995</v>
      </c>
      <c r="Q587" s="1">
        <v>60.1</v>
      </c>
      <c r="R587" s="1">
        <v>5</v>
      </c>
      <c r="S587" s="1">
        <v>125</v>
      </c>
      <c r="T587" s="1">
        <v>2011</v>
      </c>
      <c r="U587" s="5" t="str">
        <f t="shared" si="90"/>
        <v>Manual</v>
      </c>
      <c r="V587" s="7">
        <f t="shared" si="91"/>
        <v>5000</v>
      </c>
      <c r="W587" s="7" t="str">
        <f>IFERROR(INDEX(PriceBands!C:C,MATCH(V587,PriceBands!A:A,0)),"£30k+")</f>
        <v>£5-10k</v>
      </c>
      <c r="X587" s="7">
        <f t="shared" si="92"/>
        <v>0</v>
      </c>
      <c r="Y587" s="7" t="str">
        <f>IFERROR(INDEX(MileageBand!B:B,MATCH(VehicleData!X587,MileageBand!A:A,0)),"Extremely High")</f>
        <v>Low</v>
      </c>
      <c r="Z587" s="7">
        <f t="shared" si="93"/>
        <v>2</v>
      </c>
      <c r="AA587" s="9" t="str">
        <f t="shared" si="94"/>
        <v>Y</v>
      </c>
      <c r="AB587" s="9" t="str">
        <f t="shared" si="95"/>
        <v>Y</v>
      </c>
      <c r="AC587" s="9" t="str">
        <f t="shared" si="96"/>
        <v>Y</v>
      </c>
      <c r="AD587" s="9" t="str">
        <f t="shared" si="97"/>
        <v>N</v>
      </c>
      <c r="AE587" s="9" t="str">
        <f t="shared" si="98"/>
        <v>Y</v>
      </c>
      <c r="AF587" s="11" t="str">
        <f t="shared" si="99"/>
        <v>N</v>
      </c>
    </row>
    <row r="588" spans="1:32" ht="13" x14ac:dyDescent="0.15">
      <c r="A588" s="1" t="s">
        <v>1640</v>
      </c>
      <c r="B588" s="1" t="s">
        <v>1</v>
      </c>
      <c r="C588" s="2">
        <v>2030</v>
      </c>
      <c r="D588" s="1" t="s">
        <v>1641</v>
      </c>
      <c r="E588" s="1">
        <v>1</v>
      </c>
      <c r="F588" s="1" t="s">
        <v>24</v>
      </c>
      <c r="G588" s="2">
        <v>100000</v>
      </c>
      <c r="H588" s="1" t="s">
        <v>48</v>
      </c>
      <c r="I588" s="1" t="s">
        <v>5</v>
      </c>
      <c r="J588" s="1" t="s">
        <v>13</v>
      </c>
      <c r="K588" s="1">
        <v>13</v>
      </c>
      <c r="L588" s="3">
        <v>45545</v>
      </c>
      <c r="M588" s="1">
        <v>12</v>
      </c>
      <c r="N588" s="1" t="s">
        <v>1642</v>
      </c>
      <c r="O588" s="1" t="s">
        <v>15</v>
      </c>
      <c r="P588" s="2">
        <v>1582</v>
      </c>
      <c r="Q588" s="1">
        <v>65.7</v>
      </c>
      <c r="R588" s="1">
        <v>5</v>
      </c>
      <c r="S588" s="1">
        <v>113</v>
      </c>
      <c r="T588" s="1">
        <v>2011</v>
      </c>
      <c r="U588" s="5" t="str">
        <f t="shared" si="90"/>
        <v>Manual</v>
      </c>
      <c r="V588" s="7">
        <f t="shared" si="91"/>
        <v>0</v>
      </c>
      <c r="W588" s="7" t="str">
        <f>IFERROR(INDEX(PriceBands!C:C,MATCH(V588,PriceBands!A:A,0)),"£30k+")</f>
        <v>£0-5k</v>
      </c>
      <c r="X588" s="7">
        <f t="shared" si="92"/>
        <v>100000</v>
      </c>
      <c r="Y588" s="7" t="str">
        <f>IFERROR(INDEX(MileageBand!B:B,MATCH(VehicleData!X588,MileageBand!A:A,0)),"Extremely High")</f>
        <v>High</v>
      </c>
      <c r="Z588" s="7">
        <f t="shared" si="93"/>
        <v>1.6</v>
      </c>
      <c r="AA588" s="9" t="str">
        <f t="shared" si="94"/>
        <v>Y</v>
      </c>
      <c r="AB588" s="9" t="str">
        <f t="shared" si="95"/>
        <v>N</v>
      </c>
      <c r="AC588" s="9" t="str">
        <f t="shared" si="96"/>
        <v>Y</v>
      </c>
      <c r="AD588" s="9" t="str">
        <f t="shared" si="97"/>
        <v>N</v>
      </c>
      <c r="AE588" s="9" t="str">
        <f t="shared" si="98"/>
        <v>Y</v>
      </c>
      <c r="AF588" s="11" t="str">
        <f t="shared" si="99"/>
        <v>N</v>
      </c>
    </row>
    <row r="589" spans="1:32" ht="13" x14ac:dyDescent="0.15">
      <c r="A589" s="1" t="s">
        <v>1643</v>
      </c>
      <c r="B589" s="1" t="s">
        <v>204</v>
      </c>
      <c r="C589" s="2">
        <v>3395</v>
      </c>
      <c r="D589" s="1" t="s">
        <v>1644</v>
      </c>
      <c r="E589" s="1">
        <v>1</v>
      </c>
      <c r="F589" s="1" t="s">
        <v>11</v>
      </c>
      <c r="G589" s="2">
        <v>219000</v>
      </c>
      <c r="H589" s="1" t="s">
        <v>48</v>
      </c>
      <c r="I589" s="1" t="s">
        <v>5</v>
      </c>
      <c r="J589" s="1" t="s">
        <v>6</v>
      </c>
      <c r="K589" s="1">
        <v>16</v>
      </c>
      <c r="L589" s="3">
        <v>45607</v>
      </c>
      <c r="M589" s="1">
        <v>27</v>
      </c>
      <c r="N589" s="1" t="s">
        <v>1645</v>
      </c>
      <c r="O589" s="1" t="s">
        <v>6</v>
      </c>
      <c r="P589" s="2">
        <v>1997</v>
      </c>
      <c r="Q589" s="1">
        <v>34.9</v>
      </c>
      <c r="R589" s="1">
        <v>5</v>
      </c>
      <c r="S589" s="1">
        <v>192</v>
      </c>
      <c r="T589" s="1">
        <v>2008</v>
      </c>
      <c r="U589" s="5" t="str">
        <f t="shared" si="90"/>
        <v>Manual</v>
      </c>
      <c r="V589" s="7">
        <f t="shared" si="91"/>
        <v>0</v>
      </c>
      <c r="W589" s="7" t="str">
        <f>IFERROR(INDEX(PriceBands!C:C,MATCH(V589,PriceBands!A:A,0)),"£30k+")</f>
        <v>£0-5k</v>
      </c>
      <c r="X589" s="7">
        <f t="shared" si="92"/>
        <v>200000</v>
      </c>
      <c r="Y589" s="7" t="str">
        <f>IFERROR(INDEX(MileageBand!B:B,MATCH(VehicleData!X589,MileageBand!A:A,0)),"Extremely High")</f>
        <v>Extremely High</v>
      </c>
      <c r="Z589" s="7">
        <f t="shared" si="93"/>
        <v>2</v>
      </c>
      <c r="AA589" s="9" t="str">
        <f t="shared" si="94"/>
        <v>Y</v>
      </c>
      <c r="AB589" s="9" t="str">
        <f t="shared" si="95"/>
        <v>Y</v>
      </c>
      <c r="AC589" s="9" t="str">
        <f t="shared" si="96"/>
        <v>Y</v>
      </c>
      <c r="AD589" s="9" t="str">
        <f t="shared" si="97"/>
        <v>N</v>
      </c>
      <c r="AE589" s="9" t="str">
        <f t="shared" si="98"/>
        <v>Y</v>
      </c>
      <c r="AF589" s="11" t="str">
        <f t="shared" si="99"/>
        <v>N</v>
      </c>
    </row>
    <row r="590" spans="1:32" ht="13" x14ac:dyDescent="0.15">
      <c r="A590" s="1" t="s">
        <v>1646</v>
      </c>
      <c r="B590" s="1" t="s">
        <v>375</v>
      </c>
      <c r="C590" s="2">
        <v>12950</v>
      </c>
      <c r="D590" s="1" t="s">
        <v>1647</v>
      </c>
      <c r="E590" s="1">
        <v>1</v>
      </c>
      <c r="F590" s="1" t="s">
        <v>11</v>
      </c>
      <c r="G590" s="2">
        <v>4413</v>
      </c>
      <c r="H590" s="1" t="s">
        <v>12</v>
      </c>
      <c r="I590" s="1" t="s">
        <v>25</v>
      </c>
      <c r="J590" s="1" t="s">
        <v>13</v>
      </c>
      <c r="K590" s="1">
        <v>3</v>
      </c>
      <c r="L590" s="3">
        <v>45351</v>
      </c>
      <c r="M590" s="1">
        <v>12</v>
      </c>
      <c r="N590" s="1" t="s">
        <v>1648</v>
      </c>
      <c r="O590" s="1" t="s">
        <v>20</v>
      </c>
      <c r="P590" s="2">
        <v>1199</v>
      </c>
      <c r="Q590" s="1">
        <v>54.3</v>
      </c>
      <c r="R590" s="1">
        <v>5</v>
      </c>
      <c r="S590" s="1">
        <v>124</v>
      </c>
      <c r="T590" s="1">
        <v>2021</v>
      </c>
      <c r="U590" s="5" t="str">
        <f t="shared" si="90"/>
        <v>Manual</v>
      </c>
      <c r="V590" s="7">
        <f t="shared" si="91"/>
        <v>10000</v>
      </c>
      <c r="W590" s="7" t="str">
        <f>IFERROR(INDEX(PriceBands!C:C,MATCH(V590,PriceBands!A:A,0)),"£30k+")</f>
        <v>£10-£15k</v>
      </c>
      <c r="X590" s="7">
        <f t="shared" si="92"/>
        <v>0</v>
      </c>
      <c r="Y590" s="7" t="str">
        <f>IFERROR(INDEX(MileageBand!B:B,MATCH(VehicleData!X590,MileageBand!A:A,0)),"Extremely High")</f>
        <v>Low</v>
      </c>
      <c r="Z590" s="7">
        <f t="shared" si="93"/>
        <v>1.2</v>
      </c>
      <c r="AA590" s="9" t="str">
        <f t="shared" si="94"/>
        <v>Y</v>
      </c>
      <c r="AB590" s="9" t="str">
        <f t="shared" si="95"/>
        <v>Y</v>
      </c>
      <c r="AC590" s="9" t="str">
        <f t="shared" si="96"/>
        <v>Y</v>
      </c>
      <c r="AD590" s="9" t="str">
        <f t="shared" si="97"/>
        <v>Y</v>
      </c>
      <c r="AE590" s="9" t="str">
        <f t="shared" si="98"/>
        <v>Y</v>
      </c>
      <c r="AF590" s="11" t="str">
        <f t="shared" si="99"/>
        <v>Y</v>
      </c>
    </row>
    <row r="591" spans="1:32" ht="13" x14ac:dyDescent="0.15">
      <c r="A591" s="1" t="s">
        <v>1649</v>
      </c>
      <c r="B591" s="1" t="s">
        <v>375</v>
      </c>
      <c r="C591" s="2">
        <v>12950</v>
      </c>
      <c r="D591" s="1" t="s">
        <v>1647</v>
      </c>
      <c r="E591" s="1">
        <v>1</v>
      </c>
      <c r="F591" s="1" t="s">
        <v>11</v>
      </c>
      <c r="G591" s="2">
        <v>29232</v>
      </c>
      <c r="H591" s="1" t="s">
        <v>12</v>
      </c>
      <c r="I591" s="1" t="s">
        <v>25</v>
      </c>
      <c r="J591" s="1" t="s">
        <v>13</v>
      </c>
      <c r="K591" s="1">
        <v>3</v>
      </c>
      <c r="L591" s="3">
        <v>45351</v>
      </c>
      <c r="M591" s="1">
        <v>12</v>
      </c>
      <c r="N591" s="1" t="s">
        <v>1650</v>
      </c>
      <c r="O591" s="1" t="s">
        <v>20</v>
      </c>
      <c r="P591" s="2">
        <v>1199</v>
      </c>
      <c r="Q591" s="1">
        <v>54.3</v>
      </c>
      <c r="R591" s="1">
        <v>5</v>
      </c>
      <c r="S591" s="1">
        <v>124</v>
      </c>
      <c r="T591" s="1">
        <v>2021</v>
      </c>
      <c r="U591" s="5" t="str">
        <f t="shared" si="90"/>
        <v>Manual</v>
      </c>
      <c r="V591" s="7">
        <f t="shared" si="91"/>
        <v>10000</v>
      </c>
      <c r="W591" s="7" t="str">
        <f>IFERROR(INDEX(PriceBands!C:C,MATCH(V591,PriceBands!A:A,0)),"£30k+")</f>
        <v>£10-£15k</v>
      </c>
      <c r="X591" s="7">
        <f t="shared" si="92"/>
        <v>0</v>
      </c>
      <c r="Y591" s="7" t="str">
        <f>IFERROR(INDEX(MileageBand!B:B,MATCH(VehicleData!X591,MileageBand!A:A,0)),"Extremely High")</f>
        <v>Low</v>
      </c>
      <c r="Z591" s="7">
        <f t="shared" si="93"/>
        <v>1.2</v>
      </c>
      <c r="AA591" s="9" t="str">
        <f t="shared" si="94"/>
        <v>Y</v>
      </c>
      <c r="AB591" s="9" t="str">
        <f t="shared" si="95"/>
        <v>Y</v>
      </c>
      <c r="AC591" s="9" t="str">
        <f t="shared" si="96"/>
        <v>Y</v>
      </c>
      <c r="AD591" s="9" t="str">
        <f t="shared" si="97"/>
        <v>Y</v>
      </c>
      <c r="AE591" s="9" t="str">
        <f t="shared" si="98"/>
        <v>Y</v>
      </c>
      <c r="AF591" s="11" t="str">
        <f t="shared" si="99"/>
        <v>Y</v>
      </c>
    </row>
    <row r="592" spans="1:32" ht="13" x14ac:dyDescent="0.15">
      <c r="A592" s="1" t="s">
        <v>1651</v>
      </c>
      <c r="B592" s="1" t="s">
        <v>375</v>
      </c>
      <c r="C592" s="2">
        <v>12950</v>
      </c>
      <c r="D592" s="1" t="s">
        <v>1647</v>
      </c>
      <c r="E592" s="1">
        <v>1</v>
      </c>
      <c r="F592" s="1" t="s">
        <v>11</v>
      </c>
      <c r="G592" s="2">
        <v>20420</v>
      </c>
      <c r="H592" s="1" t="s">
        <v>12</v>
      </c>
      <c r="I592" s="1" t="s">
        <v>25</v>
      </c>
      <c r="J592" s="1" t="s">
        <v>13</v>
      </c>
      <c r="K592" s="1">
        <v>3</v>
      </c>
      <c r="L592" s="3">
        <v>45351</v>
      </c>
      <c r="M592" s="1">
        <v>12</v>
      </c>
      <c r="N592" s="1" t="s">
        <v>1652</v>
      </c>
      <c r="O592" s="1" t="s">
        <v>20</v>
      </c>
      <c r="P592" s="2">
        <v>1199</v>
      </c>
      <c r="Q592" s="1">
        <v>54.3</v>
      </c>
      <c r="R592" s="1">
        <v>5</v>
      </c>
      <c r="S592" s="1">
        <v>124</v>
      </c>
      <c r="T592" s="1">
        <v>2021</v>
      </c>
      <c r="U592" s="5" t="str">
        <f t="shared" si="90"/>
        <v>Manual</v>
      </c>
      <c r="V592" s="7">
        <f t="shared" si="91"/>
        <v>10000</v>
      </c>
      <c r="W592" s="7" t="str">
        <f>IFERROR(INDEX(PriceBands!C:C,MATCH(V592,PriceBands!A:A,0)),"£30k+")</f>
        <v>£10-£15k</v>
      </c>
      <c r="X592" s="7">
        <f t="shared" si="92"/>
        <v>0</v>
      </c>
      <c r="Y592" s="7" t="str">
        <f>IFERROR(INDEX(MileageBand!B:B,MATCH(VehicleData!X592,MileageBand!A:A,0)),"Extremely High")</f>
        <v>Low</v>
      </c>
      <c r="Z592" s="7">
        <f t="shared" si="93"/>
        <v>1.2</v>
      </c>
      <c r="AA592" s="9" t="str">
        <f t="shared" si="94"/>
        <v>Y</v>
      </c>
      <c r="AB592" s="9" t="str">
        <f t="shared" si="95"/>
        <v>Y</v>
      </c>
      <c r="AC592" s="9" t="str">
        <f t="shared" si="96"/>
        <v>Y</v>
      </c>
      <c r="AD592" s="9" t="str">
        <f t="shared" si="97"/>
        <v>Y</v>
      </c>
      <c r="AE592" s="9" t="str">
        <f t="shared" si="98"/>
        <v>Y</v>
      </c>
      <c r="AF592" s="11" t="str">
        <f t="shared" si="99"/>
        <v>Y</v>
      </c>
    </row>
    <row r="593" spans="1:32" ht="13" x14ac:dyDescent="0.15">
      <c r="A593" s="1" t="s">
        <v>1653</v>
      </c>
      <c r="B593" s="1" t="s">
        <v>375</v>
      </c>
      <c r="C593" s="2">
        <v>12950</v>
      </c>
      <c r="D593" s="1" t="s">
        <v>1647</v>
      </c>
      <c r="E593" s="1">
        <v>1</v>
      </c>
      <c r="F593" s="1" t="s">
        <v>11</v>
      </c>
      <c r="G593" s="2">
        <v>26680</v>
      </c>
      <c r="H593" s="1" t="s">
        <v>32</v>
      </c>
      <c r="I593" s="1" t="s">
        <v>25</v>
      </c>
      <c r="J593" s="1" t="s">
        <v>13</v>
      </c>
      <c r="K593" s="1">
        <v>3</v>
      </c>
      <c r="L593" s="3">
        <v>45351</v>
      </c>
      <c r="M593" s="1">
        <v>12</v>
      </c>
      <c r="N593" s="1" t="s">
        <v>1654</v>
      </c>
      <c r="O593" s="1" t="s">
        <v>20</v>
      </c>
      <c r="P593" s="2">
        <v>1199</v>
      </c>
      <c r="Q593" s="1">
        <v>54.3</v>
      </c>
      <c r="R593" s="1">
        <v>5</v>
      </c>
      <c r="S593" s="1">
        <v>124</v>
      </c>
      <c r="T593" s="1">
        <v>2021</v>
      </c>
      <c r="U593" s="5" t="str">
        <f t="shared" si="90"/>
        <v>Manual</v>
      </c>
      <c r="V593" s="7">
        <f t="shared" si="91"/>
        <v>10000</v>
      </c>
      <c r="W593" s="7" t="str">
        <f>IFERROR(INDEX(PriceBands!C:C,MATCH(V593,PriceBands!A:A,0)),"£30k+")</f>
        <v>£10-£15k</v>
      </c>
      <c r="X593" s="7">
        <f t="shared" si="92"/>
        <v>0</v>
      </c>
      <c r="Y593" s="7" t="str">
        <f>IFERROR(INDEX(MileageBand!B:B,MATCH(VehicleData!X593,MileageBand!A:A,0)),"Extremely High")</f>
        <v>Low</v>
      </c>
      <c r="Z593" s="7">
        <f t="shared" si="93"/>
        <v>1.2</v>
      </c>
      <c r="AA593" s="9" t="str">
        <f t="shared" si="94"/>
        <v>Y</v>
      </c>
      <c r="AB593" s="9" t="str">
        <f t="shared" si="95"/>
        <v>Y</v>
      </c>
      <c r="AC593" s="9" t="str">
        <f t="shared" si="96"/>
        <v>Y</v>
      </c>
      <c r="AD593" s="9" t="str">
        <f t="shared" si="97"/>
        <v>Y</v>
      </c>
      <c r="AE593" s="9" t="str">
        <f t="shared" si="98"/>
        <v>Y</v>
      </c>
      <c r="AF593" s="11" t="str">
        <f t="shared" si="99"/>
        <v>Y</v>
      </c>
    </row>
    <row r="594" spans="1:32" ht="13" x14ac:dyDescent="0.15">
      <c r="A594" s="1" t="s">
        <v>1655</v>
      </c>
      <c r="B594" s="1" t="s">
        <v>375</v>
      </c>
      <c r="C594" s="2">
        <v>12950</v>
      </c>
      <c r="D594" s="1" t="s">
        <v>1647</v>
      </c>
      <c r="E594" s="1">
        <v>1</v>
      </c>
      <c r="F594" s="1" t="s">
        <v>11</v>
      </c>
      <c r="G594" s="2">
        <v>22446</v>
      </c>
      <c r="H594" s="1" t="s">
        <v>32</v>
      </c>
      <c r="I594" s="1" t="s">
        <v>25</v>
      </c>
      <c r="J594" s="1" t="s">
        <v>13</v>
      </c>
      <c r="K594" s="1">
        <v>3</v>
      </c>
      <c r="L594" s="3">
        <v>45351</v>
      </c>
      <c r="M594" s="1">
        <v>12</v>
      </c>
      <c r="N594" s="1" t="s">
        <v>1656</v>
      </c>
      <c r="O594" s="1" t="s">
        <v>20</v>
      </c>
      <c r="P594" s="2">
        <v>1199</v>
      </c>
      <c r="Q594" s="1">
        <v>54.3</v>
      </c>
      <c r="R594" s="1">
        <v>5</v>
      </c>
      <c r="S594" s="1">
        <v>124</v>
      </c>
      <c r="T594" s="1">
        <v>2021</v>
      </c>
      <c r="U594" s="5" t="str">
        <f t="shared" si="90"/>
        <v>Manual</v>
      </c>
      <c r="V594" s="7">
        <f t="shared" si="91"/>
        <v>10000</v>
      </c>
      <c r="W594" s="7" t="str">
        <f>IFERROR(INDEX(PriceBands!C:C,MATCH(V594,PriceBands!A:A,0)),"£30k+")</f>
        <v>£10-£15k</v>
      </c>
      <c r="X594" s="7">
        <f t="shared" si="92"/>
        <v>0</v>
      </c>
      <c r="Y594" s="7" t="str">
        <f>IFERROR(INDEX(MileageBand!B:B,MATCH(VehicleData!X594,MileageBand!A:A,0)),"Extremely High")</f>
        <v>Low</v>
      </c>
      <c r="Z594" s="7">
        <f t="shared" si="93"/>
        <v>1.2</v>
      </c>
      <c r="AA594" s="9" t="str">
        <f t="shared" si="94"/>
        <v>Y</v>
      </c>
      <c r="AB594" s="9" t="str">
        <f t="shared" si="95"/>
        <v>Y</v>
      </c>
      <c r="AC594" s="9" t="str">
        <f t="shared" si="96"/>
        <v>Y</v>
      </c>
      <c r="AD594" s="9" t="str">
        <f t="shared" si="97"/>
        <v>Y</v>
      </c>
      <c r="AE594" s="9" t="str">
        <f t="shared" si="98"/>
        <v>Y</v>
      </c>
      <c r="AF594" s="11" t="str">
        <f t="shared" si="99"/>
        <v>Y</v>
      </c>
    </row>
    <row r="595" spans="1:32" ht="13" x14ac:dyDescent="0.15">
      <c r="A595" s="1" t="s">
        <v>1657</v>
      </c>
      <c r="B595" s="1" t="s">
        <v>375</v>
      </c>
      <c r="C595" s="2">
        <v>12950</v>
      </c>
      <c r="D595" s="1" t="s">
        <v>1647</v>
      </c>
      <c r="E595" s="1">
        <v>1</v>
      </c>
      <c r="F595" s="1" t="s">
        <v>11</v>
      </c>
      <c r="G595" s="2">
        <v>16942</v>
      </c>
      <c r="H595" s="1" t="s">
        <v>32</v>
      </c>
      <c r="I595" s="1" t="s">
        <v>25</v>
      </c>
      <c r="J595" s="1" t="s">
        <v>13</v>
      </c>
      <c r="K595" s="1">
        <v>3</v>
      </c>
      <c r="L595" s="3">
        <v>45351</v>
      </c>
      <c r="M595" s="1">
        <v>12</v>
      </c>
      <c r="N595" s="1" t="s">
        <v>1658</v>
      </c>
      <c r="O595" s="1" t="s">
        <v>20</v>
      </c>
      <c r="P595" s="2">
        <v>1199</v>
      </c>
      <c r="Q595" s="1">
        <v>54.3</v>
      </c>
      <c r="R595" s="1">
        <v>5</v>
      </c>
      <c r="S595" s="1">
        <v>124</v>
      </c>
      <c r="T595" s="1">
        <v>2021</v>
      </c>
      <c r="U595" s="5" t="str">
        <f t="shared" si="90"/>
        <v>Manual</v>
      </c>
      <c r="V595" s="7">
        <f t="shared" si="91"/>
        <v>10000</v>
      </c>
      <c r="W595" s="7" t="str">
        <f>IFERROR(INDEX(PriceBands!C:C,MATCH(V595,PriceBands!A:A,0)),"£30k+")</f>
        <v>£10-£15k</v>
      </c>
      <c r="X595" s="7">
        <f t="shared" si="92"/>
        <v>0</v>
      </c>
      <c r="Y595" s="7" t="str">
        <f>IFERROR(INDEX(MileageBand!B:B,MATCH(VehicleData!X595,MileageBand!A:A,0)),"Extremely High")</f>
        <v>Low</v>
      </c>
      <c r="Z595" s="7">
        <f t="shared" si="93"/>
        <v>1.2</v>
      </c>
      <c r="AA595" s="9" t="str">
        <f t="shared" si="94"/>
        <v>Y</v>
      </c>
      <c r="AB595" s="9" t="str">
        <f t="shared" si="95"/>
        <v>Y</v>
      </c>
      <c r="AC595" s="9" t="str">
        <f t="shared" si="96"/>
        <v>Y</v>
      </c>
      <c r="AD595" s="9" t="str">
        <f t="shared" si="97"/>
        <v>Y</v>
      </c>
      <c r="AE595" s="9" t="str">
        <f t="shared" si="98"/>
        <v>Y</v>
      </c>
      <c r="AF595" s="11" t="str">
        <f t="shared" si="99"/>
        <v>Y</v>
      </c>
    </row>
    <row r="596" spans="1:32" ht="13" x14ac:dyDescent="0.15">
      <c r="A596" s="1" t="s">
        <v>1659</v>
      </c>
      <c r="B596" s="1" t="s">
        <v>375</v>
      </c>
      <c r="C596" s="2">
        <v>12950</v>
      </c>
      <c r="D596" s="1" t="s">
        <v>1647</v>
      </c>
      <c r="E596" s="1">
        <v>1</v>
      </c>
      <c r="F596" s="1" t="s">
        <v>11</v>
      </c>
      <c r="G596" s="2">
        <v>16376</v>
      </c>
      <c r="H596" s="1" t="s">
        <v>32</v>
      </c>
      <c r="I596" s="1" t="s">
        <v>25</v>
      </c>
      <c r="J596" s="1" t="s">
        <v>13</v>
      </c>
      <c r="K596" s="1">
        <v>3</v>
      </c>
      <c r="L596" s="3">
        <v>45351</v>
      </c>
      <c r="M596" s="1">
        <v>12</v>
      </c>
      <c r="N596" s="1" t="s">
        <v>1660</v>
      </c>
      <c r="O596" s="1" t="s">
        <v>20</v>
      </c>
      <c r="P596" s="2">
        <v>1199</v>
      </c>
      <c r="Q596" s="1">
        <v>54.3</v>
      </c>
      <c r="R596" s="1">
        <v>5</v>
      </c>
      <c r="S596" s="1">
        <v>124</v>
      </c>
      <c r="T596" s="1">
        <v>2021</v>
      </c>
      <c r="U596" s="5" t="str">
        <f t="shared" si="90"/>
        <v>Manual</v>
      </c>
      <c r="V596" s="7">
        <f t="shared" si="91"/>
        <v>10000</v>
      </c>
      <c r="W596" s="7" t="str">
        <f>IFERROR(INDEX(PriceBands!C:C,MATCH(V596,PriceBands!A:A,0)),"£30k+")</f>
        <v>£10-£15k</v>
      </c>
      <c r="X596" s="7">
        <f t="shared" si="92"/>
        <v>0</v>
      </c>
      <c r="Y596" s="7" t="str">
        <f>IFERROR(INDEX(MileageBand!B:B,MATCH(VehicleData!X596,MileageBand!A:A,0)),"Extremely High")</f>
        <v>Low</v>
      </c>
      <c r="Z596" s="7">
        <f t="shared" si="93"/>
        <v>1.2</v>
      </c>
      <c r="AA596" s="9" t="str">
        <f t="shared" si="94"/>
        <v>Y</v>
      </c>
      <c r="AB596" s="9" t="str">
        <f t="shared" si="95"/>
        <v>Y</v>
      </c>
      <c r="AC596" s="9" t="str">
        <f t="shared" si="96"/>
        <v>Y</v>
      </c>
      <c r="AD596" s="9" t="str">
        <f t="shared" si="97"/>
        <v>Y</v>
      </c>
      <c r="AE596" s="9" t="str">
        <f t="shared" si="98"/>
        <v>Y</v>
      </c>
      <c r="AF596" s="11" t="str">
        <f t="shared" si="99"/>
        <v>Y</v>
      </c>
    </row>
    <row r="597" spans="1:32" ht="13" x14ac:dyDescent="0.15">
      <c r="A597" s="1" t="s">
        <v>1661</v>
      </c>
      <c r="B597" s="1" t="s">
        <v>375</v>
      </c>
      <c r="C597" s="2">
        <v>12950</v>
      </c>
      <c r="D597" s="1" t="s">
        <v>1647</v>
      </c>
      <c r="E597" s="1">
        <v>1</v>
      </c>
      <c r="F597" s="1" t="s">
        <v>11</v>
      </c>
      <c r="G597" s="2">
        <v>20854</v>
      </c>
      <c r="H597" s="1" t="s">
        <v>32</v>
      </c>
      <c r="I597" s="1" t="s">
        <v>25</v>
      </c>
      <c r="J597" s="1" t="s">
        <v>13</v>
      </c>
      <c r="K597" s="1">
        <v>3</v>
      </c>
      <c r="L597" s="3">
        <v>45351</v>
      </c>
      <c r="M597" s="1">
        <v>12</v>
      </c>
      <c r="N597" s="1" t="s">
        <v>1662</v>
      </c>
      <c r="O597" s="1" t="s">
        <v>20</v>
      </c>
      <c r="P597" s="2">
        <v>1199</v>
      </c>
      <c r="Q597" s="1">
        <v>54.3</v>
      </c>
      <c r="R597" s="1">
        <v>5</v>
      </c>
      <c r="S597" s="1">
        <v>124</v>
      </c>
      <c r="T597" s="1">
        <v>2021</v>
      </c>
      <c r="U597" s="5" t="str">
        <f t="shared" si="90"/>
        <v>Manual</v>
      </c>
      <c r="V597" s="7">
        <f t="shared" si="91"/>
        <v>10000</v>
      </c>
      <c r="W597" s="7" t="str">
        <f>IFERROR(INDEX(PriceBands!C:C,MATCH(V597,PriceBands!A:A,0)),"£30k+")</f>
        <v>£10-£15k</v>
      </c>
      <c r="X597" s="7">
        <f t="shared" si="92"/>
        <v>0</v>
      </c>
      <c r="Y597" s="7" t="str">
        <f>IFERROR(INDEX(MileageBand!B:B,MATCH(VehicleData!X597,MileageBand!A:A,0)),"Extremely High")</f>
        <v>Low</v>
      </c>
      <c r="Z597" s="7">
        <f t="shared" si="93"/>
        <v>1.2</v>
      </c>
      <c r="AA597" s="9" t="str">
        <f t="shared" si="94"/>
        <v>Y</v>
      </c>
      <c r="AB597" s="9" t="str">
        <f t="shared" si="95"/>
        <v>Y</v>
      </c>
      <c r="AC597" s="9" t="str">
        <f t="shared" si="96"/>
        <v>Y</v>
      </c>
      <c r="AD597" s="9" t="str">
        <f t="shared" si="97"/>
        <v>Y</v>
      </c>
      <c r="AE597" s="9" t="str">
        <f t="shared" si="98"/>
        <v>Y</v>
      </c>
      <c r="AF597" s="11" t="str">
        <f t="shared" si="99"/>
        <v>Y</v>
      </c>
    </row>
    <row r="598" spans="1:32" ht="13" x14ac:dyDescent="0.15">
      <c r="A598" s="1" t="s">
        <v>1663</v>
      </c>
      <c r="B598" s="1" t="s">
        <v>375</v>
      </c>
      <c r="C598" s="2">
        <v>12950</v>
      </c>
      <c r="D598" s="1" t="s">
        <v>1647</v>
      </c>
      <c r="E598" s="1">
        <v>1</v>
      </c>
      <c r="F598" s="1" t="s">
        <v>11</v>
      </c>
      <c r="G598" s="2">
        <v>18106</v>
      </c>
      <c r="H598" s="1" t="s">
        <v>32</v>
      </c>
      <c r="I598" s="1" t="s">
        <v>25</v>
      </c>
      <c r="J598" s="1" t="s">
        <v>13</v>
      </c>
      <c r="K598" s="1">
        <v>3</v>
      </c>
      <c r="L598" s="3">
        <v>45351</v>
      </c>
      <c r="M598" s="1">
        <v>12</v>
      </c>
      <c r="N598" s="1" t="s">
        <v>1664</v>
      </c>
      <c r="O598" s="1" t="s">
        <v>20</v>
      </c>
      <c r="P598" s="2">
        <v>1199</v>
      </c>
      <c r="Q598" s="1">
        <v>54.3</v>
      </c>
      <c r="R598" s="1">
        <v>5</v>
      </c>
      <c r="S598" s="1">
        <v>124</v>
      </c>
      <c r="T598" s="1">
        <v>2021</v>
      </c>
      <c r="U598" s="5" t="str">
        <f t="shared" si="90"/>
        <v>Manual</v>
      </c>
      <c r="V598" s="7">
        <f t="shared" si="91"/>
        <v>10000</v>
      </c>
      <c r="W598" s="7" t="str">
        <f>IFERROR(INDEX(PriceBands!C:C,MATCH(V598,PriceBands!A:A,0)),"£30k+")</f>
        <v>£10-£15k</v>
      </c>
      <c r="X598" s="7">
        <f t="shared" si="92"/>
        <v>0</v>
      </c>
      <c r="Y598" s="7" t="str">
        <f>IFERROR(INDEX(MileageBand!B:B,MATCH(VehicleData!X598,MileageBand!A:A,0)),"Extremely High")</f>
        <v>Low</v>
      </c>
      <c r="Z598" s="7">
        <f t="shared" si="93"/>
        <v>1.2</v>
      </c>
      <c r="AA598" s="9" t="str">
        <f t="shared" si="94"/>
        <v>Y</v>
      </c>
      <c r="AB598" s="9" t="str">
        <f t="shared" si="95"/>
        <v>Y</v>
      </c>
      <c r="AC598" s="9" t="str">
        <f t="shared" si="96"/>
        <v>Y</v>
      </c>
      <c r="AD598" s="9" t="str">
        <f t="shared" si="97"/>
        <v>Y</v>
      </c>
      <c r="AE598" s="9" t="str">
        <f t="shared" si="98"/>
        <v>Y</v>
      </c>
      <c r="AF598" s="11" t="str">
        <f t="shared" si="99"/>
        <v>Y</v>
      </c>
    </row>
    <row r="599" spans="1:32" ht="13" x14ac:dyDescent="0.15">
      <c r="A599" s="1" t="s">
        <v>1665</v>
      </c>
      <c r="B599" s="1" t="s">
        <v>375</v>
      </c>
      <c r="C599" s="2">
        <v>12950</v>
      </c>
      <c r="D599" s="1" t="s">
        <v>1647</v>
      </c>
      <c r="E599" s="1">
        <v>1</v>
      </c>
      <c r="F599" s="1" t="s">
        <v>11</v>
      </c>
      <c r="G599" s="2">
        <v>11362</v>
      </c>
      <c r="H599" s="1" t="s">
        <v>32</v>
      </c>
      <c r="I599" s="1" t="s">
        <v>25</v>
      </c>
      <c r="J599" s="1" t="s">
        <v>13</v>
      </c>
      <c r="K599" s="1">
        <v>3</v>
      </c>
      <c r="L599" s="3">
        <v>45351</v>
      </c>
      <c r="M599" s="1">
        <v>12</v>
      </c>
      <c r="N599" s="1" t="s">
        <v>1666</v>
      </c>
      <c r="O599" s="1" t="s">
        <v>20</v>
      </c>
      <c r="P599" s="2">
        <v>1199</v>
      </c>
      <c r="Q599" s="1">
        <v>54.3</v>
      </c>
      <c r="R599" s="1">
        <v>5</v>
      </c>
      <c r="S599" s="1">
        <v>124</v>
      </c>
      <c r="T599" s="1">
        <v>2021</v>
      </c>
      <c r="U599" s="5" t="str">
        <f t="shared" si="90"/>
        <v>Manual</v>
      </c>
      <c r="V599" s="7">
        <f t="shared" si="91"/>
        <v>10000</v>
      </c>
      <c r="W599" s="7" t="str">
        <f>IFERROR(INDEX(PriceBands!C:C,MATCH(V599,PriceBands!A:A,0)),"£30k+")</f>
        <v>£10-£15k</v>
      </c>
      <c r="X599" s="7">
        <f t="shared" si="92"/>
        <v>0</v>
      </c>
      <c r="Y599" s="7" t="str">
        <f>IFERROR(INDEX(MileageBand!B:B,MATCH(VehicleData!X599,MileageBand!A:A,0)),"Extremely High")</f>
        <v>Low</v>
      </c>
      <c r="Z599" s="7">
        <f t="shared" si="93"/>
        <v>1.2</v>
      </c>
      <c r="AA599" s="9" t="str">
        <f t="shared" si="94"/>
        <v>Y</v>
      </c>
      <c r="AB599" s="9" t="str">
        <f t="shared" si="95"/>
        <v>Y</v>
      </c>
      <c r="AC599" s="9" t="str">
        <f t="shared" si="96"/>
        <v>Y</v>
      </c>
      <c r="AD599" s="9" t="str">
        <f t="shared" si="97"/>
        <v>Y</v>
      </c>
      <c r="AE599" s="9" t="str">
        <f t="shared" si="98"/>
        <v>Y</v>
      </c>
      <c r="AF599" s="11" t="str">
        <f t="shared" si="99"/>
        <v>Y</v>
      </c>
    </row>
    <row r="600" spans="1:32" ht="13" x14ac:dyDescent="0.15">
      <c r="A600" s="1" t="s">
        <v>1667</v>
      </c>
      <c r="B600" s="1" t="s">
        <v>375</v>
      </c>
      <c r="C600" s="2">
        <v>12950</v>
      </c>
      <c r="D600" s="1" t="s">
        <v>1647</v>
      </c>
      <c r="E600" s="1">
        <v>1</v>
      </c>
      <c r="F600" s="1" t="s">
        <v>11</v>
      </c>
      <c r="G600" s="2">
        <v>12595</v>
      </c>
      <c r="H600" s="1" t="s">
        <v>32</v>
      </c>
      <c r="I600" s="1" t="s">
        <v>25</v>
      </c>
      <c r="J600" s="1" t="s">
        <v>13</v>
      </c>
      <c r="K600" s="1">
        <v>3</v>
      </c>
      <c r="L600" s="3">
        <v>45351</v>
      </c>
      <c r="M600" s="1">
        <v>12</v>
      </c>
      <c r="N600" s="1" t="s">
        <v>1668</v>
      </c>
      <c r="O600" s="1" t="s">
        <v>20</v>
      </c>
      <c r="P600" s="2">
        <v>1199</v>
      </c>
      <c r="Q600" s="1">
        <v>54.3</v>
      </c>
      <c r="R600" s="1">
        <v>5</v>
      </c>
      <c r="S600" s="1">
        <v>124</v>
      </c>
      <c r="T600" s="1">
        <v>2021</v>
      </c>
      <c r="U600" s="5" t="str">
        <f t="shared" si="90"/>
        <v>Manual</v>
      </c>
      <c r="V600" s="7">
        <f t="shared" si="91"/>
        <v>10000</v>
      </c>
      <c r="W600" s="7" t="str">
        <f>IFERROR(INDEX(PriceBands!C:C,MATCH(V600,PriceBands!A:A,0)),"£30k+")</f>
        <v>£10-£15k</v>
      </c>
      <c r="X600" s="7">
        <f t="shared" si="92"/>
        <v>0</v>
      </c>
      <c r="Y600" s="7" t="str">
        <f>IFERROR(INDEX(MileageBand!B:B,MATCH(VehicleData!X600,MileageBand!A:A,0)),"Extremely High")</f>
        <v>Low</v>
      </c>
      <c r="Z600" s="7">
        <f t="shared" si="93"/>
        <v>1.2</v>
      </c>
      <c r="AA600" s="9" t="str">
        <f t="shared" si="94"/>
        <v>Y</v>
      </c>
      <c r="AB600" s="9" t="str">
        <f t="shared" si="95"/>
        <v>Y</v>
      </c>
      <c r="AC600" s="9" t="str">
        <f t="shared" si="96"/>
        <v>Y</v>
      </c>
      <c r="AD600" s="9" t="str">
        <f t="shared" si="97"/>
        <v>Y</v>
      </c>
      <c r="AE600" s="9" t="str">
        <f t="shared" si="98"/>
        <v>Y</v>
      </c>
      <c r="AF600" s="11" t="str">
        <f t="shared" si="99"/>
        <v>Y</v>
      </c>
    </row>
    <row r="601" spans="1:32" ht="13" x14ac:dyDescent="0.15">
      <c r="A601" s="1" t="s">
        <v>1669</v>
      </c>
      <c r="B601" s="1" t="s">
        <v>375</v>
      </c>
      <c r="C601" s="2">
        <v>12950</v>
      </c>
      <c r="D601" s="1" t="s">
        <v>1647</v>
      </c>
      <c r="E601" s="1">
        <v>1</v>
      </c>
      <c r="F601" s="1" t="s">
        <v>11</v>
      </c>
      <c r="G601" s="2">
        <v>13447</v>
      </c>
      <c r="H601" s="1" t="s">
        <v>12</v>
      </c>
      <c r="I601" s="1" t="s">
        <v>25</v>
      </c>
      <c r="J601" s="1" t="s">
        <v>13</v>
      </c>
      <c r="K601" s="1">
        <v>3</v>
      </c>
      <c r="L601" s="3">
        <v>45351</v>
      </c>
      <c r="M601" s="1">
        <v>12</v>
      </c>
      <c r="N601" s="1" t="s">
        <v>1670</v>
      </c>
      <c r="O601" s="1" t="s">
        <v>20</v>
      </c>
      <c r="P601" s="2">
        <v>1199</v>
      </c>
      <c r="Q601" s="1">
        <v>54.3</v>
      </c>
      <c r="R601" s="1">
        <v>5</v>
      </c>
      <c r="S601" s="1">
        <v>124</v>
      </c>
      <c r="T601" s="1">
        <v>2021</v>
      </c>
      <c r="U601" s="5" t="str">
        <f t="shared" si="90"/>
        <v>Manual</v>
      </c>
      <c r="V601" s="7">
        <f t="shared" si="91"/>
        <v>10000</v>
      </c>
      <c r="W601" s="7" t="str">
        <f>IFERROR(INDEX(PriceBands!C:C,MATCH(V601,PriceBands!A:A,0)),"£30k+")</f>
        <v>£10-£15k</v>
      </c>
      <c r="X601" s="7">
        <f t="shared" si="92"/>
        <v>0</v>
      </c>
      <c r="Y601" s="7" t="str">
        <f>IFERROR(INDEX(MileageBand!B:B,MATCH(VehicleData!X601,MileageBand!A:A,0)),"Extremely High")</f>
        <v>Low</v>
      </c>
      <c r="Z601" s="7">
        <f t="shared" si="93"/>
        <v>1.2</v>
      </c>
      <c r="AA601" s="9" t="str">
        <f t="shared" si="94"/>
        <v>Y</v>
      </c>
      <c r="AB601" s="9" t="str">
        <f t="shared" si="95"/>
        <v>Y</v>
      </c>
      <c r="AC601" s="9" t="str">
        <f t="shared" si="96"/>
        <v>Y</v>
      </c>
      <c r="AD601" s="9" t="str">
        <f t="shared" si="97"/>
        <v>Y</v>
      </c>
      <c r="AE601" s="9" t="str">
        <f t="shared" si="98"/>
        <v>Y</v>
      </c>
      <c r="AF601" s="11" t="str">
        <f t="shared" si="99"/>
        <v>Y</v>
      </c>
    </row>
    <row r="602" spans="1:32" ht="13" x14ac:dyDescent="0.15">
      <c r="A602" s="1" t="s">
        <v>1671</v>
      </c>
      <c r="B602" s="1" t="s">
        <v>375</v>
      </c>
      <c r="C602" s="2">
        <v>12950</v>
      </c>
      <c r="D602" s="1" t="s">
        <v>1647</v>
      </c>
      <c r="E602" s="1">
        <v>1</v>
      </c>
      <c r="F602" s="1" t="s">
        <v>11</v>
      </c>
      <c r="G602" s="2">
        <v>16782</v>
      </c>
      <c r="H602" s="1" t="s">
        <v>12</v>
      </c>
      <c r="I602" s="1" t="s">
        <v>25</v>
      </c>
      <c r="J602" s="1" t="s">
        <v>13</v>
      </c>
      <c r="K602" s="1">
        <v>3</v>
      </c>
      <c r="L602" s="3">
        <v>45351</v>
      </c>
      <c r="M602" s="1">
        <v>12</v>
      </c>
      <c r="N602" s="1" t="s">
        <v>1672</v>
      </c>
      <c r="O602" s="1" t="s">
        <v>20</v>
      </c>
      <c r="P602" s="2">
        <v>1199</v>
      </c>
      <c r="Q602" s="1">
        <v>54.3</v>
      </c>
      <c r="R602" s="1">
        <v>5</v>
      </c>
      <c r="S602" s="1">
        <v>124</v>
      </c>
      <c r="T602" s="1">
        <v>2021</v>
      </c>
      <c r="U602" s="5" t="str">
        <f t="shared" si="90"/>
        <v>Manual</v>
      </c>
      <c r="V602" s="7">
        <f t="shared" si="91"/>
        <v>10000</v>
      </c>
      <c r="W602" s="7" t="str">
        <f>IFERROR(INDEX(PriceBands!C:C,MATCH(V602,PriceBands!A:A,0)),"£30k+")</f>
        <v>£10-£15k</v>
      </c>
      <c r="X602" s="7">
        <f t="shared" si="92"/>
        <v>0</v>
      </c>
      <c r="Y602" s="7" t="str">
        <f>IFERROR(INDEX(MileageBand!B:B,MATCH(VehicleData!X602,MileageBand!A:A,0)),"Extremely High")</f>
        <v>Low</v>
      </c>
      <c r="Z602" s="7">
        <f t="shared" si="93"/>
        <v>1.2</v>
      </c>
      <c r="AA602" s="9" t="str">
        <f t="shared" si="94"/>
        <v>Y</v>
      </c>
      <c r="AB602" s="9" t="str">
        <f t="shared" si="95"/>
        <v>Y</v>
      </c>
      <c r="AC602" s="9" t="str">
        <f t="shared" si="96"/>
        <v>Y</v>
      </c>
      <c r="AD602" s="9" t="str">
        <f t="shared" si="97"/>
        <v>Y</v>
      </c>
      <c r="AE602" s="9" t="str">
        <f t="shared" si="98"/>
        <v>Y</v>
      </c>
      <c r="AF602" s="11" t="str">
        <f t="shared" si="99"/>
        <v>Y</v>
      </c>
    </row>
    <row r="603" spans="1:32" ht="13" x14ac:dyDescent="0.15">
      <c r="A603" s="1" t="s">
        <v>1673</v>
      </c>
      <c r="B603" s="1" t="s">
        <v>375</v>
      </c>
      <c r="C603" s="2">
        <v>12950</v>
      </c>
      <c r="D603" s="1" t="s">
        <v>1647</v>
      </c>
      <c r="E603" s="1">
        <v>1</v>
      </c>
      <c r="F603" s="1" t="s">
        <v>11</v>
      </c>
      <c r="G603" s="2">
        <v>14069</v>
      </c>
      <c r="H603" s="1" t="s">
        <v>12</v>
      </c>
      <c r="I603" s="1" t="s">
        <v>25</v>
      </c>
      <c r="J603" s="1" t="s">
        <v>13</v>
      </c>
      <c r="K603" s="1">
        <v>3</v>
      </c>
      <c r="L603" s="3">
        <v>45351</v>
      </c>
      <c r="M603" s="1">
        <v>12</v>
      </c>
      <c r="N603" s="1" t="s">
        <v>1674</v>
      </c>
      <c r="O603" s="1" t="s">
        <v>20</v>
      </c>
      <c r="P603" s="2">
        <v>1199</v>
      </c>
      <c r="Q603" s="1">
        <v>54.3</v>
      </c>
      <c r="R603" s="1">
        <v>5</v>
      </c>
      <c r="S603" s="1">
        <v>124</v>
      </c>
      <c r="T603" s="1">
        <v>2021</v>
      </c>
      <c r="U603" s="5" t="str">
        <f t="shared" si="90"/>
        <v>Manual</v>
      </c>
      <c r="V603" s="7">
        <f t="shared" si="91"/>
        <v>10000</v>
      </c>
      <c r="W603" s="7" t="str">
        <f>IFERROR(INDEX(PriceBands!C:C,MATCH(V603,PriceBands!A:A,0)),"£30k+")</f>
        <v>£10-£15k</v>
      </c>
      <c r="X603" s="7">
        <f t="shared" si="92"/>
        <v>0</v>
      </c>
      <c r="Y603" s="7" t="str">
        <f>IFERROR(INDEX(MileageBand!B:B,MATCH(VehicleData!X603,MileageBand!A:A,0)),"Extremely High")</f>
        <v>Low</v>
      </c>
      <c r="Z603" s="7">
        <f t="shared" si="93"/>
        <v>1.2</v>
      </c>
      <c r="AA603" s="9" t="str">
        <f t="shared" si="94"/>
        <v>Y</v>
      </c>
      <c r="AB603" s="9" t="str">
        <f t="shared" si="95"/>
        <v>Y</v>
      </c>
      <c r="AC603" s="9" t="str">
        <f t="shared" si="96"/>
        <v>Y</v>
      </c>
      <c r="AD603" s="9" t="str">
        <f t="shared" si="97"/>
        <v>Y</v>
      </c>
      <c r="AE603" s="9" t="str">
        <f t="shared" si="98"/>
        <v>Y</v>
      </c>
      <c r="AF603" s="11" t="str">
        <f t="shared" si="99"/>
        <v>Y</v>
      </c>
    </row>
    <row r="604" spans="1:32" ht="13" x14ac:dyDescent="0.15">
      <c r="A604" s="1" t="s">
        <v>1675</v>
      </c>
      <c r="B604" s="1" t="s">
        <v>375</v>
      </c>
      <c r="C604" s="2">
        <v>12950</v>
      </c>
      <c r="D604" s="1" t="s">
        <v>1647</v>
      </c>
      <c r="E604" s="1">
        <v>1</v>
      </c>
      <c r="F604" s="1" t="s">
        <v>11</v>
      </c>
      <c r="G604" s="2">
        <v>22721</v>
      </c>
      <c r="H604" s="1" t="s">
        <v>12</v>
      </c>
      <c r="I604" s="1" t="s">
        <v>25</v>
      </c>
      <c r="J604" s="1" t="s">
        <v>13</v>
      </c>
      <c r="K604" s="1">
        <v>3</v>
      </c>
      <c r="L604" s="3">
        <v>45351</v>
      </c>
      <c r="M604" s="1">
        <v>12</v>
      </c>
      <c r="N604" s="1" t="s">
        <v>1676</v>
      </c>
      <c r="O604" s="1" t="s">
        <v>20</v>
      </c>
      <c r="P604" s="2">
        <v>1199</v>
      </c>
      <c r="Q604" s="1">
        <v>54.3</v>
      </c>
      <c r="R604" s="1">
        <v>5</v>
      </c>
      <c r="S604" s="1">
        <v>124</v>
      </c>
      <c r="T604" s="1">
        <v>2021</v>
      </c>
      <c r="U604" s="5" t="str">
        <f t="shared" si="90"/>
        <v>Manual</v>
      </c>
      <c r="V604" s="7">
        <f t="shared" si="91"/>
        <v>10000</v>
      </c>
      <c r="W604" s="7" t="str">
        <f>IFERROR(INDEX(PriceBands!C:C,MATCH(V604,PriceBands!A:A,0)),"£30k+")</f>
        <v>£10-£15k</v>
      </c>
      <c r="X604" s="7">
        <f t="shared" si="92"/>
        <v>0</v>
      </c>
      <c r="Y604" s="7" t="str">
        <f>IFERROR(INDEX(MileageBand!B:B,MATCH(VehicleData!X604,MileageBand!A:A,0)),"Extremely High")</f>
        <v>Low</v>
      </c>
      <c r="Z604" s="7">
        <f t="shared" si="93"/>
        <v>1.2</v>
      </c>
      <c r="AA604" s="9" t="str">
        <f t="shared" si="94"/>
        <v>Y</v>
      </c>
      <c r="AB604" s="9" t="str">
        <f t="shared" si="95"/>
        <v>Y</v>
      </c>
      <c r="AC604" s="9" t="str">
        <f t="shared" si="96"/>
        <v>Y</v>
      </c>
      <c r="AD604" s="9" t="str">
        <f t="shared" si="97"/>
        <v>Y</v>
      </c>
      <c r="AE604" s="9" t="str">
        <f t="shared" si="98"/>
        <v>Y</v>
      </c>
      <c r="AF604" s="11" t="str">
        <f t="shared" si="99"/>
        <v>Y</v>
      </c>
    </row>
    <row r="605" spans="1:32" ht="13" x14ac:dyDescent="0.15">
      <c r="A605" s="1" t="s">
        <v>1677</v>
      </c>
      <c r="B605" s="1" t="s">
        <v>375</v>
      </c>
      <c r="C605" s="2">
        <v>12950</v>
      </c>
      <c r="D605" s="1" t="s">
        <v>1647</v>
      </c>
      <c r="E605" s="1">
        <v>1</v>
      </c>
      <c r="F605" s="1" t="s">
        <v>11</v>
      </c>
      <c r="G605" s="2">
        <v>19629</v>
      </c>
      <c r="H605" s="1" t="s">
        <v>12</v>
      </c>
      <c r="I605" s="1" t="s">
        <v>25</v>
      </c>
      <c r="J605" s="1" t="s">
        <v>13</v>
      </c>
      <c r="K605" s="1">
        <v>3</v>
      </c>
      <c r="L605" s="3">
        <v>45351</v>
      </c>
      <c r="M605" s="1">
        <v>12</v>
      </c>
      <c r="N605" s="1" t="s">
        <v>1678</v>
      </c>
      <c r="O605" s="1" t="s">
        <v>20</v>
      </c>
      <c r="P605" s="2">
        <v>1199</v>
      </c>
      <c r="Q605" s="1">
        <v>54.3</v>
      </c>
      <c r="R605" s="1">
        <v>5</v>
      </c>
      <c r="S605" s="1">
        <v>124</v>
      </c>
      <c r="T605" s="1">
        <v>2021</v>
      </c>
      <c r="U605" s="5" t="str">
        <f t="shared" si="90"/>
        <v>Manual</v>
      </c>
      <c r="V605" s="7">
        <f t="shared" si="91"/>
        <v>10000</v>
      </c>
      <c r="W605" s="7" t="str">
        <f>IFERROR(INDEX(PriceBands!C:C,MATCH(V605,PriceBands!A:A,0)),"£30k+")</f>
        <v>£10-£15k</v>
      </c>
      <c r="X605" s="7">
        <f t="shared" si="92"/>
        <v>0</v>
      </c>
      <c r="Y605" s="7" t="str">
        <f>IFERROR(INDEX(MileageBand!B:B,MATCH(VehicleData!X605,MileageBand!A:A,0)),"Extremely High")</f>
        <v>Low</v>
      </c>
      <c r="Z605" s="7">
        <f t="shared" si="93"/>
        <v>1.2</v>
      </c>
      <c r="AA605" s="9" t="str">
        <f t="shared" si="94"/>
        <v>Y</v>
      </c>
      <c r="AB605" s="9" t="str">
        <f t="shared" si="95"/>
        <v>Y</v>
      </c>
      <c r="AC605" s="9" t="str">
        <f t="shared" si="96"/>
        <v>Y</v>
      </c>
      <c r="AD605" s="9" t="str">
        <f t="shared" si="97"/>
        <v>Y</v>
      </c>
      <c r="AE605" s="9" t="str">
        <f t="shared" si="98"/>
        <v>Y</v>
      </c>
      <c r="AF605" s="11" t="str">
        <f t="shared" si="99"/>
        <v>Y</v>
      </c>
    </row>
    <row r="606" spans="1:32" ht="13" x14ac:dyDescent="0.15">
      <c r="A606" s="1" t="s">
        <v>1679</v>
      </c>
      <c r="B606" s="1" t="s">
        <v>375</v>
      </c>
      <c r="C606" s="2">
        <v>12950</v>
      </c>
      <c r="D606" s="1" t="s">
        <v>1647</v>
      </c>
      <c r="E606" s="1">
        <v>1</v>
      </c>
      <c r="F606" s="1" t="s">
        <v>11</v>
      </c>
      <c r="G606" s="2">
        <v>15200</v>
      </c>
      <c r="H606" s="1" t="s">
        <v>12</v>
      </c>
      <c r="I606" s="1" t="s">
        <v>25</v>
      </c>
      <c r="J606" s="1" t="s">
        <v>13</v>
      </c>
      <c r="K606" s="1">
        <v>3</v>
      </c>
      <c r="L606" s="3">
        <v>45351</v>
      </c>
      <c r="M606" s="1">
        <v>12</v>
      </c>
      <c r="N606" s="1" t="s">
        <v>1648</v>
      </c>
      <c r="O606" s="1" t="s">
        <v>20</v>
      </c>
      <c r="P606" s="2">
        <v>1199</v>
      </c>
      <c r="Q606" s="1">
        <v>54.3</v>
      </c>
      <c r="R606" s="1">
        <v>5</v>
      </c>
      <c r="S606" s="1">
        <v>124</v>
      </c>
      <c r="T606" s="1">
        <v>2021</v>
      </c>
      <c r="U606" s="5" t="str">
        <f t="shared" si="90"/>
        <v>Manual</v>
      </c>
      <c r="V606" s="7">
        <f t="shared" si="91"/>
        <v>10000</v>
      </c>
      <c r="W606" s="7" t="str">
        <f>IFERROR(INDEX(PriceBands!C:C,MATCH(V606,PriceBands!A:A,0)),"£30k+")</f>
        <v>£10-£15k</v>
      </c>
      <c r="X606" s="7">
        <f t="shared" si="92"/>
        <v>0</v>
      </c>
      <c r="Y606" s="7" t="str">
        <f>IFERROR(INDEX(MileageBand!B:B,MATCH(VehicleData!X606,MileageBand!A:A,0)),"Extremely High")</f>
        <v>Low</v>
      </c>
      <c r="Z606" s="7">
        <f t="shared" si="93"/>
        <v>1.2</v>
      </c>
      <c r="AA606" s="9" t="str">
        <f t="shared" si="94"/>
        <v>Y</v>
      </c>
      <c r="AB606" s="9" t="str">
        <f t="shared" si="95"/>
        <v>Y</v>
      </c>
      <c r="AC606" s="9" t="str">
        <f t="shared" si="96"/>
        <v>Y</v>
      </c>
      <c r="AD606" s="9" t="str">
        <f t="shared" si="97"/>
        <v>Y</v>
      </c>
      <c r="AE606" s="9" t="str">
        <f t="shared" si="98"/>
        <v>Y</v>
      </c>
      <c r="AF606" s="11" t="str">
        <f t="shared" si="99"/>
        <v>Y</v>
      </c>
    </row>
    <row r="607" spans="1:32" ht="13" x14ac:dyDescent="0.15">
      <c r="A607" s="1" t="s">
        <v>1680</v>
      </c>
      <c r="B607" s="1" t="s">
        <v>375</v>
      </c>
      <c r="C607" s="2">
        <v>12950</v>
      </c>
      <c r="D607" s="1" t="s">
        <v>1647</v>
      </c>
      <c r="E607" s="1">
        <v>1</v>
      </c>
      <c r="F607" s="1" t="s">
        <v>11</v>
      </c>
      <c r="G607" s="2">
        <v>22995</v>
      </c>
      <c r="H607" s="1" t="s">
        <v>12</v>
      </c>
      <c r="I607" s="1" t="s">
        <v>25</v>
      </c>
      <c r="J607" s="1" t="s">
        <v>13</v>
      </c>
      <c r="K607" s="1">
        <v>3</v>
      </c>
      <c r="L607" s="3">
        <v>45351</v>
      </c>
      <c r="M607" s="1">
        <v>12</v>
      </c>
      <c r="N607" s="1" t="s">
        <v>1681</v>
      </c>
      <c r="O607" s="1" t="s">
        <v>20</v>
      </c>
      <c r="P607" s="2">
        <v>1199</v>
      </c>
      <c r="Q607" s="1">
        <v>54.3</v>
      </c>
      <c r="R607" s="1">
        <v>5</v>
      </c>
      <c r="S607" s="1">
        <v>124</v>
      </c>
      <c r="T607" s="1">
        <v>2021</v>
      </c>
      <c r="U607" s="5" t="str">
        <f t="shared" si="90"/>
        <v>Manual</v>
      </c>
      <c r="V607" s="7">
        <f t="shared" si="91"/>
        <v>10000</v>
      </c>
      <c r="W607" s="7" t="str">
        <f>IFERROR(INDEX(PriceBands!C:C,MATCH(V607,PriceBands!A:A,0)),"£30k+")</f>
        <v>£10-£15k</v>
      </c>
      <c r="X607" s="7">
        <f t="shared" si="92"/>
        <v>0</v>
      </c>
      <c r="Y607" s="7" t="str">
        <f>IFERROR(INDEX(MileageBand!B:B,MATCH(VehicleData!X607,MileageBand!A:A,0)),"Extremely High")</f>
        <v>Low</v>
      </c>
      <c r="Z607" s="7">
        <f t="shared" si="93"/>
        <v>1.2</v>
      </c>
      <c r="AA607" s="9" t="str">
        <f t="shared" si="94"/>
        <v>Y</v>
      </c>
      <c r="AB607" s="9" t="str">
        <f t="shared" si="95"/>
        <v>Y</v>
      </c>
      <c r="AC607" s="9" t="str">
        <f t="shared" si="96"/>
        <v>Y</v>
      </c>
      <c r="AD607" s="9" t="str">
        <f t="shared" si="97"/>
        <v>Y</v>
      </c>
      <c r="AE607" s="9" t="str">
        <f t="shared" si="98"/>
        <v>Y</v>
      </c>
      <c r="AF607" s="11" t="str">
        <f t="shared" si="99"/>
        <v>Y</v>
      </c>
    </row>
    <row r="608" spans="1:32" ht="13" x14ac:dyDescent="0.15">
      <c r="A608" s="1" t="s">
        <v>1682</v>
      </c>
      <c r="B608" s="1" t="s">
        <v>375</v>
      </c>
      <c r="C608" s="2">
        <v>12950</v>
      </c>
      <c r="D608" s="1" t="s">
        <v>1647</v>
      </c>
      <c r="E608" s="1">
        <v>1</v>
      </c>
      <c r="F608" s="1" t="s">
        <v>11</v>
      </c>
      <c r="G608" s="2">
        <v>13965</v>
      </c>
      <c r="H608" s="1" t="s">
        <v>12</v>
      </c>
      <c r="I608" s="1" t="s">
        <v>25</v>
      </c>
      <c r="J608" s="1" t="s">
        <v>13</v>
      </c>
      <c r="K608" s="1">
        <v>3</v>
      </c>
      <c r="L608" s="3">
        <v>45351</v>
      </c>
      <c r="M608" s="1">
        <v>12</v>
      </c>
      <c r="N608" s="1" t="s">
        <v>1683</v>
      </c>
      <c r="O608" s="1" t="s">
        <v>20</v>
      </c>
      <c r="P608" s="2">
        <v>1199</v>
      </c>
      <c r="Q608" s="1">
        <v>54.3</v>
      </c>
      <c r="R608" s="1">
        <v>5</v>
      </c>
      <c r="S608" s="1">
        <v>124</v>
      </c>
      <c r="T608" s="1">
        <v>2021</v>
      </c>
      <c r="U608" s="5" t="str">
        <f t="shared" si="90"/>
        <v>Manual</v>
      </c>
      <c r="V608" s="7">
        <f t="shared" si="91"/>
        <v>10000</v>
      </c>
      <c r="W608" s="7" t="str">
        <f>IFERROR(INDEX(PriceBands!C:C,MATCH(V608,PriceBands!A:A,0)),"£30k+")</f>
        <v>£10-£15k</v>
      </c>
      <c r="X608" s="7">
        <f t="shared" si="92"/>
        <v>0</v>
      </c>
      <c r="Y608" s="7" t="str">
        <f>IFERROR(INDEX(MileageBand!B:B,MATCH(VehicleData!X608,MileageBand!A:A,0)),"Extremely High")</f>
        <v>Low</v>
      </c>
      <c r="Z608" s="7">
        <f t="shared" si="93"/>
        <v>1.2</v>
      </c>
      <c r="AA608" s="9" t="str">
        <f t="shared" si="94"/>
        <v>Y</v>
      </c>
      <c r="AB608" s="9" t="str">
        <f t="shared" si="95"/>
        <v>Y</v>
      </c>
      <c r="AC608" s="9" t="str">
        <f t="shared" si="96"/>
        <v>Y</v>
      </c>
      <c r="AD608" s="9" t="str">
        <f t="shared" si="97"/>
        <v>Y</v>
      </c>
      <c r="AE608" s="9" t="str">
        <f t="shared" si="98"/>
        <v>Y</v>
      </c>
      <c r="AF608" s="11" t="str">
        <f t="shared" si="99"/>
        <v>Y</v>
      </c>
    </row>
    <row r="609" spans="1:32" ht="13" x14ac:dyDescent="0.15">
      <c r="A609" s="1" t="s">
        <v>1684</v>
      </c>
      <c r="B609" s="1" t="s">
        <v>375</v>
      </c>
      <c r="C609" s="2">
        <v>12950</v>
      </c>
      <c r="D609" s="1" t="s">
        <v>1647</v>
      </c>
      <c r="E609" s="1">
        <v>1</v>
      </c>
      <c r="F609" s="1" t="s">
        <v>11</v>
      </c>
      <c r="G609" s="2">
        <v>14902</v>
      </c>
      <c r="H609" s="1" t="s">
        <v>12</v>
      </c>
      <c r="I609" s="1" t="s">
        <v>25</v>
      </c>
      <c r="J609" s="1" t="s">
        <v>13</v>
      </c>
      <c r="K609" s="1">
        <v>3</v>
      </c>
      <c r="L609" s="3">
        <v>45351</v>
      </c>
      <c r="M609" s="1">
        <v>12</v>
      </c>
      <c r="N609" s="1" t="s">
        <v>1685</v>
      </c>
      <c r="O609" s="1" t="s">
        <v>20</v>
      </c>
      <c r="P609" s="2">
        <v>1199</v>
      </c>
      <c r="Q609" s="1">
        <v>54.3</v>
      </c>
      <c r="R609" s="1">
        <v>5</v>
      </c>
      <c r="S609" s="1">
        <v>124</v>
      </c>
      <c r="T609" s="1">
        <v>2021</v>
      </c>
      <c r="U609" s="5" t="str">
        <f t="shared" si="90"/>
        <v>Manual</v>
      </c>
      <c r="V609" s="7">
        <f t="shared" si="91"/>
        <v>10000</v>
      </c>
      <c r="W609" s="7" t="str">
        <f>IFERROR(INDEX(PriceBands!C:C,MATCH(V609,PriceBands!A:A,0)),"£30k+")</f>
        <v>£10-£15k</v>
      </c>
      <c r="X609" s="7">
        <f t="shared" si="92"/>
        <v>0</v>
      </c>
      <c r="Y609" s="7" t="str">
        <f>IFERROR(INDEX(MileageBand!B:B,MATCH(VehicleData!X609,MileageBand!A:A,0)),"Extremely High")</f>
        <v>Low</v>
      </c>
      <c r="Z609" s="7">
        <f t="shared" si="93"/>
        <v>1.2</v>
      </c>
      <c r="AA609" s="9" t="str">
        <f t="shared" si="94"/>
        <v>Y</v>
      </c>
      <c r="AB609" s="9" t="str">
        <f t="shared" si="95"/>
        <v>Y</v>
      </c>
      <c r="AC609" s="9" t="str">
        <f t="shared" si="96"/>
        <v>Y</v>
      </c>
      <c r="AD609" s="9" t="str">
        <f t="shared" si="97"/>
        <v>Y</v>
      </c>
      <c r="AE609" s="9" t="str">
        <f t="shared" si="98"/>
        <v>Y</v>
      </c>
      <c r="AF609" s="11" t="str">
        <f t="shared" si="99"/>
        <v>Y</v>
      </c>
    </row>
    <row r="610" spans="1:32" ht="13" x14ac:dyDescent="0.15">
      <c r="A610" s="1" t="s">
        <v>1686</v>
      </c>
      <c r="B610" s="1" t="s">
        <v>375</v>
      </c>
      <c r="C610" s="2">
        <v>12950</v>
      </c>
      <c r="D610" s="1" t="s">
        <v>1647</v>
      </c>
      <c r="E610" s="1">
        <v>1</v>
      </c>
      <c r="F610" s="1" t="s">
        <v>11</v>
      </c>
      <c r="G610" s="2">
        <v>20113</v>
      </c>
      <c r="H610" s="1" t="s">
        <v>12</v>
      </c>
      <c r="I610" s="1" t="s">
        <v>25</v>
      </c>
      <c r="J610" s="1" t="s">
        <v>13</v>
      </c>
      <c r="K610" s="1">
        <v>3</v>
      </c>
      <c r="L610" s="3">
        <v>45351</v>
      </c>
      <c r="M610" s="1">
        <v>12</v>
      </c>
      <c r="N610" s="1" t="s">
        <v>1687</v>
      </c>
      <c r="O610" s="1" t="s">
        <v>20</v>
      </c>
      <c r="P610" s="2">
        <v>1199</v>
      </c>
      <c r="Q610" s="1">
        <v>54.3</v>
      </c>
      <c r="R610" s="1">
        <v>5</v>
      </c>
      <c r="S610" s="1">
        <v>124</v>
      </c>
      <c r="T610" s="1">
        <v>2021</v>
      </c>
      <c r="U610" s="5" t="str">
        <f t="shared" si="90"/>
        <v>Manual</v>
      </c>
      <c r="V610" s="7">
        <f t="shared" si="91"/>
        <v>10000</v>
      </c>
      <c r="W610" s="7" t="str">
        <f>IFERROR(INDEX(PriceBands!C:C,MATCH(V610,PriceBands!A:A,0)),"£30k+")</f>
        <v>£10-£15k</v>
      </c>
      <c r="X610" s="7">
        <f t="shared" si="92"/>
        <v>0</v>
      </c>
      <c r="Y610" s="7" t="str">
        <f>IFERROR(INDEX(MileageBand!B:B,MATCH(VehicleData!X610,MileageBand!A:A,0)),"Extremely High")</f>
        <v>Low</v>
      </c>
      <c r="Z610" s="7">
        <f t="shared" si="93"/>
        <v>1.2</v>
      </c>
      <c r="AA610" s="9" t="str">
        <f t="shared" si="94"/>
        <v>Y</v>
      </c>
      <c r="AB610" s="9" t="str">
        <f t="shared" si="95"/>
        <v>Y</v>
      </c>
      <c r="AC610" s="9" t="str">
        <f t="shared" si="96"/>
        <v>Y</v>
      </c>
      <c r="AD610" s="9" t="str">
        <f t="shared" si="97"/>
        <v>Y</v>
      </c>
      <c r="AE610" s="9" t="str">
        <f t="shared" si="98"/>
        <v>Y</v>
      </c>
      <c r="AF610" s="11" t="str">
        <f t="shared" si="99"/>
        <v>Y</v>
      </c>
    </row>
    <row r="611" spans="1:32" ht="13" x14ac:dyDescent="0.15">
      <c r="A611" s="1" t="s">
        <v>1688</v>
      </c>
      <c r="B611" s="1" t="s">
        <v>375</v>
      </c>
      <c r="C611" s="2">
        <v>12950</v>
      </c>
      <c r="D611" s="1" t="s">
        <v>1647</v>
      </c>
      <c r="E611" s="1">
        <v>1</v>
      </c>
      <c r="F611" s="1" t="s">
        <v>11</v>
      </c>
      <c r="G611" s="2">
        <v>16324</v>
      </c>
      <c r="H611" s="1" t="s">
        <v>12</v>
      </c>
      <c r="I611" s="1" t="s">
        <v>25</v>
      </c>
      <c r="J611" s="1" t="s">
        <v>13</v>
      </c>
      <c r="K611" s="1">
        <v>3</v>
      </c>
      <c r="L611" s="3">
        <v>45351</v>
      </c>
      <c r="M611" s="1">
        <v>12</v>
      </c>
      <c r="N611" s="1" t="s">
        <v>1689</v>
      </c>
      <c r="O611" s="1" t="s">
        <v>20</v>
      </c>
      <c r="P611" s="2">
        <v>1199</v>
      </c>
      <c r="Q611" s="1">
        <v>54.3</v>
      </c>
      <c r="R611" s="1">
        <v>5</v>
      </c>
      <c r="S611" s="1">
        <v>124</v>
      </c>
      <c r="T611" s="1">
        <v>2021</v>
      </c>
      <c r="U611" s="5" t="str">
        <f t="shared" si="90"/>
        <v>Manual</v>
      </c>
      <c r="V611" s="7">
        <f t="shared" si="91"/>
        <v>10000</v>
      </c>
      <c r="W611" s="7" t="str">
        <f>IFERROR(INDEX(PriceBands!C:C,MATCH(V611,PriceBands!A:A,0)),"£30k+")</f>
        <v>£10-£15k</v>
      </c>
      <c r="X611" s="7">
        <f t="shared" si="92"/>
        <v>0</v>
      </c>
      <c r="Y611" s="7" t="str">
        <f>IFERROR(INDEX(MileageBand!B:B,MATCH(VehicleData!X611,MileageBand!A:A,0)),"Extremely High")</f>
        <v>Low</v>
      </c>
      <c r="Z611" s="7">
        <f t="shared" si="93"/>
        <v>1.2</v>
      </c>
      <c r="AA611" s="9" t="str">
        <f t="shared" si="94"/>
        <v>Y</v>
      </c>
      <c r="AB611" s="9" t="str">
        <f t="shared" si="95"/>
        <v>Y</v>
      </c>
      <c r="AC611" s="9" t="str">
        <f t="shared" si="96"/>
        <v>Y</v>
      </c>
      <c r="AD611" s="9" t="str">
        <f t="shared" si="97"/>
        <v>Y</v>
      </c>
      <c r="AE611" s="9" t="str">
        <f t="shared" si="98"/>
        <v>Y</v>
      </c>
      <c r="AF611" s="11" t="str">
        <f t="shared" si="99"/>
        <v>Y</v>
      </c>
    </row>
    <row r="612" spans="1:32" ht="13" x14ac:dyDescent="0.15">
      <c r="A612" s="1" t="s">
        <v>1690</v>
      </c>
      <c r="B612" s="1" t="s">
        <v>375</v>
      </c>
      <c r="C612" s="2">
        <v>12950</v>
      </c>
      <c r="D612" s="1" t="s">
        <v>1647</v>
      </c>
      <c r="E612" s="1">
        <v>1</v>
      </c>
      <c r="F612" s="1" t="s">
        <v>11</v>
      </c>
      <c r="G612" s="2">
        <v>17266</v>
      </c>
      <c r="H612" s="1" t="s">
        <v>32</v>
      </c>
      <c r="I612" s="1" t="s">
        <v>25</v>
      </c>
      <c r="J612" s="1" t="s">
        <v>13</v>
      </c>
      <c r="K612" s="1">
        <v>3</v>
      </c>
      <c r="L612" s="3">
        <v>45351</v>
      </c>
      <c r="M612" s="1">
        <v>12</v>
      </c>
      <c r="N612" s="1" t="s">
        <v>1691</v>
      </c>
      <c r="O612" s="1" t="s">
        <v>20</v>
      </c>
      <c r="P612" s="2">
        <v>1199</v>
      </c>
      <c r="Q612" s="1">
        <v>54.3</v>
      </c>
      <c r="R612" s="1">
        <v>5</v>
      </c>
      <c r="S612" s="1">
        <v>124</v>
      </c>
      <c r="T612" s="1">
        <v>2021</v>
      </c>
      <c r="U612" s="5" t="str">
        <f t="shared" si="90"/>
        <v>Manual</v>
      </c>
      <c r="V612" s="7">
        <f t="shared" si="91"/>
        <v>10000</v>
      </c>
      <c r="W612" s="7" t="str">
        <f>IFERROR(INDEX(PriceBands!C:C,MATCH(V612,PriceBands!A:A,0)),"£30k+")</f>
        <v>£10-£15k</v>
      </c>
      <c r="X612" s="7">
        <f t="shared" si="92"/>
        <v>0</v>
      </c>
      <c r="Y612" s="7" t="str">
        <f>IFERROR(INDEX(MileageBand!B:B,MATCH(VehicleData!X612,MileageBand!A:A,0)),"Extremely High")</f>
        <v>Low</v>
      </c>
      <c r="Z612" s="7">
        <f t="shared" si="93"/>
        <v>1.2</v>
      </c>
      <c r="AA612" s="9" t="str">
        <f t="shared" si="94"/>
        <v>Y</v>
      </c>
      <c r="AB612" s="9" t="str">
        <f t="shared" si="95"/>
        <v>Y</v>
      </c>
      <c r="AC612" s="9" t="str">
        <f t="shared" si="96"/>
        <v>Y</v>
      </c>
      <c r="AD612" s="9" t="str">
        <f t="shared" si="97"/>
        <v>Y</v>
      </c>
      <c r="AE612" s="9" t="str">
        <f t="shared" si="98"/>
        <v>Y</v>
      </c>
      <c r="AF612" s="11" t="str">
        <f t="shared" si="99"/>
        <v>Y</v>
      </c>
    </row>
    <row r="613" spans="1:32" ht="13" x14ac:dyDescent="0.15">
      <c r="A613" s="1" t="s">
        <v>1692</v>
      </c>
      <c r="B613" s="1" t="s">
        <v>375</v>
      </c>
      <c r="C613" s="2">
        <v>12950</v>
      </c>
      <c r="D613" s="1" t="s">
        <v>1647</v>
      </c>
      <c r="E613" s="1">
        <v>1</v>
      </c>
      <c r="F613" s="1" t="s">
        <v>11</v>
      </c>
      <c r="G613" s="2">
        <v>32184</v>
      </c>
      <c r="H613" s="1" t="s">
        <v>32</v>
      </c>
      <c r="I613" s="1" t="s">
        <v>25</v>
      </c>
      <c r="J613" s="1" t="s">
        <v>13</v>
      </c>
      <c r="K613" s="1">
        <v>3</v>
      </c>
      <c r="L613" s="3">
        <v>45351</v>
      </c>
      <c r="M613" s="1">
        <v>12</v>
      </c>
      <c r="N613" s="1" t="s">
        <v>1693</v>
      </c>
      <c r="O613" s="1" t="s">
        <v>20</v>
      </c>
      <c r="P613" s="2">
        <v>1199</v>
      </c>
      <c r="Q613" s="1">
        <v>54.3</v>
      </c>
      <c r="R613" s="1">
        <v>5</v>
      </c>
      <c r="S613" s="1">
        <v>124</v>
      </c>
      <c r="T613" s="1">
        <v>2021</v>
      </c>
      <c r="U613" s="5" t="str">
        <f t="shared" si="90"/>
        <v>Manual</v>
      </c>
      <c r="V613" s="7">
        <f t="shared" si="91"/>
        <v>10000</v>
      </c>
      <c r="W613" s="7" t="str">
        <f>IFERROR(INDEX(PriceBands!C:C,MATCH(V613,PriceBands!A:A,0)),"£30k+")</f>
        <v>£10-£15k</v>
      </c>
      <c r="X613" s="7">
        <f t="shared" si="92"/>
        <v>0</v>
      </c>
      <c r="Y613" s="7" t="str">
        <f>IFERROR(INDEX(MileageBand!B:B,MATCH(VehicleData!X613,MileageBand!A:A,0)),"Extremely High")</f>
        <v>Low</v>
      </c>
      <c r="Z613" s="7">
        <f t="shared" si="93"/>
        <v>1.2</v>
      </c>
      <c r="AA613" s="9" t="str">
        <f t="shared" si="94"/>
        <v>Y</v>
      </c>
      <c r="AB613" s="9" t="str">
        <f t="shared" si="95"/>
        <v>Y</v>
      </c>
      <c r="AC613" s="9" t="str">
        <f t="shared" si="96"/>
        <v>Y</v>
      </c>
      <c r="AD613" s="9" t="str">
        <f t="shared" si="97"/>
        <v>Y</v>
      </c>
      <c r="AE613" s="9" t="str">
        <f t="shared" si="98"/>
        <v>Y</v>
      </c>
      <c r="AF613" s="11" t="str">
        <f t="shared" si="99"/>
        <v>Y</v>
      </c>
    </row>
    <row r="614" spans="1:32" ht="13" x14ac:dyDescent="0.15">
      <c r="A614" s="1" t="s">
        <v>1694</v>
      </c>
      <c r="B614" s="1" t="s">
        <v>375</v>
      </c>
      <c r="C614" s="2">
        <v>12950</v>
      </c>
      <c r="D614" s="1" t="s">
        <v>1647</v>
      </c>
      <c r="E614" s="1">
        <v>1</v>
      </c>
      <c r="F614" s="1" t="s">
        <v>11</v>
      </c>
      <c r="G614" s="2">
        <v>25619</v>
      </c>
      <c r="H614" s="1" t="s">
        <v>32</v>
      </c>
      <c r="I614" s="1" t="s">
        <v>25</v>
      </c>
      <c r="J614" s="1" t="s">
        <v>13</v>
      </c>
      <c r="K614" s="1">
        <v>3</v>
      </c>
      <c r="L614" s="3">
        <v>45351</v>
      </c>
      <c r="M614" s="1">
        <v>12</v>
      </c>
      <c r="N614" s="1" t="s">
        <v>1695</v>
      </c>
      <c r="O614" s="1" t="s">
        <v>20</v>
      </c>
      <c r="P614" s="2">
        <v>1199</v>
      </c>
      <c r="Q614" s="1">
        <v>54.3</v>
      </c>
      <c r="R614" s="1">
        <v>5</v>
      </c>
      <c r="S614" s="1">
        <v>124</v>
      </c>
      <c r="T614" s="1">
        <v>2021</v>
      </c>
      <c r="U614" s="5" t="str">
        <f t="shared" si="90"/>
        <v>Manual</v>
      </c>
      <c r="V614" s="7">
        <f t="shared" si="91"/>
        <v>10000</v>
      </c>
      <c r="W614" s="7" t="str">
        <f>IFERROR(INDEX(PriceBands!C:C,MATCH(V614,PriceBands!A:A,0)),"£30k+")</f>
        <v>£10-£15k</v>
      </c>
      <c r="X614" s="7">
        <f t="shared" si="92"/>
        <v>0</v>
      </c>
      <c r="Y614" s="7" t="str">
        <f>IFERROR(INDEX(MileageBand!B:B,MATCH(VehicleData!X614,MileageBand!A:A,0)),"Extremely High")</f>
        <v>Low</v>
      </c>
      <c r="Z614" s="7">
        <f t="shared" si="93"/>
        <v>1.2</v>
      </c>
      <c r="AA614" s="9" t="str">
        <f t="shared" si="94"/>
        <v>Y</v>
      </c>
      <c r="AB614" s="9" t="str">
        <f t="shared" si="95"/>
        <v>Y</v>
      </c>
      <c r="AC614" s="9" t="str">
        <f t="shared" si="96"/>
        <v>Y</v>
      </c>
      <c r="AD614" s="9" t="str">
        <f t="shared" si="97"/>
        <v>Y</v>
      </c>
      <c r="AE614" s="9" t="str">
        <f t="shared" si="98"/>
        <v>Y</v>
      </c>
      <c r="AF614" s="11" t="str">
        <f t="shared" si="99"/>
        <v>Y</v>
      </c>
    </row>
    <row r="615" spans="1:32" ht="13" x14ac:dyDescent="0.15">
      <c r="A615" s="1" t="s">
        <v>1696</v>
      </c>
      <c r="B615" s="1" t="s">
        <v>375</v>
      </c>
      <c r="C615" s="2">
        <v>12950</v>
      </c>
      <c r="D615" s="1" t="s">
        <v>1647</v>
      </c>
      <c r="E615" s="1">
        <v>1</v>
      </c>
      <c r="F615" s="1" t="s">
        <v>11</v>
      </c>
      <c r="G615" s="2">
        <v>21268</v>
      </c>
      <c r="H615" s="1" t="s">
        <v>32</v>
      </c>
      <c r="I615" s="1" t="s">
        <v>25</v>
      </c>
      <c r="J615" s="1" t="s">
        <v>13</v>
      </c>
      <c r="K615" s="1">
        <v>3</v>
      </c>
      <c r="L615" s="3">
        <v>45351</v>
      </c>
      <c r="M615" s="1">
        <v>12</v>
      </c>
      <c r="N615" s="1" t="s">
        <v>1697</v>
      </c>
      <c r="O615" s="1" t="s">
        <v>20</v>
      </c>
      <c r="P615" s="2">
        <v>1199</v>
      </c>
      <c r="Q615" s="1">
        <v>54.3</v>
      </c>
      <c r="R615" s="1">
        <v>5</v>
      </c>
      <c r="S615" s="1">
        <v>124</v>
      </c>
      <c r="T615" s="1">
        <v>2021</v>
      </c>
      <c r="U615" s="5" t="str">
        <f t="shared" si="90"/>
        <v>Manual</v>
      </c>
      <c r="V615" s="7">
        <f t="shared" si="91"/>
        <v>10000</v>
      </c>
      <c r="W615" s="7" t="str">
        <f>IFERROR(INDEX(PriceBands!C:C,MATCH(V615,PriceBands!A:A,0)),"£30k+")</f>
        <v>£10-£15k</v>
      </c>
      <c r="X615" s="7">
        <f t="shared" si="92"/>
        <v>0</v>
      </c>
      <c r="Y615" s="7" t="str">
        <f>IFERROR(INDEX(MileageBand!B:B,MATCH(VehicleData!X615,MileageBand!A:A,0)),"Extremely High")</f>
        <v>Low</v>
      </c>
      <c r="Z615" s="7">
        <f t="shared" si="93"/>
        <v>1.2</v>
      </c>
      <c r="AA615" s="9" t="str">
        <f t="shared" si="94"/>
        <v>Y</v>
      </c>
      <c r="AB615" s="9" t="str">
        <f t="shared" si="95"/>
        <v>Y</v>
      </c>
      <c r="AC615" s="9" t="str">
        <f t="shared" si="96"/>
        <v>Y</v>
      </c>
      <c r="AD615" s="9" t="str">
        <f t="shared" si="97"/>
        <v>Y</v>
      </c>
      <c r="AE615" s="9" t="str">
        <f t="shared" si="98"/>
        <v>Y</v>
      </c>
      <c r="AF615" s="11" t="str">
        <f t="shared" si="99"/>
        <v>Y</v>
      </c>
    </row>
    <row r="616" spans="1:32" ht="13" x14ac:dyDescent="0.15">
      <c r="A616" s="1" t="s">
        <v>1698</v>
      </c>
      <c r="B616" s="1" t="s">
        <v>375</v>
      </c>
      <c r="C616" s="2">
        <v>12950</v>
      </c>
      <c r="D616" s="1" t="s">
        <v>1647</v>
      </c>
      <c r="E616" s="1">
        <v>1</v>
      </c>
      <c r="F616" s="1" t="s">
        <v>11</v>
      </c>
      <c r="G616" s="2">
        <v>27690</v>
      </c>
      <c r="H616" s="1" t="s">
        <v>12</v>
      </c>
      <c r="I616" s="1" t="s">
        <v>25</v>
      </c>
      <c r="J616" s="1" t="s">
        <v>13</v>
      </c>
      <c r="K616" s="1">
        <v>3</v>
      </c>
      <c r="L616" s="3">
        <v>45351</v>
      </c>
      <c r="M616" s="1">
        <v>12</v>
      </c>
      <c r="N616" s="1" t="s">
        <v>1699</v>
      </c>
      <c r="O616" s="1" t="s">
        <v>20</v>
      </c>
      <c r="P616" s="2">
        <v>1199</v>
      </c>
      <c r="Q616" s="1">
        <v>54.3</v>
      </c>
      <c r="R616" s="1">
        <v>5</v>
      </c>
      <c r="S616" s="1">
        <v>124</v>
      </c>
      <c r="T616" s="1">
        <v>2021</v>
      </c>
      <c r="U616" s="5" t="str">
        <f t="shared" si="90"/>
        <v>Manual</v>
      </c>
      <c r="V616" s="7">
        <f t="shared" si="91"/>
        <v>10000</v>
      </c>
      <c r="W616" s="7" t="str">
        <f>IFERROR(INDEX(PriceBands!C:C,MATCH(V616,PriceBands!A:A,0)),"£30k+")</f>
        <v>£10-£15k</v>
      </c>
      <c r="X616" s="7">
        <f t="shared" si="92"/>
        <v>0</v>
      </c>
      <c r="Y616" s="7" t="str">
        <f>IFERROR(INDEX(MileageBand!B:B,MATCH(VehicleData!X616,MileageBand!A:A,0)),"Extremely High")</f>
        <v>Low</v>
      </c>
      <c r="Z616" s="7">
        <f t="shared" si="93"/>
        <v>1.2</v>
      </c>
      <c r="AA616" s="9" t="str">
        <f t="shared" si="94"/>
        <v>Y</v>
      </c>
      <c r="AB616" s="9" t="str">
        <f t="shared" si="95"/>
        <v>Y</v>
      </c>
      <c r="AC616" s="9" t="str">
        <f t="shared" si="96"/>
        <v>Y</v>
      </c>
      <c r="AD616" s="9" t="str">
        <f t="shared" si="97"/>
        <v>Y</v>
      </c>
      <c r="AE616" s="9" t="str">
        <f t="shared" si="98"/>
        <v>Y</v>
      </c>
      <c r="AF616" s="11" t="str">
        <f t="shared" si="99"/>
        <v>Y</v>
      </c>
    </row>
    <row r="617" spans="1:32" ht="13" x14ac:dyDescent="0.15">
      <c r="A617" s="1" t="s">
        <v>1700</v>
      </c>
      <c r="B617" s="1" t="s">
        <v>375</v>
      </c>
      <c r="C617" s="2">
        <v>12950</v>
      </c>
      <c r="D617" s="1" t="s">
        <v>1647</v>
      </c>
      <c r="E617" s="1">
        <v>1</v>
      </c>
      <c r="F617" s="1" t="s">
        <v>11</v>
      </c>
      <c r="G617" s="2">
        <v>13931</v>
      </c>
      <c r="H617" s="1" t="s">
        <v>12</v>
      </c>
      <c r="I617" s="1" t="s">
        <v>25</v>
      </c>
      <c r="J617" s="1" t="s">
        <v>13</v>
      </c>
      <c r="K617" s="1">
        <v>3</v>
      </c>
      <c r="L617" s="3">
        <v>45351</v>
      </c>
      <c r="M617" s="1">
        <v>12</v>
      </c>
      <c r="N617" s="1" t="s">
        <v>1701</v>
      </c>
      <c r="O617" s="1" t="s">
        <v>20</v>
      </c>
      <c r="P617" s="2">
        <v>1199</v>
      </c>
      <c r="Q617" s="1">
        <v>54.3</v>
      </c>
      <c r="R617" s="1">
        <v>5</v>
      </c>
      <c r="S617" s="1">
        <v>124</v>
      </c>
      <c r="T617" s="1">
        <v>2021</v>
      </c>
      <c r="U617" s="5" t="str">
        <f t="shared" si="90"/>
        <v>Manual</v>
      </c>
      <c r="V617" s="7">
        <f t="shared" si="91"/>
        <v>10000</v>
      </c>
      <c r="W617" s="7" t="str">
        <f>IFERROR(INDEX(PriceBands!C:C,MATCH(V617,PriceBands!A:A,0)),"£30k+")</f>
        <v>£10-£15k</v>
      </c>
      <c r="X617" s="7">
        <f t="shared" si="92"/>
        <v>0</v>
      </c>
      <c r="Y617" s="7" t="str">
        <f>IFERROR(INDEX(MileageBand!B:B,MATCH(VehicleData!X617,MileageBand!A:A,0)),"Extremely High")</f>
        <v>Low</v>
      </c>
      <c r="Z617" s="7">
        <f t="shared" si="93"/>
        <v>1.2</v>
      </c>
      <c r="AA617" s="9" t="str">
        <f t="shared" si="94"/>
        <v>Y</v>
      </c>
      <c r="AB617" s="9" t="str">
        <f t="shared" si="95"/>
        <v>Y</v>
      </c>
      <c r="AC617" s="9" t="str">
        <f t="shared" si="96"/>
        <v>Y</v>
      </c>
      <c r="AD617" s="9" t="str">
        <f t="shared" si="97"/>
        <v>Y</v>
      </c>
      <c r="AE617" s="9" t="str">
        <f t="shared" si="98"/>
        <v>Y</v>
      </c>
      <c r="AF617" s="11" t="str">
        <f t="shared" si="99"/>
        <v>Y</v>
      </c>
    </row>
    <row r="618" spans="1:32" ht="13" x14ac:dyDescent="0.15">
      <c r="A618" s="1" t="s">
        <v>1702</v>
      </c>
      <c r="B618" s="1" t="s">
        <v>375</v>
      </c>
      <c r="C618" s="2">
        <v>12950</v>
      </c>
      <c r="D618" s="1" t="s">
        <v>1647</v>
      </c>
      <c r="E618" s="1">
        <v>1</v>
      </c>
      <c r="F618" s="1" t="s">
        <v>11</v>
      </c>
      <c r="G618" s="2">
        <v>27053</v>
      </c>
      <c r="H618" s="1" t="s">
        <v>12</v>
      </c>
      <c r="I618" s="1" t="s">
        <v>25</v>
      </c>
      <c r="J618" s="1" t="s">
        <v>13</v>
      </c>
      <c r="K618" s="1">
        <v>3</v>
      </c>
      <c r="L618" s="3">
        <v>45351</v>
      </c>
      <c r="M618" s="1">
        <v>12</v>
      </c>
      <c r="N618" s="1" t="s">
        <v>1703</v>
      </c>
      <c r="O618" s="1" t="s">
        <v>20</v>
      </c>
      <c r="P618" s="2">
        <v>1199</v>
      </c>
      <c r="Q618" s="1">
        <v>54.3</v>
      </c>
      <c r="R618" s="1">
        <v>5</v>
      </c>
      <c r="S618" s="1">
        <v>124</v>
      </c>
      <c r="T618" s="1">
        <v>2021</v>
      </c>
      <c r="U618" s="5" t="str">
        <f t="shared" si="90"/>
        <v>Manual</v>
      </c>
      <c r="V618" s="7">
        <f t="shared" si="91"/>
        <v>10000</v>
      </c>
      <c r="W618" s="7" t="str">
        <f>IFERROR(INDEX(PriceBands!C:C,MATCH(V618,PriceBands!A:A,0)),"£30k+")</f>
        <v>£10-£15k</v>
      </c>
      <c r="X618" s="7">
        <f t="shared" si="92"/>
        <v>0</v>
      </c>
      <c r="Y618" s="7" t="str">
        <f>IFERROR(INDEX(MileageBand!B:B,MATCH(VehicleData!X618,MileageBand!A:A,0)),"Extremely High")</f>
        <v>Low</v>
      </c>
      <c r="Z618" s="7">
        <f t="shared" si="93"/>
        <v>1.2</v>
      </c>
      <c r="AA618" s="9" t="str">
        <f t="shared" si="94"/>
        <v>Y</v>
      </c>
      <c r="AB618" s="9" t="str">
        <f t="shared" si="95"/>
        <v>Y</v>
      </c>
      <c r="AC618" s="9" t="str">
        <f t="shared" si="96"/>
        <v>Y</v>
      </c>
      <c r="AD618" s="9" t="str">
        <f t="shared" si="97"/>
        <v>Y</v>
      </c>
      <c r="AE618" s="9" t="str">
        <f t="shared" si="98"/>
        <v>Y</v>
      </c>
      <c r="AF618" s="11" t="str">
        <f t="shared" si="99"/>
        <v>Y</v>
      </c>
    </row>
    <row r="619" spans="1:32" ht="13" x14ac:dyDescent="0.15">
      <c r="A619" s="1" t="s">
        <v>1704</v>
      </c>
      <c r="B619" s="1" t="s">
        <v>375</v>
      </c>
      <c r="C619" s="2">
        <v>12950</v>
      </c>
      <c r="D619" s="1" t="s">
        <v>1647</v>
      </c>
      <c r="E619" s="1">
        <v>1</v>
      </c>
      <c r="F619" s="1" t="s">
        <v>11</v>
      </c>
      <c r="G619" s="2">
        <v>22367</v>
      </c>
      <c r="H619" s="1" t="s">
        <v>12</v>
      </c>
      <c r="I619" s="1" t="s">
        <v>25</v>
      </c>
      <c r="J619" s="1" t="s">
        <v>13</v>
      </c>
      <c r="K619" s="1">
        <v>3</v>
      </c>
      <c r="L619" s="3">
        <v>45351</v>
      </c>
      <c r="M619" s="1">
        <v>12</v>
      </c>
      <c r="N619" s="1" t="s">
        <v>1705</v>
      </c>
      <c r="O619" s="1" t="s">
        <v>20</v>
      </c>
      <c r="P619" s="2">
        <v>1199</v>
      </c>
      <c r="Q619" s="1">
        <v>54.3</v>
      </c>
      <c r="R619" s="1">
        <v>5</v>
      </c>
      <c r="S619" s="1">
        <v>124</v>
      </c>
      <c r="T619" s="1">
        <v>2021</v>
      </c>
      <c r="U619" s="5" t="str">
        <f t="shared" si="90"/>
        <v>Manual</v>
      </c>
      <c r="V619" s="7">
        <f t="shared" si="91"/>
        <v>10000</v>
      </c>
      <c r="W619" s="7" t="str">
        <f>IFERROR(INDEX(PriceBands!C:C,MATCH(V619,PriceBands!A:A,0)),"£30k+")</f>
        <v>£10-£15k</v>
      </c>
      <c r="X619" s="7">
        <f t="shared" si="92"/>
        <v>0</v>
      </c>
      <c r="Y619" s="7" t="str">
        <f>IFERROR(INDEX(MileageBand!B:B,MATCH(VehicleData!X619,MileageBand!A:A,0)),"Extremely High")</f>
        <v>Low</v>
      </c>
      <c r="Z619" s="7">
        <f t="shared" si="93"/>
        <v>1.2</v>
      </c>
      <c r="AA619" s="9" t="str">
        <f t="shared" si="94"/>
        <v>Y</v>
      </c>
      <c r="AB619" s="9" t="str">
        <f t="shared" si="95"/>
        <v>Y</v>
      </c>
      <c r="AC619" s="9" t="str">
        <f t="shared" si="96"/>
        <v>Y</v>
      </c>
      <c r="AD619" s="9" t="str">
        <f t="shared" si="97"/>
        <v>Y</v>
      </c>
      <c r="AE619" s="9" t="str">
        <f t="shared" si="98"/>
        <v>Y</v>
      </c>
      <c r="AF619" s="11" t="str">
        <f t="shared" si="99"/>
        <v>Y</v>
      </c>
    </row>
    <row r="620" spans="1:32" ht="13" x14ac:dyDescent="0.15">
      <c r="A620" s="1" t="s">
        <v>1706</v>
      </c>
      <c r="B620" s="1" t="s">
        <v>375</v>
      </c>
      <c r="C620" s="2">
        <v>12950</v>
      </c>
      <c r="D620" s="1" t="s">
        <v>1647</v>
      </c>
      <c r="E620" s="1">
        <v>1</v>
      </c>
      <c r="F620" s="1" t="s">
        <v>11</v>
      </c>
      <c r="G620" s="2">
        <v>17976</v>
      </c>
      <c r="H620" s="1" t="s">
        <v>32</v>
      </c>
      <c r="I620" s="1" t="s">
        <v>25</v>
      </c>
      <c r="J620" s="1" t="s">
        <v>13</v>
      </c>
      <c r="K620" s="1">
        <v>3</v>
      </c>
      <c r="L620" s="3">
        <v>45351</v>
      </c>
      <c r="M620" s="1">
        <v>12</v>
      </c>
      <c r="N620" s="1" t="s">
        <v>1707</v>
      </c>
      <c r="O620" s="1" t="s">
        <v>20</v>
      </c>
      <c r="P620" s="2">
        <v>1199</v>
      </c>
      <c r="Q620" s="1">
        <v>54.3</v>
      </c>
      <c r="R620" s="1">
        <v>5</v>
      </c>
      <c r="S620" s="1">
        <v>124</v>
      </c>
      <c r="T620" s="1">
        <v>2021</v>
      </c>
      <c r="U620" s="5" t="str">
        <f t="shared" si="90"/>
        <v>Manual</v>
      </c>
      <c r="V620" s="7">
        <f t="shared" si="91"/>
        <v>10000</v>
      </c>
      <c r="W620" s="7" t="str">
        <f>IFERROR(INDEX(PriceBands!C:C,MATCH(V620,PriceBands!A:A,0)),"£30k+")</f>
        <v>£10-£15k</v>
      </c>
      <c r="X620" s="7">
        <f t="shared" si="92"/>
        <v>0</v>
      </c>
      <c r="Y620" s="7" t="str">
        <f>IFERROR(INDEX(MileageBand!B:B,MATCH(VehicleData!X620,MileageBand!A:A,0)),"Extremely High")</f>
        <v>Low</v>
      </c>
      <c r="Z620" s="7">
        <f t="shared" si="93"/>
        <v>1.2</v>
      </c>
      <c r="AA620" s="9" t="str">
        <f t="shared" si="94"/>
        <v>Y</v>
      </c>
      <c r="AB620" s="9" t="str">
        <f t="shared" si="95"/>
        <v>Y</v>
      </c>
      <c r="AC620" s="9" t="str">
        <f t="shared" si="96"/>
        <v>Y</v>
      </c>
      <c r="AD620" s="9" t="str">
        <f t="shared" si="97"/>
        <v>Y</v>
      </c>
      <c r="AE620" s="9" t="str">
        <f t="shared" si="98"/>
        <v>Y</v>
      </c>
      <c r="AF620" s="11" t="str">
        <f t="shared" si="99"/>
        <v>Y</v>
      </c>
    </row>
    <row r="621" spans="1:32" ht="13" x14ac:dyDescent="0.15">
      <c r="A621" s="1" t="s">
        <v>1708</v>
      </c>
      <c r="B621" s="1" t="s">
        <v>375</v>
      </c>
      <c r="C621" s="2">
        <v>12950</v>
      </c>
      <c r="D621" s="1" t="s">
        <v>1647</v>
      </c>
      <c r="E621" s="1">
        <v>1</v>
      </c>
      <c r="F621" s="1" t="s">
        <v>11</v>
      </c>
      <c r="G621" s="2">
        <v>18912</v>
      </c>
      <c r="H621" s="1" t="s">
        <v>32</v>
      </c>
      <c r="I621" s="1" t="s">
        <v>25</v>
      </c>
      <c r="J621" s="1" t="s">
        <v>13</v>
      </c>
      <c r="K621" s="1">
        <v>3</v>
      </c>
      <c r="L621" s="3">
        <v>45351</v>
      </c>
      <c r="M621" s="1">
        <v>12</v>
      </c>
      <c r="N621" s="1" t="s">
        <v>1709</v>
      </c>
      <c r="O621" s="1" t="s">
        <v>20</v>
      </c>
      <c r="P621" s="2">
        <v>1199</v>
      </c>
      <c r="Q621" s="1">
        <v>54.3</v>
      </c>
      <c r="R621" s="1">
        <v>5</v>
      </c>
      <c r="S621" s="1">
        <v>124</v>
      </c>
      <c r="T621" s="1">
        <v>2021</v>
      </c>
      <c r="U621" s="5" t="str">
        <f t="shared" si="90"/>
        <v>Manual</v>
      </c>
      <c r="V621" s="7">
        <f t="shared" si="91"/>
        <v>10000</v>
      </c>
      <c r="W621" s="7" t="str">
        <f>IFERROR(INDEX(PriceBands!C:C,MATCH(V621,PriceBands!A:A,0)),"£30k+")</f>
        <v>£10-£15k</v>
      </c>
      <c r="X621" s="7">
        <f t="shared" si="92"/>
        <v>0</v>
      </c>
      <c r="Y621" s="7" t="str">
        <f>IFERROR(INDEX(MileageBand!B:B,MATCH(VehicleData!X621,MileageBand!A:A,0)),"Extremely High")</f>
        <v>Low</v>
      </c>
      <c r="Z621" s="7">
        <f t="shared" si="93"/>
        <v>1.2</v>
      </c>
      <c r="AA621" s="9" t="str">
        <f t="shared" si="94"/>
        <v>Y</v>
      </c>
      <c r="AB621" s="9" t="str">
        <f t="shared" si="95"/>
        <v>Y</v>
      </c>
      <c r="AC621" s="9" t="str">
        <f t="shared" si="96"/>
        <v>Y</v>
      </c>
      <c r="AD621" s="9" t="str">
        <f t="shared" si="97"/>
        <v>Y</v>
      </c>
      <c r="AE621" s="9" t="str">
        <f t="shared" si="98"/>
        <v>Y</v>
      </c>
      <c r="AF621" s="11" t="str">
        <f t="shared" si="99"/>
        <v>Y</v>
      </c>
    </row>
    <row r="622" spans="1:32" ht="13" x14ac:dyDescent="0.15">
      <c r="A622" s="1" t="s">
        <v>1710</v>
      </c>
      <c r="B622" s="1" t="s">
        <v>375</v>
      </c>
      <c r="C622" s="2">
        <v>12950</v>
      </c>
      <c r="D622" s="1" t="s">
        <v>1647</v>
      </c>
      <c r="E622" s="1">
        <v>1</v>
      </c>
      <c r="F622" s="1" t="s">
        <v>11</v>
      </c>
      <c r="G622" s="2">
        <v>15295</v>
      </c>
      <c r="H622" s="1" t="s">
        <v>32</v>
      </c>
      <c r="I622" s="1" t="s">
        <v>25</v>
      </c>
      <c r="J622" s="1" t="s">
        <v>13</v>
      </c>
      <c r="K622" s="1">
        <v>3</v>
      </c>
      <c r="L622" s="3">
        <v>45351</v>
      </c>
      <c r="M622" s="1">
        <v>12</v>
      </c>
      <c r="N622" s="1" t="s">
        <v>1648</v>
      </c>
      <c r="O622" s="1" t="s">
        <v>20</v>
      </c>
      <c r="P622" s="2">
        <v>1199</v>
      </c>
      <c r="Q622" s="1">
        <v>54.3</v>
      </c>
      <c r="R622" s="1">
        <v>5</v>
      </c>
      <c r="S622" s="1">
        <v>124</v>
      </c>
      <c r="T622" s="1">
        <v>2021</v>
      </c>
      <c r="U622" s="5" t="str">
        <f t="shared" si="90"/>
        <v>Manual</v>
      </c>
      <c r="V622" s="7">
        <f t="shared" si="91"/>
        <v>10000</v>
      </c>
      <c r="W622" s="7" t="str">
        <f>IFERROR(INDEX(PriceBands!C:C,MATCH(V622,PriceBands!A:A,0)),"£30k+")</f>
        <v>£10-£15k</v>
      </c>
      <c r="X622" s="7">
        <f t="shared" si="92"/>
        <v>0</v>
      </c>
      <c r="Y622" s="7" t="str">
        <f>IFERROR(INDEX(MileageBand!B:B,MATCH(VehicleData!X622,MileageBand!A:A,0)),"Extremely High")</f>
        <v>Low</v>
      </c>
      <c r="Z622" s="7">
        <f t="shared" si="93"/>
        <v>1.2</v>
      </c>
      <c r="AA622" s="9" t="str">
        <f t="shared" si="94"/>
        <v>Y</v>
      </c>
      <c r="AB622" s="9" t="str">
        <f t="shared" si="95"/>
        <v>Y</v>
      </c>
      <c r="AC622" s="9" t="str">
        <f t="shared" si="96"/>
        <v>Y</v>
      </c>
      <c r="AD622" s="9" t="str">
        <f t="shared" si="97"/>
        <v>Y</v>
      </c>
      <c r="AE622" s="9" t="str">
        <f t="shared" si="98"/>
        <v>Y</v>
      </c>
      <c r="AF622" s="11" t="str">
        <f t="shared" si="99"/>
        <v>Y</v>
      </c>
    </row>
    <row r="623" spans="1:32" ht="13" x14ac:dyDescent="0.15">
      <c r="A623" s="1" t="s">
        <v>1711</v>
      </c>
      <c r="B623" s="1" t="s">
        <v>375</v>
      </c>
      <c r="C623" s="2">
        <v>12950</v>
      </c>
      <c r="D623" s="1" t="s">
        <v>1647</v>
      </c>
      <c r="E623" s="1">
        <v>1</v>
      </c>
      <c r="F623" s="1" t="s">
        <v>11</v>
      </c>
      <c r="G623" s="2">
        <v>14969</v>
      </c>
      <c r="H623" s="1" t="s">
        <v>32</v>
      </c>
      <c r="I623" s="1" t="s">
        <v>25</v>
      </c>
      <c r="J623" s="1" t="s">
        <v>13</v>
      </c>
      <c r="K623" s="1">
        <v>3</v>
      </c>
      <c r="L623" s="3">
        <v>45351</v>
      </c>
      <c r="M623" s="1">
        <v>12</v>
      </c>
      <c r="N623" s="1" t="s">
        <v>1668</v>
      </c>
      <c r="O623" s="1" t="s">
        <v>20</v>
      </c>
      <c r="P623" s="2">
        <v>1199</v>
      </c>
      <c r="Q623" s="1">
        <v>54.3</v>
      </c>
      <c r="R623" s="1">
        <v>5</v>
      </c>
      <c r="S623" s="1">
        <v>124</v>
      </c>
      <c r="T623" s="1">
        <v>2021</v>
      </c>
      <c r="U623" s="5" t="str">
        <f t="shared" si="90"/>
        <v>Manual</v>
      </c>
      <c r="V623" s="7">
        <f t="shared" si="91"/>
        <v>10000</v>
      </c>
      <c r="W623" s="7" t="str">
        <f>IFERROR(INDEX(PriceBands!C:C,MATCH(V623,PriceBands!A:A,0)),"£30k+")</f>
        <v>£10-£15k</v>
      </c>
      <c r="X623" s="7">
        <f t="shared" si="92"/>
        <v>0</v>
      </c>
      <c r="Y623" s="7" t="str">
        <f>IFERROR(INDEX(MileageBand!B:B,MATCH(VehicleData!X623,MileageBand!A:A,0)),"Extremely High")</f>
        <v>Low</v>
      </c>
      <c r="Z623" s="7">
        <f t="shared" si="93"/>
        <v>1.2</v>
      </c>
      <c r="AA623" s="9" t="str">
        <f t="shared" si="94"/>
        <v>Y</v>
      </c>
      <c r="AB623" s="9" t="str">
        <f t="shared" si="95"/>
        <v>Y</v>
      </c>
      <c r="AC623" s="9" t="str">
        <f t="shared" si="96"/>
        <v>Y</v>
      </c>
      <c r="AD623" s="9" t="str">
        <f t="shared" si="97"/>
        <v>Y</v>
      </c>
      <c r="AE623" s="9" t="str">
        <f t="shared" si="98"/>
        <v>Y</v>
      </c>
      <c r="AF623" s="11" t="str">
        <f t="shared" si="99"/>
        <v>Y</v>
      </c>
    </row>
    <row r="624" spans="1:32" ht="13" x14ac:dyDescent="0.15">
      <c r="A624" s="1" t="s">
        <v>1712</v>
      </c>
      <c r="B624" s="1" t="s">
        <v>375</v>
      </c>
      <c r="C624" s="2">
        <v>12950</v>
      </c>
      <c r="D624" s="1" t="s">
        <v>1647</v>
      </c>
      <c r="E624" s="1">
        <v>1</v>
      </c>
      <c r="F624" s="1" t="s">
        <v>11</v>
      </c>
      <c r="G624" s="2">
        <v>18256</v>
      </c>
      <c r="H624" s="1" t="s">
        <v>12</v>
      </c>
      <c r="I624" s="1" t="s">
        <v>25</v>
      </c>
      <c r="J624" s="1" t="s">
        <v>13</v>
      </c>
      <c r="K624" s="1">
        <v>3</v>
      </c>
      <c r="L624" s="3">
        <v>45351</v>
      </c>
      <c r="M624" s="1">
        <v>12</v>
      </c>
      <c r="N624" s="1" t="s">
        <v>1713</v>
      </c>
      <c r="O624" s="1" t="s">
        <v>20</v>
      </c>
      <c r="P624" s="2">
        <v>1199</v>
      </c>
      <c r="Q624" s="1">
        <v>54.3</v>
      </c>
      <c r="R624" s="1">
        <v>5</v>
      </c>
      <c r="S624" s="1">
        <v>124</v>
      </c>
      <c r="T624" s="1">
        <v>2021</v>
      </c>
      <c r="U624" s="5" t="str">
        <f t="shared" si="90"/>
        <v>Manual</v>
      </c>
      <c r="V624" s="7">
        <f t="shared" si="91"/>
        <v>10000</v>
      </c>
      <c r="W624" s="7" t="str">
        <f>IFERROR(INDEX(PriceBands!C:C,MATCH(V624,PriceBands!A:A,0)),"£30k+")</f>
        <v>£10-£15k</v>
      </c>
      <c r="X624" s="7">
        <f t="shared" si="92"/>
        <v>0</v>
      </c>
      <c r="Y624" s="7" t="str">
        <f>IFERROR(INDEX(MileageBand!B:B,MATCH(VehicleData!X624,MileageBand!A:A,0)),"Extremely High")</f>
        <v>Low</v>
      </c>
      <c r="Z624" s="7">
        <f t="shared" si="93"/>
        <v>1.2</v>
      </c>
      <c r="AA624" s="9" t="str">
        <f t="shared" si="94"/>
        <v>Y</v>
      </c>
      <c r="AB624" s="9" t="str">
        <f t="shared" si="95"/>
        <v>Y</v>
      </c>
      <c r="AC624" s="9" t="str">
        <f t="shared" si="96"/>
        <v>Y</v>
      </c>
      <c r="AD624" s="9" t="str">
        <f t="shared" si="97"/>
        <v>Y</v>
      </c>
      <c r="AE624" s="9" t="str">
        <f t="shared" si="98"/>
        <v>Y</v>
      </c>
      <c r="AF624" s="11" t="str">
        <f t="shared" si="99"/>
        <v>Y</v>
      </c>
    </row>
    <row r="625" spans="1:32" ht="13" x14ac:dyDescent="0.15">
      <c r="A625" s="1" t="s">
        <v>1714</v>
      </c>
      <c r="B625" s="1" t="s">
        <v>375</v>
      </c>
      <c r="C625" s="2">
        <v>12950</v>
      </c>
      <c r="D625" s="1" t="s">
        <v>1647</v>
      </c>
      <c r="E625" s="1">
        <v>1</v>
      </c>
      <c r="F625" s="1" t="s">
        <v>11</v>
      </c>
      <c r="G625" s="2">
        <v>12569</v>
      </c>
      <c r="H625" s="1" t="s">
        <v>12</v>
      </c>
      <c r="I625" s="1" t="s">
        <v>25</v>
      </c>
      <c r="J625" s="1" t="s">
        <v>13</v>
      </c>
      <c r="K625" s="1">
        <v>3</v>
      </c>
      <c r="L625" s="3">
        <v>45351</v>
      </c>
      <c r="M625" s="1">
        <v>12</v>
      </c>
      <c r="N625" s="1" t="s">
        <v>1715</v>
      </c>
      <c r="O625" s="1" t="s">
        <v>20</v>
      </c>
      <c r="P625" s="2">
        <v>1199</v>
      </c>
      <c r="Q625" s="1">
        <v>54.3</v>
      </c>
      <c r="R625" s="1">
        <v>5</v>
      </c>
      <c r="S625" s="1">
        <v>124</v>
      </c>
      <c r="T625" s="1">
        <v>2021</v>
      </c>
      <c r="U625" s="5" t="str">
        <f t="shared" si="90"/>
        <v>Manual</v>
      </c>
      <c r="V625" s="7">
        <f t="shared" si="91"/>
        <v>10000</v>
      </c>
      <c r="W625" s="7" t="str">
        <f>IFERROR(INDEX(PriceBands!C:C,MATCH(V625,PriceBands!A:A,0)),"£30k+")</f>
        <v>£10-£15k</v>
      </c>
      <c r="X625" s="7">
        <f t="shared" si="92"/>
        <v>0</v>
      </c>
      <c r="Y625" s="7" t="str">
        <f>IFERROR(INDEX(MileageBand!B:B,MATCH(VehicleData!X625,MileageBand!A:A,0)),"Extremely High")</f>
        <v>Low</v>
      </c>
      <c r="Z625" s="7">
        <f t="shared" si="93"/>
        <v>1.2</v>
      </c>
      <c r="AA625" s="9" t="str">
        <f t="shared" si="94"/>
        <v>Y</v>
      </c>
      <c r="AB625" s="9" t="str">
        <f t="shared" si="95"/>
        <v>Y</v>
      </c>
      <c r="AC625" s="9" t="str">
        <f t="shared" si="96"/>
        <v>Y</v>
      </c>
      <c r="AD625" s="9" t="str">
        <f t="shared" si="97"/>
        <v>Y</v>
      </c>
      <c r="AE625" s="9" t="str">
        <f t="shared" si="98"/>
        <v>Y</v>
      </c>
      <c r="AF625" s="11" t="str">
        <f t="shared" si="99"/>
        <v>Y</v>
      </c>
    </row>
    <row r="626" spans="1:32" ht="13" x14ac:dyDescent="0.15">
      <c r="A626" s="1" t="s">
        <v>1716</v>
      </c>
      <c r="B626" s="1" t="s">
        <v>375</v>
      </c>
      <c r="C626" s="2">
        <v>12950</v>
      </c>
      <c r="D626" s="1" t="s">
        <v>1647</v>
      </c>
      <c r="E626" s="1">
        <v>1</v>
      </c>
      <c r="F626" s="1" t="s">
        <v>11</v>
      </c>
      <c r="G626" s="2">
        <v>17308</v>
      </c>
      <c r="H626" s="1" t="s">
        <v>12</v>
      </c>
      <c r="I626" s="1" t="s">
        <v>25</v>
      </c>
      <c r="J626" s="1" t="s">
        <v>13</v>
      </c>
      <c r="K626" s="1">
        <v>3</v>
      </c>
      <c r="L626" s="3">
        <v>45351</v>
      </c>
      <c r="M626" s="1">
        <v>12</v>
      </c>
      <c r="N626" s="1" t="s">
        <v>1717</v>
      </c>
      <c r="O626" s="1" t="s">
        <v>20</v>
      </c>
      <c r="P626" s="2">
        <v>1199</v>
      </c>
      <c r="Q626" s="1">
        <v>54.3</v>
      </c>
      <c r="R626" s="1">
        <v>5</v>
      </c>
      <c r="S626" s="1">
        <v>124</v>
      </c>
      <c r="T626" s="1">
        <v>2021</v>
      </c>
      <c r="U626" s="5" t="str">
        <f t="shared" si="90"/>
        <v>Manual</v>
      </c>
      <c r="V626" s="7">
        <f t="shared" si="91"/>
        <v>10000</v>
      </c>
      <c r="W626" s="7" t="str">
        <f>IFERROR(INDEX(PriceBands!C:C,MATCH(V626,PriceBands!A:A,0)),"£30k+")</f>
        <v>£10-£15k</v>
      </c>
      <c r="X626" s="7">
        <f t="shared" si="92"/>
        <v>0</v>
      </c>
      <c r="Y626" s="7" t="str">
        <f>IFERROR(INDEX(MileageBand!B:B,MATCH(VehicleData!X626,MileageBand!A:A,0)),"Extremely High")</f>
        <v>Low</v>
      </c>
      <c r="Z626" s="7">
        <f t="shared" si="93"/>
        <v>1.2</v>
      </c>
      <c r="AA626" s="9" t="str">
        <f t="shared" si="94"/>
        <v>Y</v>
      </c>
      <c r="AB626" s="9" t="str">
        <f t="shared" si="95"/>
        <v>Y</v>
      </c>
      <c r="AC626" s="9" t="str">
        <f t="shared" si="96"/>
        <v>Y</v>
      </c>
      <c r="AD626" s="9" t="str">
        <f t="shared" si="97"/>
        <v>Y</v>
      </c>
      <c r="AE626" s="9" t="str">
        <f t="shared" si="98"/>
        <v>Y</v>
      </c>
      <c r="AF626" s="11" t="str">
        <f t="shared" si="99"/>
        <v>Y</v>
      </c>
    </row>
    <row r="627" spans="1:32" ht="13" x14ac:dyDescent="0.15">
      <c r="A627" s="1" t="s">
        <v>1718</v>
      </c>
      <c r="B627" s="1" t="s">
        <v>375</v>
      </c>
      <c r="C627" s="2">
        <v>12950</v>
      </c>
      <c r="D627" s="1" t="s">
        <v>1647</v>
      </c>
      <c r="E627" s="1">
        <v>1</v>
      </c>
      <c r="F627" s="1" t="s">
        <v>11</v>
      </c>
      <c r="G627" s="2">
        <v>19911</v>
      </c>
      <c r="H627" s="1" t="s">
        <v>12</v>
      </c>
      <c r="I627" s="1" t="s">
        <v>25</v>
      </c>
      <c r="J627" s="1" t="s">
        <v>13</v>
      </c>
      <c r="K627" s="1">
        <v>3</v>
      </c>
      <c r="L627" s="3">
        <v>45351</v>
      </c>
      <c r="M627" s="1">
        <v>12</v>
      </c>
      <c r="N627" s="1" t="s">
        <v>1719</v>
      </c>
      <c r="O627" s="1" t="s">
        <v>20</v>
      </c>
      <c r="P627" s="2">
        <v>1199</v>
      </c>
      <c r="Q627" s="1">
        <v>54.3</v>
      </c>
      <c r="R627" s="1">
        <v>5</v>
      </c>
      <c r="S627" s="1">
        <v>124</v>
      </c>
      <c r="T627" s="1">
        <v>2021</v>
      </c>
      <c r="U627" s="5" t="str">
        <f t="shared" si="90"/>
        <v>Manual</v>
      </c>
      <c r="V627" s="7">
        <f t="shared" si="91"/>
        <v>10000</v>
      </c>
      <c r="W627" s="7" t="str">
        <f>IFERROR(INDEX(PriceBands!C:C,MATCH(V627,PriceBands!A:A,0)),"£30k+")</f>
        <v>£10-£15k</v>
      </c>
      <c r="X627" s="7">
        <f t="shared" si="92"/>
        <v>0</v>
      </c>
      <c r="Y627" s="7" t="str">
        <f>IFERROR(INDEX(MileageBand!B:B,MATCH(VehicleData!X627,MileageBand!A:A,0)),"Extremely High")</f>
        <v>Low</v>
      </c>
      <c r="Z627" s="7">
        <f t="shared" si="93"/>
        <v>1.2</v>
      </c>
      <c r="AA627" s="9" t="str">
        <f t="shared" si="94"/>
        <v>Y</v>
      </c>
      <c r="AB627" s="9" t="str">
        <f t="shared" si="95"/>
        <v>Y</v>
      </c>
      <c r="AC627" s="9" t="str">
        <f t="shared" si="96"/>
        <v>Y</v>
      </c>
      <c r="AD627" s="9" t="str">
        <f t="shared" si="97"/>
        <v>Y</v>
      </c>
      <c r="AE627" s="9" t="str">
        <f t="shared" si="98"/>
        <v>Y</v>
      </c>
      <c r="AF627" s="11" t="str">
        <f t="shared" si="99"/>
        <v>Y</v>
      </c>
    </row>
    <row r="628" spans="1:32" ht="13" x14ac:dyDescent="0.15">
      <c r="A628" s="1" t="s">
        <v>1720</v>
      </c>
      <c r="B628" s="1" t="s">
        <v>375</v>
      </c>
      <c r="C628" s="2">
        <v>12950</v>
      </c>
      <c r="D628" s="1" t="s">
        <v>1647</v>
      </c>
      <c r="E628" s="1">
        <v>1</v>
      </c>
      <c r="F628" s="1" t="s">
        <v>11</v>
      </c>
      <c r="G628" s="2">
        <v>25049</v>
      </c>
      <c r="H628" s="1" t="s">
        <v>12</v>
      </c>
      <c r="I628" s="1" t="s">
        <v>25</v>
      </c>
      <c r="J628" s="1" t="s">
        <v>13</v>
      </c>
      <c r="K628" s="1">
        <v>3</v>
      </c>
      <c r="L628" s="3">
        <v>45351</v>
      </c>
      <c r="M628" s="1">
        <v>12</v>
      </c>
      <c r="N628" s="1" t="s">
        <v>1721</v>
      </c>
      <c r="O628" s="1" t="s">
        <v>20</v>
      </c>
      <c r="P628" s="2">
        <v>1199</v>
      </c>
      <c r="Q628" s="1">
        <v>54.3</v>
      </c>
      <c r="R628" s="1">
        <v>5</v>
      </c>
      <c r="S628" s="1">
        <v>124</v>
      </c>
      <c r="T628" s="1">
        <v>2021</v>
      </c>
      <c r="U628" s="5" t="str">
        <f t="shared" si="90"/>
        <v>Manual</v>
      </c>
      <c r="V628" s="7">
        <f t="shared" si="91"/>
        <v>10000</v>
      </c>
      <c r="W628" s="7" t="str">
        <f>IFERROR(INDEX(PriceBands!C:C,MATCH(V628,PriceBands!A:A,0)),"£30k+")</f>
        <v>£10-£15k</v>
      </c>
      <c r="X628" s="7">
        <f t="shared" si="92"/>
        <v>0</v>
      </c>
      <c r="Y628" s="7" t="str">
        <f>IFERROR(INDEX(MileageBand!B:B,MATCH(VehicleData!X628,MileageBand!A:A,0)),"Extremely High")</f>
        <v>Low</v>
      </c>
      <c r="Z628" s="7">
        <f t="shared" si="93"/>
        <v>1.2</v>
      </c>
      <c r="AA628" s="9" t="str">
        <f t="shared" si="94"/>
        <v>Y</v>
      </c>
      <c r="AB628" s="9" t="str">
        <f t="shared" si="95"/>
        <v>Y</v>
      </c>
      <c r="AC628" s="9" t="str">
        <f t="shared" si="96"/>
        <v>Y</v>
      </c>
      <c r="AD628" s="9" t="str">
        <f t="shared" si="97"/>
        <v>Y</v>
      </c>
      <c r="AE628" s="9" t="str">
        <f t="shared" si="98"/>
        <v>Y</v>
      </c>
      <c r="AF628" s="11" t="str">
        <f t="shared" si="99"/>
        <v>Y</v>
      </c>
    </row>
    <row r="629" spans="1:32" ht="13" x14ac:dyDescent="0.15">
      <c r="A629" s="1" t="s">
        <v>1722</v>
      </c>
      <c r="B629" s="1" t="s">
        <v>375</v>
      </c>
      <c r="C629" s="2">
        <v>12950</v>
      </c>
      <c r="D629" s="1" t="s">
        <v>1647</v>
      </c>
      <c r="E629" s="1">
        <v>1</v>
      </c>
      <c r="F629" s="1" t="s">
        <v>11</v>
      </c>
      <c r="G629" s="2">
        <v>25488</v>
      </c>
      <c r="H629" s="1" t="s">
        <v>12</v>
      </c>
      <c r="I629" s="1" t="s">
        <v>25</v>
      </c>
      <c r="J629" s="1" t="s">
        <v>13</v>
      </c>
      <c r="K629" s="1">
        <v>3</v>
      </c>
      <c r="L629" s="3">
        <v>45351</v>
      </c>
      <c r="M629" s="1">
        <v>12</v>
      </c>
      <c r="N629" s="1" t="s">
        <v>1723</v>
      </c>
      <c r="O629" s="1" t="s">
        <v>20</v>
      </c>
      <c r="P629" s="2">
        <v>1199</v>
      </c>
      <c r="Q629" s="1">
        <v>54.3</v>
      </c>
      <c r="R629" s="1">
        <v>5</v>
      </c>
      <c r="S629" s="1">
        <v>124</v>
      </c>
      <c r="T629" s="1">
        <v>2021</v>
      </c>
      <c r="U629" s="5" t="str">
        <f t="shared" si="90"/>
        <v>Manual</v>
      </c>
      <c r="V629" s="7">
        <f t="shared" si="91"/>
        <v>10000</v>
      </c>
      <c r="W629" s="7" t="str">
        <f>IFERROR(INDEX(PriceBands!C:C,MATCH(V629,PriceBands!A:A,0)),"£30k+")</f>
        <v>£10-£15k</v>
      </c>
      <c r="X629" s="7">
        <f t="shared" si="92"/>
        <v>0</v>
      </c>
      <c r="Y629" s="7" t="str">
        <f>IFERROR(INDEX(MileageBand!B:B,MATCH(VehicleData!X629,MileageBand!A:A,0)),"Extremely High")</f>
        <v>Low</v>
      </c>
      <c r="Z629" s="7">
        <f t="shared" si="93"/>
        <v>1.2</v>
      </c>
      <c r="AA629" s="9" t="str">
        <f t="shared" si="94"/>
        <v>Y</v>
      </c>
      <c r="AB629" s="9" t="str">
        <f t="shared" si="95"/>
        <v>Y</v>
      </c>
      <c r="AC629" s="9" t="str">
        <f t="shared" si="96"/>
        <v>Y</v>
      </c>
      <c r="AD629" s="9" t="str">
        <f t="shared" si="97"/>
        <v>Y</v>
      </c>
      <c r="AE629" s="9" t="str">
        <f t="shared" si="98"/>
        <v>Y</v>
      </c>
      <c r="AF629" s="11" t="str">
        <f t="shared" si="99"/>
        <v>Y</v>
      </c>
    </row>
    <row r="630" spans="1:32" ht="13" x14ac:dyDescent="0.15">
      <c r="A630" s="1" t="s">
        <v>1724</v>
      </c>
      <c r="B630" s="1" t="s">
        <v>9</v>
      </c>
      <c r="C630" s="2">
        <v>15800</v>
      </c>
      <c r="D630" s="1" t="s">
        <v>1725</v>
      </c>
      <c r="E630" s="1">
        <v>2</v>
      </c>
      <c r="F630" s="1" t="s">
        <v>11</v>
      </c>
      <c r="G630" s="2">
        <v>15068</v>
      </c>
      <c r="H630" s="1" t="s">
        <v>56</v>
      </c>
      <c r="I630" s="1" t="s">
        <v>25</v>
      </c>
      <c r="J630" s="1" t="s">
        <v>13</v>
      </c>
      <c r="K630" s="1">
        <v>4</v>
      </c>
      <c r="L630" s="3">
        <v>44985</v>
      </c>
      <c r="M630" s="1">
        <v>17</v>
      </c>
      <c r="N630" s="1" t="s">
        <v>1726</v>
      </c>
      <c r="O630" s="1" t="s">
        <v>20</v>
      </c>
      <c r="P630" s="2">
        <v>1199</v>
      </c>
      <c r="Q630" s="1">
        <v>48.7</v>
      </c>
      <c r="R630" s="1">
        <v>5</v>
      </c>
      <c r="S630" s="1">
        <v>99</v>
      </c>
      <c r="T630" s="1">
        <v>2020</v>
      </c>
      <c r="U630" s="5" t="str">
        <f t="shared" si="90"/>
        <v>Automatic</v>
      </c>
      <c r="V630" s="7">
        <f t="shared" si="91"/>
        <v>15000</v>
      </c>
      <c r="W630" s="7" t="str">
        <f>IFERROR(INDEX(PriceBands!C:C,MATCH(V630,PriceBands!A:A,0)),"£30k+")</f>
        <v>£15-20k</v>
      </c>
      <c r="X630" s="7">
        <f t="shared" si="92"/>
        <v>0</v>
      </c>
      <c r="Y630" s="7" t="str">
        <f>IFERROR(INDEX(MileageBand!B:B,MATCH(VehicleData!X630,MileageBand!A:A,0)),"Extremely High")</f>
        <v>Low</v>
      </c>
      <c r="Z630" s="7">
        <f t="shared" si="93"/>
        <v>1.2</v>
      </c>
      <c r="AA630" s="9" t="str">
        <f t="shared" si="94"/>
        <v>Y</v>
      </c>
      <c r="AB630" s="9" t="str">
        <f t="shared" si="95"/>
        <v>Y</v>
      </c>
      <c r="AC630" s="9" t="str">
        <f t="shared" si="96"/>
        <v>Y</v>
      </c>
      <c r="AD630" s="9" t="str">
        <f t="shared" si="97"/>
        <v>Y</v>
      </c>
      <c r="AE630" s="9" t="str">
        <f t="shared" si="98"/>
        <v>Y</v>
      </c>
      <c r="AF630" s="11" t="str">
        <f t="shared" si="99"/>
        <v>Y</v>
      </c>
    </row>
    <row r="631" spans="1:32" ht="13" x14ac:dyDescent="0.15">
      <c r="A631" s="1" t="s">
        <v>1727</v>
      </c>
      <c r="B631" s="1" t="s">
        <v>127</v>
      </c>
      <c r="C631" s="2">
        <v>19000</v>
      </c>
      <c r="D631" s="1" t="s">
        <v>1728</v>
      </c>
      <c r="E631" s="1">
        <v>2</v>
      </c>
      <c r="F631" s="1" t="s">
        <v>11</v>
      </c>
      <c r="G631" s="2">
        <v>1025</v>
      </c>
      <c r="H631" s="1" t="s">
        <v>32</v>
      </c>
      <c r="I631" s="1" t="s">
        <v>5</v>
      </c>
      <c r="J631" s="1" t="s">
        <v>13</v>
      </c>
      <c r="K631" s="1">
        <v>6</v>
      </c>
      <c r="L631" s="3">
        <v>45766</v>
      </c>
      <c r="M631" s="1">
        <v>18</v>
      </c>
      <c r="N631" s="1" t="s">
        <v>1729</v>
      </c>
      <c r="O631" s="1" t="s">
        <v>20</v>
      </c>
      <c r="P631" s="2">
        <v>1499</v>
      </c>
      <c r="Q631" s="1">
        <v>51.4</v>
      </c>
      <c r="R631" s="1">
        <v>5</v>
      </c>
      <c r="S631" s="1">
        <v>130</v>
      </c>
      <c r="T631" s="1">
        <v>2018</v>
      </c>
      <c r="U631" s="5" t="str">
        <f t="shared" si="90"/>
        <v>Automatic</v>
      </c>
      <c r="V631" s="7">
        <f t="shared" si="91"/>
        <v>15000</v>
      </c>
      <c r="W631" s="7" t="str">
        <f>IFERROR(INDEX(PriceBands!C:C,MATCH(V631,PriceBands!A:A,0)),"£30k+")</f>
        <v>£15-20k</v>
      </c>
      <c r="X631" s="7">
        <f t="shared" si="92"/>
        <v>0</v>
      </c>
      <c r="Y631" s="7" t="str">
        <f>IFERROR(INDEX(MileageBand!B:B,MATCH(VehicleData!X631,MileageBand!A:A,0)),"Extremely High")</f>
        <v>Low</v>
      </c>
      <c r="Z631" s="7">
        <f t="shared" si="93"/>
        <v>1.5</v>
      </c>
      <c r="AA631" s="9" t="str">
        <f t="shared" si="94"/>
        <v>Y</v>
      </c>
      <c r="AB631" s="9" t="str">
        <f t="shared" si="95"/>
        <v>Y</v>
      </c>
      <c r="AC631" s="9" t="str">
        <f t="shared" si="96"/>
        <v>Y</v>
      </c>
      <c r="AD631" s="9" t="str">
        <f t="shared" si="97"/>
        <v>Y</v>
      </c>
      <c r="AE631" s="9" t="str">
        <f t="shared" si="98"/>
        <v>Y</v>
      </c>
      <c r="AF631" s="11" t="str">
        <f t="shared" si="99"/>
        <v>Y</v>
      </c>
    </row>
    <row r="632" spans="1:32" ht="13" x14ac:dyDescent="0.15">
      <c r="A632" s="1" t="s">
        <v>1730</v>
      </c>
      <c r="B632" s="1" t="s">
        <v>104</v>
      </c>
      <c r="C632" s="2">
        <v>10695</v>
      </c>
      <c r="D632" s="1" t="s">
        <v>1731</v>
      </c>
      <c r="E632" s="1">
        <v>1</v>
      </c>
      <c r="F632" s="1" t="s">
        <v>11</v>
      </c>
      <c r="G632" s="2">
        <v>28000</v>
      </c>
      <c r="H632" s="1" t="s">
        <v>65</v>
      </c>
      <c r="I632" s="1" t="s">
        <v>25</v>
      </c>
      <c r="J632" s="1" t="s">
        <v>13</v>
      </c>
      <c r="K632" s="1">
        <v>8</v>
      </c>
      <c r="L632" s="3">
        <v>44775</v>
      </c>
      <c r="M632" s="1">
        <v>15</v>
      </c>
      <c r="N632" s="1" t="s">
        <v>1732</v>
      </c>
      <c r="O632" s="1" t="s">
        <v>20</v>
      </c>
      <c r="P632" s="2">
        <v>1197</v>
      </c>
      <c r="Q632" s="1">
        <v>52.3</v>
      </c>
      <c r="R632" s="1">
        <v>5</v>
      </c>
      <c r="S632" s="1">
        <v>125</v>
      </c>
      <c r="T632" s="1">
        <v>2016</v>
      </c>
      <c r="U632" s="5" t="str">
        <f t="shared" si="90"/>
        <v>Manual</v>
      </c>
      <c r="V632" s="7">
        <f t="shared" si="91"/>
        <v>10000</v>
      </c>
      <c r="W632" s="7" t="str">
        <f>IFERROR(INDEX(PriceBands!C:C,MATCH(V632,PriceBands!A:A,0)),"£30k+")</f>
        <v>£10-£15k</v>
      </c>
      <c r="X632" s="7">
        <f t="shared" si="92"/>
        <v>0</v>
      </c>
      <c r="Y632" s="7" t="str">
        <f>IFERROR(INDEX(MileageBand!B:B,MATCH(VehicleData!X632,MileageBand!A:A,0)),"Extremely High")</f>
        <v>Low</v>
      </c>
      <c r="Z632" s="7">
        <f t="shared" si="93"/>
        <v>1.2</v>
      </c>
      <c r="AA632" s="9" t="str">
        <f t="shared" si="94"/>
        <v>Y</v>
      </c>
      <c r="AB632" s="9" t="str">
        <f t="shared" si="95"/>
        <v>Y</v>
      </c>
      <c r="AC632" s="9" t="str">
        <f t="shared" si="96"/>
        <v>Y</v>
      </c>
      <c r="AD632" s="9" t="str">
        <f t="shared" si="97"/>
        <v>Y</v>
      </c>
      <c r="AE632" s="9" t="str">
        <f t="shared" si="98"/>
        <v>Y</v>
      </c>
      <c r="AF632" s="11" t="str">
        <f t="shared" si="99"/>
        <v>Y</v>
      </c>
    </row>
    <row r="633" spans="1:32" ht="13" x14ac:dyDescent="0.15">
      <c r="A633" s="1" t="s">
        <v>1733</v>
      </c>
      <c r="B633" s="1" t="s">
        <v>9</v>
      </c>
      <c r="C633" s="2">
        <v>5031</v>
      </c>
      <c r="D633" s="1" t="s">
        <v>1734</v>
      </c>
      <c r="E633" s="1">
        <v>1</v>
      </c>
      <c r="F633" s="1" t="s">
        <v>11</v>
      </c>
      <c r="G633" s="2">
        <v>48866</v>
      </c>
      <c r="H633" s="1" t="s">
        <v>48</v>
      </c>
      <c r="I633" s="1" t="s">
        <v>5</v>
      </c>
      <c r="J633" s="1" t="s">
        <v>13</v>
      </c>
      <c r="K633" s="1">
        <v>8</v>
      </c>
      <c r="L633" s="3">
        <v>45744</v>
      </c>
      <c r="M633" s="1">
        <v>4</v>
      </c>
      <c r="N633" s="1" t="s">
        <v>1735</v>
      </c>
      <c r="O633" s="1" t="s">
        <v>20</v>
      </c>
      <c r="P633" s="1">
        <v>999</v>
      </c>
      <c r="Q633" s="1">
        <v>62.8</v>
      </c>
      <c r="R633" s="1">
        <v>5</v>
      </c>
      <c r="S633" s="1">
        <v>104</v>
      </c>
      <c r="T633" s="1">
        <v>2016</v>
      </c>
      <c r="U633" s="5" t="str">
        <f t="shared" si="90"/>
        <v>Manual</v>
      </c>
      <c r="V633" s="7">
        <f t="shared" si="91"/>
        <v>5000</v>
      </c>
      <c r="W633" s="7" t="str">
        <f>IFERROR(INDEX(PriceBands!C:C,MATCH(V633,PriceBands!A:A,0)),"£30k+")</f>
        <v>£5-10k</v>
      </c>
      <c r="X633" s="7">
        <f t="shared" si="92"/>
        <v>0</v>
      </c>
      <c r="Y633" s="7" t="str">
        <f>IFERROR(INDEX(MileageBand!B:B,MATCH(VehicleData!X633,MileageBand!A:A,0)),"Extremely High")</f>
        <v>Low</v>
      </c>
      <c r="Z633" s="7">
        <f t="shared" si="93"/>
        <v>1</v>
      </c>
      <c r="AA633" s="9" t="str">
        <f t="shared" si="94"/>
        <v>Y</v>
      </c>
      <c r="AB633" s="9" t="str">
        <f t="shared" si="95"/>
        <v>Y</v>
      </c>
      <c r="AC633" s="9" t="str">
        <f t="shared" si="96"/>
        <v>Y</v>
      </c>
      <c r="AD633" s="9" t="str">
        <f t="shared" si="97"/>
        <v>Y</v>
      </c>
      <c r="AE633" s="9" t="str">
        <f t="shared" si="98"/>
        <v>Y</v>
      </c>
      <c r="AF633" s="11" t="str">
        <f t="shared" si="99"/>
        <v>Y</v>
      </c>
    </row>
    <row r="634" spans="1:32" ht="13" x14ac:dyDescent="0.15">
      <c r="A634" s="1" t="s">
        <v>1736</v>
      </c>
      <c r="B634" s="1" t="s">
        <v>22</v>
      </c>
      <c r="C634" s="2">
        <v>10495</v>
      </c>
      <c r="D634" s="1" t="s">
        <v>1737</v>
      </c>
      <c r="E634" s="1">
        <v>1</v>
      </c>
      <c r="F634" s="1" t="s">
        <v>11</v>
      </c>
      <c r="G634" s="2">
        <v>9564</v>
      </c>
      <c r="H634" s="1" t="s">
        <v>48</v>
      </c>
      <c r="I634" s="1" t="s">
        <v>25</v>
      </c>
      <c r="J634" s="1" t="s">
        <v>13</v>
      </c>
      <c r="K634" s="1">
        <v>9</v>
      </c>
      <c r="L634" s="3">
        <v>44425</v>
      </c>
      <c r="M634" s="1">
        <v>13</v>
      </c>
      <c r="N634" s="1" t="s">
        <v>1738</v>
      </c>
      <c r="O634" s="1" t="s">
        <v>20</v>
      </c>
      <c r="P634" s="2">
        <v>1395</v>
      </c>
      <c r="Q634" s="1">
        <v>53.3</v>
      </c>
      <c r="R634" s="1">
        <v>5</v>
      </c>
      <c r="S634" s="1">
        <v>123</v>
      </c>
      <c r="T634" s="1">
        <v>2015</v>
      </c>
      <c r="U634" s="5" t="str">
        <f t="shared" si="90"/>
        <v>Manual</v>
      </c>
      <c r="V634" s="7">
        <f t="shared" si="91"/>
        <v>10000</v>
      </c>
      <c r="W634" s="7" t="str">
        <f>IFERROR(INDEX(PriceBands!C:C,MATCH(V634,PriceBands!A:A,0)),"£30k+")</f>
        <v>£10-£15k</v>
      </c>
      <c r="X634" s="7">
        <f t="shared" si="92"/>
        <v>0</v>
      </c>
      <c r="Y634" s="7" t="str">
        <f>IFERROR(INDEX(MileageBand!B:B,MATCH(VehicleData!X634,MileageBand!A:A,0)),"Extremely High")</f>
        <v>Low</v>
      </c>
      <c r="Z634" s="7">
        <f t="shared" si="93"/>
        <v>1.4</v>
      </c>
      <c r="AA634" s="9" t="str">
        <f t="shared" si="94"/>
        <v>Y</v>
      </c>
      <c r="AB634" s="9" t="str">
        <f t="shared" si="95"/>
        <v>Y</v>
      </c>
      <c r="AC634" s="9" t="str">
        <f t="shared" si="96"/>
        <v>Y</v>
      </c>
      <c r="AD634" s="9" t="str">
        <f t="shared" si="97"/>
        <v>Y</v>
      </c>
      <c r="AE634" s="9" t="str">
        <f t="shared" si="98"/>
        <v>Y</v>
      </c>
      <c r="AF634" s="11" t="str">
        <f t="shared" si="99"/>
        <v>Y</v>
      </c>
    </row>
    <row r="635" spans="1:32" ht="13" x14ac:dyDescent="0.15">
      <c r="A635" s="1" t="s">
        <v>1739</v>
      </c>
      <c r="B635" s="1" t="s">
        <v>46</v>
      </c>
      <c r="C635" s="2">
        <v>10945</v>
      </c>
      <c r="D635" s="1" t="s">
        <v>1740</v>
      </c>
      <c r="E635" s="1">
        <v>2</v>
      </c>
      <c r="F635" s="1" t="s">
        <v>24</v>
      </c>
      <c r="G635" s="2">
        <v>72345</v>
      </c>
      <c r="H635" s="1" t="s">
        <v>12</v>
      </c>
      <c r="I635" s="1" t="s">
        <v>25</v>
      </c>
      <c r="J635" s="1" t="s">
        <v>13</v>
      </c>
      <c r="K635" s="1">
        <v>10</v>
      </c>
      <c r="L635" s="3">
        <v>44567</v>
      </c>
      <c r="M635" s="1">
        <v>26</v>
      </c>
      <c r="N635" s="1" t="s">
        <v>1741</v>
      </c>
      <c r="O635" s="1" t="s">
        <v>20</v>
      </c>
      <c r="P635" s="2">
        <v>1968</v>
      </c>
      <c r="Q635" s="1">
        <v>57.7</v>
      </c>
      <c r="R635" s="1">
        <v>5</v>
      </c>
      <c r="S635" s="1">
        <v>129</v>
      </c>
      <c r="T635" s="1">
        <v>2014</v>
      </c>
      <c r="U635" s="5" t="str">
        <f t="shared" si="90"/>
        <v>Automatic</v>
      </c>
      <c r="V635" s="7">
        <f t="shared" si="91"/>
        <v>10000</v>
      </c>
      <c r="W635" s="7" t="str">
        <f>IFERROR(INDEX(PriceBands!C:C,MATCH(V635,PriceBands!A:A,0)),"£30k+")</f>
        <v>£10-£15k</v>
      </c>
      <c r="X635" s="7">
        <f t="shared" si="92"/>
        <v>50000</v>
      </c>
      <c r="Y635" s="7" t="str">
        <f>IFERROR(INDEX(MileageBand!B:B,MATCH(VehicleData!X635,MileageBand!A:A,0)),"Extremely High")</f>
        <v>Medium</v>
      </c>
      <c r="Z635" s="7">
        <f t="shared" si="93"/>
        <v>2</v>
      </c>
      <c r="AA635" s="9" t="str">
        <f t="shared" si="94"/>
        <v>Y</v>
      </c>
      <c r="AB635" s="9" t="str">
        <f t="shared" si="95"/>
        <v>Y</v>
      </c>
      <c r="AC635" s="9" t="str">
        <f t="shared" si="96"/>
        <v>Y</v>
      </c>
      <c r="AD635" s="9" t="str">
        <f t="shared" si="97"/>
        <v>Y</v>
      </c>
      <c r="AE635" s="9" t="str">
        <f t="shared" si="98"/>
        <v>Y</v>
      </c>
      <c r="AF635" s="11" t="str">
        <f t="shared" si="99"/>
        <v>Y</v>
      </c>
    </row>
    <row r="636" spans="1:32" ht="13" x14ac:dyDescent="0.15">
      <c r="A636" s="1" t="s">
        <v>1742</v>
      </c>
      <c r="B636" s="1" t="s">
        <v>1</v>
      </c>
      <c r="C636" s="2">
        <v>3990</v>
      </c>
      <c r="D636" s="1" t="s">
        <v>1027</v>
      </c>
      <c r="E636" s="1">
        <v>1</v>
      </c>
      <c r="F636" s="1" t="s">
        <v>11</v>
      </c>
      <c r="G636" s="2">
        <v>39036</v>
      </c>
      <c r="H636" s="1" t="s">
        <v>48</v>
      </c>
      <c r="I636" s="1" t="s">
        <v>25</v>
      </c>
      <c r="J636" s="1" t="s">
        <v>13</v>
      </c>
      <c r="K636" s="1">
        <v>11</v>
      </c>
      <c r="L636" s="3">
        <v>44887</v>
      </c>
      <c r="M636" s="1">
        <v>3</v>
      </c>
      <c r="N636" s="1" t="s">
        <v>1743</v>
      </c>
      <c r="O636" s="1" t="s">
        <v>20</v>
      </c>
      <c r="P636" s="1">
        <v>998</v>
      </c>
      <c r="Q636" s="1">
        <v>67.3</v>
      </c>
      <c r="R636" s="1">
        <v>5</v>
      </c>
      <c r="S636" s="1">
        <v>99</v>
      </c>
      <c r="T636" s="1">
        <v>2013</v>
      </c>
      <c r="U636" s="5" t="str">
        <f t="shared" si="90"/>
        <v>Manual</v>
      </c>
      <c r="V636" s="7">
        <f t="shared" si="91"/>
        <v>0</v>
      </c>
      <c r="W636" s="7" t="str">
        <f>IFERROR(INDEX(PriceBands!C:C,MATCH(V636,PriceBands!A:A,0)),"£30k+")</f>
        <v>£0-5k</v>
      </c>
      <c r="X636" s="7">
        <f t="shared" si="92"/>
        <v>0</v>
      </c>
      <c r="Y636" s="7" t="str">
        <f>IFERROR(INDEX(MileageBand!B:B,MATCH(VehicleData!X636,MileageBand!A:A,0)),"Extremely High")</f>
        <v>Low</v>
      </c>
      <c r="Z636" s="7">
        <f t="shared" si="93"/>
        <v>1</v>
      </c>
      <c r="AA636" s="9" t="str">
        <f t="shared" si="94"/>
        <v>Y</v>
      </c>
      <c r="AB636" s="9" t="str">
        <f t="shared" si="95"/>
        <v>Y</v>
      </c>
      <c r="AC636" s="9" t="str">
        <f t="shared" si="96"/>
        <v>Y</v>
      </c>
      <c r="AD636" s="9" t="str">
        <f t="shared" si="97"/>
        <v>N</v>
      </c>
      <c r="AE636" s="9" t="str">
        <f t="shared" si="98"/>
        <v>Y</v>
      </c>
      <c r="AF636" s="11" t="str">
        <f t="shared" si="99"/>
        <v>N</v>
      </c>
    </row>
    <row r="637" spans="1:32" ht="13" x14ac:dyDescent="0.15">
      <c r="A637" s="1" t="s">
        <v>1744</v>
      </c>
      <c r="B637" s="1" t="s">
        <v>375</v>
      </c>
      <c r="C637" s="2">
        <v>3060</v>
      </c>
      <c r="D637" s="1" t="s">
        <v>1745</v>
      </c>
      <c r="E637" s="1">
        <v>1</v>
      </c>
      <c r="F637" s="1" t="s">
        <v>11</v>
      </c>
      <c r="G637" s="2">
        <v>51200</v>
      </c>
      <c r="H637" s="1" t="s">
        <v>56</v>
      </c>
      <c r="I637" s="1" t="s">
        <v>5</v>
      </c>
      <c r="J637" s="1" t="s">
        <v>13</v>
      </c>
      <c r="K637" s="1">
        <v>12</v>
      </c>
      <c r="L637" s="3">
        <v>45585</v>
      </c>
      <c r="M637" s="1">
        <v>3</v>
      </c>
      <c r="N637" s="1" t="s">
        <v>1746</v>
      </c>
      <c r="O637" s="1" t="s">
        <v>20</v>
      </c>
      <c r="P637" s="1">
        <v>998</v>
      </c>
      <c r="Q637" s="1">
        <v>65.7</v>
      </c>
      <c r="R637" s="1">
        <v>4</v>
      </c>
      <c r="S637" s="1">
        <v>99</v>
      </c>
      <c r="T637" s="1">
        <v>2012</v>
      </c>
      <c r="U637" s="5" t="str">
        <f t="shared" si="90"/>
        <v>Manual</v>
      </c>
      <c r="V637" s="7">
        <f t="shared" si="91"/>
        <v>0</v>
      </c>
      <c r="W637" s="7" t="str">
        <f>IFERROR(INDEX(PriceBands!C:C,MATCH(V637,PriceBands!A:A,0)),"£30k+")</f>
        <v>£0-5k</v>
      </c>
      <c r="X637" s="7">
        <f t="shared" si="92"/>
        <v>50000</v>
      </c>
      <c r="Y637" s="7" t="str">
        <f>IFERROR(INDEX(MileageBand!B:B,MATCH(VehicleData!X637,MileageBand!A:A,0)),"Extremely High")</f>
        <v>Medium</v>
      </c>
      <c r="Z637" s="7">
        <f t="shared" si="93"/>
        <v>1</v>
      </c>
      <c r="AA637" s="9" t="str">
        <f t="shared" si="94"/>
        <v>Y</v>
      </c>
      <c r="AB637" s="9" t="str">
        <f t="shared" si="95"/>
        <v>Y</v>
      </c>
      <c r="AC637" s="9" t="str">
        <f t="shared" si="96"/>
        <v>Y</v>
      </c>
      <c r="AD637" s="9" t="str">
        <f t="shared" si="97"/>
        <v>N</v>
      </c>
      <c r="AE637" s="9" t="str">
        <f t="shared" si="98"/>
        <v>Y</v>
      </c>
      <c r="AF637" s="11" t="str">
        <f t="shared" si="99"/>
        <v>N</v>
      </c>
    </row>
    <row r="638" spans="1:32" ht="13" x14ac:dyDescent="0.15">
      <c r="A638" s="1" t="s">
        <v>1747</v>
      </c>
      <c r="B638" s="1" t="s">
        <v>9</v>
      </c>
      <c r="C638" s="2">
        <v>3100</v>
      </c>
      <c r="D638" s="1" t="s">
        <v>1748</v>
      </c>
      <c r="E638" s="1">
        <v>1</v>
      </c>
      <c r="F638" s="1" t="s">
        <v>11</v>
      </c>
      <c r="G638" s="2">
        <v>75000</v>
      </c>
      <c r="H638" s="1" t="s">
        <v>65</v>
      </c>
      <c r="I638" s="1" t="s">
        <v>25</v>
      </c>
      <c r="J638" s="1" t="s">
        <v>13</v>
      </c>
      <c r="K638" s="1">
        <v>13</v>
      </c>
      <c r="L638" s="3">
        <v>45134</v>
      </c>
      <c r="M638" s="1">
        <v>12</v>
      </c>
      <c r="N638" s="1" t="s">
        <v>1749</v>
      </c>
      <c r="O638" s="1" t="s">
        <v>20</v>
      </c>
      <c r="P638" s="2">
        <v>1598</v>
      </c>
      <c r="Q638" s="1">
        <v>44.8</v>
      </c>
      <c r="R638" s="1">
        <v>5</v>
      </c>
      <c r="S638" s="1">
        <v>147</v>
      </c>
      <c r="T638" s="1">
        <v>2011</v>
      </c>
      <c r="U638" s="5" t="str">
        <f t="shared" si="90"/>
        <v>Manual</v>
      </c>
      <c r="V638" s="7">
        <f t="shared" si="91"/>
        <v>0</v>
      </c>
      <c r="W638" s="7" t="str">
        <f>IFERROR(INDEX(PriceBands!C:C,MATCH(V638,PriceBands!A:A,0)),"£30k+")</f>
        <v>£0-5k</v>
      </c>
      <c r="X638" s="7">
        <f t="shared" si="92"/>
        <v>50000</v>
      </c>
      <c r="Y638" s="7" t="str">
        <f>IFERROR(INDEX(MileageBand!B:B,MATCH(VehicleData!X638,MileageBand!A:A,0)),"Extremely High")</f>
        <v>Medium</v>
      </c>
      <c r="Z638" s="7">
        <f t="shared" si="93"/>
        <v>1.6</v>
      </c>
      <c r="AA638" s="9" t="str">
        <f t="shared" si="94"/>
        <v>Y</v>
      </c>
      <c r="AB638" s="9" t="str">
        <f t="shared" si="95"/>
        <v>Y</v>
      </c>
      <c r="AC638" s="9" t="str">
        <f t="shared" si="96"/>
        <v>Y</v>
      </c>
      <c r="AD638" s="9" t="str">
        <f t="shared" si="97"/>
        <v>N</v>
      </c>
      <c r="AE638" s="9" t="str">
        <f t="shared" si="98"/>
        <v>Y</v>
      </c>
      <c r="AF638" s="11" t="str">
        <f t="shared" si="99"/>
        <v>N</v>
      </c>
    </row>
    <row r="639" spans="1:32" ht="13" x14ac:dyDescent="0.15">
      <c r="A639" s="1" t="s">
        <v>1750</v>
      </c>
      <c r="B639" s="1" t="s">
        <v>375</v>
      </c>
      <c r="C639" s="2">
        <v>3945</v>
      </c>
      <c r="D639" s="1" t="s">
        <v>1042</v>
      </c>
      <c r="E639" s="1">
        <v>2</v>
      </c>
      <c r="F639" s="1" t="s">
        <v>24</v>
      </c>
      <c r="G639" s="2">
        <v>64000</v>
      </c>
      <c r="H639" s="1" t="s">
        <v>12</v>
      </c>
      <c r="I639" s="1" t="s">
        <v>25</v>
      </c>
      <c r="J639" s="1" t="s">
        <v>13</v>
      </c>
      <c r="K639" s="1">
        <v>13</v>
      </c>
      <c r="L639" s="3">
        <v>44564</v>
      </c>
      <c r="M639" s="1">
        <v>18</v>
      </c>
      <c r="N639" s="1" t="s">
        <v>1751</v>
      </c>
      <c r="O639" s="1" t="s">
        <v>20</v>
      </c>
      <c r="P639" s="2">
        <v>1560</v>
      </c>
      <c r="Q639" s="1">
        <v>67.3</v>
      </c>
      <c r="R639" s="1">
        <v>5</v>
      </c>
      <c r="S639" s="1">
        <v>110</v>
      </c>
      <c r="T639" s="1">
        <v>2011</v>
      </c>
      <c r="U639" s="5" t="str">
        <f t="shared" si="90"/>
        <v>Automatic</v>
      </c>
      <c r="V639" s="7">
        <f t="shared" si="91"/>
        <v>0</v>
      </c>
      <c r="W639" s="7" t="str">
        <f>IFERROR(INDEX(PriceBands!C:C,MATCH(V639,PriceBands!A:A,0)),"£30k+")</f>
        <v>£0-5k</v>
      </c>
      <c r="X639" s="7">
        <f t="shared" si="92"/>
        <v>50000</v>
      </c>
      <c r="Y639" s="7" t="str">
        <f>IFERROR(INDEX(MileageBand!B:B,MATCH(VehicleData!X639,MileageBand!A:A,0)),"Extremely High")</f>
        <v>Medium</v>
      </c>
      <c r="Z639" s="7">
        <f t="shared" si="93"/>
        <v>1.6</v>
      </c>
      <c r="AA639" s="9" t="str">
        <f t="shared" si="94"/>
        <v>Y</v>
      </c>
      <c r="AB639" s="9" t="str">
        <f t="shared" si="95"/>
        <v>Y</v>
      </c>
      <c r="AC639" s="9" t="str">
        <f t="shared" si="96"/>
        <v>Y</v>
      </c>
      <c r="AD639" s="9" t="str">
        <f t="shared" si="97"/>
        <v>N</v>
      </c>
      <c r="AE639" s="9" t="str">
        <f t="shared" si="98"/>
        <v>Y</v>
      </c>
      <c r="AF639" s="11" t="str">
        <f t="shared" si="99"/>
        <v>N</v>
      </c>
    </row>
    <row r="640" spans="1:32" ht="13" x14ac:dyDescent="0.15">
      <c r="A640" s="1" t="s">
        <v>1752</v>
      </c>
      <c r="B640" s="1" t="s">
        <v>40</v>
      </c>
      <c r="C640" s="2">
        <v>21500</v>
      </c>
      <c r="D640" s="1" t="s">
        <v>1753</v>
      </c>
      <c r="E640" s="1">
        <v>2</v>
      </c>
      <c r="F640" s="1" t="s">
        <v>11</v>
      </c>
      <c r="G640" s="2">
        <v>3500</v>
      </c>
      <c r="H640" s="1" t="s">
        <v>56</v>
      </c>
      <c r="I640" s="1" t="s">
        <v>25</v>
      </c>
      <c r="J640" s="1" t="s">
        <v>13</v>
      </c>
      <c r="K640" s="1">
        <v>5</v>
      </c>
      <c r="L640" s="3">
        <v>45220</v>
      </c>
      <c r="M640" s="1">
        <v>23</v>
      </c>
      <c r="N640" s="1" t="s">
        <v>1754</v>
      </c>
      <c r="O640" s="1" t="s">
        <v>20</v>
      </c>
      <c r="P640" s="2">
        <v>1332</v>
      </c>
      <c r="Q640" s="1">
        <v>53.3</v>
      </c>
      <c r="R640" s="1">
        <v>5</v>
      </c>
      <c r="S640" s="1">
        <v>124</v>
      </c>
      <c r="T640" s="1">
        <v>2019</v>
      </c>
      <c r="U640" s="5" t="str">
        <f t="shared" si="90"/>
        <v>Automatic</v>
      </c>
      <c r="V640" s="7">
        <f t="shared" si="91"/>
        <v>20000</v>
      </c>
      <c r="W640" s="7" t="str">
        <f>IFERROR(INDEX(PriceBands!C:C,MATCH(V640,PriceBands!A:A,0)),"£30k+")</f>
        <v>£20-25k</v>
      </c>
      <c r="X640" s="7">
        <f t="shared" si="92"/>
        <v>0</v>
      </c>
      <c r="Y640" s="7" t="str">
        <f>IFERROR(INDEX(MileageBand!B:B,MATCH(VehicleData!X640,MileageBand!A:A,0)),"Extremely High")</f>
        <v>Low</v>
      </c>
      <c r="Z640" s="7">
        <f t="shared" si="93"/>
        <v>1.3</v>
      </c>
      <c r="AA640" s="9" t="str">
        <f t="shared" si="94"/>
        <v>Y</v>
      </c>
      <c r="AB640" s="9" t="str">
        <f t="shared" si="95"/>
        <v>Y</v>
      </c>
      <c r="AC640" s="9" t="str">
        <f t="shared" si="96"/>
        <v>Y</v>
      </c>
      <c r="AD640" s="9" t="str">
        <f t="shared" si="97"/>
        <v>Y</v>
      </c>
      <c r="AE640" s="9" t="str">
        <f t="shared" si="98"/>
        <v>Y</v>
      </c>
      <c r="AF640" s="11" t="str">
        <f t="shared" si="99"/>
        <v>Y</v>
      </c>
    </row>
    <row r="641" spans="1:32" ht="13" x14ac:dyDescent="0.15">
      <c r="A641" s="1" t="s">
        <v>1755</v>
      </c>
      <c r="B641" s="1" t="s">
        <v>104</v>
      </c>
      <c r="C641" s="2">
        <v>8002</v>
      </c>
      <c r="D641" s="1" t="s">
        <v>365</v>
      </c>
      <c r="E641" s="1">
        <v>2</v>
      </c>
      <c r="F641" s="1" t="s">
        <v>3</v>
      </c>
      <c r="G641" s="2">
        <v>28320</v>
      </c>
      <c r="H641" s="1" t="s">
        <v>4</v>
      </c>
      <c r="I641" s="1" t="s">
        <v>5</v>
      </c>
      <c r="J641" s="1" t="s">
        <v>13</v>
      </c>
      <c r="K641" s="1">
        <v>6</v>
      </c>
      <c r="L641" s="3">
        <v>45703</v>
      </c>
      <c r="M641" s="1">
        <v>8</v>
      </c>
      <c r="N641" s="1" t="s">
        <v>1756</v>
      </c>
      <c r="O641" s="1" t="s">
        <v>20</v>
      </c>
      <c r="P641" s="2">
        <v>1497</v>
      </c>
      <c r="Q641" s="1">
        <v>85.6</v>
      </c>
      <c r="R641" s="1">
        <v>5</v>
      </c>
      <c r="S641" s="1">
        <v>75</v>
      </c>
      <c r="T641" s="1">
        <v>2018</v>
      </c>
      <c r="U641" s="5" t="str">
        <f t="shared" si="90"/>
        <v>Automatic</v>
      </c>
      <c r="V641" s="7">
        <f t="shared" si="91"/>
        <v>5000</v>
      </c>
      <c r="W641" s="7" t="str">
        <f>IFERROR(INDEX(PriceBands!C:C,MATCH(V641,PriceBands!A:A,0)),"£30k+")</f>
        <v>£5-10k</v>
      </c>
      <c r="X641" s="7">
        <f t="shared" si="92"/>
        <v>0</v>
      </c>
      <c r="Y641" s="7" t="str">
        <f>IFERROR(INDEX(MileageBand!B:B,MATCH(VehicleData!X641,MileageBand!A:A,0)),"Extremely High")</f>
        <v>Low</v>
      </c>
      <c r="Z641" s="7">
        <f t="shared" si="93"/>
        <v>1.5</v>
      </c>
      <c r="AA641" s="9" t="str">
        <f t="shared" si="94"/>
        <v>Y</v>
      </c>
      <c r="AB641" s="9" t="str">
        <f t="shared" si="95"/>
        <v>Y</v>
      </c>
      <c r="AC641" s="9" t="str">
        <f t="shared" si="96"/>
        <v>Y</v>
      </c>
      <c r="AD641" s="9" t="str">
        <f t="shared" si="97"/>
        <v>Y</v>
      </c>
      <c r="AE641" s="9" t="str">
        <f t="shared" si="98"/>
        <v>Y</v>
      </c>
      <c r="AF641" s="11" t="str">
        <f t="shared" si="99"/>
        <v>Y</v>
      </c>
    </row>
    <row r="642" spans="1:32" ht="13" x14ac:dyDescent="0.15">
      <c r="A642" s="1" t="s">
        <v>1757</v>
      </c>
      <c r="B642" s="1" t="s">
        <v>22</v>
      </c>
      <c r="C642" s="2">
        <v>7810</v>
      </c>
      <c r="D642" s="1" t="s">
        <v>251</v>
      </c>
      <c r="E642" s="1">
        <v>1</v>
      </c>
      <c r="F642" s="1" t="s">
        <v>11</v>
      </c>
      <c r="G642" s="2">
        <v>14000</v>
      </c>
      <c r="H642" s="1" t="s">
        <v>12</v>
      </c>
      <c r="I642" s="1" t="s">
        <v>25</v>
      </c>
      <c r="J642" s="1" t="s">
        <v>13</v>
      </c>
      <c r="K642" s="1">
        <v>9</v>
      </c>
      <c r="L642" s="3">
        <v>44727</v>
      </c>
      <c r="M642" s="1">
        <v>15</v>
      </c>
      <c r="N642" s="1" t="s">
        <v>1758</v>
      </c>
      <c r="O642" s="1" t="s">
        <v>15</v>
      </c>
      <c r="P642" s="2">
        <v>1197</v>
      </c>
      <c r="Q642" s="1">
        <v>60.1</v>
      </c>
      <c r="R642" s="1">
        <v>5</v>
      </c>
      <c r="S642" s="1">
        <v>107</v>
      </c>
      <c r="T642" s="1">
        <v>2015</v>
      </c>
      <c r="U642" s="5" t="str">
        <f t="shared" si="90"/>
        <v>Manual</v>
      </c>
      <c r="V642" s="7">
        <f t="shared" si="91"/>
        <v>5000</v>
      </c>
      <c r="W642" s="7" t="str">
        <f>IFERROR(INDEX(PriceBands!C:C,MATCH(V642,PriceBands!A:A,0)),"£30k+")</f>
        <v>£5-10k</v>
      </c>
      <c r="X642" s="7">
        <f t="shared" si="92"/>
        <v>0</v>
      </c>
      <c r="Y642" s="7" t="str">
        <f>IFERROR(INDEX(MileageBand!B:B,MATCH(VehicleData!X642,MileageBand!A:A,0)),"Extremely High")</f>
        <v>Low</v>
      </c>
      <c r="Z642" s="7">
        <f t="shared" si="93"/>
        <v>1.2</v>
      </c>
      <c r="AA642" s="9" t="str">
        <f t="shared" si="94"/>
        <v>Y</v>
      </c>
      <c r="AB642" s="9" t="str">
        <f t="shared" si="95"/>
        <v>Y</v>
      </c>
      <c r="AC642" s="9" t="str">
        <f t="shared" si="96"/>
        <v>Y</v>
      </c>
      <c r="AD642" s="9" t="str">
        <f t="shared" si="97"/>
        <v>Y</v>
      </c>
      <c r="AE642" s="9" t="str">
        <f t="shared" si="98"/>
        <v>Y</v>
      </c>
      <c r="AF642" s="11" t="str">
        <f t="shared" si="99"/>
        <v>Y</v>
      </c>
    </row>
    <row r="643" spans="1:32" ht="13" x14ac:dyDescent="0.15">
      <c r="A643" s="1" t="s">
        <v>1759</v>
      </c>
      <c r="B643" s="1" t="s">
        <v>917</v>
      </c>
      <c r="C643" s="2">
        <v>3140</v>
      </c>
      <c r="D643" s="1" t="s">
        <v>1760</v>
      </c>
      <c r="E643" s="1">
        <v>1</v>
      </c>
      <c r="F643" s="1" t="s">
        <v>11</v>
      </c>
      <c r="G643" s="2">
        <v>24000</v>
      </c>
      <c r="H643" s="1" t="s">
        <v>12</v>
      </c>
      <c r="I643" s="1" t="s">
        <v>5</v>
      </c>
      <c r="J643" s="1" t="s">
        <v>13</v>
      </c>
      <c r="K643" s="1">
        <v>13</v>
      </c>
      <c r="L643" s="3">
        <v>45712</v>
      </c>
      <c r="M643" s="1">
        <v>26</v>
      </c>
      <c r="N643" s="1" t="s">
        <v>1761</v>
      </c>
      <c r="O643" s="1" t="s">
        <v>15</v>
      </c>
      <c r="P643" s="2">
        <v>1368</v>
      </c>
      <c r="Q643" s="1">
        <v>47.1</v>
      </c>
      <c r="R643" s="1">
        <v>4</v>
      </c>
      <c r="S643" s="1">
        <v>139</v>
      </c>
      <c r="T643" s="1">
        <v>2011</v>
      </c>
      <c r="U643" s="5" t="str">
        <f t="shared" ref="U643:U706" si="100">IF(E643=2,"Automatic","Manual")</f>
        <v>Manual</v>
      </c>
      <c r="V643" s="7">
        <f t="shared" ref="V643:V706" si="101">ROUNDDOWN(C643/5000,0)*5000</f>
        <v>0</v>
      </c>
      <c r="W643" s="7" t="str">
        <f>IFERROR(INDEX(PriceBands!C:C,MATCH(V643,PriceBands!A:A,0)),"£30k+")</f>
        <v>£0-5k</v>
      </c>
      <c r="X643" s="7">
        <f t="shared" ref="X643:X706" si="102">ROUNDDOWN(G643/50000,0)*50000</f>
        <v>0</v>
      </c>
      <c r="Y643" s="7" t="str">
        <f>IFERROR(INDEX(MileageBand!B:B,MATCH(VehicleData!X643,MileageBand!A:A,0)),"Extremely High")</f>
        <v>Low</v>
      </c>
      <c r="Z643" s="7">
        <f t="shared" ref="Z643:Z706" si="103">ROUND(P643/1000,1)</f>
        <v>1.4</v>
      </c>
      <c r="AA643" s="9" t="str">
        <f t="shared" ref="AA643:AA706" si="104">IF(W643="£30k+","N","Y")</f>
        <v>Y</v>
      </c>
      <c r="AB643" s="9" t="str">
        <f t="shared" ref="AB643:AB706" si="105">IF(Y643="High","N","Y")</f>
        <v>Y</v>
      </c>
      <c r="AC643" s="9" t="str">
        <f t="shared" ref="AC643:AC706" si="106">IF(Z643&gt;2.5,"N","Y")</f>
        <v>Y</v>
      </c>
      <c r="AD643" s="9" t="str">
        <f t="shared" ref="AD643:AD706" si="107">IF(T643&lt;2014,"N","Y")</f>
        <v>N</v>
      </c>
      <c r="AE643" s="9" t="str">
        <f t="shared" ref="AE643:AE706" si="108">IF(Q643&lt;30,"N","Y")</f>
        <v>Y</v>
      </c>
      <c r="AF643" s="11" t="str">
        <f t="shared" ref="AF643:AF706" si="109">IF(AND(AA643="Y",AB643="Y",AC643="Y",AD643="Y",AE643="Y"),"Y","N")</f>
        <v>N</v>
      </c>
    </row>
    <row r="644" spans="1:32" ht="13" x14ac:dyDescent="0.15">
      <c r="A644" s="1" t="s">
        <v>1762</v>
      </c>
      <c r="B644" s="1" t="s">
        <v>94</v>
      </c>
      <c r="C644" s="2">
        <v>5545</v>
      </c>
      <c r="D644" s="1" t="s">
        <v>1763</v>
      </c>
      <c r="E644" s="1">
        <v>1</v>
      </c>
      <c r="F644" s="1" t="s">
        <v>24</v>
      </c>
      <c r="G644" s="2">
        <v>100000</v>
      </c>
      <c r="H644" s="1" t="s">
        <v>12</v>
      </c>
      <c r="I644" s="1" t="s">
        <v>25</v>
      </c>
      <c r="J644" s="1" t="s">
        <v>13</v>
      </c>
      <c r="K644" s="1">
        <v>13</v>
      </c>
      <c r="L644" s="3">
        <v>44258</v>
      </c>
      <c r="M644" s="1">
        <v>23</v>
      </c>
      <c r="N644" s="1" t="s">
        <v>1764</v>
      </c>
      <c r="O644" s="1" t="s">
        <v>28</v>
      </c>
      <c r="P644" s="2">
        <v>1995</v>
      </c>
      <c r="Q644" s="1">
        <v>62.8</v>
      </c>
      <c r="R644" s="1">
        <v>5</v>
      </c>
      <c r="S644" s="1">
        <v>119</v>
      </c>
      <c r="T644" s="1">
        <v>2011</v>
      </c>
      <c r="U644" s="5" t="str">
        <f t="shared" si="100"/>
        <v>Manual</v>
      </c>
      <c r="V644" s="7">
        <f t="shared" si="101"/>
        <v>5000</v>
      </c>
      <c r="W644" s="7" t="str">
        <f>IFERROR(INDEX(PriceBands!C:C,MATCH(V644,PriceBands!A:A,0)),"£30k+")</f>
        <v>£5-10k</v>
      </c>
      <c r="X644" s="7">
        <f t="shared" si="102"/>
        <v>100000</v>
      </c>
      <c r="Y644" s="7" t="str">
        <f>IFERROR(INDEX(MileageBand!B:B,MATCH(VehicleData!X644,MileageBand!A:A,0)),"Extremely High")</f>
        <v>High</v>
      </c>
      <c r="Z644" s="7">
        <f t="shared" si="103"/>
        <v>2</v>
      </c>
      <c r="AA644" s="9" t="str">
        <f t="shared" si="104"/>
        <v>Y</v>
      </c>
      <c r="AB644" s="9" t="str">
        <f t="shared" si="105"/>
        <v>N</v>
      </c>
      <c r="AC644" s="9" t="str">
        <f t="shared" si="106"/>
        <v>Y</v>
      </c>
      <c r="AD644" s="9" t="str">
        <f t="shared" si="107"/>
        <v>N</v>
      </c>
      <c r="AE644" s="9" t="str">
        <f t="shared" si="108"/>
        <v>Y</v>
      </c>
      <c r="AF644" s="11" t="str">
        <f t="shared" si="109"/>
        <v>N</v>
      </c>
    </row>
    <row r="645" spans="1:32" ht="13" x14ac:dyDescent="0.15">
      <c r="A645" s="1" t="s">
        <v>1765</v>
      </c>
      <c r="B645" s="1" t="s">
        <v>22</v>
      </c>
      <c r="C645" s="2">
        <v>26299</v>
      </c>
      <c r="D645" s="1" t="s">
        <v>1766</v>
      </c>
      <c r="E645" s="1">
        <v>2</v>
      </c>
      <c r="F645" s="1" t="s">
        <v>11</v>
      </c>
      <c r="G645" s="2">
        <v>42665</v>
      </c>
      <c r="H645" s="1" t="s">
        <v>56</v>
      </c>
      <c r="I645" s="1" t="s">
        <v>5</v>
      </c>
      <c r="J645" s="1" t="s">
        <v>6</v>
      </c>
      <c r="K645" s="1">
        <v>3</v>
      </c>
      <c r="L645" s="3">
        <v>45626</v>
      </c>
      <c r="M645" s="1">
        <v>21</v>
      </c>
      <c r="N645" s="1" t="s">
        <v>1767</v>
      </c>
      <c r="O645" s="1" t="s">
        <v>6</v>
      </c>
      <c r="P645" s="2">
        <v>1498</v>
      </c>
      <c r="Q645" s="1">
        <v>39.200000000000003</v>
      </c>
      <c r="R645" s="1">
        <v>5</v>
      </c>
      <c r="S645" s="1">
        <v>165</v>
      </c>
      <c r="T645" s="1">
        <v>2021</v>
      </c>
      <c r="U645" s="5" t="str">
        <f t="shared" si="100"/>
        <v>Automatic</v>
      </c>
      <c r="V645" s="7">
        <f t="shared" si="101"/>
        <v>25000</v>
      </c>
      <c r="W645" s="7" t="str">
        <f>IFERROR(INDEX(PriceBands!C:C,MATCH(V645,PriceBands!A:A,0)),"£30k+")</f>
        <v>£25-30k</v>
      </c>
      <c r="X645" s="7">
        <f t="shared" si="102"/>
        <v>0</v>
      </c>
      <c r="Y645" s="7" t="str">
        <f>IFERROR(INDEX(MileageBand!B:B,MATCH(VehicleData!X645,MileageBand!A:A,0)),"Extremely High")</f>
        <v>Low</v>
      </c>
      <c r="Z645" s="7">
        <f t="shared" si="103"/>
        <v>1.5</v>
      </c>
      <c r="AA645" s="9" t="str">
        <f t="shared" si="104"/>
        <v>Y</v>
      </c>
      <c r="AB645" s="9" t="str">
        <f t="shared" si="105"/>
        <v>Y</v>
      </c>
      <c r="AC645" s="9" t="str">
        <f t="shared" si="106"/>
        <v>Y</v>
      </c>
      <c r="AD645" s="9" t="str">
        <f t="shared" si="107"/>
        <v>Y</v>
      </c>
      <c r="AE645" s="9" t="str">
        <f t="shared" si="108"/>
        <v>Y</v>
      </c>
      <c r="AF645" s="11" t="str">
        <f t="shared" si="109"/>
        <v>Y</v>
      </c>
    </row>
    <row r="646" spans="1:32" ht="13" x14ac:dyDescent="0.15">
      <c r="A646" s="1" t="s">
        <v>1768</v>
      </c>
      <c r="B646" s="1" t="s">
        <v>9</v>
      </c>
      <c r="C646" s="2">
        <v>12145</v>
      </c>
      <c r="D646" s="1" t="s">
        <v>1616</v>
      </c>
      <c r="E646" s="1">
        <v>2</v>
      </c>
      <c r="F646" s="1" t="s">
        <v>24</v>
      </c>
      <c r="G646" s="2">
        <v>32320</v>
      </c>
      <c r="H646" s="1" t="s">
        <v>56</v>
      </c>
      <c r="I646" s="1" t="s">
        <v>25</v>
      </c>
      <c r="J646" s="1" t="s">
        <v>13</v>
      </c>
      <c r="K646" s="1">
        <v>8</v>
      </c>
      <c r="L646" s="3">
        <v>43663</v>
      </c>
      <c r="M646" s="1">
        <v>23</v>
      </c>
      <c r="N646" s="1" t="s">
        <v>1769</v>
      </c>
      <c r="O646" s="1" t="s">
        <v>20</v>
      </c>
      <c r="P646" s="2">
        <v>1956</v>
      </c>
      <c r="Q646" s="1">
        <v>50.4</v>
      </c>
      <c r="R646" s="1">
        <v>5</v>
      </c>
      <c r="S646" s="1">
        <v>147</v>
      </c>
      <c r="T646" s="1">
        <v>2016</v>
      </c>
      <c r="U646" s="5" t="str">
        <f t="shared" si="100"/>
        <v>Automatic</v>
      </c>
      <c r="V646" s="7">
        <f t="shared" si="101"/>
        <v>10000</v>
      </c>
      <c r="W646" s="7" t="str">
        <f>IFERROR(INDEX(PriceBands!C:C,MATCH(V646,PriceBands!A:A,0)),"£30k+")</f>
        <v>£10-£15k</v>
      </c>
      <c r="X646" s="7">
        <f t="shared" si="102"/>
        <v>0</v>
      </c>
      <c r="Y646" s="7" t="str">
        <f>IFERROR(INDEX(MileageBand!B:B,MATCH(VehicleData!X646,MileageBand!A:A,0)),"Extremely High")</f>
        <v>Low</v>
      </c>
      <c r="Z646" s="7">
        <f t="shared" si="103"/>
        <v>2</v>
      </c>
      <c r="AA646" s="9" t="str">
        <f t="shared" si="104"/>
        <v>Y</v>
      </c>
      <c r="AB646" s="9" t="str">
        <f t="shared" si="105"/>
        <v>Y</v>
      </c>
      <c r="AC646" s="9" t="str">
        <f t="shared" si="106"/>
        <v>Y</v>
      </c>
      <c r="AD646" s="9" t="str">
        <f t="shared" si="107"/>
        <v>Y</v>
      </c>
      <c r="AE646" s="9" t="str">
        <f t="shared" si="108"/>
        <v>Y</v>
      </c>
      <c r="AF646" s="11" t="str">
        <f t="shared" si="109"/>
        <v>Y</v>
      </c>
    </row>
    <row r="647" spans="1:32" ht="13" x14ac:dyDescent="0.15">
      <c r="A647" s="1" t="s">
        <v>1770</v>
      </c>
      <c r="B647" s="1" t="s">
        <v>893</v>
      </c>
      <c r="C647" s="2">
        <v>29445</v>
      </c>
      <c r="D647" s="1" t="s">
        <v>1771</v>
      </c>
      <c r="E647" s="1">
        <v>2</v>
      </c>
      <c r="F647" s="1" t="s">
        <v>24</v>
      </c>
      <c r="G647" s="2">
        <v>35000</v>
      </c>
      <c r="H647" s="1" t="s">
        <v>12</v>
      </c>
      <c r="I647" s="1" t="s">
        <v>5</v>
      </c>
      <c r="J647" s="1" t="s">
        <v>6</v>
      </c>
      <c r="K647" s="1">
        <v>11</v>
      </c>
      <c r="L647" s="3">
        <v>45629</v>
      </c>
      <c r="M647" s="1">
        <v>43</v>
      </c>
      <c r="N647" s="1" t="s">
        <v>1772</v>
      </c>
      <c r="O647" s="1" t="s">
        <v>6</v>
      </c>
      <c r="P647" s="2">
        <v>2993</v>
      </c>
      <c r="Q647" s="1">
        <v>32.1</v>
      </c>
      <c r="R647" s="1">
        <v>5</v>
      </c>
      <c r="S647" s="1">
        <v>230</v>
      </c>
      <c r="T647" s="1">
        <v>2013</v>
      </c>
      <c r="U647" s="5" t="str">
        <f t="shared" si="100"/>
        <v>Automatic</v>
      </c>
      <c r="V647" s="7">
        <f t="shared" si="101"/>
        <v>25000</v>
      </c>
      <c r="W647" s="7" t="str">
        <f>IFERROR(INDEX(PriceBands!C:C,MATCH(V647,PriceBands!A:A,0)),"£30k+")</f>
        <v>£25-30k</v>
      </c>
      <c r="X647" s="7">
        <f t="shared" si="102"/>
        <v>0</v>
      </c>
      <c r="Y647" s="7" t="str">
        <f>IFERROR(INDEX(MileageBand!B:B,MATCH(VehicleData!X647,MileageBand!A:A,0)),"Extremely High")</f>
        <v>Low</v>
      </c>
      <c r="Z647" s="7">
        <f t="shared" si="103"/>
        <v>3</v>
      </c>
      <c r="AA647" s="9" t="str">
        <f t="shared" si="104"/>
        <v>Y</v>
      </c>
      <c r="AB647" s="9" t="str">
        <f t="shared" si="105"/>
        <v>Y</v>
      </c>
      <c r="AC647" s="9" t="str">
        <f t="shared" si="106"/>
        <v>N</v>
      </c>
      <c r="AD647" s="9" t="str">
        <f t="shared" si="107"/>
        <v>N</v>
      </c>
      <c r="AE647" s="9" t="str">
        <f t="shared" si="108"/>
        <v>Y</v>
      </c>
      <c r="AF647" s="11" t="str">
        <f t="shared" si="109"/>
        <v>N</v>
      </c>
    </row>
    <row r="648" spans="1:32" ht="13" x14ac:dyDescent="0.15">
      <c r="A648" s="1" t="s">
        <v>1773</v>
      </c>
      <c r="B648" s="1" t="s">
        <v>94</v>
      </c>
      <c r="C648" s="2">
        <v>3545</v>
      </c>
      <c r="D648" s="1" t="s">
        <v>1774</v>
      </c>
      <c r="E648" s="1">
        <v>1</v>
      </c>
      <c r="F648" s="1" t="s">
        <v>24</v>
      </c>
      <c r="G648" s="2">
        <v>170000</v>
      </c>
      <c r="H648" s="1" t="s">
        <v>65</v>
      </c>
      <c r="I648" s="1" t="s">
        <v>5</v>
      </c>
      <c r="J648" s="1" t="s">
        <v>6</v>
      </c>
      <c r="K648" s="1">
        <v>12</v>
      </c>
      <c r="L648" s="3">
        <v>45704</v>
      </c>
      <c r="M648" s="1">
        <v>25</v>
      </c>
      <c r="N648" s="1" t="s">
        <v>1775</v>
      </c>
      <c r="O648" s="1" t="s">
        <v>6</v>
      </c>
      <c r="P648" s="2">
        <v>1995</v>
      </c>
      <c r="Q648" s="1">
        <v>62.8</v>
      </c>
      <c r="R648" s="1">
        <v>5</v>
      </c>
      <c r="S648" s="1">
        <v>119</v>
      </c>
      <c r="T648" s="1">
        <v>2012</v>
      </c>
      <c r="U648" s="5" t="str">
        <f t="shared" si="100"/>
        <v>Manual</v>
      </c>
      <c r="V648" s="7">
        <f t="shared" si="101"/>
        <v>0</v>
      </c>
      <c r="W648" s="7" t="str">
        <f>IFERROR(INDEX(PriceBands!C:C,MATCH(V648,PriceBands!A:A,0)),"£30k+")</f>
        <v>£0-5k</v>
      </c>
      <c r="X648" s="7">
        <f t="shared" si="102"/>
        <v>150000</v>
      </c>
      <c r="Y648" s="7" t="str">
        <f>IFERROR(INDEX(MileageBand!B:B,MATCH(VehicleData!X648,MileageBand!A:A,0)),"Extremely High")</f>
        <v>Very High</v>
      </c>
      <c r="Z648" s="7">
        <f t="shared" si="103"/>
        <v>2</v>
      </c>
      <c r="AA648" s="9" t="str">
        <f t="shared" si="104"/>
        <v>Y</v>
      </c>
      <c r="AB648" s="9" t="str">
        <f t="shared" si="105"/>
        <v>Y</v>
      </c>
      <c r="AC648" s="9" t="str">
        <f t="shared" si="106"/>
        <v>Y</v>
      </c>
      <c r="AD648" s="9" t="str">
        <f t="shared" si="107"/>
        <v>N</v>
      </c>
      <c r="AE648" s="9" t="str">
        <f t="shared" si="108"/>
        <v>Y</v>
      </c>
      <c r="AF648" s="11" t="str">
        <f t="shared" si="109"/>
        <v>N</v>
      </c>
    </row>
    <row r="649" spans="1:32" ht="13" x14ac:dyDescent="0.15">
      <c r="A649" s="1" t="s">
        <v>1776</v>
      </c>
      <c r="B649" s="1" t="s">
        <v>94</v>
      </c>
      <c r="C649" s="2">
        <v>4090</v>
      </c>
      <c r="D649" s="1" t="s">
        <v>1777</v>
      </c>
      <c r="E649" s="1">
        <v>2</v>
      </c>
      <c r="F649" s="1" t="s">
        <v>24</v>
      </c>
      <c r="G649" s="2">
        <v>140000</v>
      </c>
      <c r="H649" s="1" t="s">
        <v>65</v>
      </c>
      <c r="I649" s="1" t="s">
        <v>25</v>
      </c>
      <c r="J649" s="1" t="s">
        <v>6</v>
      </c>
      <c r="K649" s="1">
        <v>13</v>
      </c>
      <c r="L649" s="3">
        <v>44915</v>
      </c>
      <c r="M649" s="1">
        <v>23</v>
      </c>
      <c r="N649" s="1" t="s">
        <v>1778</v>
      </c>
      <c r="O649" s="1" t="s">
        <v>6</v>
      </c>
      <c r="P649" s="2">
        <v>1995</v>
      </c>
      <c r="Q649" s="1">
        <v>52.3</v>
      </c>
      <c r="R649" s="1">
        <v>5</v>
      </c>
      <c r="S649" s="1">
        <v>142</v>
      </c>
      <c r="T649" s="1">
        <v>2011</v>
      </c>
      <c r="U649" s="5" t="str">
        <f t="shared" si="100"/>
        <v>Automatic</v>
      </c>
      <c r="V649" s="7">
        <f t="shared" si="101"/>
        <v>0</v>
      </c>
      <c r="W649" s="7" t="str">
        <f>IFERROR(INDEX(PriceBands!C:C,MATCH(V649,PriceBands!A:A,0)),"£30k+")</f>
        <v>£0-5k</v>
      </c>
      <c r="X649" s="7">
        <f t="shared" si="102"/>
        <v>100000</v>
      </c>
      <c r="Y649" s="7" t="str">
        <f>IFERROR(INDEX(MileageBand!B:B,MATCH(VehicleData!X649,MileageBand!A:A,0)),"Extremely High")</f>
        <v>High</v>
      </c>
      <c r="Z649" s="7">
        <f t="shared" si="103"/>
        <v>2</v>
      </c>
      <c r="AA649" s="9" t="str">
        <f t="shared" si="104"/>
        <v>Y</v>
      </c>
      <c r="AB649" s="9" t="str">
        <f t="shared" si="105"/>
        <v>N</v>
      </c>
      <c r="AC649" s="9" t="str">
        <f t="shared" si="106"/>
        <v>Y</v>
      </c>
      <c r="AD649" s="9" t="str">
        <f t="shared" si="107"/>
        <v>N</v>
      </c>
      <c r="AE649" s="9" t="str">
        <f t="shared" si="108"/>
        <v>Y</v>
      </c>
      <c r="AF649" s="11" t="str">
        <f t="shared" si="109"/>
        <v>N</v>
      </c>
    </row>
    <row r="650" spans="1:32" ht="13" x14ac:dyDescent="0.15">
      <c r="A650" s="1" t="s">
        <v>1779</v>
      </c>
      <c r="B650" s="1" t="s">
        <v>375</v>
      </c>
      <c r="C650" s="2">
        <v>8900</v>
      </c>
      <c r="D650" s="1" t="s">
        <v>1780</v>
      </c>
      <c r="E650" s="1">
        <v>1</v>
      </c>
      <c r="F650" s="1" t="s">
        <v>11</v>
      </c>
      <c r="G650" s="2">
        <v>39270</v>
      </c>
      <c r="H650" s="1" t="s">
        <v>958</v>
      </c>
      <c r="I650" s="1" t="s">
        <v>5</v>
      </c>
      <c r="J650" s="1" t="s">
        <v>42</v>
      </c>
      <c r="K650" s="1">
        <v>5</v>
      </c>
      <c r="L650" s="3">
        <v>45775</v>
      </c>
      <c r="M650" s="1">
        <v>6</v>
      </c>
      <c r="N650" s="1" t="s">
        <v>1781</v>
      </c>
      <c r="O650" s="1" t="s">
        <v>44</v>
      </c>
      <c r="P650" s="2">
        <v>1199</v>
      </c>
      <c r="Q650" s="1">
        <v>44.8</v>
      </c>
      <c r="R650" s="1">
        <v>5</v>
      </c>
      <c r="S650" s="1">
        <v>118</v>
      </c>
      <c r="T650" s="1">
        <v>2019</v>
      </c>
      <c r="U650" s="5" t="str">
        <f t="shared" si="100"/>
        <v>Manual</v>
      </c>
      <c r="V650" s="7">
        <f t="shared" si="101"/>
        <v>5000</v>
      </c>
      <c r="W650" s="7" t="str">
        <f>IFERROR(INDEX(PriceBands!C:C,MATCH(V650,PriceBands!A:A,0)),"£30k+")</f>
        <v>£5-10k</v>
      </c>
      <c r="X650" s="7">
        <f t="shared" si="102"/>
        <v>0</v>
      </c>
      <c r="Y650" s="7" t="str">
        <f>IFERROR(INDEX(MileageBand!B:B,MATCH(VehicleData!X650,MileageBand!A:A,0)),"Extremely High")</f>
        <v>Low</v>
      </c>
      <c r="Z650" s="7">
        <f t="shared" si="103"/>
        <v>1.2</v>
      </c>
      <c r="AA650" s="9" t="str">
        <f t="shared" si="104"/>
        <v>Y</v>
      </c>
      <c r="AB650" s="9" t="str">
        <f t="shared" si="105"/>
        <v>Y</v>
      </c>
      <c r="AC650" s="9" t="str">
        <f t="shared" si="106"/>
        <v>Y</v>
      </c>
      <c r="AD650" s="9" t="str">
        <f t="shared" si="107"/>
        <v>Y</v>
      </c>
      <c r="AE650" s="9" t="str">
        <f t="shared" si="108"/>
        <v>Y</v>
      </c>
      <c r="AF650" s="11" t="str">
        <f t="shared" si="109"/>
        <v>Y</v>
      </c>
    </row>
    <row r="651" spans="1:32" ht="13" x14ac:dyDescent="0.15">
      <c r="A651" s="1" t="s">
        <v>1782</v>
      </c>
      <c r="B651" s="1" t="s">
        <v>375</v>
      </c>
      <c r="C651" s="2">
        <v>8467</v>
      </c>
      <c r="D651" s="1" t="s">
        <v>1780</v>
      </c>
      <c r="E651" s="1">
        <v>1</v>
      </c>
      <c r="F651" s="1" t="s">
        <v>11</v>
      </c>
      <c r="G651" s="2">
        <v>53402</v>
      </c>
      <c r="H651" s="1" t="s">
        <v>958</v>
      </c>
      <c r="I651" s="1" t="s">
        <v>5</v>
      </c>
      <c r="J651" s="1" t="s">
        <v>42</v>
      </c>
      <c r="K651" s="1">
        <v>5</v>
      </c>
      <c r="L651" s="3">
        <v>45438</v>
      </c>
      <c r="M651" s="1">
        <v>6</v>
      </c>
      <c r="N651" s="1" t="s">
        <v>1783</v>
      </c>
      <c r="O651" s="1" t="s">
        <v>44</v>
      </c>
      <c r="P651" s="2">
        <v>1199</v>
      </c>
      <c r="Q651" s="1">
        <v>44.8</v>
      </c>
      <c r="R651" s="1">
        <v>5</v>
      </c>
      <c r="S651" s="1">
        <v>118</v>
      </c>
      <c r="T651" s="1">
        <v>2019</v>
      </c>
      <c r="U651" s="5" t="str">
        <f t="shared" si="100"/>
        <v>Manual</v>
      </c>
      <c r="V651" s="7">
        <f t="shared" si="101"/>
        <v>5000</v>
      </c>
      <c r="W651" s="7" t="str">
        <f>IFERROR(INDEX(PriceBands!C:C,MATCH(V651,PriceBands!A:A,0)),"£30k+")</f>
        <v>£5-10k</v>
      </c>
      <c r="X651" s="7">
        <f t="shared" si="102"/>
        <v>50000</v>
      </c>
      <c r="Y651" s="7" t="str">
        <f>IFERROR(INDEX(MileageBand!B:B,MATCH(VehicleData!X651,MileageBand!A:A,0)),"Extremely High")</f>
        <v>Medium</v>
      </c>
      <c r="Z651" s="7">
        <f t="shared" si="103"/>
        <v>1.2</v>
      </c>
      <c r="AA651" s="9" t="str">
        <f t="shared" si="104"/>
        <v>Y</v>
      </c>
      <c r="AB651" s="9" t="str">
        <f t="shared" si="105"/>
        <v>Y</v>
      </c>
      <c r="AC651" s="9" t="str">
        <f t="shared" si="106"/>
        <v>Y</v>
      </c>
      <c r="AD651" s="9" t="str">
        <f t="shared" si="107"/>
        <v>Y</v>
      </c>
      <c r="AE651" s="9" t="str">
        <f t="shared" si="108"/>
        <v>Y</v>
      </c>
      <c r="AF651" s="11" t="str">
        <f t="shared" si="109"/>
        <v>Y</v>
      </c>
    </row>
    <row r="652" spans="1:32" ht="13" x14ac:dyDescent="0.15">
      <c r="A652" s="1" t="s">
        <v>1784</v>
      </c>
      <c r="B652" s="1" t="s">
        <v>375</v>
      </c>
      <c r="C652" s="2">
        <v>8522</v>
      </c>
      <c r="D652" s="1" t="s">
        <v>1780</v>
      </c>
      <c r="E652" s="1">
        <v>1</v>
      </c>
      <c r="F652" s="1" t="s">
        <v>11</v>
      </c>
      <c r="G652" s="2">
        <v>50101</v>
      </c>
      <c r="H652" s="1" t="s">
        <v>958</v>
      </c>
      <c r="I652" s="1" t="s">
        <v>5</v>
      </c>
      <c r="J652" s="1" t="s">
        <v>42</v>
      </c>
      <c r="K652" s="1">
        <v>5</v>
      </c>
      <c r="L652" s="3">
        <v>45775</v>
      </c>
      <c r="M652" s="1">
        <v>6</v>
      </c>
      <c r="N652" s="1" t="s">
        <v>1785</v>
      </c>
      <c r="O652" s="1" t="s">
        <v>44</v>
      </c>
      <c r="P652" s="2">
        <v>1199</v>
      </c>
      <c r="Q652" s="1">
        <v>44.8</v>
      </c>
      <c r="R652" s="1">
        <v>5</v>
      </c>
      <c r="S652" s="1">
        <v>118</v>
      </c>
      <c r="T652" s="1">
        <v>2019</v>
      </c>
      <c r="U652" s="5" t="str">
        <f t="shared" si="100"/>
        <v>Manual</v>
      </c>
      <c r="V652" s="7">
        <f t="shared" si="101"/>
        <v>5000</v>
      </c>
      <c r="W652" s="7" t="str">
        <f>IFERROR(INDEX(PriceBands!C:C,MATCH(V652,PriceBands!A:A,0)),"£30k+")</f>
        <v>£5-10k</v>
      </c>
      <c r="X652" s="7">
        <f t="shared" si="102"/>
        <v>50000</v>
      </c>
      <c r="Y652" s="7" t="str">
        <f>IFERROR(INDEX(MileageBand!B:B,MATCH(VehicleData!X652,MileageBand!A:A,0)),"Extremely High")</f>
        <v>Medium</v>
      </c>
      <c r="Z652" s="7">
        <f t="shared" si="103"/>
        <v>1.2</v>
      </c>
      <c r="AA652" s="9" t="str">
        <f t="shared" si="104"/>
        <v>Y</v>
      </c>
      <c r="AB652" s="9" t="str">
        <f t="shared" si="105"/>
        <v>Y</v>
      </c>
      <c r="AC652" s="9" t="str">
        <f t="shared" si="106"/>
        <v>Y</v>
      </c>
      <c r="AD652" s="9" t="str">
        <f t="shared" si="107"/>
        <v>Y</v>
      </c>
      <c r="AE652" s="9" t="str">
        <f t="shared" si="108"/>
        <v>Y</v>
      </c>
      <c r="AF652" s="11" t="str">
        <f t="shared" si="109"/>
        <v>Y</v>
      </c>
    </row>
    <row r="653" spans="1:32" ht="13" x14ac:dyDescent="0.15">
      <c r="A653" s="1" t="s">
        <v>1786</v>
      </c>
      <c r="B653" s="1" t="s">
        <v>375</v>
      </c>
      <c r="C653" s="2">
        <v>8750</v>
      </c>
      <c r="D653" s="1" t="s">
        <v>1780</v>
      </c>
      <c r="E653" s="1">
        <v>1</v>
      </c>
      <c r="F653" s="1" t="s">
        <v>11</v>
      </c>
      <c r="G653" s="2">
        <v>48694</v>
      </c>
      <c r="H653" s="1" t="s">
        <v>32</v>
      </c>
      <c r="I653" s="1" t="s">
        <v>5</v>
      </c>
      <c r="J653" s="1" t="s">
        <v>13</v>
      </c>
      <c r="K653" s="1">
        <v>5</v>
      </c>
      <c r="L653" s="3">
        <v>45775</v>
      </c>
      <c r="M653" s="1">
        <v>6</v>
      </c>
      <c r="N653" s="1" t="s">
        <v>1787</v>
      </c>
      <c r="O653" s="1" t="s">
        <v>44</v>
      </c>
      <c r="P653" s="2">
        <v>1199</v>
      </c>
      <c r="Q653" s="1">
        <v>44.8</v>
      </c>
      <c r="R653" s="1">
        <v>5</v>
      </c>
      <c r="S653" s="1">
        <v>118</v>
      </c>
      <c r="T653" s="1">
        <v>2019</v>
      </c>
      <c r="U653" s="5" t="str">
        <f t="shared" si="100"/>
        <v>Manual</v>
      </c>
      <c r="V653" s="7">
        <f t="shared" si="101"/>
        <v>5000</v>
      </c>
      <c r="W653" s="7" t="str">
        <f>IFERROR(INDEX(PriceBands!C:C,MATCH(V653,PriceBands!A:A,0)),"£30k+")</f>
        <v>£5-10k</v>
      </c>
      <c r="X653" s="7">
        <f t="shared" si="102"/>
        <v>0</v>
      </c>
      <c r="Y653" s="7" t="str">
        <f>IFERROR(INDEX(MileageBand!B:B,MATCH(VehicleData!X653,MileageBand!A:A,0)),"Extremely High")</f>
        <v>Low</v>
      </c>
      <c r="Z653" s="7">
        <f t="shared" si="103"/>
        <v>1.2</v>
      </c>
      <c r="AA653" s="9" t="str">
        <f t="shared" si="104"/>
        <v>Y</v>
      </c>
      <c r="AB653" s="9" t="str">
        <f t="shared" si="105"/>
        <v>Y</v>
      </c>
      <c r="AC653" s="9" t="str">
        <f t="shared" si="106"/>
        <v>Y</v>
      </c>
      <c r="AD653" s="9" t="str">
        <f t="shared" si="107"/>
        <v>Y</v>
      </c>
      <c r="AE653" s="9" t="str">
        <f t="shared" si="108"/>
        <v>Y</v>
      </c>
      <c r="AF653" s="11" t="str">
        <f t="shared" si="109"/>
        <v>Y</v>
      </c>
    </row>
    <row r="654" spans="1:32" ht="13" x14ac:dyDescent="0.15">
      <c r="A654" s="1" t="s">
        <v>1788</v>
      </c>
      <c r="B654" s="1" t="s">
        <v>375</v>
      </c>
      <c r="C654" s="2">
        <v>8579</v>
      </c>
      <c r="D654" s="1" t="s">
        <v>1780</v>
      </c>
      <c r="E654" s="1">
        <v>1</v>
      </c>
      <c r="F654" s="1" t="s">
        <v>11</v>
      </c>
      <c r="G654" s="2">
        <v>51785</v>
      </c>
      <c r="H654" s="1" t="s">
        <v>958</v>
      </c>
      <c r="I654" s="1" t="s">
        <v>5</v>
      </c>
      <c r="J654" s="1" t="s">
        <v>42</v>
      </c>
      <c r="K654" s="1">
        <v>5</v>
      </c>
      <c r="L654" s="3">
        <v>45436</v>
      </c>
      <c r="M654" s="1">
        <v>6</v>
      </c>
      <c r="N654" s="1" t="s">
        <v>1789</v>
      </c>
      <c r="O654" s="1" t="s">
        <v>44</v>
      </c>
      <c r="P654" s="2">
        <v>1199</v>
      </c>
      <c r="Q654" s="1">
        <v>44.8</v>
      </c>
      <c r="R654" s="1">
        <v>5</v>
      </c>
      <c r="S654" s="1">
        <v>118</v>
      </c>
      <c r="T654" s="1">
        <v>2019</v>
      </c>
      <c r="U654" s="5" t="str">
        <f t="shared" si="100"/>
        <v>Manual</v>
      </c>
      <c r="V654" s="7">
        <f t="shared" si="101"/>
        <v>5000</v>
      </c>
      <c r="W654" s="7" t="str">
        <f>IFERROR(INDEX(PriceBands!C:C,MATCH(V654,PriceBands!A:A,0)),"£30k+")</f>
        <v>£5-10k</v>
      </c>
      <c r="X654" s="7">
        <f t="shared" si="102"/>
        <v>50000</v>
      </c>
      <c r="Y654" s="7" t="str">
        <f>IFERROR(INDEX(MileageBand!B:B,MATCH(VehicleData!X654,MileageBand!A:A,0)),"Extremely High")</f>
        <v>Medium</v>
      </c>
      <c r="Z654" s="7">
        <f t="shared" si="103"/>
        <v>1.2</v>
      </c>
      <c r="AA654" s="9" t="str">
        <f t="shared" si="104"/>
        <v>Y</v>
      </c>
      <c r="AB654" s="9" t="str">
        <f t="shared" si="105"/>
        <v>Y</v>
      </c>
      <c r="AC654" s="9" t="str">
        <f t="shared" si="106"/>
        <v>Y</v>
      </c>
      <c r="AD654" s="9" t="str">
        <f t="shared" si="107"/>
        <v>Y</v>
      </c>
      <c r="AE654" s="9" t="str">
        <f t="shared" si="108"/>
        <v>Y</v>
      </c>
      <c r="AF654" s="11" t="str">
        <f t="shared" si="109"/>
        <v>Y</v>
      </c>
    </row>
    <row r="655" spans="1:32" ht="13" x14ac:dyDescent="0.15">
      <c r="A655" s="1" t="s">
        <v>1790</v>
      </c>
      <c r="B655" s="1" t="s">
        <v>22</v>
      </c>
      <c r="C655" s="2">
        <v>8721</v>
      </c>
      <c r="D655" s="1" t="s">
        <v>1791</v>
      </c>
      <c r="E655" s="1">
        <v>2</v>
      </c>
      <c r="F655" s="1" t="s">
        <v>11</v>
      </c>
      <c r="G655" s="2">
        <v>19205</v>
      </c>
      <c r="H655" s="1" t="s">
        <v>4</v>
      </c>
      <c r="I655" s="1" t="s">
        <v>5</v>
      </c>
      <c r="J655" s="1" t="s">
        <v>13</v>
      </c>
      <c r="K655" s="1">
        <v>6</v>
      </c>
      <c r="L655" s="3">
        <v>45453</v>
      </c>
      <c r="M655" s="1">
        <v>1</v>
      </c>
      <c r="N655" s="1" t="s">
        <v>1792</v>
      </c>
      <c r="O655" s="1" t="s">
        <v>20</v>
      </c>
      <c r="P655" s="1">
        <v>999</v>
      </c>
      <c r="Q655" s="1">
        <v>68.900000000000006</v>
      </c>
      <c r="R655" s="1">
        <v>4</v>
      </c>
      <c r="S655" s="1">
        <v>95</v>
      </c>
      <c r="T655" s="1">
        <v>2018</v>
      </c>
      <c r="U655" s="5" t="str">
        <f t="shared" si="100"/>
        <v>Automatic</v>
      </c>
      <c r="V655" s="7">
        <f t="shared" si="101"/>
        <v>5000</v>
      </c>
      <c r="W655" s="7" t="str">
        <f>IFERROR(INDEX(PriceBands!C:C,MATCH(V655,PriceBands!A:A,0)),"£30k+")</f>
        <v>£5-10k</v>
      </c>
      <c r="X655" s="7">
        <f t="shared" si="102"/>
        <v>0</v>
      </c>
      <c r="Y655" s="7" t="str">
        <f>IFERROR(INDEX(MileageBand!B:B,MATCH(VehicleData!X655,MileageBand!A:A,0)),"Extremely High")</f>
        <v>Low</v>
      </c>
      <c r="Z655" s="7">
        <f t="shared" si="103"/>
        <v>1</v>
      </c>
      <c r="AA655" s="9" t="str">
        <f t="shared" si="104"/>
        <v>Y</v>
      </c>
      <c r="AB655" s="9" t="str">
        <f t="shared" si="105"/>
        <v>Y</v>
      </c>
      <c r="AC655" s="9" t="str">
        <f t="shared" si="106"/>
        <v>Y</v>
      </c>
      <c r="AD655" s="9" t="str">
        <f t="shared" si="107"/>
        <v>Y</v>
      </c>
      <c r="AE655" s="9" t="str">
        <f t="shared" si="108"/>
        <v>Y</v>
      </c>
      <c r="AF655" s="11" t="str">
        <f t="shared" si="109"/>
        <v>Y</v>
      </c>
    </row>
    <row r="656" spans="1:32" ht="13" x14ac:dyDescent="0.15">
      <c r="A656" s="1" t="s">
        <v>1793</v>
      </c>
      <c r="B656" s="1" t="s">
        <v>436</v>
      </c>
      <c r="C656" s="2">
        <v>8810</v>
      </c>
      <c r="D656" s="1" t="s">
        <v>1794</v>
      </c>
      <c r="E656" s="1">
        <v>1</v>
      </c>
      <c r="F656" s="1" t="s">
        <v>11</v>
      </c>
      <c r="G656" s="2">
        <v>42317</v>
      </c>
      <c r="H656" s="1" t="s">
        <v>48</v>
      </c>
      <c r="I656" s="1" t="s">
        <v>5</v>
      </c>
      <c r="J656" s="1" t="s">
        <v>13</v>
      </c>
      <c r="K656" s="1">
        <v>7</v>
      </c>
      <c r="L656" s="3">
        <v>45592</v>
      </c>
      <c r="M656" s="1">
        <v>16</v>
      </c>
      <c r="N656" s="1" t="s">
        <v>1795</v>
      </c>
      <c r="O656" s="1" t="s">
        <v>20</v>
      </c>
      <c r="P656" s="2">
        <v>1496</v>
      </c>
      <c r="Q656" s="1">
        <v>62.8</v>
      </c>
      <c r="R656" s="1">
        <v>5</v>
      </c>
      <c r="S656" s="1">
        <v>105</v>
      </c>
      <c r="T656" s="1">
        <v>2017</v>
      </c>
      <c r="U656" s="5" t="str">
        <f t="shared" si="100"/>
        <v>Manual</v>
      </c>
      <c r="V656" s="7">
        <f t="shared" si="101"/>
        <v>5000</v>
      </c>
      <c r="W656" s="7" t="str">
        <f>IFERROR(INDEX(PriceBands!C:C,MATCH(V656,PriceBands!A:A,0)),"£30k+")</f>
        <v>£5-10k</v>
      </c>
      <c r="X656" s="7">
        <f t="shared" si="102"/>
        <v>0</v>
      </c>
      <c r="Y656" s="7" t="str">
        <f>IFERROR(INDEX(MileageBand!B:B,MATCH(VehicleData!X656,MileageBand!A:A,0)),"Extremely High")</f>
        <v>Low</v>
      </c>
      <c r="Z656" s="7">
        <f t="shared" si="103"/>
        <v>1.5</v>
      </c>
      <c r="AA656" s="9" t="str">
        <f t="shared" si="104"/>
        <v>Y</v>
      </c>
      <c r="AB656" s="9" t="str">
        <f t="shared" si="105"/>
        <v>Y</v>
      </c>
      <c r="AC656" s="9" t="str">
        <f t="shared" si="106"/>
        <v>Y</v>
      </c>
      <c r="AD656" s="9" t="str">
        <f t="shared" si="107"/>
        <v>Y</v>
      </c>
      <c r="AE656" s="9" t="str">
        <f t="shared" si="108"/>
        <v>Y</v>
      </c>
      <c r="AF656" s="11" t="str">
        <f t="shared" si="109"/>
        <v>Y</v>
      </c>
    </row>
    <row r="657" spans="1:32" ht="13" x14ac:dyDescent="0.15">
      <c r="A657" s="1" t="s">
        <v>1796</v>
      </c>
      <c r="B657" s="1" t="s">
        <v>108</v>
      </c>
      <c r="C657" s="2">
        <v>5856</v>
      </c>
      <c r="D657" s="1" t="s">
        <v>1797</v>
      </c>
      <c r="E657" s="1">
        <v>2</v>
      </c>
      <c r="F657" s="1" t="s">
        <v>11</v>
      </c>
      <c r="G657" s="2">
        <v>40721</v>
      </c>
      <c r="H657" s="1" t="s">
        <v>32</v>
      </c>
      <c r="I657" s="1" t="s">
        <v>5</v>
      </c>
      <c r="J657" s="1" t="s">
        <v>13</v>
      </c>
      <c r="K657" s="1">
        <v>9</v>
      </c>
      <c r="L657" s="3">
        <v>45458</v>
      </c>
      <c r="M657" s="1">
        <v>4</v>
      </c>
      <c r="N657" s="1" t="s">
        <v>1798</v>
      </c>
      <c r="O657" s="1" t="s">
        <v>20</v>
      </c>
      <c r="P657" s="2">
        <v>1248</v>
      </c>
      <c r="Q657" s="1">
        <v>45.6</v>
      </c>
      <c r="R657" s="1">
        <v>5</v>
      </c>
      <c r="S657" s="1">
        <v>142</v>
      </c>
      <c r="T657" s="1">
        <v>2015</v>
      </c>
      <c r="U657" s="5" t="str">
        <f t="shared" si="100"/>
        <v>Automatic</v>
      </c>
      <c r="V657" s="7">
        <f t="shared" si="101"/>
        <v>5000</v>
      </c>
      <c r="W657" s="7" t="str">
        <f>IFERROR(INDEX(PriceBands!C:C,MATCH(V657,PriceBands!A:A,0)),"£30k+")</f>
        <v>£5-10k</v>
      </c>
      <c r="X657" s="7">
        <f t="shared" si="102"/>
        <v>0</v>
      </c>
      <c r="Y657" s="7" t="str">
        <f>IFERROR(INDEX(MileageBand!B:B,MATCH(VehicleData!X657,MileageBand!A:A,0)),"Extremely High")</f>
        <v>Low</v>
      </c>
      <c r="Z657" s="7">
        <f t="shared" si="103"/>
        <v>1.2</v>
      </c>
      <c r="AA657" s="9" t="str">
        <f t="shared" si="104"/>
        <v>Y</v>
      </c>
      <c r="AB657" s="9" t="str">
        <f t="shared" si="105"/>
        <v>Y</v>
      </c>
      <c r="AC657" s="9" t="str">
        <f t="shared" si="106"/>
        <v>Y</v>
      </c>
      <c r="AD657" s="9" t="str">
        <f t="shared" si="107"/>
        <v>Y</v>
      </c>
      <c r="AE657" s="9" t="str">
        <f t="shared" si="108"/>
        <v>Y</v>
      </c>
      <c r="AF657" s="11" t="str">
        <f t="shared" si="109"/>
        <v>Y</v>
      </c>
    </row>
    <row r="658" spans="1:32" ht="13" x14ac:dyDescent="0.15">
      <c r="A658" s="1" t="s">
        <v>1799</v>
      </c>
      <c r="B658" s="1" t="s">
        <v>94</v>
      </c>
      <c r="C658" s="2">
        <v>13695</v>
      </c>
      <c r="D658" s="1" t="s">
        <v>132</v>
      </c>
      <c r="E658" s="1">
        <v>2</v>
      </c>
      <c r="F658" s="1" t="s">
        <v>24</v>
      </c>
      <c r="G658" s="2">
        <v>63000</v>
      </c>
      <c r="H658" s="1" t="s">
        <v>65</v>
      </c>
      <c r="I658" s="1" t="s">
        <v>25</v>
      </c>
      <c r="J658" s="1" t="s">
        <v>26</v>
      </c>
      <c r="K658" s="1">
        <v>12</v>
      </c>
      <c r="L658" s="3">
        <v>43763</v>
      </c>
      <c r="M658" s="1">
        <v>33</v>
      </c>
      <c r="N658" s="1" t="s">
        <v>1800</v>
      </c>
      <c r="O658" s="1" t="s">
        <v>28</v>
      </c>
      <c r="P658" s="2">
        <v>1995</v>
      </c>
      <c r="Q658" s="1">
        <v>57.7</v>
      </c>
      <c r="R658" s="1">
        <v>5</v>
      </c>
      <c r="S658" s="1">
        <v>129</v>
      </c>
      <c r="T658" s="1">
        <v>2012</v>
      </c>
      <c r="U658" s="5" t="str">
        <f t="shared" si="100"/>
        <v>Automatic</v>
      </c>
      <c r="V658" s="7">
        <f t="shared" si="101"/>
        <v>10000</v>
      </c>
      <c r="W658" s="7" t="str">
        <f>IFERROR(INDEX(PriceBands!C:C,MATCH(V658,PriceBands!A:A,0)),"£30k+")</f>
        <v>£10-£15k</v>
      </c>
      <c r="X658" s="7">
        <f t="shared" si="102"/>
        <v>50000</v>
      </c>
      <c r="Y658" s="7" t="str">
        <f>IFERROR(INDEX(MileageBand!B:B,MATCH(VehicleData!X658,MileageBand!A:A,0)),"Extremely High")</f>
        <v>Medium</v>
      </c>
      <c r="Z658" s="7">
        <f t="shared" si="103"/>
        <v>2</v>
      </c>
      <c r="AA658" s="9" t="str">
        <f t="shared" si="104"/>
        <v>Y</v>
      </c>
      <c r="AB658" s="9" t="str">
        <f t="shared" si="105"/>
        <v>Y</v>
      </c>
      <c r="AC658" s="9" t="str">
        <f t="shared" si="106"/>
        <v>Y</v>
      </c>
      <c r="AD658" s="9" t="str">
        <f t="shared" si="107"/>
        <v>N</v>
      </c>
      <c r="AE658" s="9" t="str">
        <f t="shared" si="108"/>
        <v>Y</v>
      </c>
      <c r="AF658" s="11" t="str">
        <f t="shared" si="109"/>
        <v>N</v>
      </c>
    </row>
    <row r="659" spans="1:32" ht="13" x14ac:dyDescent="0.15">
      <c r="A659" s="1" t="s">
        <v>1801</v>
      </c>
      <c r="B659" s="1" t="s">
        <v>204</v>
      </c>
      <c r="C659" s="2">
        <v>7545</v>
      </c>
      <c r="D659" s="1" t="s">
        <v>1802</v>
      </c>
      <c r="E659" s="1">
        <v>2</v>
      </c>
      <c r="F659" s="1" t="s">
        <v>11</v>
      </c>
      <c r="G659" s="2">
        <v>122000</v>
      </c>
      <c r="H659" s="1" t="s">
        <v>12</v>
      </c>
      <c r="I659" s="1" t="s">
        <v>5</v>
      </c>
      <c r="J659" s="1" t="s">
        <v>13</v>
      </c>
      <c r="K659" s="1">
        <v>13</v>
      </c>
      <c r="L659" s="3">
        <v>45676</v>
      </c>
      <c r="M659" s="1">
        <v>15</v>
      </c>
      <c r="N659" s="1" t="s">
        <v>1803</v>
      </c>
      <c r="O659" s="1" t="s">
        <v>20</v>
      </c>
      <c r="P659" s="2">
        <v>1339</v>
      </c>
      <c r="Q659" s="1">
        <v>64.2</v>
      </c>
      <c r="R659" s="1">
        <v>5</v>
      </c>
      <c r="S659" s="1">
        <v>101</v>
      </c>
      <c r="T659" s="1">
        <v>2011</v>
      </c>
      <c r="U659" s="5" t="str">
        <f t="shared" si="100"/>
        <v>Automatic</v>
      </c>
      <c r="V659" s="7">
        <f t="shared" si="101"/>
        <v>5000</v>
      </c>
      <c r="W659" s="7" t="str">
        <f>IFERROR(INDEX(PriceBands!C:C,MATCH(V659,PriceBands!A:A,0)),"£30k+")</f>
        <v>£5-10k</v>
      </c>
      <c r="X659" s="7">
        <f t="shared" si="102"/>
        <v>100000</v>
      </c>
      <c r="Y659" s="7" t="str">
        <f>IFERROR(INDEX(MileageBand!B:B,MATCH(VehicleData!X659,MileageBand!A:A,0)),"Extremely High")</f>
        <v>High</v>
      </c>
      <c r="Z659" s="7">
        <f t="shared" si="103"/>
        <v>1.3</v>
      </c>
      <c r="AA659" s="9" t="str">
        <f t="shared" si="104"/>
        <v>Y</v>
      </c>
      <c r="AB659" s="9" t="str">
        <f t="shared" si="105"/>
        <v>N</v>
      </c>
      <c r="AC659" s="9" t="str">
        <f t="shared" si="106"/>
        <v>Y</v>
      </c>
      <c r="AD659" s="9" t="str">
        <f t="shared" si="107"/>
        <v>N</v>
      </c>
      <c r="AE659" s="9" t="str">
        <f t="shared" si="108"/>
        <v>Y</v>
      </c>
      <c r="AF659" s="11" t="str">
        <f t="shared" si="109"/>
        <v>N</v>
      </c>
    </row>
    <row r="660" spans="1:32" ht="13" x14ac:dyDescent="0.15">
      <c r="A660" s="1" t="s">
        <v>1804</v>
      </c>
      <c r="B660" s="1" t="s">
        <v>94</v>
      </c>
      <c r="C660" s="2">
        <v>22645</v>
      </c>
      <c r="D660" s="1" t="s">
        <v>1805</v>
      </c>
      <c r="E660" s="1">
        <v>2</v>
      </c>
      <c r="F660" s="1" t="s">
        <v>11</v>
      </c>
      <c r="G660" s="2">
        <v>1400</v>
      </c>
      <c r="H660" s="1" t="s">
        <v>65</v>
      </c>
      <c r="I660" s="1" t="s">
        <v>25</v>
      </c>
      <c r="J660" s="1" t="s">
        <v>13</v>
      </c>
      <c r="K660" s="1">
        <v>6</v>
      </c>
      <c r="L660" s="3">
        <v>44590</v>
      </c>
      <c r="M660" s="1">
        <v>38</v>
      </c>
      <c r="N660" s="1" t="s">
        <v>1806</v>
      </c>
      <c r="O660" s="1" t="s">
        <v>20</v>
      </c>
      <c r="P660" s="2">
        <v>2998</v>
      </c>
      <c r="Q660" s="1">
        <v>39.799999999999997</v>
      </c>
      <c r="R660" s="1">
        <v>5</v>
      </c>
      <c r="S660" s="1">
        <v>163</v>
      </c>
      <c r="T660" s="1">
        <v>2018</v>
      </c>
      <c r="U660" s="5" t="str">
        <f t="shared" si="100"/>
        <v>Automatic</v>
      </c>
      <c r="V660" s="7">
        <f t="shared" si="101"/>
        <v>20000</v>
      </c>
      <c r="W660" s="7" t="str">
        <f>IFERROR(INDEX(PriceBands!C:C,MATCH(V660,PriceBands!A:A,0)),"£30k+")</f>
        <v>£20-25k</v>
      </c>
      <c r="X660" s="7">
        <f t="shared" si="102"/>
        <v>0</v>
      </c>
      <c r="Y660" s="7" t="str">
        <f>IFERROR(INDEX(MileageBand!B:B,MATCH(VehicleData!X660,MileageBand!A:A,0)),"Extremely High")</f>
        <v>Low</v>
      </c>
      <c r="Z660" s="7">
        <f t="shared" si="103"/>
        <v>3</v>
      </c>
      <c r="AA660" s="9" t="str">
        <f t="shared" si="104"/>
        <v>Y</v>
      </c>
      <c r="AB660" s="9" t="str">
        <f t="shared" si="105"/>
        <v>Y</v>
      </c>
      <c r="AC660" s="9" t="str">
        <f t="shared" si="106"/>
        <v>N</v>
      </c>
      <c r="AD660" s="9" t="str">
        <f t="shared" si="107"/>
        <v>Y</v>
      </c>
      <c r="AE660" s="9" t="str">
        <f t="shared" si="108"/>
        <v>Y</v>
      </c>
      <c r="AF660" s="11" t="str">
        <f t="shared" si="109"/>
        <v>N</v>
      </c>
    </row>
    <row r="661" spans="1:32" ht="13" x14ac:dyDescent="0.15">
      <c r="A661" s="1" t="s">
        <v>1807</v>
      </c>
      <c r="B661" s="1" t="s">
        <v>375</v>
      </c>
      <c r="C661" s="2">
        <v>20645</v>
      </c>
      <c r="D661" s="1" t="s">
        <v>1808</v>
      </c>
      <c r="E661" s="1">
        <v>2</v>
      </c>
      <c r="F661" s="1" t="s">
        <v>24</v>
      </c>
      <c r="G661" s="2">
        <v>15900</v>
      </c>
      <c r="H661" s="1" t="s">
        <v>56</v>
      </c>
      <c r="I661" s="1" t="s">
        <v>5</v>
      </c>
      <c r="J661" s="1" t="s">
        <v>57</v>
      </c>
      <c r="K661" s="1">
        <v>2</v>
      </c>
      <c r="L661" s="3">
        <v>45838</v>
      </c>
      <c r="M661" s="1">
        <v>20</v>
      </c>
      <c r="N661" s="1" t="s">
        <v>1809</v>
      </c>
      <c r="O661" s="1" t="s">
        <v>59</v>
      </c>
      <c r="P661" s="2">
        <v>1997</v>
      </c>
      <c r="Q661" s="1">
        <v>40.9</v>
      </c>
      <c r="R661" s="1">
        <v>3</v>
      </c>
      <c r="S661" s="1">
        <v>195</v>
      </c>
      <c r="T661" s="1">
        <v>2022</v>
      </c>
      <c r="U661" s="5" t="str">
        <f t="shared" si="100"/>
        <v>Automatic</v>
      </c>
      <c r="V661" s="7">
        <f t="shared" si="101"/>
        <v>20000</v>
      </c>
      <c r="W661" s="7" t="str">
        <f>IFERROR(INDEX(PriceBands!C:C,MATCH(V661,PriceBands!A:A,0)),"£30k+")</f>
        <v>£20-25k</v>
      </c>
      <c r="X661" s="7">
        <f t="shared" si="102"/>
        <v>0</v>
      </c>
      <c r="Y661" s="7" t="str">
        <f>IFERROR(INDEX(MileageBand!B:B,MATCH(VehicleData!X661,MileageBand!A:A,0)),"Extremely High")</f>
        <v>Low</v>
      </c>
      <c r="Z661" s="7">
        <f t="shared" si="103"/>
        <v>2</v>
      </c>
      <c r="AA661" s="9" t="str">
        <f t="shared" si="104"/>
        <v>Y</v>
      </c>
      <c r="AB661" s="9" t="str">
        <f t="shared" si="105"/>
        <v>Y</v>
      </c>
      <c r="AC661" s="9" t="str">
        <f t="shared" si="106"/>
        <v>Y</v>
      </c>
      <c r="AD661" s="9" t="str">
        <f t="shared" si="107"/>
        <v>Y</v>
      </c>
      <c r="AE661" s="9" t="str">
        <f t="shared" si="108"/>
        <v>Y</v>
      </c>
      <c r="AF661" s="11" t="str">
        <f t="shared" si="109"/>
        <v>Y</v>
      </c>
    </row>
    <row r="662" spans="1:32" ht="13" x14ac:dyDescent="0.15">
      <c r="A662" s="1" t="s">
        <v>1810</v>
      </c>
      <c r="B662" s="1" t="s">
        <v>375</v>
      </c>
      <c r="C662" s="2">
        <v>8451</v>
      </c>
      <c r="D662" s="1" t="s">
        <v>1647</v>
      </c>
      <c r="E662" s="1">
        <v>1</v>
      </c>
      <c r="F662" s="1" t="s">
        <v>11</v>
      </c>
      <c r="G662" s="2">
        <v>50739</v>
      </c>
      <c r="H662" s="1" t="s">
        <v>32</v>
      </c>
      <c r="I662" s="1" t="s">
        <v>5</v>
      </c>
      <c r="J662" s="1" t="s">
        <v>13</v>
      </c>
      <c r="K662" s="1">
        <v>5</v>
      </c>
      <c r="L662" s="3">
        <v>45772</v>
      </c>
      <c r="M662" s="1">
        <v>11</v>
      </c>
      <c r="N662" s="1" t="s">
        <v>1811</v>
      </c>
      <c r="O662" s="1" t="s">
        <v>20</v>
      </c>
      <c r="P662" s="2">
        <v>1199</v>
      </c>
      <c r="Q662" s="1">
        <v>51.4</v>
      </c>
      <c r="R662" s="1">
        <v>5</v>
      </c>
      <c r="S662" s="1">
        <v>99</v>
      </c>
      <c r="T662" s="1">
        <v>2019</v>
      </c>
      <c r="U662" s="5" t="str">
        <f t="shared" si="100"/>
        <v>Manual</v>
      </c>
      <c r="V662" s="7">
        <f t="shared" si="101"/>
        <v>5000</v>
      </c>
      <c r="W662" s="7" t="str">
        <f>IFERROR(INDEX(PriceBands!C:C,MATCH(V662,PriceBands!A:A,0)),"£30k+")</f>
        <v>£5-10k</v>
      </c>
      <c r="X662" s="7">
        <f t="shared" si="102"/>
        <v>50000</v>
      </c>
      <c r="Y662" s="7" t="str">
        <f>IFERROR(INDEX(MileageBand!B:B,MATCH(VehicleData!X662,MileageBand!A:A,0)),"Extremely High")</f>
        <v>Medium</v>
      </c>
      <c r="Z662" s="7">
        <f t="shared" si="103"/>
        <v>1.2</v>
      </c>
      <c r="AA662" s="9" t="str">
        <f t="shared" si="104"/>
        <v>Y</v>
      </c>
      <c r="AB662" s="9" t="str">
        <f t="shared" si="105"/>
        <v>Y</v>
      </c>
      <c r="AC662" s="9" t="str">
        <f t="shared" si="106"/>
        <v>Y</v>
      </c>
      <c r="AD662" s="9" t="str">
        <f t="shared" si="107"/>
        <v>Y</v>
      </c>
      <c r="AE662" s="9" t="str">
        <f t="shared" si="108"/>
        <v>Y</v>
      </c>
      <c r="AF662" s="11" t="str">
        <f t="shared" si="109"/>
        <v>Y</v>
      </c>
    </row>
    <row r="663" spans="1:32" ht="13" x14ac:dyDescent="0.15">
      <c r="A663" s="1" t="s">
        <v>1812</v>
      </c>
      <c r="B663" s="1" t="s">
        <v>375</v>
      </c>
      <c r="C663" s="2">
        <v>8895</v>
      </c>
      <c r="D663" s="1" t="s">
        <v>1647</v>
      </c>
      <c r="E663" s="1">
        <v>1</v>
      </c>
      <c r="F663" s="1" t="s">
        <v>11</v>
      </c>
      <c r="G663" s="2">
        <v>45932</v>
      </c>
      <c r="H663" s="1" t="s">
        <v>32</v>
      </c>
      <c r="I663" s="1" t="s">
        <v>5</v>
      </c>
      <c r="J663" s="1" t="s">
        <v>13</v>
      </c>
      <c r="K663" s="1">
        <v>5</v>
      </c>
      <c r="L663" s="3">
        <v>45441</v>
      </c>
      <c r="M663" s="1">
        <v>11</v>
      </c>
      <c r="N663" s="1" t="s">
        <v>1813</v>
      </c>
      <c r="O663" s="1" t="s">
        <v>20</v>
      </c>
      <c r="P663" s="2">
        <v>1199</v>
      </c>
      <c r="Q663" s="1">
        <v>51.4</v>
      </c>
      <c r="R663" s="1">
        <v>5</v>
      </c>
      <c r="S663" s="1">
        <v>99</v>
      </c>
      <c r="T663" s="1">
        <v>2019</v>
      </c>
      <c r="U663" s="5" t="str">
        <f t="shared" si="100"/>
        <v>Manual</v>
      </c>
      <c r="V663" s="7">
        <f t="shared" si="101"/>
        <v>5000</v>
      </c>
      <c r="W663" s="7" t="str">
        <f>IFERROR(INDEX(PriceBands!C:C,MATCH(V663,PriceBands!A:A,0)),"£30k+")</f>
        <v>£5-10k</v>
      </c>
      <c r="X663" s="7">
        <f t="shared" si="102"/>
        <v>0</v>
      </c>
      <c r="Y663" s="7" t="str">
        <f>IFERROR(INDEX(MileageBand!B:B,MATCH(VehicleData!X663,MileageBand!A:A,0)),"Extremely High")</f>
        <v>Low</v>
      </c>
      <c r="Z663" s="7">
        <f t="shared" si="103"/>
        <v>1.2</v>
      </c>
      <c r="AA663" s="9" t="str">
        <f t="shared" si="104"/>
        <v>Y</v>
      </c>
      <c r="AB663" s="9" t="str">
        <f t="shared" si="105"/>
        <v>Y</v>
      </c>
      <c r="AC663" s="9" t="str">
        <f t="shared" si="106"/>
        <v>Y</v>
      </c>
      <c r="AD663" s="9" t="str">
        <f t="shared" si="107"/>
        <v>Y</v>
      </c>
      <c r="AE663" s="9" t="str">
        <f t="shared" si="108"/>
        <v>Y</v>
      </c>
      <c r="AF663" s="11" t="str">
        <f t="shared" si="109"/>
        <v>Y</v>
      </c>
    </row>
    <row r="664" spans="1:32" ht="13" x14ac:dyDescent="0.15">
      <c r="A664" s="1" t="s">
        <v>1814</v>
      </c>
      <c r="B664" s="1" t="s">
        <v>375</v>
      </c>
      <c r="C664" s="2">
        <v>9297</v>
      </c>
      <c r="D664" s="1" t="s">
        <v>1647</v>
      </c>
      <c r="E664" s="1">
        <v>1</v>
      </c>
      <c r="F664" s="1" t="s">
        <v>11</v>
      </c>
      <c r="G664" s="2">
        <v>40236</v>
      </c>
      <c r="H664" s="1" t="s">
        <v>65</v>
      </c>
      <c r="I664" s="1" t="s">
        <v>5</v>
      </c>
      <c r="J664" s="1" t="s">
        <v>13</v>
      </c>
      <c r="K664" s="1">
        <v>5</v>
      </c>
      <c r="L664" s="3">
        <v>45772</v>
      </c>
      <c r="M664" s="1">
        <v>11</v>
      </c>
      <c r="N664" s="1" t="s">
        <v>1815</v>
      </c>
      <c r="O664" s="1" t="s">
        <v>20</v>
      </c>
      <c r="P664" s="2">
        <v>1199</v>
      </c>
      <c r="Q664" s="1">
        <v>51.4</v>
      </c>
      <c r="R664" s="1">
        <v>5</v>
      </c>
      <c r="S664" s="1">
        <v>99</v>
      </c>
      <c r="T664" s="1">
        <v>2019</v>
      </c>
      <c r="U664" s="5" t="str">
        <f t="shared" si="100"/>
        <v>Manual</v>
      </c>
      <c r="V664" s="7">
        <f t="shared" si="101"/>
        <v>5000</v>
      </c>
      <c r="W664" s="7" t="str">
        <f>IFERROR(INDEX(PriceBands!C:C,MATCH(V664,PriceBands!A:A,0)),"£30k+")</f>
        <v>£5-10k</v>
      </c>
      <c r="X664" s="7">
        <f t="shared" si="102"/>
        <v>0</v>
      </c>
      <c r="Y664" s="7" t="str">
        <f>IFERROR(INDEX(MileageBand!B:B,MATCH(VehicleData!X664,MileageBand!A:A,0)),"Extremely High")</f>
        <v>Low</v>
      </c>
      <c r="Z664" s="7">
        <f t="shared" si="103"/>
        <v>1.2</v>
      </c>
      <c r="AA664" s="9" t="str">
        <f t="shared" si="104"/>
        <v>Y</v>
      </c>
      <c r="AB664" s="9" t="str">
        <f t="shared" si="105"/>
        <v>Y</v>
      </c>
      <c r="AC664" s="9" t="str">
        <f t="shared" si="106"/>
        <v>Y</v>
      </c>
      <c r="AD664" s="9" t="str">
        <f t="shared" si="107"/>
        <v>Y</v>
      </c>
      <c r="AE664" s="9" t="str">
        <f t="shared" si="108"/>
        <v>Y</v>
      </c>
      <c r="AF664" s="11" t="str">
        <f t="shared" si="109"/>
        <v>Y</v>
      </c>
    </row>
    <row r="665" spans="1:32" ht="13" x14ac:dyDescent="0.15">
      <c r="A665" s="1" t="s">
        <v>1816</v>
      </c>
      <c r="B665" s="1" t="s">
        <v>375</v>
      </c>
      <c r="C665" s="2">
        <v>8909</v>
      </c>
      <c r="D665" s="1" t="s">
        <v>1647</v>
      </c>
      <c r="E665" s="1">
        <v>1</v>
      </c>
      <c r="F665" s="1" t="s">
        <v>11</v>
      </c>
      <c r="G665" s="2">
        <v>44674</v>
      </c>
      <c r="H665" s="1" t="s">
        <v>32</v>
      </c>
      <c r="I665" s="1" t="s">
        <v>5</v>
      </c>
      <c r="J665" s="1" t="s">
        <v>13</v>
      </c>
      <c r="K665" s="1">
        <v>5</v>
      </c>
      <c r="L665" s="3">
        <v>45774</v>
      </c>
      <c r="M665" s="1">
        <v>11</v>
      </c>
      <c r="N665" s="1" t="s">
        <v>1668</v>
      </c>
      <c r="O665" s="1" t="s">
        <v>20</v>
      </c>
      <c r="P665" s="2">
        <v>1199</v>
      </c>
      <c r="Q665" s="1">
        <v>51.4</v>
      </c>
      <c r="R665" s="1">
        <v>5</v>
      </c>
      <c r="S665" s="1">
        <v>99</v>
      </c>
      <c r="T665" s="1">
        <v>2019</v>
      </c>
      <c r="U665" s="5" t="str">
        <f t="shared" si="100"/>
        <v>Manual</v>
      </c>
      <c r="V665" s="7">
        <f t="shared" si="101"/>
        <v>5000</v>
      </c>
      <c r="W665" s="7" t="str">
        <f>IFERROR(INDEX(PriceBands!C:C,MATCH(V665,PriceBands!A:A,0)),"£30k+")</f>
        <v>£5-10k</v>
      </c>
      <c r="X665" s="7">
        <f t="shared" si="102"/>
        <v>0</v>
      </c>
      <c r="Y665" s="7" t="str">
        <f>IFERROR(INDEX(MileageBand!B:B,MATCH(VehicleData!X665,MileageBand!A:A,0)),"Extremely High")</f>
        <v>Low</v>
      </c>
      <c r="Z665" s="7">
        <f t="shared" si="103"/>
        <v>1.2</v>
      </c>
      <c r="AA665" s="9" t="str">
        <f t="shared" si="104"/>
        <v>Y</v>
      </c>
      <c r="AB665" s="9" t="str">
        <f t="shared" si="105"/>
        <v>Y</v>
      </c>
      <c r="AC665" s="9" t="str">
        <f t="shared" si="106"/>
        <v>Y</v>
      </c>
      <c r="AD665" s="9" t="str">
        <f t="shared" si="107"/>
        <v>Y</v>
      </c>
      <c r="AE665" s="9" t="str">
        <f t="shared" si="108"/>
        <v>Y</v>
      </c>
      <c r="AF665" s="11" t="str">
        <f t="shared" si="109"/>
        <v>Y</v>
      </c>
    </row>
    <row r="666" spans="1:32" ht="13" x14ac:dyDescent="0.15">
      <c r="A666" s="1" t="s">
        <v>1817</v>
      </c>
      <c r="B666" s="1" t="s">
        <v>375</v>
      </c>
      <c r="C666" s="2">
        <v>8347</v>
      </c>
      <c r="D666" s="1" t="s">
        <v>1647</v>
      </c>
      <c r="E666" s="1">
        <v>1</v>
      </c>
      <c r="F666" s="1" t="s">
        <v>11</v>
      </c>
      <c r="G666" s="2">
        <v>49344</v>
      </c>
      <c r="H666" s="1" t="s">
        <v>56</v>
      </c>
      <c r="I666" s="1" t="s">
        <v>5</v>
      </c>
      <c r="J666" s="1" t="s">
        <v>13</v>
      </c>
      <c r="K666" s="1">
        <v>5</v>
      </c>
      <c r="L666" s="3">
        <v>45441</v>
      </c>
      <c r="M666" s="1">
        <v>11</v>
      </c>
      <c r="N666" s="1" t="s">
        <v>1818</v>
      </c>
      <c r="O666" s="1" t="s">
        <v>20</v>
      </c>
      <c r="P666" s="2">
        <v>1199</v>
      </c>
      <c r="Q666" s="1">
        <v>51.4</v>
      </c>
      <c r="R666" s="1">
        <v>5</v>
      </c>
      <c r="S666" s="1">
        <v>99</v>
      </c>
      <c r="T666" s="1">
        <v>2019</v>
      </c>
      <c r="U666" s="5" t="str">
        <f t="shared" si="100"/>
        <v>Manual</v>
      </c>
      <c r="V666" s="7">
        <f t="shared" si="101"/>
        <v>5000</v>
      </c>
      <c r="W666" s="7" t="str">
        <f>IFERROR(INDEX(PriceBands!C:C,MATCH(V666,PriceBands!A:A,0)),"£30k+")</f>
        <v>£5-10k</v>
      </c>
      <c r="X666" s="7">
        <f t="shared" si="102"/>
        <v>0</v>
      </c>
      <c r="Y666" s="7" t="str">
        <f>IFERROR(INDEX(MileageBand!B:B,MATCH(VehicleData!X666,MileageBand!A:A,0)),"Extremely High")</f>
        <v>Low</v>
      </c>
      <c r="Z666" s="7">
        <f t="shared" si="103"/>
        <v>1.2</v>
      </c>
      <c r="AA666" s="9" t="str">
        <f t="shared" si="104"/>
        <v>Y</v>
      </c>
      <c r="AB666" s="9" t="str">
        <f t="shared" si="105"/>
        <v>Y</v>
      </c>
      <c r="AC666" s="9" t="str">
        <f t="shared" si="106"/>
        <v>Y</v>
      </c>
      <c r="AD666" s="9" t="str">
        <f t="shared" si="107"/>
        <v>Y</v>
      </c>
      <c r="AE666" s="9" t="str">
        <f t="shared" si="108"/>
        <v>Y</v>
      </c>
      <c r="AF666" s="11" t="str">
        <f t="shared" si="109"/>
        <v>Y</v>
      </c>
    </row>
    <row r="667" spans="1:32" ht="13" x14ac:dyDescent="0.15">
      <c r="A667" s="1" t="s">
        <v>1819</v>
      </c>
      <c r="B667" s="1" t="s">
        <v>375</v>
      </c>
      <c r="C667" s="2">
        <v>9095</v>
      </c>
      <c r="D667" s="1" t="s">
        <v>1647</v>
      </c>
      <c r="E667" s="1">
        <v>1</v>
      </c>
      <c r="F667" s="1" t="s">
        <v>11</v>
      </c>
      <c r="G667" s="2">
        <v>41536</v>
      </c>
      <c r="H667" s="1" t="s">
        <v>56</v>
      </c>
      <c r="I667" s="1" t="s">
        <v>5</v>
      </c>
      <c r="J667" s="1" t="s">
        <v>13</v>
      </c>
      <c r="K667" s="1">
        <v>5</v>
      </c>
      <c r="L667" s="3">
        <v>45441</v>
      </c>
      <c r="M667" s="1">
        <v>11</v>
      </c>
      <c r="N667" s="1" t="s">
        <v>1820</v>
      </c>
      <c r="O667" s="1" t="s">
        <v>20</v>
      </c>
      <c r="P667" s="2">
        <v>1199</v>
      </c>
      <c r="Q667" s="1">
        <v>51.4</v>
      </c>
      <c r="R667" s="1">
        <v>5</v>
      </c>
      <c r="S667" s="1">
        <v>99</v>
      </c>
      <c r="T667" s="1">
        <v>2019</v>
      </c>
      <c r="U667" s="5" t="str">
        <f t="shared" si="100"/>
        <v>Manual</v>
      </c>
      <c r="V667" s="7">
        <f t="shared" si="101"/>
        <v>5000</v>
      </c>
      <c r="W667" s="7" t="str">
        <f>IFERROR(INDEX(PriceBands!C:C,MATCH(V667,PriceBands!A:A,0)),"£30k+")</f>
        <v>£5-10k</v>
      </c>
      <c r="X667" s="7">
        <f t="shared" si="102"/>
        <v>0</v>
      </c>
      <c r="Y667" s="7" t="str">
        <f>IFERROR(INDEX(MileageBand!B:B,MATCH(VehicleData!X667,MileageBand!A:A,0)),"Extremely High")</f>
        <v>Low</v>
      </c>
      <c r="Z667" s="7">
        <f t="shared" si="103"/>
        <v>1.2</v>
      </c>
      <c r="AA667" s="9" t="str">
        <f t="shared" si="104"/>
        <v>Y</v>
      </c>
      <c r="AB667" s="9" t="str">
        <f t="shared" si="105"/>
        <v>Y</v>
      </c>
      <c r="AC667" s="9" t="str">
        <f t="shared" si="106"/>
        <v>Y</v>
      </c>
      <c r="AD667" s="9" t="str">
        <f t="shared" si="107"/>
        <v>Y</v>
      </c>
      <c r="AE667" s="9" t="str">
        <f t="shared" si="108"/>
        <v>Y</v>
      </c>
      <c r="AF667" s="11" t="str">
        <f t="shared" si="109"/>
        <v>Y</v>
      </c>
    </row>
    <row r="668" spans="1:32" ht="13" x14ac:dyDescent="0.15">
      <c r="A668" s="1" t="s">
        <v>1821</v>
      </c>
      <c r="B668" s="1" t="s">
        <v>375</v>
      </c>
      <c r="C668" s="2">
        <v>8263</v>
      </c>
      <c r="D668" s="1" t="s">
        <v>1647</v>
      </c>
      <c r="E668" s="1">
        <v>1</v>
      </c>
      <c r="F668" s="1" t="s">
        <v>11</v>
      </c>
      <c r="G668" s="2">
        <v>50273</v>
      </c>
      <c r="H668" s="1" t="s">
        <v>65</v>
      </c>
      <c r="I668" s="1" t="s">
        <v>5</v>
      </c>
      <c r="J668" s="1" t="s">
        <v>13</v>
      </c>
      <c r="K668" s="1">
        <v>5</v>
      </c>
      <c r="L668" s="3">
        <v>45773</v>
      </c>
      <c r="M668" s="1">
        <v>11</v>
      </c>
      <c r="N668" s="1" t="s">
        <v>1822</v>
      </c>
      <c r="O668" s="1" t="s">
        <v>20</v>
      </c>
      <c r="P668" s="2">
        <v>1199</v>
      </c>
      <c r="Q668" s="1">
        <v>51.4</v>
      </c>
      <c r="R668" s="1">
        <v>5</v>
      </c>
      <c r="S668" s="1">
        <v>99</v>
      </c>
      <c r="T668" s="1">
        <v>2019</v>
      </c>
      <c r="U668" s="5" t="str">
        <f t="shared" si="100"/>
        <v>Manual</v>
      </c>
      <c r="V668" s="7">
        <f t="shared" si="101"/>
        <v>5000</v>
      </c>
      <c r="W668" s="7" t="str">
        <f>IFERROR(INDEX(PriceBands!C:C,MATCH(V668,PriceBands!A:A,0)),"£30k+")</f>
        <v>£5-10k</v>
      </c>
      <c r="X668" s="7">
        <f t="shared" si="102"/>
        <v>50000</v>
      </c>
      <c r="Y668" s="7" t="str">
        <f>IFERROR(INDEX(MileageBand!B:B,MATCH(VehicleData!X668,MileageBand!A:A,0)),"Extremely High")</f>
        <v>Medium</v>
      </c>
      <c r="Z668" s="7">
        <f t="shared" si="103"/>
        <v>1.2</v>
      </c>
      <c r="AA668" s="9" t="str">
        <f t="shared" si="104"/>
        <v>Y</v>
      </c>
      <c r="AB668" s="9" t="str">
        <f t="shared" si="105"/>
        <v>Y</v>
      </c>
      <c r="AC668" s="9" t="str">
        <f t="shared" si="106"/>
        <v>Y</v>
      </c>
      <c r="AD668" s="9" t="str">
        <f t="shared" si="107"/>
        <v>Y</v>
      </c>
      <c r="AE668" s="9" t="str">
        <f t="shared" si="108"/>
        <v>Y</v>
      </c>
      <c r="AF668" s="11" t="str">
        <f t="shared" si="109"/>
        <v>Y</v>
      </c>
    </row>
    <row r="669" spans="1:32" ht="13" x14ac:dyDescent="0.15">
      <c r="A669" s="1" t="s">
        <v>1823</v>
      </c>
      <c r="B669" s="1" t="s">
        <v>375</v>
      </c>
      <c r="C669" s="2">
        <v>8522</v>
      </c>
      <c r="D669" s="1" t="s">
        <v>1647</v>
      </c>
      <c r="E669" s="1">
        <v>1</v>
      </c>
      <c r="F669" s="1" t="s">
        <v>11</v>
      </c>
      <c r="G669" s="2">
        <v>48458</v>
      </c>
      <c r="H669" s="1" t="s">
        <v>65</v>
      </c>
      <c r="I669" s="1" t="s">
        <v>5</v>
      </c>
      <c r="J669" s="1" t="s">
        <v>13</v>
      </c>
      <c r="K669" s="1">
        <v>5</v>
      </c>
      <c r="L669" s="3">
        <v>45771</v>
      </c>
      <c r="M669" s="1">
        <v>11</v>
      </c>
      <c r="N669" s="1" t="s">
        <v>1785</v>
      </c>
      <c r="O669" s="1" t="s">
        <v>20</v>
      </c>
      <c r="P669" s="2">
        <v>1199</v>
      </c>
      <c r="Q669" s="1">
        <v>51.4</v>
      </c>
      <c r="R669" s="1">
        <v>5</v>
      </c>
      <c r="S669" s="1">
        <v>99</v>
      </c>
      <c r="T669" s="1">
        <v>2019</v>
      </c>
      <c r="U669" s="5" t="str">
        <f t="shared" si="100"/>
        <v>Manual</v>
      </c>
      <c r="V669" s="7">
        <f t="shared" si="101"/>
        <v>5000</v>
      </c>
      <c r="W669" s="7" t="str">
        <f>IFERROR(INDEX(PriceBands!C:C,MATCH(V669,PriceBands!A:A,0)),"£30k+")</f>
        <v>£5-10k</v>
      </c>
      <c r="X669" s="7">
        <f t="shared" si="102"/>
        <v>0</v>
      </c>
      <c r="Y669" s="7" t="str">
        <f>IFERROR(INDEX(MileageBand!B:B,MATCH(VehicleData!X669,MileageBand!A:A,0)),"Extremely High")</f>
        <v>Low</v>
      </c>
      <c r="Z669" s="7">
        <f t="shared" si="103"/>
        <v>1.2</v>
      </c>
      <c r="AA669" s="9" t="str">
        <f t="shared" si="104"/>
        <v>Y</v>
      </c>
      <c r="AB669" s="9" t="str">
        <f t="shared" si="105"/>
        <v>Y</v>
      </c>
      <c r="AC669" s="9" t="str">
        <f t="shared" si="106"/>
        <v>Y</v>
      </c>
      <c r="AD669" s="9" t="str">
        <f t="shared" si="107"/>
        <v>Y</v>
      </c>
      <c r="AE669" s="9" t="str">
        <f t="shared" si="108"/>
        <v>Y</v>
      </c>
      <c r="AF669" s="11" t="str">
        <f t="shared" si="109"/>
        <v>Y</v>
      </c>
    </row>
    <row r="670" spans="1:32" ht="13" x14ac:dyDescent="0.15">
      <c r="A670" s="1" t="s">
        <v>1824</v>
      </c>
      <c r="B670" s="1" t="s">
        <v>375</v>
      </c>
      <c r="C670" s="2">
        <v>8414</v>
      </c>
      <c r="D670" s="1" t="s">
        <v>1647</v>
      </c>
      <c r="E670" s="1">
        <v>1</v>
      </c>
      <c r="F670" s="1" t="s">
        <v>11</v>
      </c>
      <c r="G670" s="2">
        <v>48074</v>
      </c>
      <c r="H670" s="1" t="s">
        <v>32</v>
      </c>
      <c r="I670" s="1" t="s">
        <v>5</v>
      </c>
      <c r="J670" s="1" t="s">
        <v>13</v>
      </c>
      <c r="K670" s="1">
        <v>5</v>
      </c>
      <c r="L670" s="3">
        <v>45441</v>
      </c>
      <c r="M670" s="1">
        <v>11</v>
      </c>
      <c r="N670" s="1" t="s">
        <v>1668</v>
      </c>
      <c r="O670" s="1" t="s">
        <v>20</v>
      </c>
      <c r="P670" s="2">
        <v>1199</v>
      </c>
      <c r="Q670" s="1">
        <v>51.4</v>
      </c>
      <c r="R670" s="1">
        <v>5</v>
      </c>
      <c r="S670" s="1">
        <v>99</v>
      </c>
      <c r="T670" s="1">
        <v>2019</v>
      </c>
      <c r="U670" s="5" t="str">
        <f t="shared" si="100"/>
        <v>Manual</v>
      </c>
      <c r="V670" s="7">
        <f t="shared" si="101"/>
        <v>5000</v>
      </c>
      <c r="W670" s="7" t="str">
        <f>IFERROR(INDEX(PriceBands!C:C,MATCH(V670,PriceBands!A:A,0)),"£30k+")</f>
        <v>£5-10k</v>
      </c>
      <c r="X670" s="7">
        <f t="shared" si="102"/>
        <v>0</v>
      </c>
      <c r="Y670" s="7" t="str">
        <f>IFERROR(INDEX(MileageBand!B:B,MATCH(VehicleData!X670,MileageBand!A:A,0)),"Extremely High")</f>
        <v>Low</v>
      </c>
      <c r="Z670" s="7">
        <f t="shared" si="103"/>
        <v>1.2</v>
      </c>
      <c r="AA670" s="9" t="str">
        <f t="shared" si="104"/>
        <v>Y</v>
      </c>
      <c r="AB670" s="9" t="str">
        <f t="shared" si="105"/>
        <v>Y</v>
      </c>
      <c r="AC670" s="9" t="str">
        <f t="shared" si="106"/>
        <v>Y</v>
      </c>
      <c r="AD670" s="9" t="str">
        <f t="shared" si="107"/>
        <v>Y</v>
      </c>
      <c r="AE670" s="9" t="str">
        <f t="shared" si="108"/>
        <v>Y</v>
      </c>
      <c r="AF670" s="11" t="str">
        <f t="shared" si="109"/>
        <v>Y</v>
      </c>
    </row>
    <row r="671" spans="1:32" ht="13" x14ac:dyDescent="0.15">
      <c r="A671" s="1" t="s">
        <v>1825</v>
      </c>
      <c r="B671" s="1" t="s">
        <v>375</v>
      </c>
      <c r="C671" s="2">
        <v>8512</v>
      </c>
      <c r="D671" s="1" t="s">
        <v>1826</v>
      </c>
      <c r="E671" s="1">
        <v>1</v>
      </c>
      <c r="F671" s="1" t="s">
        <v>11</v>
      </c>
      <c r="G671" s="2">
        <v>52727</v>
      </c>
      <c r="H671" s="1" t="s">
        <v>32</v>
      </c>
      <c r="I671" s="1" t="s">
        <v>5</v>
      </c>
      <c r="J671" s="1" t="s">
        <v>13</v>
      </c>
      <c r="K671" s="1">
        <v>5</v>
      </c>
      <c r="L671" s="3">
        <v>45441</v>
      </c>
      <c r="M671" s="1">
        <v>11</v>
      </c>
      <c r="N671" s="1" t="s">
        <v>1668</v>
      </c>
      <c r="O671" s="1" t="s">
        <v>20</v>
      </c>
      <c r="P671" s="2">
        <v>1199</v>
      </c>
      <c r="Q671" s="1">
        <v>51.4</v>
      </c>
      <c r="R671" s="1">
        <v>5</v>
      </c>
      <c r="S671" s="1">
        <v>110</v>
      </c>
      <c r="T671" s="1">
        <v>2019</v>
      </c>
      <c r="U671" s="5" t="str">
        <f t="shared" si="100"/>
        <v>Manual</v>
      </c>
      <c r="V671" s="7">
        <f t="shared" si="101"/>
        <v>5000</v>
      </c>
      <c r="W671" s="7" t="str">
        <f>IFERROR(INDEX(PriceBands!C:C,MATCH(V671,PriceBands!A:A,0)),"£30k+")</f>
        <v>£5-10k</v>
      </c>
      <c r="X671" s="7">
        <f t="shared" si="102"/>
        <v>50000</v>
      </c>
      <c r="Y671" s="7" t="str">
        <f>IFERROR(INDEX(MileageBand!B:B,MATCH(VehicleData!X671,MileageBand!A:A,0)),"Extremely High")</f>
        <v>Medium</v>
      </c>
      <c r="Z671" s="7">
        <f t="shared" si="103"/>
        <v>1.2</v>
      </c>
      <c r="AA671" s="9" t="str">
        <f t="shared" si="104"/>
        <v>Y</v>
      </c>
      <c r="AB671" s="9" t="str">
        <f t="shared" si="105"/>
        <v>Y</v>
      </c>
      <c r="AC671" s="9" t="str">
        <f t="shared" si="106"/>
        <v>Y</v>
      </c>
      <c r="AD671" s="9" t="str">
        <f t="shared" si="107"/>
        <v>Y</v>
      </c>
      <c r="AE671" s="9" t="str">
        <f t="shared" si="108"/>
        <v>Y</v>
      </c>
      <c r="AF671" s="11" t="str">
        <f t="shared" si="109"/>
        <v>Y</v>
      </c>
    </row>
    <row r="672" spans="1:32" ht="13" x14ac:dyDescent="0.15">
      <c r="A672" s="1" t="s">
        <v>1827</v>
      </c>
      <c r="B672" s="1" t="s">
        <v>375</v>
      </c>
      <c r="C672" s="2">
        <v>8626</v>
      </c>
      <c r="D672" s="1" t="s">
        <v>1647</v>
      </c>
      <c r="E672" s="1">
        <v>1</v>
      </c>
      <c r="F672" s="1" t="s">
        <v>11</v>
      </c>
      <c r="G672" s="2">
        <v>48018</v>
      </c>
      <c r="H672" s="1" t="s">
        <v>32</v>
      </c>
      <c r="I672" s="1" t="s">
        <v>5</v>
      </c>
      <c r="J672" s="1" t="s">
        <v>13</v>
      </c>
      <c r="K672" s="1">
        <v>5</v>
      </c>
      <c r="L672" s="3">
        <v>45772</v>
      </c>
      <c r="M672" s="1">
        <v>11</v>
      </c>
      <c r="N672" s="1" t="s">
        <v>1811</v>
      </c>
      <c r="O672" s="1" t="s">
        <v>20</v>
      </c>
      <c r="P672" s="2">
        <v>1199</v>
      </c>
      <c r="Q672" s="1">
        <v>51.4</v>
      </c>
      <c r="R672" s="1">
        <v>5</v>
      </c>
      <c r="S672" s="1">
        <v>99</v>
      </c>
      <c r="T672" s="1">
        <v>2019</v>
      </c>
      <c r="U672" s="5" t="str">
        <f t="shared" si="100"/>
        <v>Manual</v>
      </c>
      <c r="V672" s="7">
        <f t="shared" si="101"/>
        <v>5000</v>
      </c>
      <c r="W672" s="7" t="str">
        <f>IFERROR(INDEX(PriceBands!C:C,MATCH(V672,PriceBands!A:A,0)),"£30k+")</f>
        <v>£5-10k</v>
      </c>
      <c r="X672" s="7">
        <f t="shared" si="102"/>
        <v>0</v>
      </c>
      <c r="Y672" s="7" t="str">
        <f>IFERROR(INDEX(MileageBand!B:B,MATCH(VehicleData!X672,MileageBand!A:A,0)),"Extremely High")</f>
        <v>Low</v>
      </c>
      <c r="Z672" s="7">
        <f t="shared" si="103"/>
        <v>1.2</v>
      </c>
      <c r="AA672" s="9" t="str">
        <f t="shared" si="104"/>
        <v>Y</v>
      </c>
      <c r="AB672" s="9" t="str">
        <f t="shared" si="105"/>
        <v>Y</v>
      </c>
      <c r="AC672" s="9" t="str">
        <f t="shared" si="106"/>
        <v>Y</v>
      </c>
      <c r="AD672" s="9" t="str">
        <f t="shared" si="107"/>
        <v>Y</v>
      </c>
      <c r="AE672" s="9" t="str">
        <f t="shared" si="108"/>
        <v>Y</v>
      </c>
      <c r="AF672" s="11" t="str">
        <f t="shared" si="109"/>
        <v>Y</v>
      </c>
    </row>
    <row r="673" spans="1:32" ht="13" x14ac:dyDescent="0.15">
      <c r="A673" s="1" t="s">
        <v>1828</v>
      </c>
      <c r="B673" s="1" t="s">
        <v>375</v>
      </c>
      <c r="C673" s="2">
        <v>9332</v>
      </c>
      <c r="D673" s="1" t="s">
        <v>1647</v>
      </c>
      <c r="E673" s="1">
        <v>1</v>
      </c>
      <c r="F673" s="1" t="s">
        <v>11</v>
      </c>
      <c r="G673" s="2">
        <v>37731</v>
      </c>
      <c r="H673" s="1" t="s">
        <v>65</v>
      </c>
      <c r="I673" s="1" t="s">
        <v>5</v>
      </c>
      <c r="J673" s="1" t="s">
        <v>13</v>
      </c>
      <c r="K673" s="1">
        <v>5</v>
      </c>
      <c r="L673" s="3">
        <v>45771</v>
      </c>
      <c r="M673" s="1">
        <v>11</v>
      </c>
      <c r="N673" s="1" t="s">
        <v>1668</v>
      </c>
      <c r="O673" s="1" t="s">
        <v>20</v>
      </c>
      <c r="P673" s="2">
        <v>1199</v>
      </c>
      <c r="Q673" s="1">
        <v>51.4</v>
      </c>
      <c r="R673" s="1">
        <v>5</v>
      </c>
      <c r="S673" s="1">
        <v>99</v>
      </c>
      <c r="T673" s="1">
        <v>2019</v>
      </c>
      <c r="U673" s="5" t="str">
        <f t="shared" si="100"/>
        <v>Manual</v>
      </c>
      <c r="V673" s="7">
        <f t="shared" si="101"/>
        <v>5000</v>
      </c>
      <c r="W673" s="7" t="str">
        <f>IFERROR(INDEX(PriceBands!C:C,MATCH(V673,PriceBands!A:A,0)),"£30k+")</f>
        <v>£5-10k</v>
      </c>
      <c r="X673" s="7">
        <f t="shared" si="102"/>
        <v>0</v>
      </c>
      <c r="Y673" s="7" t="str">
        <f>IFERROR(INDEX(MileageBand!B:B,MATCH(VehicleData!X673,MileageBand!A:A,0)),"Extremely High")</f>
        <v>Low</v>
      </c>
      <c r="Z673" s="7">
        <f t="shared" si="103"/>
        <v>1.2</v>
      </c>
      <c r="AA673" s="9" t="str">
        <f t="shared" si="104"/>
        <v>Y</v>
      </c>
      <c r="AB673" s="9" t="str">
        <f t="shared" si="105"/>
        <v>Y</v>
      </c>
      <c r="AC673" s="9" t="str">
        <f t="shared" si="106"/>
        <v>Y</v>
      </c>
      <c r="AD673" s="9" t="str">
        <f t="shared" si="107"/>
        <v>Y</v>
      </c>
      <c r="AE673" s="9" t="str">
        <f t="shared" si="108"/>
        <v>Y</v>
      </c>
      <c r="AF673" s="11" t="str">
        <f t="shared" si="109"/>
        <v>Y</v>
      </c>
    </row>
    <row r="674" spans="1:32" ht="13" x14ac:dyDescent="0.15">
      <c r="A674" s="1" t="s">
        <v>1829</v>
      </c>
      <c r="B674" s="1" t="s">
        <v>375</v>
      </c>
      <c r="C674" s="2">
        <v>9111</v>
      </c>
      <c r="D674" s="1" t="s">
        <v>1647</v>
      </c>
      <c r="E674" s="1">
        <v>1</v>
      </c>
      <c r="F674" s="1" t="s">
        <v>11</v>
      </c>
      <c r="G674" s="2">
        <v>41506</v>
      </c>
      <c r="H674" s="1" t="s">
        <v>65</v>
      </c>
      <c r="I674" s="1" t="s">
        <v>5</v>
      </c>
      <c r="J674" s="1" t="s">
        <v>13</v>
      </c>
      <c r="K674" s="1">
        <v>5</v>
      </c>
      <c r="L674" s="3">
        <v>45772</v>
      </c>
      <c r="M674" s="1">
        <v>11</v>
      </c>
      <c r="N674" s="1" t="s">
        <v>1668</v>
      </c>
      <c r="O674" s="1" t="s">
        <v>20</v>
      </c>
      <c r="P674" s="2">
        <v>1199</v>
      </c>
      <c r="Q674" s="1">
        <v>51.4</v>
      </c>
      <c r="R674" s="1">
        <v>5</v>
      </c>
      <c r="S674" s="1">
        <v>99</v>
      </c>
      <c r="T674" s="1">
        <v>2019</v>
      </c>
      <c r="U674" s="5" t="str">
        <f t="shared" si="100"/>
        <v>Manual</v>
      </c>
      <c r="V674" s="7">
        <f t="shared" si="101"/>
        <v>5000</v>
      </c>
      <c r="W674" s="7" t="str">
        <f>IFERROR(INDEX(PriceBands!C:C,MATCH(V674,PriceBands!A:A,0)),"£30k+")</f>
        <v>£5-10k</v>
      </c>
      <c r="X674" s="7">
        <f t="shared" si="102"/>
        <v>0</v>
      </c>
      <c r="Y674" s="7" t="str">
        <f>IFERROR(INDEX(MileageBand!B:B,MATCH(VehicleData!X674,MileageBand!A:A,0)),"Extremely High")</f>
        <v>Low</v>
      </c>
      <c r="Z674" s="7">
        <f t="shared" si="103"/>
        <v>1.2</v>
      </c>
      <c r="AA674" s="9" t="str">
        <f t="shared" si="104"/>
        <v>Y</v>
      </c>
      <c r="AB674" s="9" t="str">
        <f t="shared" si="105"/>
        <v>Y</v>
      </c>
      <c r="AC674" s="9" t="str">
        <f t="shared" si="106"/>
        <v>Y</v>
      </c>
      <c r="AD674" s="9" t="str">
        <f t="shared" si="107"/>
        <v>Y</v>
      </c>
      <c r="AE674" s="9" t="str">
        <f t="shared" si="108"/>
        <v>Y</v>
      </c>
      <c r="AF674" s="11" t="str">
        <f t="shared" si="109"/>
        <v>Y</v>
      </c>
    </row>
    <row r="675" spans="1:32" ht="13" x14ac:dyDescent="0.15">
      <c r="A675" s="1" t="s">
        <v>1830</v>
      </c>
      <c r="B675" s="1" t="s">
        <v>375</v>
      </c>
      <c r="C675" s="2">
        <v>8779</v>
      </c>
      <c r="D675" s="1" t="s">
        <v>1647</v>
      </c>
      <c r="E675" s="1">
        <v>1</v>
      </c>
      <c r="F675" s="1" t="s">
        <v>11</v>
      </c>
      <c r="G675" s="2">
        <v>45998</v>
      </c>
      <c r="H675" s="1" t="s">
        <v>4</v>
      </c>
      <c r="I675" s="1" t="s">
        <v>5</v>
      </c>
      <c r="J675" s="1" t="s">
        <v>13</v>
      </c>
      <c r="K675" s="1">
        <v>5</v>
      </c>
      <c r="L675" s="3">
        <v>45441</v>
      </c>
      <c r="M675" s="1">
        <v>11</v>
      </c>
      <c r="N675" s="1" t="s">
        <v>1831</v>
      </c>
      <c r="O675" s="1" t="s">
        <v>20</v>
      </c>
      <c r="P675" s="2">
        <v>1199</v>
      </c>
      <c r="Q675" s="1">
        <v>51.4</v>
      </c>
      <c r="R675" s="1">
        <v>5</v>
      </c>
      <c r="S675" s="1">
        <v>99</v>
      </c>
      <c r="T675" s="1">
        <v>2019</v>
      </c>
      <c r="U675" s="5" t="str">
        <f t="shared" si="100"/>
        <v>Manual</v>
      </c>
      <c r="V675" s="7">
        <f t="shared" si="101"/>
        <v>5000</v>
      </c>
      <c r="W675" s="7" t="str">
        <f>IFERROR(INDEX(PriceBands!C:C,MATCH(V675,PriceBands!A:A,0)),"£30k+")</f>
        <v>£5-10k</v>
      </c>
      <c r="X675" s="7">
        <f t="shared" si="102"/>
        <v>0</v>
      </c>
      <c r="Y675" s="7" t="str">
        <f>IFERROR(INDEX(MileageBand!B:B,MATCH(VehicleData!X675,MileageBand!A:A,0)),"Extremely High")</f>
        <v>Low</v>
      </c>
      <c r="Z675" s="7">
        <f t="shared" si="103"/>
        <v>1.2</v>
      </c>
      <c r="AA675" s="9" t="str">
        <f t="shared" si="104"/>
        <v>Y</v>
      </c>
      <c r="AB675" s="9" t="str">
        <f t="shared" si="105"/>
        <v>Y</v>
      </c>
      <c r="AC675" s="9" t="str">
        <f t="shared" si="106"/>
        <v>Y</v>
      </c>
      <c r="AD675" s="9" t="str">
        <f t="shared" si="107"/>
        <v>Y</v>
      </c>
      <c r="AE675" s="9" t="str">
        <f t="shared" si="108"/>
        <v>Y</v>
      </c>
      <c r="AF675" s="11" t="str">
        <f t="shared" si="109"/>
        <v>Y</v>
      </c>
    </row>
    <row r="676" spans="1:32" ht="13" x14ac:dyDescent="0.15">
      <c r="A676" s="1" t="s">
        <v>1832</v>
      </c>
      <c r="B676" s="1" t="s">
        <v>375</v>
      </c>
      <c r="C676" s="2">
        <v>8695</v>
      </c>
      <c r="D676" s="1" t="s">
        <v>1647</v>
      </c>
      <c r="E676" s="1">
        <v>1</v>
      </c>
      <c r="F676" s="1" t="s">
        <v>11</v>
      </c>
      <c r="G676" s="2">
        <v>44468</v>
      </c>
      <c r="H676" s="1" t="s">
        <v>56</v>
      </c>
      <c r="I676" s="1" t="s">
        <v>5</v>
      </c>
      <c r="J676" s="1" t="s">
        <v>13</v>
      </c>
      <c r="K676" s="1">
        <v>5</v>
      </c>
      <c r="L676" s="3">
        <v>45771</v>
      </c>
      <c r="M676" s="1">
        <v>11</v>
      </c>
      <c r="N676" s="1" t="s">
        <v>1833</v>
      </c>
      <c r="O676" s="1" t="s">
        <v>20</v>
      </c>
      <c r="P676" s="2">
        <v>1199</v>
      </c>
      <c r="Q676" s="1">
        <v>51.4</v>
      </c>
      <c r="R676" s="1">
        <v>5</v>
      </c>
      <c r="S676" s="1">
        <v>99</v>
      </c>
      <c r="T676" s="1">
        <v>2019</v>
      </c>
      <c r="U676" s="5" t="str">
        <f t="shared" si="100"/>
        <v>Manual</v>
      </c>
      <c r="V676" s="7">
        <f t="shared" si="101"/>
        <v>5000</v>
      </c>
      <c r="W676" s="7" t="str">
        <f>IFERROR(INDEX(PriceBands!C:C,MATCH(V676,PriceBands!A:A,0)),"£30k+")</f>
        <v>£5-10k</v>
      </c>
      <c r="X676" s="7">
        <f t="shared" si="102"/>
        <v>0</v>
      </c>
      <c r="Y676" s="7" t="str">
        <f>IFERROR(INDEX(MileageBand!B:B,MATCH(VehicleData!X676,MileageBand!A:A,0)),"Extremely High")</f>
        <v>Low</v>
      </c>
      <c r="Z676" s="7">
        <f t="shared" si="103"/>
        <v>1.2</v>
      </c>
      <c r="AA676" s="9" t="str">
        <f t="shared" si="104"/>
        <v>Y</v>
      </c>
      <c r="AB676" s="9" t="str">
        <f t="shared" si="105"/>
        <v>Y</v>
      </c>
      <c r="AC676" s="9" t="str">
        <f t="shared" si="106"/>
        <v>Y</v>
      </c>
      <c r="AD676" s="9" t="str">
        <f t="shared" si="107"/>
        <v>Y</v>
      </c>
      <c r="AE676" s="9" t="str">
        <f t="shared" si="108"/>
        <v>Y</v>
      </c>
      <c r="AF676" s="11" t="str">
        <f t="shared" si="109"/>
        <v>Y</v>
      </c>
    </row>
    <row r="677" spans="1:32" ht="13" x14ac:dyDescent="0.15">
      <c r="A677" s="1" t="s">
        <v>1834</v>
      </c>
      <c r="B677" s="1" t="s">
        <v>22</v>
      </c>
      <c r="C677" s="2">
        <v>8395</v>
      </c>
      <c r="D677" s="1" t="s">
        <v>1835</v>
      </c>
      <c r="E677" s="1">
        <v>1</v>
      </c>
      <c r="F677" s="1" t="s">
        <v>11</v>
      </c>
      <c r="G677" s="2">
        <v>11308</v>
      </c>
      <c r="H677" s="1" t="s">
        <v>12</v>
      </c>
      <c r="I677" s="1" t="s">
        <v>25</v>
      </c>
      <c r="J677" s="1" t="s">
        <v>13</v>
      </c>
      <c r="K677" s="1">
        <v>7</v>
      </c>
      <c r="L677" s="3">
        <v>44584</v>
      </c>
      <c r="M677" s="1">
        <v>15</v>
      </c>
      <c r="N677" s="1" t="s">
        <v>1836</v>
      </c>
      <c r="O677" s="1" t="s">
        <v>20</v>
      </c>
      <c r="P677" s="2">
        <v>1197</v>
      </c>
      <c r="Q677" s="1">
        <v>60.1</v>
      </c>
      <c r="R677" s="1">
        <v>5</v>
      </c>
      <c r="S677" s="1">
        <v>109</v>
      </c>
      <c r="T677" s="1">
        <v>2017</v>
      </c>
      <c r="U677" s="5" t="str">
        <f t="shared" si="100"/>
        <v>Manual</v>
      </c>
      <c r="V677" s="7">
        <f t="shared" si="101"/>
        <v>5000</v>
      </c>
      <c r="W677" s="7" t="str">
        <f>IFERROR(INDEX(PriceBands!C:C,MATCH(V677,PriceBands!A:A,0)),"£30k+")</f>
        <v>£5-10k</v>
      </c>
      <c r="X677" s="7">
        <f t="shared" si="102"/>
        <v>0</v>
      </c>
      <c r="Y677" s="7" t="str">
        <f>IFERROR(INDEX(MileageBand!B:B,MATCH(VehicleData!X677,MileageBand!A:A,0)),"Extremely High")</f>
        <v>Low</v>
      </c>
      <c r="Z677" s="7">
        <f t="shared" si="103"/>
        <v>1.2</v>
      </c>
      <c r="AA677" s="9" t="str">
        <f t="shared" si="104"/>
        <v>Y</v>
      </c>
      <c r="AB677" s="9" t="str">
        <f t="shared" si="105"/>
        <v>Y</v>
      </c>
      <c r="AC677" s="9" t="str">
        <f t="shared" si="106"/>
        <v>Y</v>
      </c>
      <c r="AD677" s="9" t="str">
        <f t="shared" si="107"/>
        <v>Y</v>
      </c>
      <c r="AE677" s="9" t="str">
        <f t="shared" si="108"/>
        <v>Y</v>
      </c>
      <c r="AF677" s="11" t="str">
        <f t="shared" si="109"/>
        <v>Y</v>
      </c>
    </row>
    <row r="678" spans="1:32" ht="13" x14ac:dyDescent="0.15">
      <c r="A678" s="1" t="s">
        <v>1837</v>
      </c>
      <c r="B678" s="1" t="s">
        <v>9</v>
      </c>
      <c r="C678" s="2">
        <v>4545</v>
      </c>
      <c r="D678" s="1" t="s">
        <v>1838</v>
      </c>
      <c r="E678" s="1">
        <v>1</v>
      </c>
      <c r="F678" s="1" t="s">
        <v>11</v>
      </c>
      <c r="G678" s="2">
        <v>7100</v>
      </c>
      <c r="H678" s="1" t="s">
        <v>4</v>
      </c>
      <c r="I678" s="1" t="s">
        <v>5</v>
      </c>
      <c r="J678" s="1" t="s">
        <v>13</v>
      </c>
      <c r="K678" s="1">
        <v>8</v>
      </c>
      <c r="L678" s="3">
        <v>45540</v>
      </c>
      <c r="M678" s="1">
        <v>2</v>
      </c>
      <c r="N678" s="1" t="s">
        <v>1839</v>
      </c>
      <c r="O678" s="1" t="s">
        <v>15</v>
      </c>
      <c r="P678" s="2">
        <v>1398</v>
      </c>
      <c r="Q678" s="1">
        <v>55.4</v>
      </c>
      <c r="R678" s="1">
        <v>5</v>
      </c>
      <c r="S678" s="1">
        <v>118</v>
      </c>
      <c r="T678" s="1">
        <v>2016</v>
      </c>
      <c r="U678" s="5" t="str">
        <f t="shared" si="100"/>
        <v>Manual</v>
      </c>
      <c r="V678" s="7">
        <f t="shared" si="101"/>
        <v>0</v>
      </c>
      <c r="W678" s="7" t="str">
        <f>IFERROR(INDEX(PriceBands!C:C,MATCH(V678,PriceBands!A:A,0)),"£30k+")</f>
        <v>£0-5k</v>
      </c>
      <c r="X678" s="7">
        <f t="shared" si="102"/>
        <v>0</v>
      </c>
      <c r="Y678" s="7" t="str">
        <f>IFERROR(INDEX(MileageBand!B:B,MATCH(VehicleData!X678,MileageBand!A:A,0)),"Extremely High")</f>
        <v>Low</v>
      </c>
      <c r="Z678" s="7">
        <f t="shared" si="103"/>
        <v>1.4</v>
      </c>
      <c r="AA678" s="9" t="str">
        <f t="shared" si="104"/>
        <v>Y</v>
      </c>
      <c r="AB678" s="9" t="str">
        <f t="shared" si="105"/>
        <v>Y</v>
      </c>
      <c r="AC678" s="9" t="str">
        <f t="shared" si="106"/>
        <v>Y</v>
      </c>
      <c r="AD678" s="9" t="str">
        <f t="shared" si="107"/>
        <v>Y</v>
      </c>
      <c r="AE678" s="9" t="str">
        <f t="shared" si="108"/>
        <v>Y</v>
      </c>
      <c r="AF678" s="11" t="str">
        <f t="shared" si="109"/>
        <v>Y</v>
      </c>
    </row>
    <row r="679" spans="1:32" ht="13" x14ac:dyDescent="0.15">
      <c r="A679" s="1" t="s">
        <v>1840</v>
      </c>
      <c r="B679" s="1" t="s">
        <v>51</v>
      </c>
      <c r="C679" s="2">
        <v>10095</v>
      </c>
      <c r="D679" s="1" t="s">
        <v>1841</v>
      </c>
      <c r="E679" s="1">
        <v>1</v>
      </c>
      <c r="F679" s="1" t="s">
        <v>24</v>
      </c>
      <c r="G679" s="2">
        <v>22000</v>
      </c>
      <c r="H679" s="1" t="s">
        <v>12</v>
      </c>
      <c r="I679" s="1" t="s">
        <v>25</v>
      </c>
      <c r="J679" s="1" t="s">
        <v>6</v>
      </c>
      <c r="K679" s="1">
        <v>12</v>
      </c>
      <c r="L679" s="3">
        <v>44493</v>
      </c>
      <c r="M679" s="1">
        <v>21</v>
      </c>
      <c r="N679" s="1" t="s">
        <v>1842</v>
      </c>
      <c r="O679" s="1" t="s">
        <v>6</v>
      </c>
      <c r="P679" s="2">
        <v>1997</v>
      </c>
      <c r="Q679" s="1">
        <v>47.9</v>
      </c>
      <c r="R679" s="1">
        <v>5</v>
      </c>
      <c r="S679" s="1">
        <v>154</v>
      </c>
      <c r="T679" s="1">
        <v>2012</v>
      </c>
      <c r="U679" s="5" t="str">
        <f t="shared" si="100"/>
        <v>Manual</v>
      </c>
      <c r="V679" s="7">
        <f t="shared" si="101"/>
        <v>10000</v>
      </c>
      <c r="W679" s="7" t="str">
        <f>IFERROR(INDEX(PriceBands!C:C,MATCH(V679,PriceBands!A:A,0)),"£30k+")</f>
        <v>£10-£15k</v>
      </c>
      <c r="X679" s="7">
        <f t="shared" si="102"/>
        <v>0</v>
      </c>
      <c r="Y679" s="7" t="str">
        <f>IFERROR(INDEX(MileageBand!B:B,MATCH(VehicleData!X679,MileageBand!A:A,0)),"Extremely High")</f>
        <v>Low</v>
      </c>
      <c r="Z679" s="7">
        <f t="shared" si="103"/>
        <v>2</v>
      </c>
      <c r="AA679" s="9" t="str">
        <f t="shared" si="104"/>
        <v>Y</v>
      </c>
      <c r="AB679" s="9" t="str">
        <f t="shared" si="105"/>
        <v>Y</v>
      </c>
      <c r="AC679" s="9" t="str">
        <f t="shared" si="106"/>
        <v>Y</v>
      </c>
      <c r="AD679" s="9" t="str">
        <f t="shared" si="107"/>
        <v>N</v>
      </c>
      <c r="AE679" s="9" t="str">
        <f t="shared" si="108"/>
        <v>Y</v>
      </c>
      <c r="AF679" s="11" t="str">
        <f t="shared" si="109"/>
        <v>N</v>
      </c>
    </row>
    <row r="680" spans="1:32" ht="13" x14ac:dyDescent="0.15">
      <c r="A680" s="1" t="s">
        <v>1843</v>
      </c>
      <c r="B680" s="1" t="s">
        <v>9</v>
      </c>
      <c r="C680" s="2">
        <v>7550</v>
      </c>
      <c r="D680" s="1" t="s">
        <v>1844</v>
      </c>
      <c r="E680" s="1">
        <v>1</v>
      </c>
      <c r="F680" s="1" t="s">
        <v>11</v>
      </c>
      <c r="G680" s="2">
        <v>35539</v>
      </c>
      <c r="H680" s="1" t="s">
        <v>56</v>
      </c>
      <c r="I680" s="1" t="s">
        <v>25</v>
      </c>
      <c r="J680" s="1" t="s">
        <v>13</v>
      </c>
      <c r="K680" s="1">
        <v>7</v>
      </c>
      <c r="L680" s="3">
        <v>45202</v>
      </c>
      <c r="M680" s="1">
        <v>3</v>
      </c>
      <c r="N680" s="1" t="s">
        <v>1845</v>
      </c>
      <c r="O680" s="1" t="s">
        <v>15</v>
      </c>
      <c r="P680" s="2">
        <v>1398</v>
      </c>
      <c r="Q680" s="1">
        <v>55.4</v>
      </c>
      <c r="R680" s="1">
        <v>5</v>
      </c>
      <c r="S680" s="1">
        <v>118</v>
      </c>
      <c r="T680" s="1">
        <v>2017</v>
      </c>
      <c r="U680" s="5" t="str">
        <f t="shared" si="100"/>
        <v>Manual</v>
      </c>
      <c r="V680" s="7">
        <f t="shared" si="101"/>
        <v>5000</v>
      </c>
      <c r="W680" s="7" t="str">
        <f>IFERROR(INDEX(PriceBands!C:C,MATCH(V680,PriceBands!A:A,0)),"£30k+")</f>
        <v>£5-10k</v>
      </c>
      <c r="X680" s="7">
        <f t="shared" si="102"/>
        <v>0</v>
      </c>
      <c r="Y680" s="7" t="str">
        <f>IFERROR(INDEX(MileageBand!B:B,MATCH(VehicleData!X680,MileageBand!A:A,0)),"Extremely High")</f>
        <v>Low</v>
      </c>
      <c r="Z680" s="7">
        <f t="shared" si="103"/>
        <v>1.4</v>
      </c>
      <c r="AA680" s="9" t="str">
        <f t="shared" si="104"/>
        <v>Y</v>
      </c>
      <c r="AB680" s="9" t="str">
        <f t="shared" si="105"/>
        <v>Y</v>
      </c>
      <c r="AC680" s="9" t="str">
        <f t="shared" si="106"/>
        <v>Y</v>
      </c>
      <c r="AD680" s="9" t="str">
        <f t="shared" si="107"/>
        <v>Y</v>
      </c>
      <c r="AE680" s="9" t="str">
        <f t="shared" si="108"/>
        <v>Y</v>
      </c>
      <c r="AF680" s="11" t="str">
        <f t="shared" si="109"/>
        <v>Y</v>
      </c>
    </row>
    <row r="681" spans="1:32" ht="13" x14ac:dyDescent="0.15">
      <c r="A681" s="1" t="s">
        <v>1846</v>
      </c>
      <c r="B681" s="1" t="s">
        <v>214</v>
      </c>
      <c r="C681" s="2">
        <v>6245</v>
      </c>
      <c r="D681" s="1" t="s">
        <v>1847</v>
      </c>
      <c r="E681" s="1">
        <v>1</v>
      </c>
      <c r="F681" s="1" t="s">
        <v>11</v>
      </c>
      <c r="G681" s="2">
        <v>26500</v>
      </c>
      <c r="H681" s="1" t="s">
        <v>56</v>
      </c>
      <c r="I681" s="1" t="s">
        <v>25</v>
      </c>
      <c r="J681" s="1" t="s">
        <v>13</v>
      </c>
      <c r="K681" s="1">
        <v>9</v>
      </c>
      <c r="L681" s="3">
        <v>44620</v>
      </c>
      <c r="M681" s="1">
        <v>12</v>
      </c>
      <c r="N681" s="1" t="s">
        <v>1848</v>
      </c>
      <c r="O681" s="1" t="s">
        <v>20</v>
      </c>
      <c r="P681" s="2">
        <v>1197</v>
      </c>
      <c r="Q681" s="1">
        <v>55.4</v>
      </c>
      <c r="R681" s="1">
        <v>5</v>
      </c>
      <c r="S681" s="1">
        <v>119</v>
      </c>
      <c r="T681" s="1">
        <v>2015</v>
      </c>
      <c r="U681" s="5" t="str">
        <f t="shared" si="100"/>
        <v>Manual</v>
      </c>
      <c r="V681" s="7">
        <f t="shared" si="101"/>
        <v>5000</v>
      </c>
      <c r="W681" s="7" t="str">
        <f>IFERROR(INDEX(PriceBands!C:C,MATCH(V681,PriceBands!A:A,0)),"£30k+")</f>
        <v>£5-10k</v>
      </c>
      <c r="X681" s="7">
        <f t="shared" si="102"/>
        <v>0</v>
      </c>
      <c r="Y681" s="7" t="str">
        <f>IFERROR(INDEX(MileageBand!B:B,MATCH(VehicleData!X681,MileageBand!A:A,0)),"Extremely High")</f>
        <v>Low</v>
      </c>
      <c r="Z681" s="7">
        <f t="shared" si="103"/>
        <v>1.2</v>
      </c>
      <c r="AA681" s="9" t="str">
        <f t="shared" si="104"/>
        <v>Y</v>
      </c>
      <c r="AB681" s="9" t="str">
        <f t="shared" si="105"/>
        <v>Y</v>
      </c>
      <c r="AC681" s="9" t="str">
        <f t="shared" si="106"/>
        <v>Y</v>
      </c>
      <c r="AD681" s="9" t="str">
        <f t="shared" si="107"/>
        <v>Y</v>
      </c>
      <c r="AE681" s="9" t="str">
        <f t="shared" si="108"/>
        <v>Y</v>
      </c>
      <c r="AF681" s="11" t="str">
        <f t="shared" si="109"/>
        <v>Y</v>
      </c>
    </row>
    <row r="682" spans="1:32" ht="13" x14ac:dyDescent="0.15">
      <c r="A682" s="1" t="s">
        <v>1849</v>
      </c>
      <c r="B682" s="1" t="s">
        <v>22</v>
      </c>
      <c r="C682" s="2">
        <v>3945</v>
      </c>
      <c r="D682" s="1" t="s">
        <v>1850</v>
      </c>
      <c r="E682" s="1">
        <v>1</v>
      </c>
      <c r="F682" s="1" t="s">
        <v>11</v>
      </c>
      <c r="G682" s="2">
        <v>40000</v>
      </c>
      <c r="H682" s="1" t="s">
        <v>32</v>
      </c>
      <c r="I682" s="1" t="s">
        <v>25</v>
      </c>
      <c r="J682" s="1" t="s">
        <v>13</v>
      </c>
      <c r="K682" s="1">
        <v>13</v>
      </c>
      <c r="L682" s="3">
        <v>44650</v>
      </c>
      <c r="M682" s="1">
        <v>4</v>
      </c>
      <c r="N682" s="1" t="s">
        <v>1851</v>
      </c>
      <c r="O682" s="1" t="s">
        <v>20</v>
      </c>
      <c r="P682" s="2">
        <v>1198</v>
      </c>
      <c r="Q682" s="1">
        <v>51.4</v>
      </c>
      <c r="R682" s="1">
        <v>5</v>
      </c>
      <c r="S682" s="1">
        <v>128</v>
      </c>
      <c r="T682" s="1">
        <v>2011</v>
      </c>
      <c r="U682" s="5" t="str">
        <f t="shared" si="100"/>
        <v>Manual</v>
      </c>
      <c r="V682" s="7">
        <f t="shared" si="101"/>
        <v>0</v>
      </c>
      <c r="W682" s="7" t="str">
        <f>IFERROR(INDEX(PriceBands!C:C,MATCH(V682,PriceBands!A:A,0)),"£30k+")</f>
        <v>£0-5k</v>
      </c>
      <c r="X682" s="7">
        <f t="shared" si="102"/>
        <v>0</v>
      </c>
      <c r="Y682" s="7" t="str">
        <f>IFERROR(INDEX(MileageBand!B:B,MATCH(VehicleData!X682,MileageBand!A:A,0)),"Extremely High")</f>
        <v>Low</v>
      </c>
      <c r="Z682" s="7">
        <f t="shared" si="103"/>
        <v>1.2</v>
      </c>
      <c r="AA682" s="9" t="str">
        <f t="shared" si="104"/>
        <v>Y</v>
      </c>
      <c r="AB682" s="9" t="str">
        <f t="shared" si="105"/>
        <v>Y</v>
      </c>
      <c r="AC682" s="9" t="str">
        <f t="shared" si="106"/>
        <v>Y</v>
      </c>
      <c r="AD682" s="9" t="str">
        <f t="shared" si="107"/>
        <v>N</v>
      </c>
      <c r="AE682" s="9" t="str">
        <f t="shared" si="108"/>
        <v>Y</v>
      </c>
      <c r="AF682" s="11" t="str">
        <f t="shared" si="109"/>
        <v>N</v>
      </c>
    </row>
    <row r="683" spans="1:32" ht="13" x14ac:dyDescent="0.15">
      <c r="A683" s="1" t="s">
        <v>1852</v>
      </c>
      <c r="B683" s="1" t="s">
        <v>22</v>
      </c>
      <c r="C683" s="2">
        <v>2445</v>
      </c>
      <c r="D683" s="1" t="s">
        <v>1853</v>
      </c>
      <c r="E683" s="1">
        <v>1</v>
      </c>
      <c r="F683" s="1" t="s">
        <v>24</v>
      </c>
      <c r="G683" s="2">
        <v>97000</v>
      </c>
      <c r="H683" s="1" t="s">
        <v>48</v>
      </c>
      <c r="I683" s="1" t="s">
        <v>66</v>
      </c>
      <c r="J683" s="1" t="s">
        <v>13</v>
      </c>
      <c r="K683" s="1">
        <v>14</v>
      </c>
      <c r="L683" s="3">
        <v>45322</v>
      </c>
      <c r="M683" s="1">
        <v>16</v>
      </c>
      <c r="N683" s="1" t="s">
        <v>1854</v>
      </c>
      <c r="O683" s="1" t="s">
        <v>20</v>
      </c>
      <c r="P683" s="2">
        <v>1600</v>
      </c>
      <c r="Q683" s="1">
        <v>62.8</v>
      </c>
      <c r="R683" s="1">
        <v>5</v>
      </c>
      <c r="S683" s="1">
        <v>119</v>
      </c>
      <c r="T683" s="1">
        <v>2010</v>
      </c>
      <c r="U683" s="5" t="str">
        <f t="shared" si="100"/>
        <v>Manual</v>
      </c>
      <c r="V683" s="7">
        <f t="shared" si="101"/>
        <v>0</v>
      </c>
      <c r="W683" s="7" t="str">
        <f>IFERROR(INDEX(PriceBands!C:C,MATCH(V683,PriceBands!A:A,0)),"£30k+")</f>
        <v>£0-5k</v>
      </c>
      <c r="X683" s="7">
        <f t="shared" si="102"/>
        <v>50000</v>
      </c>
      <c r="Y683" s="7" t="str">
        <f>IFERROR(INDEX(MileageBand!B:B,MATCH(VehicleData!X683,MileageBand!A:A,0)),"Extremely High")</f>
        <v>Medium</v>
      </c>
      <c r="Z683" s="7">
        <f t="shared" si="103"/>
        <v>1.6</v>
      </c>
      <c r="AA683" s="9" t="str">
        <f t="shared" si="104"/>
        <v>Y</v>
      </c>
      <c r="AB683" s="9" t="str">
        <f t="shared" si="105"/>
        <v>Y</v>
      </c>
      <c r="AC683" s="9" t="str">
        <f t="shared" si="106"/>
        <v>Y</v>
      </c>
      <c r="AD683" s="9" t="str">
        <f t="shared" si="107"/>
        <v>N</v>
      </c>
      <c r="AE683" s="9" t="str">
        <f t="shared" si="108"/>
        <v>Y</v>
      </c>
      <c r="AF683" s="11" t="str">
        <f t="shared" si="109"/>
        <v>N</v>
      </c>
    </row>
    <row r="684" spans="1:32" ht="13" x14ac:dyDescent="0.15">
      <c r="A684" s="1" t="s">
        <v>1855</v>
      </c>
      <c r="B684" s="1" t="s">
        <v>274</v>
      </c>
      <c r="C684" s="2">
        <v>10779</v>
      </c>
      <c r="D684" s="1" t="s">
        <v>823</v>
      </c>
      <c r="E684" s="1">
        <v>1</v>
      </c>
      <c r="F684" s="1" t="s">
        <v>11</v>
      </c>
      <c r="G684" s="2">
        <v>14500</v>
      </c>
      <c r="H684" s="1" t="s">
        <v>65</v>
      </c>
      <c r="I684" s="1" t="s">
        <v>33</v>
      </c>
      <c r="J684" s="1" t="s">
        <v>13</v>
      </c>
      <c r="K684" s="1">
        <v>6</v>
      </c>
      <c r="L684" s="3">
        <v>45559</v>
      </c>
      <c r="M684" s="1">
        <v>10</v>
      </c>
      <c r="N684" s="1" t="s">
        <v>1856</v>
      </c>
      <c r="O684" s="1" t="s">
        <v>20</v>
      </c>
      <c r="P684" s="1">
        <v>999</v>
      </c>
      <c r="Q684" s="1">
        <v>41.5</v>
      </c>
      <c r="R684" s="1">
        <v>5</v>
      </c>
      <c r="S684" s="1">
        <v>133</v>
      </c>
      <c r="T684" s="1">
        <v>2018</v>
      </c>
      <c r="U684" s="5" t="str">
        <f t="shared" si="100"/>
        <v>Manual</v>
      </c>
      <c r="V684" s="7">
        <f t="shared" si="101"/>
        <v>10000</v>
      </c>
      <c r="W684" s="7" t="str">
        <f>IFERROR(INDEX(PriceBands!C:C,MATCH(V684,PriceBands!A:A,0)),"£30k+")</f>
        <v>£10-£15k</v>
      </c>
      <c r="X684" s="7">
        <f t="shared" si="102"/>
        <v>0</v>
      </c>
      <c r="Y684" s="7" t="str">
        <f>IFERROR(INDEX(MileageBand!B:B,MATCH(VehicleData!X684,MileageBand!A:A,0)),"Extremely High")</f>
        <v>Low</v>
      </c>
      <c r="Z684" s="7">
        <f t="shared" si="103"/>
        <v>1</v>
      </c>
      <c r="AA684" s="9" t="str">
        <f t="shared" si="104"/>
        <v>Y</v>
      </c>
      <c r="AB684" s="9" t="str">
        <f t="shared" si="105"/>
        <v>Y</v>
      </c>
      <c r="AC684" s="9" t="str">
        <f t="shared" si="106"/>
        <v>Y</v>
      </c>
      <c r="AD684" s="9" t="str">
        <f t="shared" si="107"/>
        <v>Y</v>
      </c>
      <c r="AE684" s="9" t="str">
        <f t="shared" si="108"/>
        <v>Y</v>
      </c>
      <c r="AF684" s="11" t="str">
        <f t="shared" si="109"/>
        <v>Y</v>
      </c>
    </row>
    <row r="685" spans="1:32" ht="13" x14ac:dyDescent="0.15">
      <c r="A685" s="1" t="s">
        <v>1857</v>
      </c>
      <c r="B685" s="1" t="s">
        <v>112</v>
      </c>
      <c r="C685" s="2">
        <v>4595</v>
      </c>
      <c r="D685" s="1" t="s">
        <v>1858</v>
      </c>
      <c r="E685" s="1">
        <v>1</v>
      </c>
      <c r="F685" s="1" t="s">
        <v>24</v>
      </c>
      <c r="G685" s="2">
        <v>77300</v>
      </c>
      <c r="H685" s="1" t="s">
        <v>48</v>
      </c>
      <c r="I685" s="1" t="s">
        <v>5</v>
      </c>
      <c r="J685" s="1" t="s">
        <v>13</v>
      </c>
      <c r="K685" s="1">
        <v>10</v>
      </c>
      <c r="L685" s="3">
        <v>45758</v>
      </c>
      <c r="M685" s="1">
        <v>17</v>
      </c>
      <c r="N685" s="1" t="s">
        <v>1859</v>
      </c>
      <c r="O685" s="1" t="s">
        <v>20</v>
      </c>
      <c r="P685" s="2">
        <v>1560</v>
      </c>
      <c r="Q685" s="1">
        <v>76.400000000000006</v>
      </c>
      <c r="R685" s="1">
        <v>5</v>
      </c>
      <c r="S685" s="1">
        <v>95</v>
      </c>
      <c r="T685" s="1">
        <v>2014</v>
      </c>
      <c r="U685" s="5" t="str">
        <f t="shared" si="100"/>
        <v>Manual</v>
      </c>
      <c r="V685" s="7">
        <f t="shared" si="101"/>
        <v>0</v>
      </c>
      <c r="W685" s="7" t="str">
        <f>IFERROR(INDEX(PriceBands!C:C,MATCH(V685,PriceBands!A:A,0)),"£30k+")</f>
        <v>£0-5k</v>
      </c>
      <c r="X685" s="7">
        <f t="shared" si="102"/>
        <v>50000</v>
      </c>
      <c r="Y685" s="7" t="str">
        <f>IFERROR(INDEX(MileageBand!B:B,MATCH(VehicleData!X685,MileageBand!A:A,0)),"Extremely High")</f>
        <v>Medium</v>
      </c>
      <c r="Z685" s="7">
        <f t="shared" si="103"/>
        <v>1.6</v>
      </c>
      <c r="AA685" s="9" t="str">
        <f t="shared" si="104"/>
        <v>Y</v>
      </c>
      <c r="AB685" s="9" t="str">
        <f t="shared" si="105"/>
        <v>Y</v>
      </c>
      <c r="AC685" s="9" t="str">
        <f t="shared" si="106"/>
        <v>Y</v>
      </c>
      <c r="AD685" s="9" t="str">
        <f t="shared" si="107"/>
        <v>Y</v>
      </c>
      <c r="AE685" s="9" t="str">
        <f t="shared" si="108"/>
        <v>Y</v>
      </c>
      <c r="AF685" s="11" t="str">
        <f t="shared" si="109"/>
        <v>Y</v>
      </c>
    </row>
    <row r="686" spans="1:32" ht="13" x14ac:dyDescent="0.15">
      <c r="A686" s="1" t="s">
        <v>1860</v>
      </c>
      <c r="B686" s="1" t="s">
        <v>274</v>
      </c>
      <c r="C686" s="2">
        <v>3822</v>
      </c>
      <c r="D686" s="1" t="s">
        <v>1861</v>
      </c>
      <c r="E686" s="1">
        <v>1</v>
      </c>
      <c r="F686" s="1" t="s">
        <v>11</v>
      </c>
      <c r="G686" s="2">
        <v>66463</v>
      </c>
      <c r="H686" s="1" t="s">
        <v>56</v>
      </c>
      <c r="I686" s="1" t="s">
        <v>5</v>
      </c>
      <c r="J686" s="1" t="s">
        <v>13</v>
      </c>
      <c r="K686" s="1">
        <v>9</v>
      </c>
      <c r="L686" s="3">
        <v>45479</v>
      </c>
      <c r="M686" s="1">
        <v>4</v>
      </c>
      <c r="N686" s="1" t="s">
        <v>1862</v>
      </c>
      <c r="O686" s="1" t="s">
        <v>20</v>
      </c>
      <c r="P686" s="2">
        <v>1242</v>
      </c>
      <c r="Q686" s="1">
        <v>55.4</v>
      </c>
      <c r="R686" s="1">
        <v>5</v>
      </c>
      <c r="S686" s="1">
        <v>119</v>
      </c>
      <c r="T686" s="1">
        <v>2015</v>
      </c>
      <c r="U686" s="5" t="str">
        <f t="shared" si="100"/>
        <v>Manual</v>
      </c>
      <c r="V686" s="7">
        <f t="shared" si="101"/>
        <v>0</v>
      </c>
      <c r="W686" s="7" t="str">
        <f>IFERROR(INDEX(PriceBands!C:C,MATCH(V686,PriceBands!A:A,0)),"£30k+")</f>
        <v>£0-5k</v>
      </c>
      <c r="X686" s="7">
        <f t="shared" si="102"/>
        <v>50000</v>
      </c>
      <c r="Y686" s="7" t="str">
        <f>IFERROR(INDEX(MileageBand!B:B,MATCH(VehicleData!X686,MileageBand!A:A,0)),"Extremely High")</f>
        <v>Medium</v>
      </c>
      <c r="Z686" s="7">
        <f t="shared" si="103"/>
        <v>1.2</v>
      </c>
      <c r="AA686" s="9" t="str">
        <f t="shared" si="104"/>
        <v>Y</v>
      </c>
      <c r="AB686" s="9" t="str">
        <f t="shared" si="105"/>
        <v>Y</v>
      </c>
      <c r="AC686" s="9" t="str">
        <f t="shared" si="106"/>
        <v>Y</v>
      </c>
      <c r="AD686" s="9" t="str">
        <f t="shared" si="107"/>
        <v>Y</v>
      </c>
      <c r="AE686" s="9" t="str">
        <f t="shared" si="108"/>
        <v>Y</v>
      </c>
      <c r="AF686" s="11" t="str">
        <f t="shared" si="109"/>
        <v>Y</v>
      </c>
    </row>
    <row r="687" spans="1:32" ht="13" x14ac:dyDescent="0.15">
      <c r="A687" s="1" t="s">
        <v>1863</v>
      </c>
      <c r="B687" s="1" t="s">
        <v>17</v>
      </c>
      <c r="C687" s="2">
        <v>11535</v>
      </c>
      <c r="D687" s="1" t="s">
        <v>1864</v>
      </c>
      <c r="E687" s="1">
        <v>2</v>
      </c>
      <c r="F687" s="1" t="s">
        <v>24</v>
      </c>
      <c r="G687" s="2">
        <v>44000</v>
      </c>
      <c r="H687" s="1" t="s">
        <v>786</v>
      </c>
      <c r="I687" s="1" t="s">
        <v>5</v>
      </c>
      <c r="J687" s="1" t="s">
        <v>6</v>
      </c>
      <c r="K687" s="1">
        <v>9</v>
      </c>
      <c r="L687" s="3">
        <v>45523</v>
      </c>
      <c r="M687" s="1">
        <v>17</v>
      </c>
      <c r="N687" s="1" t="s">
        <v>1865</v>
      </c>
      <c r="O687" s="1" t="s">
        <v>6</v>
      </c>
      <c r="P687" s="2">
        <v>1598</v>
      </c>
      <c r="Q687" s="1">
        <v>55.4</v>
      </c>
      <c r="R687" s="1">
        <v>5</v>
      </c>
      <c r="S687" s="1">
        <v>135</v>
      </c>
      <c r="T687" s="1">
        <v>2015</v>
      </c>
      <c r="U687" s="5" t="str">
        <f t="shared" si="100"/>
        <v>Automatic</v>
      </c>
      <c r="V687" s="7">
        <f t="shared" si="101"/>
        <v>10000</v>
      </c>
      <c r="W687" s="7" t="str">
        <f>IFERROR(INDEX(PriceBands!C:C,MATCH(V687,PriceBands!A:A,0)),"£30k+")</f>
        <v>£10-£15k</v>
      </c>
      <c r="X687" s="7">
        <f t="shared" si="102"/>
        <v>0</v>
      </c>
      <c r="Y687" s="7" t="str">
        <f>IFERROR(INDEX(MileageBand!B:B,MATCH(VehicleData!X687,MileageBand!A:A,0)),"Extremely High")</f>
        <v>Low</v>
      </c>
      <c r="Z687" s="7">
        <f t="shared" si="103"/>
        <v>1.6</v>
      </c>
      <c r="AA687" s="9" t="str">
        <f t="shared" si="104"/>
        <v>Y</v>
      </c>
      <c r="AB687" s="9" t="str">
        <f t="shared" si="105"/>
        <v>Y</v>
      </c>
      <c r="AC687" s="9" t="str">
        <f t="shared" si="106"/>
        <v>Y</v>
      </c>
      <c r="AD687" s="9" t="str">
        <f t="shared" si="107"/>
        <v>Y</v>
      </c>
      <c r="AE687" s="9" t="str">
        <f t="shared" si="108"/>
        <v>Y</v>
      </c>
      <c r="AF687" s="11" t="str">
        <f t="shared" si="109"/>
        <v>Y</v>
      </c>
    </row>
    <row r="688" spans="1:32" ht="13" x14ac:dyDescent="0.15">
      <c r="A688" s="1" t="s">
        <v>1866</v>
      </c>
      <c r="B688" s="1" t="s">
        <v>22</v>
      </c>
      <c r="C688" s="2">
        <v>8345</v>
      </c>
      <c r="D688" s="1" t="s">
        <v>251</v>
      </c>
      <c r="E688" s="1">
        <v>1</v>
      </c>
      <c r="F688" s="1" t="s">
        <v>11</v>
      </c>
      <c r="G688" s="2">
        <v>15500</v>
      </c>
      <c r="H688" s="1" t="s">
        <v>12</v>
      </c>
      <c r="I688" s="1" t="s">
        <v>5</v>
      </c>
      <c r="J688" s="1" t="s">
        <v>13</v>
      </c>
      <c r="K688" s="1">
        <v>8</v>
      </c>
      <c r="L688" s="3">
        <v>45596</v>
      </c>
      <c r="M688" s="1">
        <v>15</v>
      </c>
      <c r="N688" s="1" t="s">
        <v>1867</v>
      </c>
      <c r="O688" s="1" t="s">
        <v>20</v>
      </c>
      <c r="P688" s="2">
        <v>1197</v>
      </c>
      <c r="Q688" s="1">
        <v>60.1</v>
      </c>
      <c r="R688" s="1">
        <v>5</v>
      </c>
      <c r="S688" s="1">
        <v>107</v>
      </c>
      <c r="T688" s="1">
        <v>2016</v>
      </c>
      <c r="U688" s="5" t="str">
        <f t="shared" si="100"/>
        <v>Manual</v>
      </c>
      <c r="V688" s="7">
        <f t="shared" si="101"/>
        <v>5000</v>
      </c>
      <c r="W688" s="7" t="str">
        <f>IFERROR(INDEX(PriceBands!C:C,MATCH(V688,PriceBands!A:A,0)),"£30k+")</f>
        <v>£5-10k</v>
      </c>
      <c r="X688" s="7">
        <f t="shared" si="102"/>
        <v>0</v>
      </c>
      <c r="Y688" s="7" t="str">
        <f>IFERROR(INDEX(MileageBand!B:B,MATCH(VehicleData!X688,MileageBand!A:A,0)),"Extremely High")</f>
        <v>Low</v>
      </c>
      <c r="Z688" s="7">
        <f t="shared" si="103"/>
        <v>1.2</v>
      </c>
      <c r="AA688" s="9" t="str">
        <f t="shared" si="104"/>
        <v>Y</v>
      </c>
      <c r="AB688" s="9" t="str">
        <f t="shared" si="105"/>
        <v>Y</v>
      </c>
      <c r="AC688" s="9" t="str">
        <f t="shared" si="106"/>
        <v>Y</v>
      </c>
      <c r="AD688" s="9" t="str">
        <f t="shared" si="107"/>
        <v>Y</v>
      </c>
      <c r="AE688" s="9" t="str">
        <f t="shared" si="108"/>
        <v>Y</v>
      </c>
      <c r="AF688" s="11" t="str">
        <f t="shared" si="109"/>
        <v>Y</v>
      </c>
    </row>
    <row r="689" spans="1:32" ht="13" x14ac:dyDescent="0.15">
      <c r="A689" s="1" t="s">
        <v>1868</v>
      </c>
      <c r="B689" s="1" t="s">
        <v>40</v>
      </c>
      <c r="C689" s="2">
        <v>22940</v>
      </c>
      <c r="D689" s="1" t="s">
        <v>1869</v>
      </c>
      <c r="E689" s="1">
        <v>2</v>
      </c>
      <c r="F689" s="1" t="s">
        <v>24</v>
      </c>
      <c r="G689" s="2">
        <v>8000</v>
      </c>
      <c r="H689" s="1" t="s">
        <v>65</v>
      </c>
      <c r="I689" s="1" t="s">
        <v>25</v>
      </c>
      <c r="J689" s="1" t="s">
        <v>907</v>
      </c>
      <c r="K689" s="1">
        <v>8</v>
      </c>
      <c r="L689" s="3">
        <v>44761</v>
      </c>
      <c r="M689" s="1">
        <v>29</v>
      </c>
      <c r="N689" s="1" t="s">
        <v>1870</v>
      </c>
      <c r="O689" s="1" t="s">
        <v>909</v>
      </c>
      <c r="P689" s="2">
        <v>2143</v>
      </c>
      <c r="Q689" s="1">
        <v>56.5</v>
      </c>
      <c r="R689" s="1">
        <v>5</v>
      </c>
      <c r="S689" s="1">
        <v>139</v>
      </c>
      <c r="T689" s="1">
        <v>2016</v>
      </c>
      <c r="U689" s="5" t="str">
        <f t="shared" si="100"/>
        <v>Automatic</v>
      </c>
      <c r="V689" s="7">
        <f t="shared" si="101"/>
        <v>20000</v>
      </c>
      <c r="W689" s="7" t="str">
        <f>IFERROR(INDEX(PriceBands!C:C,MATCH(V689,PriceBands!A:A,0)),"£30k+")</f>
        <v>£20-25k</v>
      </c>
      <c r="X689" s="7">
        <f t="shared" si="102"/>
        <v>0</v>
      </c>
      <c r="Y689" s="7" t="str">
        <f>IFERROR(INDEX(MileageBand!B:B,MATCH(VehicleData!X689,MileageBand!A:A,0)),"Extremely High")</f>
        <v>Low</v>
      </c>
      <c r="Z689" s="7">
        <f t="shared" si="103"/>
        <v>2.1</v>
      </c>
      <c r="AA689" s="9" t="str">
        <f t="shared" si="104"/>
        <v>Y</v>
      </c>
      <c r="AB689" s="9" t="str">
        <f t="shared" si="105"/>
        <v>Y</v>
      </c>
      <c r="AC689" s="9" t="str">
        <f t="shared" si="106"/>
        <v>Y</v>
      </c>
      <c r="AD689" s="9" t="str">
        <f t="shared" si="107"/>
        <v>Y</v>
      </c>
      <c r="AE689" s="9" t="str">
        <f t="shared" si="108"/>
        <v>Y</v>
      </c>
      <c r="AF689" s="11" t="str">
        <f t="shared" si="109"/>
        <v>Y</v>
      </c>
    </row>
    <row r="690" spans="1:32" ht="13" x14ac:dyDescent="0.15">
      <c r="A690" s="1" t="s">
        <v>1871</v>
      </c>
      <c r="B690" s="1" t="s">
        <v>40</v>
      </c>
      <c r="C690" s="2">
        <v>21045</v>
      </c>
      <c r="D690" s="1" t="s">
        <v>1872</v>
      </c>
      <c r="E690" s="1">
        <v>2</v>
      </c>
      <c r="F690" s="1" t="s">
        <v>24</v>
      </c>
      <c r="G690" s="2">
        <v>16534</v>
      </c>
      <c r="H690" s="1" t="s">
        <v>12</v>
      </c>
      <c r="I690" s="1" t="s">
        <v>25</v>
      </c>
      <c r="J690" s="1" t="s">
        <v>26</v>
      </c>
      <c r="K690" s="1">
        <v>8</v>
      </c>
      <c r="L690" s="3">
        <v>44523</v>
      </c>
      <c r="M690" s="1">
        <v>27</v>
      </c>
      <c r="N690" s="1" t="s">
        <v>1873</v>
      </c>
      <c r="O690" s="1" t="s">
        <v>28</v>
      </c>
      <c r="P690" s="2">
        <v>2143</v>
      </c>
      <c r="Q690" s="1">
        <v>67.3</v>
      </c>
      <c r="R690" s="1">
        <v>5</v>
      </c>
      <c r="S690" s="1">
        <v>109</v>
      </c>
      <c r="T690" s="1">
        <v>2016</v>
      </c>
      <c r="U690" s="5" t="str">
        <f t="shared" si="100"/>
        <v>Automatic</v>
      </c>
      <c r="V690" s="7">
        <f t="shared" si="101"/>
        <v>20000</v>
      </c>
      <c r="W690" s="7" t="str">
        <f>IFERROR(INDEX(PriceBands!C:C,MATCH(V690,PriceBands!A:A,0)),"£30k+")</f>
        <v>£20-25k</v>
      </c>
      <c r="X690" s="7">
        <f t="shared" si="102"/>
        <v>0</v>
      </c>
      <c r="Y690" s="7" t="str">
        <f>IFERROR(INDEX(MileageBand!B:B,MATCH(VehicleData!X690,MileageBand!A:A,0)),"Extremely High")</f>
        <v>Low</v>
      </c>
      <c r="Z690" s="7">
        <f t="shared" si="103"/>
        <v>2.1</v>
      </c>
      <c r="AA690" s="9" t="str">
        <f t="shared" si="104"/>
        <v>Y</v>
      </c>
      <c r="AB690" s="9" t="str">
        <f t="shared" si="105"/>
        <v>Y</v>
      </c>
      <c r="AC690" s="9" t="str">
        <f t="shared" si="106"/>
        <v>Y</v>
      </c>
      <c r="AD690" s="9" t="str">
        <f t="shared" si="107"/>
        <v>Y</v>
      </c>
      <c r="AE690" s="9" t="str">
        <f t="shared" si="108"/>
        <v>Y</v>
      </c>
      <c r="AF690" s="11" t="str">
        <f t="shared" si="109"/>
        <v>Y</v>
      </c>
    </row>
    <row r="691" spans="1:32" ht="13" x14ac:dyDescent="0.15">
      <c r="A691" s="1" t="s">
        <v>1874</v>
      </c>
      <c r="B691" s="1" t="s">
        <v>40</v>
      </c>
      <c r="C691" s="2">
        <v>12995</v>
      </c>
      <c r="D691" s="1" t="s">
        <v>1875</v>
      </c>
      <c r="E691" s="1">
        <v>1</v>
      </c>
      <c r="F691" s="1" t="s">
        <v>11</v>
      </c>
      <c r="G691" s="2">
        <v>31200</v>
      </c>
      <c r="H691" s="1" t="s">
        <v>12</v>
      </c>
      <c r="I691" s="1" t="s">
        <v>25</v>
      </c>
      <c r="J691" s="1" t="s">
        <v>26</v>
      </c>
      <c r="K691" s="1">
        <v>8</v>
      </c>
      <c r="L691" s="3">
        <v>44566</v>
      </c>
      <c r="M691" s="1">
        <v>29</v>
      </c>
      <c r="N691" s="1" t="s">
        <v>1876</v>
      </c>
      <c r="O691" s="1" t="s">
        <v>28</v>
      </c>
      <c r="P691" s="2">
        <v>1991</v>
      </c>
      <c r="Q691" s="1">
        <v>53.3</v>
      </c>
      <c r="R691" s="1">
        <v>5</v>
      </c>
      <c r="S691" s="1">
        <v>123</v>
      </c>
      <c r="T691" s="1">
        <v>2016</v>
      </c>
      <c r="U691" s="5" t="str">
        <f t="shared" si="100"/>
        <v>Manual</v>
      </c>
      <c r="V691" s="7">
        <f t="shared" si="101"/>
        <v>10000</v>
      </c>
      <c r="W691" s="7" t="str">
        <f>IFERROR(INDEX(PriceBands!C:C,MATCH(V691,PriceBands!A:A,0)),"£30k+")</f>
        <v>£10-£15k</v>
      </c>
      <c r="X691" s="7">
        <f t="shared" si="102"/>
        <v>0</v>
      </c>
      <c r="Y691" s="7" t="str">
        <f>IFERROR(INDEX(MileageBand!B:B,MATCH(VehicleData!X691,MileageBand!A:A,0)),"Extremely High")</f>
        <v>Low</v>
      </c>
      <c r="Z691" s="7">
        <f t="shared" si="103"/>
        <v>2</v>
      </c>
      <c r="AA691" s="9" t="str">
        <f t="shared" si="104"/>
        <v>Y</v>
      </c>
      <c r="AB691" s="9" t="str">
        <f t="shared" si="105"/>
        <v>Y</v>
      </c>
      <c r="AC691" s="9" t="str">
        <f t="shared" si="106"/>
        <v>Y</v>
      </c>
      <c r="AD691" s="9" t="str">
        <f t="shared" si="107"/>
        <v>Y</v>
      </c>
      <c r="AE691" s="9" t="str">
        <f t="shared" si="108"/>
        <v>Y</v>
      </c>
      <c r="AF691" s="11" t="str">
        <f t="shared" si="109"/>
        <v>Y</v>
      </c>
    </row>
    <row r="692" spans="1:32" ht="13" x14ac:dyDescent="0.15">
      <c r="A692" s="1" t="s">
        <v>1877</v>
      </c>
      <c r="B692" s="1" t="s">
        <v>214</v>
      </c>
      <c r="C692" s="2">
        <v>1695</v>
      </c>
      <c r="D692" s="1" t="s">
        <v>1878</v>
      </c>
      <c r="E692" s="1">
        <v>2</v>
      </c>
      <c r="F692" s="1" t="s">
        <v>11</v>
      </c>
      <c r="G692" s="2">
        <v>65000</v>
      </c>
      <c r="H692" s="1" t="s">
        <v>32</v>
      </c>
      <c r="I692" s="1" t="s">
        <v>25</v>
      </c>
      <c r="J692" s="1" t="s">
        <v>13</v>
      </c>
      <c r="K692" s="1">
        <v>16</v>
      </c>
      <c r="L692" s="3">
        <v>45237</v>
      </c>
      <c r="M692" s="1">
        <v>28</v>
      </c>
      <c r="N692" s="1" t="s">
        <v>1879</v>
      </c>
      <c r="O692" s="1" t="s">
        <v>20</v>
      </c>
      <c r="P692" s="2">
        <v>1984</v>
      </c>
      <c r="Q692" s="1">
        <v>35.799999999999997</v>
      </c>
      <c r="R692" s="1">
        <v>5</v>
      </c>
      <c r="S692" s="1">
        <v>190</v>
      </c>
      <c r="T692" s="1">
        <v>2008</v>
      </c>
      <c r="U692" s="5" t="str">
        <f t="shared" si="100"/>
        <v>Automatic</v>
      </c>
      <c r="V692" s="7">
        <f t="shared" si="101"/>
        <v>0</v>
      </c>
      <c r="W692" s="7" t="str">
        <f>IFERROR(INDEX(PriceBands!C:C,MATCH(V692,PriceBands!A:A,0)),"£30k+")</f>
        <v>£0-5k</v>
      </c>
      <c r="X692" s="7">
        <f t="shared" si="102"/>
        <v>50000</v>
      </c>
      <c r="Y692" s="7" t="str">
        <f>IFERROR(INDEX(MileageBand!B:B,MATCH(VehicleData!X692,MileageBand!A:A,0)),"Extremely High")</f>
        <v>Medium</v>
      </c>
      <c r="Z692" s="7">
        <f t="shared" si="103"/>
        <v>2</v>
      </c>
      <c r="AA692" s="9" t="str">
        <f t="shared" si="104"/>
        <v>Y</v>
      </c>
      <c r="AB692" s="9" t="str">
        <f t="shared" si="105"/>
        <v>Y</v>
      </c>
      <c r="AC692" s="9" t="str">
        <f t="shared" si="106"/>
        <v>Y</v>
      </c>
      <c r="AD692" s="9" t="str">
        <f t="shared" si="107"/>
        <v>N</v>
      </c>
      <c r="AE692" s="9" t="str">
        <f t="shared" si="108"/>
        <v>Y</v>
      </c>
      <c r="AF692" s="11" t="str">
        <f t="shared" si="109"/>
        <v>N</v>
      </c>
    </row>
    <row r="693" spans="1:32" ht="13" x14ac:dyDescent="0.15">
      <c r="A693" s="1" t="s">
        <v>1880</v>
      </c>
      <c r="B693" s="1" t="s">
        <v>108</v>
      </c>
      <c r="C693" s="2">
        <v>2790</v>
      </c>
      <c r="D693" s="1" t="s">
        <v>1067</v>
      </c>
      <c r="E693" s="1">
        <v>1</v>
      </c>
      <c r="F693" s="1" t="s">
        <v>11</v>
      </c>
      <c r="G693" s="2">
        <v>25856</v>
      </c>
      <c r="H693" s="1" t="s">
        <v>65</v>
      </c>
      <c r="I693" s="1" t="s">
        <v>25</v>
      </c>
      <c r="J693" s="1" t="s">
        <v>13</v>
      </c>
      <c r="K693" s="1">
        <v>13</v>
      </c>
      <c r="L693" s="3">
        <v>45327</v>
      </c>
      <c r="M693" s="1">
        <v>9</v>
      </c>
      <c r="N693" s="1" t="s">
        <v>1881</v>
      </c>
      <c r="O693" s="1" t="s">
        <v>20</v>
      </c>
      <c r="P693" s="2">
        <v>1248</v>
      </c>
      <c r="Q693" s="1">
        <v>55.4</v>
      </c>
      <c r="R693" s="1">
        <v>5</v>
      </c>
      <c r="S693" s="1">
        <v>119</v>
      </c>
      <c r="T693" s="1">
        <v>2011</v>
      </c>
      <c r="U693" s="5" t="str">
        <f t="shared" si="100"/>
        <v>Manual</v>
      </c>
      <c r="V693" s="7">
        <f t="shared" si="101"/>
        <v>0</v>
      </c>
      <c r="W693" s="7" t="str">
        <f>IFERROR(INDEX(PriceBands!C:C,MATCH(V693,PriceBands!A:A,0)),"£30k+")</f>
        <v>£0-5k</v>
      </c>
      <c r="X693" s="7">
        <f t="shared" si="102"/>
        <v>0</v>
      </c>
      <c r="Y693" s="7" t="str">
        <f>IFERROR(INDEX(MileageBand!B:B,MATCH(VehicleData!X693,MileageBand!A:A,0)),"Extremely High")</f>
        <v>Low</v>
      </c>
      <c r="Z693" s="7">
        <f t="shared" si="103"/>
        <v>1.2</v>
      </c>
      <c r="AA693" s="9" t="str">
        <f t="shared" si="104"/>
        <v>Y</v>
      </c>
      <c r="AB693" s="9" t="str">
        <f t="shared" si="105"/>
        <v>Y</v>
      </c>
      <c r="AC693" s="9" t="str">
        <f t="shared" si="106"/>
        <v>Y</v>
      </c>
      <c r="AD693" s="9" t="str">
        <f t="shared" si="107"/>
        <v>N</v>
      </c>
      <c r="AE693" s="9" t="str">
        <f t="shared" si="108"/>
        <v>Y</v>
      </c>
      <c r="AF693" s="11" t="str">
        <f t="shared" si="109"/>
        <v>N</v>
      </c>
    </row>
    <row r="694" spans="1:32" ht="13" x14ac:dyDescent="0.15">
      <c r="A694" s="1" t="s">
        <v>1882</v>
      </c>
      <c r="B694" s="1" t="s">
        <v>1598</v>
      </c>
      <c r="C694" s="2">
        <v>2470</v>
      </c>
      <c r="D694" s="1" t="s">
        <v>1883</v>
      </c>
      <c r="E694" s="1">
        <v>2</v>
      </c>
      <c r="F694" s="1" t="s">
        <v>11</v>
      </c>
      <c r="G694" s="2">
        <v>85000</v>
      </c>
      <c r="H694" s="1" t="s">
        <v>12</v>
      </c>
      <c r="I694" s="1" t="s">
        <v>25</v>
      </c>
      <c r="J694" s="1" t="s">
        <v>6</v>
      </c>
      <c r="K694" s="1">
        <v>16</v>
      </c>
      <c r="L694" s="3">
        <v>45373</v>
      </c>
      <c r="M694" s="1">
        <v>30</v>
      </c>
      <c r="N694" s="1" t="s">
        <v>1884</v>
      </c>
      <c r="O694" s="1" t="s">
        <v>6</v>
      </c>
      <c r="P694" s="2">
        <v>1998</v>
      </c>
      <c r="Q694" s="1">
        <v>28.8</v>
      </c>
      <c r="R694" s="1">
        <v>5</v>
      </c>
      <c r="S694" s="1">
        <v>226</v>
      </c>
      <c r="T694" s="1">
        <v>2008</v>
      </c>
      <c r="U694" s="5" t="str">
        <f t="shared" si="100"/>
        <v>Automatic</v>
      </c>
      <c r="V694" s="7">
        <f t="shared" si="101"/>
        <v>0</v>
      </c>
      <c r="W694" s="7" t="str">
        <f>IFERROR(INDEX(PriceBands!C:C,MATCH(V694,PriceBands!A:A,0)),"£30k+")</f>
        <v>£0-5k</v>
      </c>
      <c r="X694" s="7">
        <f t="shared" si="102"/>
        <v>50000</v>
      </c>
      <c r="Y694" s="7" t="str">
        <f>IFERROR(INDEX(MileageBand!B:B,MATCH(VehicleData!X694,MileageBand!A:A,0)),"Extremely High")</f>
        <v>Medium</v>
      </c>
      <c r="Z694" s="7">
        <f t="shared" si="103"/>
        <v>2</v>
      </c>
      <c r="AA694" s="9" t="str">
        <f t="shared" si="104"/>
        <v>Y</v>
      </c>
      <c r="AB694" s="9" t="str">
        <f t="shared" si="105"/>
        <v>Y</v>
      </c>
      <c r="AC694" s="9" t="str">
        <f t="shared" si="106"/>
        <v>Y</v>
      </c>
      <c r="AD694" s="9" t="str">
        <f t="shared" si="107"/>
        <v>N</v>
      </c>
      <c r="AE694" s="9" t="str">
        <f t="shared" si="108"/>
        <v>N</v>
      </c>
      <c r="AF694" s="11" t="str">
        <f t="shared" si="109"/>
        <v>N</v>
      </c>
    </row>
    <row r="695" spans="1:32" ht="13" x14ac:dyDescent="0.15">
      <c r="A695" s="1" t="s">
        <v>1885</v>
      </c>
      <c r="B695" s="1" t="s">
        <v>375</v>
      </c>
      <c r="C695" s="2">
        <v>6071</v>
      </c>
      <c r="D695" s="1" t="s">
        <v>1886</v>
      </c>
      <c r="E695" s="1">
        <v>2</v>
      </c>
      <c r="F695" s="1" t="s">
        <v>24</v>
      </c>
      <c r="G695" s="2">
        <v>46000</v>
      </c>
      <c r="H695" s="1" t="s">
        <v>65</v>
      </c>
      <c r="I695" s="1" t="s">
        <v>5</v>
      </c>
      <c r="J695" s="1" t="s">
        <v>42</v>
      </c>
      <c r="K695" s="1">
        <v>9</v>
      </c>
      <c r="L695" s="3">
        <v>45478</v>
      </c>
      <c r="M695" s="1">
        <v>25</v>
      </c>
      <c r="N695" s="1" t="s">
        <v>1887</v>
      </c>
      <c r="O695" s="1" t="s">
        <v>44</v>
      </c>
      <c r="P695" s="2">
        <v>1997</v>
      </c>
      <c r="Q695" s="1">
        <v>61.4</v>
      </c>
      <c r="R695" s="1">
        <v>7</v>
      </c>
      <c r="S695" s="1">
        <v>115</v>
      </c>
      <c r="T695" s="1">
        <v>2015</v>
      </c>
      <c r="U695" s="5" t="str">
        <f t="shared" si="100"/>
        <v>Automatic</v>
      </c>
      <c r="V695" s="7">
        <f t="shared" si="101"/>
        <v>5000</v>
      </c>
      <c r="W695" s="7" t="str">
        <f>IFERROR(INDEX(PriceBands!C:C,MATCH(V695,PriceBands!A:A,0)),"£30k+")</f>
        <v>£5-10k</v>
      </c>
      <c r="X695" s="7">
        <f t="shared" si="102"/>
        <v>0</v>
      </c>
      <c r="Y695" s="7" t="str">
        <f>IFERROR(INDEX(MileageBand!B:B,MATCH(VehicleData!X695,MileageBand!A:A,0)),"Extremely High")</f>
        <v>Low</v>
      </c>
      <c r="Z695" s="7">
        <f t="shared" si="103"/>
        <v>2</v>
      </c>
      <c r="AA695" s="9" t="str">
        <f t="shared" si="104"/>
        <v>Y</v>
      </c>
      <c r="AB695" s="9" t="str">
        <f t="shared" si="105"/>
        <v>Y</v>
      </c>
      <c r="AC695" s="9" t="str">
        <f t="shared" si="106"/>
        <v>Y</v>
      </c>
      <c r="AD695" s="9" t="str">
        <f t="shared" si="107"/>
        <v>Y</v>
      </c>
      <c r="AE695" s="9" t="str">
        <f t="shared" si="108"/>
        <v>Y</v>
      </c>
      <c r="AF695" s="11" t="str">
        <f t="shared" si="109"/>
        <v>Y</v>
      </c>
    </row>
    <row r="696" spans="1:32" ht="13" x14ac:dyDescent="0.15">
      <c r="A696" s="1" t="s">
        <v>1888</v>
      </c>
      <c r="B696" s="1" t="s">
        <v>9</v>
      </c>
      <c r="C696" s="2">
        <v>5530</v>
      </c>
      <c r="D696" s="1" t="s">
        <v>1889</v>
      </c>
      <c r="E696" s="1">
        <v>2</v>
      </c>
      <c r="F696" s="1" t="s">
        <v>24</v>
      </c>
      <c r="G696" s="2">
        <v>94959</v>
      </c>
      <c r="H696" s="1" t="s">
        <v>786</v>
      </c>
      <c r="I696" s="1" t="s">
        <v>25</v>
      </c>
      <c r="J696" s="1" t="s">
        <v>13</v>
      </c>
      <c r="K696" s="1">
        <v>8</v>
      </c>
      <c r="L696" s="3">
        <v>45317</v>
      </c>
      <c r="M696" s="1">
        <v>17</v>
      </c>
      <c r="N696" s="1" t="s">
        <v>1890</v>
      </c>
      <c r="O696" s="1" t="s">
        <v>20</v>
      </c>
      <c r="P696" s="2">
        <v>1598</v>
      </c>
      <c r="Q696" s="1">
        <v>57.7</v>
      </c>
      <c r="R696" s="1">
        <v>5</v>
      </c>
      <c r="S696" s="1">
        <v>129</v>
      </c>
      <c r="T696" s="1">
        <v>2016</v>
      </c>
      <c r="U696" s="5" t="str">
        <f t="shared" si="100"/>
        <v>Automatic</v>
      </c>
      <c r="V696" s="7">
        <f t="shared" si="101"/>
        <v>5000</v>
      </c>
      <c r="W696" s="7" t="str">
        <f>IFERROR(INDEX(PriceBands!C:C,MATCH(V696,PriceBands!A:A,0)),"£30k+")</f>
        <v>£5-10k</v>
      </c>
      <c r="X696" s="7">
        <f t="shared" si="102"/>
        <v>50000</v>
      </c>
      <c r="Y696" s="7" t="str">
        <f>IFERROR(INDEX(MileageBand!B:B,MATCH(VehicleData!X696,MileageBand!A:A,0)),"Extremely High")</f>
        <v>Medium</v>
      </c>
      <c r="Z696" s="7">
        <f t="shared" si="103"/>
        <v>1.6</v>
      </c>
      <c r="AA696" s="9" t="str">
        <f t="shared" si="104"/>
        <v>Y</v>
      </c>
      <c r="AB696" s="9" t="str">
        <f t="shared" si="105"/>
        <v>Y</v>
      </c>
      <c r="AC696" s="9" t="str">
        <f t="shared" si="106"/>
        <v>Y</v>
      </c>
      <c r="AD696" s="9" t="str">
        <f t="shared" si="107"/>
        <v>Y</v>
      </c>
      <c r="AE696" s="9" t="str">
        <f t="shared" si="108"/>
        <v>Y</v>
      </c>
      <c r="AF696" s="11" t="str">
        <f t="shared" si="109"/>
        <v>Y</v>
      </c>
    </row>
    <row r="697" spans="1:32" ht="13" x14ac:dyDescent="0.15">
      <c r="A697" s="1" t="s">
        <v>1891</v>
      </c>
      <c r="B697" s="1" t="s">
        <v>104</v>
      </c>
      <c r="C697" s="2">
        <v>14545</v>
      </c>
      <c r="D697" s="1" t="s">
        <v>1319</v>
      </c>
      <c r="E697" s="1">
        <v>2</v>
      </c>
      <c r="F697" s="1" t="s">
        <v>3</v>
      </c>
      <c r="G697" s="2">
        <v>50000</v>
      </c>
      <c r="H697" s="1" t="s">
        <v>4</v>
      </c>
      <c r="I697" s="1" t="s">
        <v>25</v>
      </c>
      <c r="J697" s="1" t="s">
        <v>13</v>
      </c>
      <c r="K697" s="1">
        <v>10</v>
      </c>
      <c r="L697" s="3">
        <v>44633</v>
      </c>
      <c r="M697" s="1">
        <v>16</v>
      </c>
      <c r="O697" s="1" t="s">
        <v>20</v>
      </c>
      <c r="P697" s="2">
        <v>1798</v>
      </c>
      <c r="Q697" s="1">
        <v>70.599999999999994</v>
      </c>
      <c r="R697" s="1">
        <v>5</v>
      </c>
      <c r="S697" s="1">
        <v>92</v>
      </c>
      <c r="T697" s="1">
        <v>2014</v>
      </c>
      <c r="U697" s="5" t="str">
        <f t="shared" si="100"/>
        <v>Automatic</v>
      </c>
      <c r="V697" s="7">
        <f t="shared" si="101"/>
        <v>10000</v>
      </c>
      <c r="W697" s="7" t="str">
        <f>IFERROR(INDEX(PriceBands!C:C,MATCH(V697,PriceBands!A:A,0)),"£30k+")</f>
        <v>£10-£15k</v>
      </c>
      <c r="X697" s="7">
        <f t="shared" si="102"/>
        <v>50000</v>
      </c>
      <c r="Y697" s="7" t="str">
        <f>IFERROR(INDEX(MileageBand!B:B,MATCH(VehicleData!X697,MileageBand!A:A,0)),"Extremely High")</f>
        <v>Medium</v>
      </c>
      <c r="Z697" s="7">
        <f t="shared" si="103"/>
        <v>1.8</v>
      </c>
      <c r="AA697" s="9" t="str">
        <f t="shared" si="104"/>
        <v>Y</v>
      </c>
      <c r="AB697" s="9" t="str">
        <f t="shared" si="105"/>
        <v>Y</v>
      </c>
      <c r="AC697" s="9" t="str">
        <f t="shared" si="106"/>
        <v>Y</v>
      </c>
      <c r="AD697" s="9" t="str">
        <f t="shared" si="107"/>
        <v>Y</v>
      </c>
      <c r="AE697" s="9" t="str">
        <f t="shared" si="108"/>
        <v>Y</v>
      </c>
      <c r="AF697" s="11" t="str">
        <f t="shared" si="109"/>
        <v>Y</v>
      </c>
    </row>
    <row r="698" spans="1:32" ht="13" x14ac:dyDescent="0.15">
      <c r="A698" s="1" t="s">
        <v>1892</v>
      </c>
      <c r="B698" s="1" t="s">
        <v>40</v>
      </c>
      <c r="C698" s="2">
        <v>14295</v>
      </c>
      <c r="D698" s="1" t="s">
        <v>1893</v>
      </c>
      <c r="E698" s="1">
        <v>2</v>
      </c>
      <c r="F698" s="1" t="s">
        <v>24</v>
      </c>
      <c r="G698" s="2">
        <v>74000</v>
      </c>
      <c r="H698" s="1" t="s">
        <v>12</v>
      </c>
      <c r="I698" s="1" t="s">
        <v>25</v>
      </c>
      <c r="J698" s="1" t="s">
        <v>26</v>
      </c>
      <c r="K698" s="1">
        <v>11</v>
      </c>
      <c r="L698" s="3">
        <v>44528</v>
      </c>
      <c r="M698" s="1">
        <v>34</v>
      </c>
      <c r="N698" s="1" t="s">
        <v>1894</v>
      </c>
      <c r="O698" s="1" t="s">
        <v>28</v>
      </c>
      <c r="P698" s="2">
        <v>2143</v>
      </c>
      <c r="Q698" s="1">
        <v>58.9</v>
      </c>
      <c r="R698" s="1">
        <v>5</v>
      </c>
      <c r="S698" s="1">
        <v>128</v>
      </c>
      <c r="T698" s="1">
        <v>2013</v>
      </c>
      <c r="U698" s="5" t="str">
        <f t="shared" si="100"/>
        <v>Automatic</v>
      </c>
      <c r="V698" s="7">
        <f t="shared" si="101"/>
        <v>10000</v>
      </c>
      <c r="W698" s="7" t="str">
        <f>IFERROR(INDEX(PriceBands!C:C,MATCH(V698,PriceBands!A:A,0)),"£30k+")</f>
        <v>£10-£15k</v>
      </c>
      <c r="X698" s="7">
        <f t="shared" si="102"/>
        <v>50000</v>
      </c>
      <c r="Y698" s="7" t="str">
        <f>IFERROR(INDEX(MileageBand!B:B,MATCH(VehicleData!X698,MileageBand!A:A,0)),"Extremely High")</f>
        <v>Medium</v>
      </c>
      <c r="Z698" s="7">
        <f t="shared" si="103"/>
        <v>2.1</v>
      </c>
      <c r="AA698" s="9" t="str">
        <f t="shared" si="104"/>
        <v>Y</v>
      </c>
      <c r="AB698" s="9" t="str">
        <f t="shared" si="105"/>
        <v>Y</v>
      </c>
      <c r="AC698" s="9" t="str">
        <f t="shared" si="106"/>
        <v>Y</v>
      </c>
      <c r="AD698" s="9" t="str">
        <f t="shared" si="107"/>
        <v>N</v>
      </c>
      <c r="AE698" s="9" t="str">
        <f t="shared" si="108"/>
        <v>Y</v>
      </c>
      <c r="AF698" s="11" t="str">
        <f t="shared" si="109"/>
        <v>N</v>
      </c>
    </row>
    <row r="699" spans="1:32" ht="13" x14ac:dyDescent="0.15">
      <c r="A699" s="1" t="s">
        <v>1895</v>
      </c>
      <c r="B699" s="1" t="s">
        <v>112</v>
      </c>
      <c r="C699" s="2">
        <v>2551</v>
      </c>
      <c r="D699" s="1" t="s">
        <v>1896</v>
      </c>
      <c r="E699" s="1">
        <v>2</v>
      </c>
      <c r="F699" s="1" t="s">
        <v>11</v>
      </c>
      <c r="G699" s="2">
        <v>63000</v>
      </c>
      <c r="H699" s="1" t="s">
        <v>12</v>
      </c>
      <c r="I699" s="1" t="s">
        <v>5</v>
      </c>
      <c r="J699" s="1" t="s">
        <v>13</v>
      </c>
      <c r="K699" s="1">
        <v>14</v>
      </c>
      <c r="L699" s="3">
        <v>45431</v>
      </c>
      <c r="M699" s="1">
        <v>14</v>
      </c>
      <c r="N699" s="1" t="s">
        <v>1897</v>
      </c>
      <c r="O699" s="1" t="s">
        <v>20</v>
      </c>
      <c r="P699" s="2">
        <v>1598</v>
      </c>
      <c r="Q699" s="1">
        <v>40.9</v>
      </c>
      <c r="R699" s="1">
        <v>5</v>
      </c>
      <c r="S699" s="1">
        <v>159</v>
      </c>
      <c r="T699" s="1">
        <v>2010</v>
      </c>
      <c r="U699" s="5" t="str">
        <f t="shared" si="100"/>
        <v>Automatic</v>
      </c>
      <c r="V699" s="7">
        <f t="shared" si="101"/>
        <v>0</v>
      </c>
      <c r="W699" s="7" t="str">
        <f>IFERROR(INDEX(PriceBands!C:C,MATCH(V699,PriceBands!A:A,0)),"£30k+")</f>
        <v>£0-5k</v>
      </c>
      <c r="X699" s="7">
        <f t="shared" si="102"/>
        <v>50000</v>
      </c>
      <c r="Y699" s="7" t="str">
        <f>IFERROR(INDEX(MileageBand!B:B,MATCH(VehicleData!X699,MileageBand!A:A,0)),"Extremely High")</f>
        <v>Medium</v>
      </c>
      <c r="Z699" s="7">
        <f t="shared" si="103"/>
        <v>1.6</v>
      </c>
      <c r="AA699" s="9" t="str">
        <f t="shared" si="104"/>
        <v>Y</v>
      </c>
      <c r="AB699" s="9" t="str">
        <f t="shared" si="105"/>
        <v>Y</v>
      </c>
      <c r="AC699" s="9" t="str">
        <f t="shared" si="106"/>
        <v>Y</v>
      </c>
      <c r="AD699" s="9" t="str">
        <f t="shared" si="107"/>
        <v>N</v>
      </c>
      <c r="AE699" s="9" t="str">
        <f t="shared" si="108"/>
        <v>Y</v>
      </c>
      <c r="AF699" s="11" t="str">
        <f t="shared" si="109"/>
        <v>N</v>
      </c>
    </row>
    <row r="700" spans="1:32" ht="13" x14ac:dyDescent="0.15">
      <c r="A700" s="1" t="s">
        <v>1898</v>
      </c>
      <c r="B700" s="1" t="s">
        <v>94</v>
      </c>
      <c r="C700" s="2">
        <v>16795</v>
      </c>
      <c r="D700" s="1" t="s">
        <v>1899</v>
      </c>
      <c r="E700" s="1">
        <v>2</v>
      </c>
      <c r="F700" s="1" t="s">
        <v>24</v>
      </c>
      <c r="G700" s="2">
        <v>81744</v>
      </c>
      <c r="H700" s="1" t="s">
        <v>56</v>
      </c>
      <c r="I700" s="1" t="s">
        <v>33</v>
      </c>
      <c r="J700" s="1" t="s">
        <v>13</v>
      </c>
      <c r="K700" s="1">
        <v>7</v>
      </c>
      <c r="L700" s="3">
        <v>45685</v>
      </c>
      <c r="M700" s="1">
        <v>28</v>
      </c>
      <c r="N700" s="1" t="s">
        <v>1900</v>
      </c>
      <c r="O700" s="1" t="s">
        <v>28</v>
      </c>
      <c r="P700" s="2">
        <v>1995</v>
      </c>
      <c r="Q700" s="1">
        <v>70.599999999999994</v>
      </c>
      <c r="R700" s="1">
        <v>5</v>
      </c>
      <c r="S700" s="1">
        <v>109</v>
      </c>
      <c r="T700" s="1">
        <v>2017</v>
      </c>
      <c r="U700" s="5" t="str">
        <f t="shared" si="100"/>
        <v>Automatic</v>
      </c>
      <c r="V700" s="7">
        <f t="shared" si="101"/>
        <v>15000</v>
      </c>
      <c r="W700" s="7" t="str">
        <f>IFERROR(INDEX(PriceBands!C:C,MATCH(V700,PriceBands!A:A,0)),"£30k+")</f>
        <v>£15-20k</v>
      </c>
      <c r="X700" s="7">
        <f t="shared" si="102"/>
        <v>50000</v>
      </c>
      <c r="Y700" s="7" t="str">
        <f>IFERROR(INDEX(MileageBand!B:B,MATCH(VehicleData!X700,MileageBand!A:A,0)),"Extremely High")</f>
        <v>Medium</v>
      </c>
      <c r="Z700" s="7">
        <f t="shared" si="103"/>
        <v>2</v>
      </c>
      <c r="AA700" s="9" t="str">
        <f t="shared" si="104"/>
        <v>Y</v>
      </c>
      <c r="AB700" s="9" t="str">
        <f t="shared" si="105"/>
        <v>Y</v>
      </c>
      <c r="AC700" s="9" t="str">
        <f t="shared" si="106"/>
        <v>Y</v>
      </c>
      <c r="AD700" s="9" t="str">
        <f t="shared" si="107"/>
        <v>Y</v>
      </c>
      <c r="AE700" s="9" t="str">
        <f t="shared" si="108"/>
        <v>Y</v>
      </c>
      <c r="AF700" s="11" t="str">
        <f t="shared" si="109"/>
        <v>Y</v>
      </c>
    </row>
    <row r="701" spans="1:32" ht="13" x14ac:dyDescent="0.15">
      <c r="A701" s="1" t="s">
        <v>1901</v>
      </c>
      <c r="B701" s="1" t="s">
        <v>46</v>
      </c>
      <c r="C701" s="2">
        <v>24995</v>
      </c>
      <c r="D701" s="1" t="s">
        <v>1592</v>
      </c>
      <c r="E701" s="1">
        <v>2</v>
      </c>
      <c r="F701" s="1" t="s">
        <v>24</v>
      </c>
      <c r="G701" s="2">
        <v>37000</v>
      </c>
      <c r="H701" s="1" t="s">
        <v>56</v>
      </c>
      <c r="I701" s="1" t="s">
        <v>25</v>
      </c>
      <c r="J701" s="1" t="s">
        <v>26</v>
      </c>
      <c r="K701" s="1">
        <v>7</v>
      </c>
      <c r="L701" s="3">
        <v>45081</v>
      </c>
      <c r="M701" s="1">
        <v>33</v>
      </c>
      <c r="N701" s="1" t="s">
        <v>1902</v>
      </c>
      <c r="O701" s="1" t="s">
        <v>28</v>
      </c>
      <c r="P701" s="2">
        <v>1968</v>
      </c>
      <c r="Q701" s="1">
        <v>64.2</v>
      </c>
      <c r="R701" s="1">
        <v>5</v>
      </c>
      <c r="S701" s="1">
        <v>110</v>
      </c>
      <c r="T701" s="1">
        <v>2017</v>
      </c>
      <c r="U701" s="5" t="str">
        <f t="shared" si="100"/>
        <v>Automatic</v>
      </c>
      <c r="V701" s="7">
        <f t="shared" si="101"/>
        <v>20000</v>
      </c>
      <c r="W701" s="7" t="str">
        <f>IFERROR(INDEX(PriceBands!C:C,MATCH(V701,PriceBands!A:A,0)),"£30k+")</f>
        <v>£20-25k</v>
      </c>
      <c r="X701" s="7">
        <f t="shared" si="102"/>
        <v>0</v>
      </c>
      <c r="Y701" s="7" t="str">
        <f>IFERROR(INDEX(MileageBand!B:B,MATCH(VehicleData!X701,MileageBand!A:A,0)),"Extremely High")</f>
        <v>Low</v>
      </c>
      <c r="Z701" s="7">
        <f t="shared" si="103"/>
        <v>2</v>
      </c>
      <c r="AA701" s="9" t="str">
        <f t="shared" si="104"/>
        <v>Y</v>
      </c>
      <c r="AB701" s="9" t="str">
        <f t="shared" si="105"/>
        <v>Y</v>
      </c>
      <c r="AC701" s="9" t="str">
        <f t="shared" si="106"/>
        <v>Y</v>
      </c>
      <c r="AD701" s="9" t="str">
        <f t="shared" si="107"/>
        <v>Y</v>
      </c>
      <c r="AE701" s="9" t="str">
        <f t="shared" si="108"/>
        <v>Y</v>
      </c>
      <c r="AF701" s="11" t="str">
        <f t="shared" si="109"/>
        <v>Y</v>
      </c>
    </row>
    <row r="702" spans="1:32" ht="13" x14ac:dyDescent="0.15">
      <c r="A702" s="1" t="s">
        <v>1903</v>
      </c>
      <c r="B702" s="1" t="s">
        <v>51</v>
      </c>
      <c r="C702" s="2">
        <v>3819</v>
      </c>
      <c r="D702" s="1" t="s">
        <v>1904</v>
      </c>
      <c r="E702" s="1">
        <v>1</v>
      </c>
      <c r="F702" s="1" t="s">
        <v>24</v>
      </c>
      <c r="G702" s="2">
        <v>6206</v>
      </c>
      <c r="H702" s="1" t="s">
        <v>98</v>
      </c>
      <c r="I702" s="1" t="s">
        <v>5</v>
      </c>
      <c r="J702" s="1" t="s">
        <v>42</v>
      </c>
      <c r="K702" s="1">
        <v>11</v>
      </c>
      <c r="L702" s="3">
        <v>45495</v>
      </c>
      <c r="M702" s="1">
        <v>16</v>
      </c>
      <c r="N702" s="1" t="s">
        <v>1905</v>
      </c>
      <c r="O702" s="1" t="s">
        <v>44</v>
      </c>
      <c r="P702" s="2">
        <v>1560</v>
      </c>
      <c r="Q702" s="1">
        <v>61.4</v>
      </c>
      <c r="R702" s="1">
        <v>5</v>
      </c>
      <c r="S702" s="1">
        <v>117</v>
      </c>
      <c r="T702" s="1">
        <v>2013</v>
      </c>
      <c r="U702" s="5" t="str">
        <f t="shared" si="100"/>
        <v>Manual</v>
      </c>
      <c r="V702" s="7">
        <f t="shared" si="101"/>
        <v>0</v>
      </c>
      <c r="W702" s="7" t="str">
        <f>IFERROR(INDEX(PriceBands!C:C,MATCH(V702,PriceBands!A:A,0)),"£30k+")</f>
        <v>£0-5k</v>
      </c>
      <c r="X702" s="7">
        <f t="shared" si="102"/>
        <v>0</v>
      </c>
      <c r="Y702" s="7" t="str">
        <f>IFERROR(INDEX(MileageBand!B:B,MATCH(VehicleData!X702,MileageBand!A:A,0)),"Extremely High")</f>
        <v>Low</v>
      </c>
      <c r="Z702" s="7">
        <f t="shared" si="103"/>
        <v>1.6</v>
      </c>
      <c r="AA702" s="9" t="str">
        <f t="shared" si="104"/>
        <v>Y</v>
      </c>
      <c r="AB702" s="9" t="str">
        <f t="shared" si="105"/>
        <v>Y</v>
      </c>
      <c r="AC702" s="9" t="str">
        <f t="shared" si="106"/>
        <v>Y</v>
      </c>
      <c r="AD702" s="9" t="str">
        <f t="shared" si="107"/>
        <v>N</v>
      </c>
      <c r="AE702" s="9" t="str">
        <f t="shared" si="108"/>
        <v>Y</v>
      </c>
      <c r="AF702" s="11" t="str">
        <f t="shared" si="109"/>
        <v>N</v>
      </c>
    </row>
    <row r="703" spans="1:32" ht="13" x14ac:dyDescent="0.15">
      <c r="A703" s="1" t="s">
        <v>1906</v>
      </c>
      <c r="B703" s="1" t="s">
        <v>1</v>
      </c>
      <c r="C703" s="2">
        <v>2345</v>
      </c>
      <c r="D703" s="1" t="s">
        <v>1907</v>
      </c>
      <c r="E703" s="1">
        <v>2</v>
      </c>
      <c r="F703" s="1" t="s">
        <v>11</v>
      </c>
      <c r="G703" s="2">
        <v>100000</v>
      </c>
      <c r="H703" s="1" t="s">
        <v>48</v>
      </c>
      <c r="I703" s="1" t="s">
        <v>5</v>
      </c>
      <c r="J703" s="1" t="s">
        <v>13</v>
      </c>
      <c r="K703" s="1">
        <v>12</v>
      </c>
      <c r="L703" s="3">
        <v>45726</v>
      </c>
      <c r="M703" s="1">
        <v>8</v>
      </c>
      <c r="N703" s="1" t="s">
        <v>1908</v>
      </c>
      <c r="O703" s="1" t="s">
        <v>20</v>
      </c>
      <c r="P703" s="2">
        <v>1396</v>
      </c>
      <c r="Q703" s="1">
        <v>44.1</v>
      </c>
      <c r="R703" s="1">
        <v>5</v>
      </c>
      <c r="S703" s="1">
        <v>150</v>
      </c>
      <c r="T703" s="1">
        <v>2012</v>
      </c>
      <c r="U703" s="5" t="str">
        <f t="shared" si="100"/>
        <v>Automatic</v>
      </c>
      <c r="V703" s="7">
        <f t="shared" si="101"/>
        <v>0</v>
      </c>
      <c r="W703" s="7" t="str">
        <f>IFERROR(INDEX(PriceBands!C:C,MATCH(V703,PriceBands!A:A,0)),"£30k+")</f>
        <v>£0-5k</v>
      </c>
      <c r="X703" s="7">
        <f t="shared" si="102"/>
        <v>100000</v>
      </c>
      <c r="Y703" s="7" t="str">
        <f>IFERROR(INDEX(MileageBand!B:B,MATCH(VehicleData!X703,MileageBand!A:A,0)),"Extremely High")</f>
        <v>High</v>
      </c>
      <c r="Z703" s="7">
        <f t="shared" si="103"/>
        <v>1.4</v>
      </c>
      <c r="AA703" s="9" t="str">
        <f t="shared" si="104"/>
        <v>Y</v>
      </c>
      <c r="AB703" s="9" t="str">
        <f t="shared" si="105"/>
        <v>N</v>
      </c>
      <c r="AC703" s="9" t="str">
        <f t="shared" si="106"/>
        <v>Y</v>
      </c>
      <c r="AD703" s="9" t="str">
        <f t="shared" si="107"/>
        <v>N</v>
      </c>
      <c r="AE703" s="9" t="str">
        <f t="shared" si="108"/>
        <v>Y</v>
      </c>
      <c r="AF703" s="11" t="str">
        <f t="shared" si="109"/>
        <v>N</v>
      </c>
    </row>
    <row r="704" spans="1:32" ht="13" x14ac:dyDescent="0.15">
      <c r="A704" s="1" t="s">
        <v>1909</v>
      </c>
      <c r="B704" s="1" t="s">
        <v>173</v>
      </c>
      <c r="C704" s="2">
        <v>10622</v>
      </c>
      <c r="D704" s="1" t="s">
        <v>1910</v>
      </c>
      <c r="E704" s="1">
        <v>1</v>
      </c>
      <c r="F704" s="1" t="s">
        <v>11</v>
      </c>
      <c r="G704" s="2">
        <v>40568</v>
      </c>
      <c r="H704" s="1" t="s">
        <v>4</v>
      </c>
      <c r="I704" s="1" t="s">
        <v>5</v>
      </c>
      <c r="J704" s="1" t="s">
        <v>13</v>
      </c>
      <c r="K704" s="1">
        <v>6</v>
      </c>
      <c r="L704" s="3">
        <v>45657</v>
      </c>
      <c r="M704" s="1">
        <v>15</v>
      </c>
      <c r="N704" s="1" t="s">
        <v>1204</v>
      </c>
      <c r="O704" s="1" t="s">
        <v>20</v>
      </c>
      <c r="P704" s="1">
        <v>998</v>
      </c>
      <c r="Q704" s="1">
        <v>44.1</v>
      </c>
      <c r="R704" s="1">
        <v>5</v>
      </c>
      <c r="S704" s="1">
        <v>121</v>
      </c>
      <c r="T704" s="1">
        <v>2018</v>
      </c>
      <c r="U704" s="5" t="str">
        <f t="shared" si="100"/>
        <v>Manual</v>
      </c>
      <c r="V704" s="7">
        <f t="shared" si="101"/>
        <v>10000</v>
      </c>
      <c r="W704" s="7" t="str">
        <f>IFERROR(INDEX(PriceBands!C:C,MATCH(V704,PriceBands!A:A,0)),"£30k+")</f>
        <v>£10-£15k</v>
      </c>
      <c r="X704" s="7">
        <f t="shared" si="102"/>
        <v>0</v>
      </c>
      <c r="Y704" s="7" t="str">
        <f>IFERROR(INDEX(MileageBand!B:B,MATCH(VehicleData!X704,MileageBand!A:A,0)),"Extremely High")</f>
        <v>Low</v>
      </c>
      <c r="Z704" s="7">
        <f t="shared" si="103"/>
        <v>1</v>
      </c>
      <c r="AA704" s="9" t="str">
        <f t="shared" si="104"/>
        <v>Y</v>
      </c>
      <c r="AB704" s="9" t="str">
        <f t="shared" si="105"/>
        <v>Y</v>
      </c>
      <c r="AC704" s="9" t="str">
        <f t="shared" si="106"/>
        <v>Y</v>
      </c>
      <c r="AD704" s="9" t="str">
        <f t="shared" si="107"/>
        <v>Y</v>
      </c>
      <c r="AE704" s="9" t="str">
        <f t="shared" si="108"/>
        <v>Y</v>
      </c>
      <c r="AF704" s="11" t="str">
        <f t="shared" si="109"/>
        <v>Y</v>
      </c>
    </row>
    <row r="705" spans="1:32" ht="13" x14ac:dyDescent="0.15">
      <c r="A705" s="1" t="s">
        <v>1911</v>
      </c>
      <c r="B705" s="1" t="s">
        <v>278</v>
      </c>
      <c r="C705" s="2">
        <v>9262</v>
      </c>
      <c r="D705" s="1" t="s">
        <v>446</v>
      </c>
      <c r="E705" s="1">
        <v>2</v>
      </c>
      <c r="F705" s="1" t="s">
        <v>11</v>
      </c>
      <c r="G705" s="2">
        <v>38773</v>
      </c>
      <c r="H705" s="1" t="s">
        <v>32</v>
      </c>
      <c r="I705" s="1" t="s">
        <v>5</v>
      </c>
      <c r="J705" s="1" t="s">
        <v>13</v>
      </c>
      <c r="K705" s="1">
        <v>7</v>
      </c>
      <c r="L705" s="3">
        <v>45679</v>
      </c>
      <c r="M705" s="1">
        <v>12</v>
      </c>
      <c r="N705" s="1" t="s">
        <v>1204</v>
      </c>
      <c r="O705" s="1" t="s">
        <v>20</v>
      </c>
      <c r="P705" s="2">
        <v>1197</v>
      </c>
      <c r="Q705" s="1">
        <v>60.1</v>
      </c>
      <c r="R705" s="1">
        <v>5</v>
      </c>
      <c r="S705" s="1">
        <v>109</v>
      </c>
      <c r="T705" s="1">
        <v>2017</v>
      </c>
      <c r="U705" s="5" t="str">
        <f t="shared" si="100"/>
        <v>Automatic</v>
      </c>
      <c r="V705" s="7">
        <f t="shared" si="101"/>
        <v>5000</v>
      </c>
      <c r="W705" s="7" t="str">
        <f>IFERROR(INDEX(PriceBands!C:C,MATCH(V705,PriceBands!A:A,0)),"£30k+")</f>
        <v>£5-10k</v>
      </c>
      <c r="X705" s="7">
        <f t="shared" si="102"/>
        <v>0</v>
      </c>
      <c r="Y705" s="7" t="str">
        <f>IFERROR(INDEX(MileageBand!B:B,MATCH(VehicleData!X705,MileageBand!A:A,0)),"Extremely High")</f>
        <v>Low</v>
      </c>
      <c r="Z705" s="7">
        <f t="shared" si="103"/>
        <v>1.2</v>
      </c>
      <c r="AA705" s="9" t="str">
        <f t="shared" si="104"/>
        <v>Y</v>
      </c>
      <c r="AB705" s="9" t="str">
        <f t="shared" si="105"/>
        <v>Y</v>
      </c>
      <c r="AC705" s="9" t="str">
        <f t="shared" si="106"/>
        <v>Y</v>
      </c>
      <c r="AD705" s="9" t="str">
        <f t="shared" si="107"/>
        <v>Y</v>
      </c>
      <c r="AE705" s="9" t="str">
        <f t="shared" si="108"/>
        <v>Y</v>
      </c>
      <c r="AF705" s="11" t="str">
        <f t="shared" si="109"/>
        <v>Y</v>
      </c>
    </row>
    <row r="706" spans="1:32" ht="13" x14ac:dyDescent="0.15">
      <c r="A706" s="1" t="s">
        <v>1912</v>
      </c>
      <c r="B706" s="1" t="s">
        <v>17</v>
      </c>
      <c r="C706" s="2">
        <v>10345</v>
      </c>
      <c r="D706" s="1" t="s">
        <v>1913</v>
      </c>
      <c r="E706" s="1">
        <v>1</v>
      </c>
      <c r="F706" s="1" t="s">
        <v>24</v>
      </c>
      <c r="G706" s="2">
        <v>42500</v>
      </c>
      <c r="H706" s="1" t="s">
        <v>12</v>
      </c>
      <c r="I706" s="1" t="s">
        <v>25</v>
      </c>
      <c r="J706" s="1" t="s">
        <v>13</v>
      </c>
      <c r="K706" s="1">
        <v>8</v>
      </c>
      <c r="L706" s="3">
        <v>44962</v>
      </c>
      <c r="M706" s="1">
        <v>15</v>
      </c>
      <c r="N706" s="1" t="s">
        <v>1914</v>
      </c>
      <c r="O706" s="1" t="s">
        <v>20</v>
      </c>
      <c r="P706" s="2">
        <v>1461</v>
      </c>
      <c r="Q706" s="1">
        <v>74.3</v>
      </c>
      <c r="R706" s="1">
        <v>5</v>
      </c>
      <c r="S706" s="1">
        <v>103</v>
      </c>
      <c r="T706" s="1">
        <v>2016</v>
      </c>
      <c r="U706" s="5" t="str">
        <f t="shared" si="100"/>
        <v>Manual</v>
      </c>
      <c r="V706" s="7">
        <f t="shared" si="101"/>
        <v>10000</v>
      </c>
      <c r="W706" s="7" t="str">
        <f>IFERROR(INDEX(PriceBands!C:C,MATCH(V706,PriceBands!A:A,0)),"£30k+")</f>
        <v>£10-£15k</v>
      </c>
      <c r="X706" s="7">
        <f t="shared" si="102"/>
        <v>0</v>
      </c>
      <c r="Y706" s="7" t="str">
        <f>IFERROR(INDEX(MileageBand!B:B,MATCH(VehicleData!X706,MileageBand!A:A,0)),"Extremely High")</f>
        <v>Low</v>
      </c>
      <c r="Z706" s="7">
        <f t="shared" si="103"/>
        <v>1.5</v>
      </c>
      <c r="AA706" s="9" t="str">
        <f t="shared" si="104"/>
        <v>Y</v>
      </c>
      <c r="AB706" s="9" t="str">
        <f t="shared" si="105"/>
        <v>Y</v>
      </c>
      <c r="AC706" s="9" t="str">
        <f t="shared" si="106"/>
        <v>Y</v>
      </c>
      <c r="AD706" s="9" t="str">
        <f t="shared" si="107"/>
        <v>Y</v>
      </c>
      <c r="AE706" s="9" t="str">
        <f t="shared" si="108"/>
        <v>Y</v>
      </c>
      <c r="AF706" s="11" t="str">
        <f t="shared" si="109"/>
        <v>Y</v>
      </c>
    </row>
    <row r="707" spans="1:32" ht="13" x14ac:dyDescent="0.15">
      <c r="A707" s="1" t="s">
        <v>1915</v>
      </c>
      <c r="B707" s="1" t="s">
        <v>104</v>
      </c>
      <c r="C707" s="2">
        <v>10995</v>
      </c>
      <c r="D707" s="1" t="s">
        <v>1916</v>
      </c>
      <c r="E707" s="1">
        <v>2</v>
      </c>
      <c r="F707" s="1" t="s">
        <v>3</v>
      </c>
      <c r="G707" s="2">
        <v>55000</v>
      </c>
      <c r="H707" s="1" t="s">
        <v>48</v>
      </c>
      <c r="I707" s="1" t="s">
        <v>5</v>
      </c>
      <c r="J707" s="1" t="s">
        <v>13</v>
      </c>
      <c r="K707" s="1">
        <v>11</v>
      </c>
      <c r="L707" s="3">
        <v>45470</v>
      </c>
      <c r="M707" s="1">
        <v>16</v>
      </c>
      <c r="N707" s="1" t="s">
        <v>1917</v>
      </c>
      <c r="O707" s="1" t="s">
        <v>20</v>
      </c>
      <c r="P707" s="2">
        <v>1797</v>
      </c>
      <c r="Q707" s="1">
        <v>134.5</v>
      </c>
      <c r="R707" s="1">
        <v>5</v>
      </c>
      <c r="S707" s="1">
        <v>49</v>
      </c>
      <c r="T707" s="1">
        <v>2013</v>
      </c>
      <c r="U707" s="5" t="str">
        <f t="shared" ref="U707:U770" si="110">IF(E707=2,"Automatic","Manual")</f>
        <v>Automatic</v>
      </c>
      <c r="V707" s="7">
        <f t="shared" ref="V707:V770" si="111">ROUNDDOWN(C707/5000,0)*5000</f>
        <v>10000</v>
      </c>
      <c r="W707" s="7" t="str">
        <f>IFERROR(INDEX(PriceBands!C:C,MATCH(V707,PriceBands!A:A,0)),"£30k+")</f>
        <v>£10-£15k</v>
      </c>
      <c r="X707" s="7">
        <f t="shared" ref="X707:X770" si="112">ROUNDDOWN(G707/50000,0)*50000</f>
        <v>50000</v>
      </c>
      <c r="Y707" s="7" t="str">
        <f>IFERROR(INDEX(MileageBand!B:B,MATCH(VehicleData!X707,MileageBand!A:A,0)),"Extremely High")</f>
        <v>Medium</v>
      </c>
      <c r="Z707" s="7">
        <f t="shared" ref="Z707:Z770" si="113">ROUND(P707/1000,1)</f>
        <v>1.8</v>
      </c>
      <c r="AA707" s="9" t="str">
        <f t="shared" ref="AA707:AA770" si="114">IF(W707="£30k+","N","Y")</f>
        <v>Y</v>
      </c>
      <c r="AB707" s="9" t="str">
        <f t="shared" ref="AB707:AB770" si="115">IF(Y707="High","N","Y")</f>
        <v>Y</v>
      </c>
      <c r="AC707" s="9" t="str">
        <f t="shared" ref="AC707:AC770" si="116">IF(Z707&gt;2.5,"N","Y")</f>
        <v>Y</v>
      </c>
      <c r="AD707" s="9" t="str">
        <f t="shared" ref="AD707:AD770" si="117">IF(T707&lt;2014,"N","Y")</f>
        <v>N</v>
      </c>
      <c r="AE707" s="9" t="str">
        <f t="shared" ref="AE707:AE770" si="118">IF(Q707&lt;30,"N","Y")</f>
        <v>Y</v>
      </c>
      <c r="AF707" s="11" t="str">
        <f t="shared" ref="AF707:AF770" si="119">IF(AND(AA707="Y",AB707="Y",AC707="Y",AD707="Y",AE707="Y"),"Y","N")</f>
        <v>N</v>
      </c>
    </row>
    <row r="708" spans="1:32" ht="13" x14ac:dyDescent="0.15">
      <c r="A708" s="1" t="s">
        <v>1918</v>
      </c>
      <c r="B708" s="1" t="s">
        <v>1919</v>
      </c>
      <c r="C708" s="2">
        <v>1070</v>
      </c>
      <c r="D708" s="1" t="s">
        <v>1920</v>
      </c>
      <c r="E708" s="1">
        <v>1</v>
      </c>
      <c r="F708" s="1" t="s">
        <v>24</v>
      </c>
      <c r="G708" s="2">
        <v>105000</v>
      </c>
      <c r="H708" s="1" t="s">
        <v>65</v>
      </c>
      <c r="I708" s="1" t="s">
        <v>25</v>
      </c>
      <c r="J708" s="1" t="s">
        <v>13</v>
      </c>
      <c r="K708" s="1">
        <v>17</v>
      </c>
      <c r="L708" s="3">
        <v>44409</v>
      </c>
      <c r="M708" s="1">
        <v>16</v>
      </c>
      <c r="N708" s="1" t="s">
        <v>1921</v>
      </c>
      <c r="O708" s="1" t="s">
        <v>20</v>
      </c>
      <c r="P708" s="2">
        <v>1991</v>
      </c>
      <c r="Q708" s="1">
        <v>54.3</v>
      </c>
      <c r="R708" s="1">
        <v>5</v>
      </c>
      <c r="S708" s="1">
        <v>141</v>
      </c>
      <c r="T708" s="1">
        <v>2007</v>
      </c>
      <c r="U708" s="5" t="str">
        <f t="shared" si="110"/>
        <v>Manual</v>
      </c>
      <c r="V708" s="7">
        <f t="shared" si="111"/>
        <v>0</v>
      </c>
      <c r="W708" s="7" t="str">
        <f>IFERROR(INDEX(PriceBands!C:C,MATCH(V708,PriceBands!A:A,0)),"£30k+")</f>
        <v>£0-5k</v>
      </c>
      <c r="X708" s="7">
        <f t="shared" si="112"/>
        <v>100000</v>
      </c>
      <c r="Y708" s="7" t="str">
        <f>IFERROR(INDEX(MileageBand!B:B,MATCH(VehicleData!X708,MileageBand!A:A,0)),"Extremely High")</f>
        <v>High</v>
      </c>
      <c r="Z708" s="7">
        <f t="shared" si="113"/>
        <v>2</v>
      </c>
      <c r="AA708" s="9" t="str">
        <f t="shared" si="114"/>
        <v>Y</v>
      </c>
      <c r="AB708" s="9" t="str">
        <f t="shared" si="115"/>
        <v>N</v>
      </c>
      <c r="AC708" s="9" t="str">
        <f t="shared" si="116"/>
        <v>Y</v>
      </c>
      <c r="AD708" s="9" t="str">
        <f t="shared" si="117"/>
        <v>N</v>
      </c>
      <c r="AE708" s="9" t="str">
        <f t="shared" si="118"/>
        <v>Y</v>
      </c>
      <c r="AF708" s="11" t="str">
        <f t="shared" si="119"/>
        <v>N</v>
      </c>
    </row>
    <row r="709" spans="1:32" ht="13" x14ac:dyDescent="0.15">
      <c r="A709" s="1" t="s">
        <v>1922</v>
      </c>
      <c r="B709" s="1" t="s">
        <v>94</v>
      </c>
      <c r="C709" s="2">
        <v>27500</v>
      </c>
      <c r="D709" s="1" t="s">
        <v>1923</v>
      </c>
      <c r="E709" s="1">
        <v>2</v>
      </c>
      <c r="F709" s="1" t="s">
        <v>24</v>
      </c>
      <c r="G709" s="2">
        <v>14885</v>
      </c>
      <c r="H709" s="1" t="s">
        <v>32</v>
      </c>
      <c r="I709" s="1" t="s">
        <v>5</v>
      </c>
      <c r="J709" s="1" t="s">
        <v>117</v>
      </c>
      <c r="K709" s="1">
        <v>3</v>
      </c>
      <c r="L709" s="3">
        <v>45412</v>
      </c>
      <c r="M709" s="1">
        <v>24</v>
      </c>
      <c r="N709" s="1" t="s">
        <v>1924</v>
      </c>
      <c r="O709" s="1" t="s">
        <v>119</v>
      </c>
      <c r="P709" s="2">
        <v>1995</v>
      </c>
      <c r="Q709" s="1">
        <v>53.3</v>
      </c>
      <c r="R709" s="1">
        <v>5</v>
      </c>
      <c r="S709" s="1">
        <v>136</v>
      </c>
      <c r="T709" s="1">
        <v>2021</v>
      </c>
      <c r="U709" s="5" t="str">
        <f t="shared" si="110"/>
        <v>Automatic</v>
      </c>
      <c r="V709" s="7">
        <f t="shared" si="111"/>
        <v>25000</v>
      </c>
      <c r="W709" s="7" t="str">
        <f>IFERROR(INDEX(PriceBands!C:C,MATCH(V709,PriceBands!A:A,0)),"£30k+")</f>
        <v>£25-30k</v>
      </c>
      <c r="X709" s="7">
        <f t="shared" si="112"/>
        <v>0</v>
      </c>
      <c r="Y709" s="7" t="str">
        <f>IFERROR(INDEX(MileageBand!B:B,MATCH(VehicleData!X709,MileageBand!A:A,0)),"Extremely High")</f>
        <v>Low</v>
      </c>
      <c r="Z709" s="7">
        <f t="shared" si="113"/>
        <v>2</v>
      </c>
      <c r="AA709" s="9" t="str">
        <f t="shared" si="114"/>
        <v>Y</v>
      </c>
      <c r="AB709" s="9" t="str">
        <f t="shared" si="115"/>
        <v>Y</v>
      </c>
      <c r="AC709" s="9" t="str">
        <f t="shared" si="116"/>
        <v>Y</v>
      </c>
      <c r="AD709" s="9" t="str">
        <f t="shared" si="117"/>
        <v>Y</v>
      </c>
      <c r="AE709" s="9" t="str">
        <f t="shared" si="118"/>
        <v>Y</v>
      </c>
      <c r="AF709" s="11" t="str">
        <f t="shared" si="119"/>
        <v>Y</v>
      </c>
    </row>
    <row r="710" spans="1:32" ht="13" x14ac:dyDescent="0.15">
      <c r="A710" s="1" t="s">
        <v>1925</v>
      </c>
      <c r="B710" s="1" t="s">
        <v>40</v>
      </c>
      <c r="C710" s="2">
        <v>24745</v>
      </c>
      <c r="D710" s="1" t="s">
        <v>599</v>
      </c>
      <c r="E710" s="1">
        <v>2</v>
      </c>
      <c r="F710" s="1" t="s">
        <v>24</v>
      </c>
      <c r="G710" s="2">
        <v>46500</v>
      </c>
      <c r="H710" s="1" t="s">
        <v>48</v>
      </c>
      <c r="I710" s="1" t="s">
        <v>5</v>
      </c>
      <c r="J710" s="1" t="s">
        <v>26</v>
      </c>
      <c r="K710" s="1">
        <v>8</v>
      </c>
      <c r="L710" s="3">
        <v>45667</v>
      </c>
      <c r="M710" s="1">
        <v>31</v>
      </c>
      <c r="N710" s="1" t="s">
        <v>1926</v>
      </c>
      <c r="O710" s="1" t="s">
        <v>28</v>
      </c>
      <c r="P710" s="2">
        <v>1950</v>
      </c>
      <c r="Q710" s="1">
        <v>65.7</v>
      </c>
      <c r="R710" s="1">
        <v>5</v>
      </c>
      <c r="S710" s="1">
        <v>112</v>
      </c>
      <c r="T710" s="1">
        <v>2016</v>
      </c>
      <c r="U710" s="5" t="str">
        <f t="shared" si="110"/>
        <v>Automatic</v>
      </c>
      <c r="V710" s="7">
        <f t="shared" si="111"/>
        <v>20000</v>
      </c>
      <c r="W710" s="7" t="str">
        <f>IFERROR(INDEX(PriceBands!C:C,MATCH(V710,PriceBands!A:A,0)),"£30k+")</f>
        <v>£20-25k</v>
      </c>
      <c r="X710" s="7">
        <f t="shared" si="112"/>
        <v>0</v>
      </c>
      <c r="Y710" s="7" t="str">
        <f>IFERROR(INDEX(MileageBand!B:B,MATCH(VehicleData!X710,MileageBand!A:A,0)),"Extremely High")</f>
        <v>Low</v>
      </c>
      <c r="Z710" s="7">
        <f t="shared" si="113"/>
        <v>2</v>
      </c>
      <c r="AA710" s="9" t="str">
        <f t="shared" si="114"/>
        <v>Y</v>
      </c>
      <c r="AB710" s="9" t="str">
        <f t="shared" si="115"/>
        <v>Y</v>
      </c>
      <c r="AC710" s="9" t="str">
        <f t="shared" si="116"/>
        <v>Y</v>
      </c>
      <c r="AD710" s="9" t="str">
        <f t="shared" si="117"/>
        <v>Y</v>
      </c>
      <c r="AE710" s="9" t="str">
        <f t="shared" si="118"/>
        <v>Y</v>
      </c>
      <c r="AF710" s="11" t="str">
        <f t="shared" si="119"/>
        <v>Y</v>
      </c>
    </row>
    <row r="711" spans="1:32" ht="13" x14ac:dyDescent="0.15">
      <c r="A711" s="1" t="s">
        <v>1927</v>
      </c>
      <c r="B711" s="1" t="s">
        <v>17</v>
      </c>
      <c r="C711" s="2">
        <v>11195</v>
      </c>
      <c r="D711" s="1" t="s">
        <v>1928</v>
      </c>
      <c r="E711" s="1">
        <v>1</v>
      </c>
      <c r="F711" s="1" t="s">
        <v>24</v>
      </c>
      <c r="G711" s="2">
        <v>49800</v>
      </c>
      <c r="H711" s="1" t="s">
        <v>32</v>
      </c>
      <c r="I711" s="1" t="s">
        <v>25</v>
      </c>
      <c r="J711" s="1" t="s">
        <v>13</v>
      </c>
      <c r="K711" s="1">
        <v>9</v>
      </c>
      <c r="L711" s="3">
        <v>44271</v>
      </c>
      <c r="M711" s="1">
        <v>15</v>
      </c>
      <c r="N711" s="1" t="s">
        <v>1929</v>
      </c>
      <c r="O711" s="1" t="s">
        <v>20</v>
      </c>
      <c r="P711" s="2">
        <v>1461</v>
      </c>
      <c r="Q711" s="1">
        <v>74.3</v>
      </c>
      <c r="R711" s="1">
        <v>5</v>
      </c>
      <c r="S711" s="1">
        <v>99</v>
      </c>
      <c r="T711" s="1">
        <v>2015</v>
      </c>
      <c r="U711" s="5" t="str">
        <f t="shared" si="110"/>
        <v>Manual</v>
      </c>
      <c r="V711" s="7">
        <f t="shared" si="111"/>
        <v>10000</v>
      </c>
      <c r="W711" s="7" t="str">
        <f>IFERROR(INDEX(PriceBands!C:C,MATCH(V711,PriceBands!A:A,0)),"£30k+")</f>
        <v>£10-£15k</v>
      </c>
      <c r="X711" s="7">
        <f t="shared" si="112"/>
        <v>0</v>
      </c>
      <c r="Y711" s="7" t="str">
        <f>IFERROR(INDEX(MileageBand!B:B,MATCH(VehicleData!X711,MileageBand!A:A,0)),"Extremely High")</f>
        <v>Low</v>
      </c>
      <c r="Z711" s="7">
        <f t="shared" si="113"/>
        <v>1.5</v>
      </c>
      <c r="AA711" s="9" t="str">
        <f t="shared" si="114"/>
        <v>Y</v>
      </c>
      <c r="AB711" s="9" t="str">
        <f t="shared" si="115"/>
        <v>Y</v>
      </c>
      <c r="AC711" s="9" t="str">
        <f t="shared" si="116"/>
        <v>Y</v>
      </c>
      <c r="AD711" s="9" t="str">
        <f t="shared" si="117"/>
        <v>Y</v>
      </c>
      <c r="AE711" s="9" t="str">
        <f t="shared" si="118"/>
        <v>Y</v>
      </c>
      <c r="AF711" s="11" t="str">
        <f t="shared" si="119"/>
        <v>Y</v>
      </c>
    </row>
    <row r="712" spans="1:32" ht="13" x14ac:dyDescent="0.15">
      <c r="A712" s="1" t="s">
        <v>1930</v>
      </c>
      <c r="B712" s="1" t="s">
        <v>112</v>
      </c>
      <c r="C712" s="2">
        <v>9495</v>
      </c>
      <c r="D712" s="1" t="s">
        <v>1931</v>
      </c>
      <c r="E712" s="1">
        <v>1</v>
      </c>
      <c r="F712" s="1" t="s">
        <v>24</v>
      </c>
      <c r="G712" s="2">
        <v>22800</v>
      </c>
      <c r="H712" s="1" t="s">
        <v>12</v>
      </c>
      <c r="I712" s="1" t="s">
        <v>25</v>
      </c>
      <c r="J712" s="1" t="s">
        <v>13</v>
      </c>
      <c r="K712" s="1">
        <v>6</v>
      </c>
      <c r="L712" s="3">
        <v>44739</v>
      </c>
      <c r="M712" s="1">
        <v>22</v>
      </c>
      <c r="N712" s="1" t="s">
        <v>1932</v>
      </c>
      <c r="O712" s="1" t="s">
        <v>20</v>
      </c>
      <c r="P712" s="2">
        <v>1500</v>
      </c>
      <c r="Q712" s="1">
        <v>76.400000000000006</v>
      </c>
      <c r="R712" s="1">
        <v>5</v>
      </c>
      <c r="S712" s="1">
        <v>96</v>
      </c>
      <c r="T712" s="1">
        <v>2018</v>
      </c>
      <c r="U712" s="5" t="str">
        <f t="shared" si="110"/>
        <v>Manual</v>
      </c>
      <c r="V712" s="7">
        <f t="shared" si="111"/>
        <v>5000</v>
      </c>
      <c r="W712" s="7" t="str">
        <f>IFERROR(INDEX(PriceBands!C:C,MATCH(V712,PriceBands!A:A,0)),"£30k+")</f>
        <v>£5-10k</v>
      </c>
      <c r="X712" s="7">
        <f t="shared" si="112"/>
        <v>0</v>
      </c>
      <c r="Y712" s="7" t="str">
        <f>IFERROR(INDEX(MileageBand!B:B,MATCH(VehicleData!X712,MileageBand!A:A,0)),"Extremely High")</f>
        <v>Low</v>
      </c>
      <c r="Z712" s="7">
        <f t="shared" si="113"/>
        <v>1.5</v>
      </c>
      <c r="AA712" s="9" t="str">
        <f t="shared" si="114"/>
        <v>Y</v>
      </c>
      <c r="AB712" s="9" t="str">
        <f t="shared" si="115"/>
        <v>Y</v>
      </c>
      <c r="AC712" s="9" t="str">
        <f t="shared" si="116"/>
        <v>Y</v>
      </c>
      <c r="AD712" s="9" t="str">
        <f t="shared" si="117"/>
        <v>Y</v>
      </c>
      <c r="AE712" s="9" t="str">
        <f t="shared" si="118"/>
        <v>Y</v>
      </c>
      <c r="AF712" s="11" t="str">
        <f t="shared" si="119"/>
        <v>Y</v>
      </c>
    </row>
    <row r="713" spans="1:32" ht="13" x14ac:dyDescent="0.15">
      <c r="A713" s="1" t="s">
        <v>1933</v>
      </c>
      <c r="B713" s="1" t="s">
        <v>1934</v>
      </c>
      <c r="C713" s="2">
        <v>6280</v>
      </c>
      <c r="D713" s="1" t="s">
        <v>1935</v>
      </c>
      <c r="E713" s="1">
        <v>1</v>
      </c>
      <c r="F713" s="1" t="s">
        <v>24</v>
      </c>
      <c r="G713" s="2">
        <v>11000</v>
      </c>
      <c r="H713" s="1" t="s">
        <v>32</v>
      </c>
      <c r="I713" s="1" t="s">
        <v>5</v>
      </c>
      <c r="J713" s="1" t="s">
        <v>13</v>
      </c>
      <c r="K713" s="1">
        <v>9</v>
      </c>
      <c r="L713" s="3">
        <v>45685</v>
      </c>
      <c r="M713" s="1">
        <v>22</v>
      </c>
      <c r="N713" s="1" t="s">
        <v>1936</v>
      </c>
      <c r="O713" s="1" t="s">
        <v>20</v>
      </c>
      <c r="P713" s="2">
        <v>1968</v>
      </c>
      <c r="Q713" s="1">
        <v>68.900000000000006</v>
      </c>
      <c r="R713" s="1">
        <v>5</v>
      </c>
      <c r="S713" s="1">
        <v>106</v>
      </c>
      <c r="T713" s="1">
        <v>2015</v>
      </c>
      <c r="U713" s="5" t="str">
        <f t="shared" si="110"/>
        <v>Manual</v>
      </c>
      <c r="V713" s="7">
        <f t="shared" si="111"/>
        <v>5000</v>
      </c>
      <c r="W713" s="7" t="str">
        <f>IFERROR(INDEX(PriceBands!C:C,MATCH(V713,PriceBands!A:A,0)),"£30k+")</f>
        <v>£5-10k</v>
      </c>
      <c r="X713" s="7">
        <f t="shared" si="112"/>
        <v>0</v>
      </c>
      <c r="Y713" s="7" t="str">
        <f>IFERROR(INDEX(MileageBand!B:B,MATCH(VehicleData!X713,MileageBand!A:A,0)),"Extremely High")</f>
        <v>Low</v>
      </c>
      <c r="Z713" s="7">
        <f t="shared" si="113"/>
        <v>2</v>
      </c>
      <c r="AA713" s="9" t="str">
        <f t="shared" si="114"/>
        <v>Y</v>
      </c>
      <c r="AB713" s="9" t="str">
        <f t="shared" si="115"/>
        <v>Y</v>
      </c>
      <c r="AC713" s="9" t="str">
        <f t="shared" si="116"/>
        <v>Y</v>
      </c>
      <c r="AD713" s="9" t="str">
        <f t="shared" si="117"/>
        <v>Y</v>
      </c>
      <c r="AE713" s="9" t="str">
        <f t="shared" si="118"/>
        <v>Y</v>
      </c>
      <c r="AF713" s="11" t="str">
        <f t="shared" si="119"/>
        <v>Y</v>
      </c>
    </row>
    <row r="714" spans="1:32" ht="13" x14ac:dyDescent="0.15">
      <c r="A714" s="1" t="s">
        <v>1937</v>
      </c>
      <c r="B714" s="1" t="s">
        <v>40</v>
      </c>
      <c r="C714" s="2">
        <v>12845</v>
      </c>
      <c r="D714" s="1" t="s">
        <v>1938</v>
      </c>
      <c r="E714" s="1">
        <v>1</v>
      </c>
      <c r="F714" s="1" t="s">
        <v>11</v>
      </c>
      <c r="G714" s="1">
        <v>16</v>
      </c>
      <c r="H714" s="1" t="s">
        <v>32</v>
      </c>
      <c r="I714" s="1" t="s">
        <v>5</v>
      </c>
      <c r="J714" s="1" t="s">
        <v>13</v>
      </c>
      <c r="K714" s="1">
        <v>9</v>
      </c>
      <c r="L714" s="3">
        <v>45707</v>
      </c>
      <c r="M714" s="1">
        <v>18</v>
      </c>
      <c r="N714" s="1" t="s">
        <v>1939</v>
      </c>
      <c r="O714" s="1" t="s">
        <v>20</v>
      </c>
      <c r="P714" s="2">
        <v>1595</v>
      </c>
      <c r="Q714" s="1">
        <v>51.4</v>
      </c>
      <c r="R714" s="1">
        <v>5</v>
      </c>
      <c r="S714" s="1">
        <v>127</v>
      </c>
      <c r="T714" s="1">
        <v>2015</v>
      </c>
      <c r="U714" s="5" t="str">
        <f t="shared" si="110"/>
        <v>Manual</v>
      </c>
      <c r="V714" s="7">
        <f t="shared" si="111"/>
        <v>10000</v>
      </c>
      <c r="W714" s="7" t="str">
        <f>IFERROR(INDEX(PriceBands!C:C,MATCH(V714,PriceBands!A:A,0)),"£30k+")</f>
        <v>£10-£15k</v>
      </c>
      <c r="X714" s="7">
        <f t="shared" si="112"/>
        <v>0</v>
      </c>
      <c r="Y714" s="7" t="str">
        <f>IFERROR(INDEX(MileageBand!B:B,MATCH(VehicleData!X714,MileageBand!A:A,0)),"Extremely High")</f>
        <v>Low</v>
      </c>
      <c r="Z714" s="7">
        <f t="shared" si="113"/>
        <v>1.6</v>
      </c>
      <c r="AA714" s="9" t="str">
        <f t="shared" si="114"/>
        <v>Y</v>
      </c>
      <c r="AB714" s="9" t="str">
        <f t="shared" si="115"/>
        <v>Y</v>
      </c>
      <c r="AC714" s="9" t="str">
        <f t="shared" si="116"/>
        <v>Y</v>
      </c>
      <c r="AD714" s="9" t="str">
        <f t="shared" si="117"/>
        <v>Y</v>
      </c>
      <c r="AE714" s="9" t="str">
        <f t="shared" si="118"/>
        <v>Y</v>
      </c>
      <c r="AF714" s="11" t="str">
        <f t="shared" si="119"/>
        <v>Y</v>
      </c>
    </row>
    <row r="715" spans="1:32" ht="13" x14ac:dyDescent="0.15">
      <c r="A715" s="1" t="s">
        <v>1940</v>
      </c>
      <c r="B715" s="1" t="s">
        <v>112</v>
      </c>
      <c r="C715" s="2">
        <v>3180</v>
      </c>
      <c r="D715" s="1" t="s">
        <v>1858</v>
      </c>
      <c r="E715" s="1">
        <v>1</v>
      </c>
      <c r="F715" s="1" t="s">
        <v>24</v>
      </c>
      <c r="G715" s="2">
        <v>104000</v>
      </c>
      <c r="H715" s="1" t="s">
        <v>48</v>
      </c>
      <c r="I715" s="1" t="s">
        <v>25</v>
      </c>
      <c r="J715" s="1" t="s">
        <v>13</v>
      </c>
      <c r="K715" s="1">
        <v>10</v>
      </c>
      <c r="L715" s="3">
        <v>45220</v>
      </c>
      <c r="M715" s="1">
        <v>17</v>
      </c>
      <c r="N715" s="1" t="s">
        <v>1941</v>
      </c>
      <c r="O715" s="1" t="s">
        <v>20</v>
      </c>
      <c r="P715" s="2">
        <v>1560</v>
      </c>
      <c r="Q715" s="1">
        <v>76.400000000000006</v>
      </c>
      <c r="R715" s="1">
        <v>5</v>
      </c>
      <c r="S715" s="1">
        <v>95</v>
      </c>
      <c r="T715" s="1">
        <v>2014</v>
      </c>
      <c r="U715" s="5" t="str">
        <f t="shared" si="110"/>
        <v>Manual</v>
      </c>
      <c r="V715" s="7">
        <f t="shared" si="111"/>
        <v>0</v>
      </c>
      <c r="W715" s="7" t="str">
        <f>IFERROR(INDEX(PriceBands!C:C,MATCH(V715,PriceBands!A:A,0)),"£30k+")</f>
        <v>£0-5k</v>
      </c>
      <c r="X715" s="7">
        <f t="shared" si="112"/>
        <v>100000</v>
      </c>
      <c r="Y715" s="7" t="str">
        <f>IFERROR(INDEX(MileageBand!B:B,MATCH(VehicleData!X715,MileageBand!A:A,0)),"Extremely High")</f>
        <v>High</v>
      </c>
      <c r="Z715" s="7">
        <f t="shared" si="113"/>
        <v>1.6</v>
      </c>
      <c r="AA715" s="9" t="str">
        <f t="shared" si="114"/>
        <v>Y</v>
      </c>
      <c r="AB715" s="9" t="str">
        <f t="shared" si="115"/>
        <v>N</v>
      </c>
      <c r="AC715" s="9" t="str">
        <f t="shared" si="116"/>
        <v>Y</v>
      </c>
      <c r="AD715" s="9" t="str">
        <f t="shared" si="117"/>
        <v>Y</v>
      </c>
      <c r="AE715" s="9" t="str">
        <f t="shared" si="118"/>
        <v>Y</v>
      </c>
      <c r="AF715" s="11" t="str">
        <f t="shared" si="119"/>
        <v>N</v>
      </c>
    </row>
    <row r="716" spans="1:32" ht="13" x14ac:dyDescent="0.15">
      <c r="A716" s="1" t="s">
        <v>1942</v>
      </c>
      <c r="B716" s="1" t="s">
        <v>1919</v>
      </c>
      <c r="C716" s="2">
        <v>2945</v>
      </c>
      <c r="D716" s="1" t="s">
        <v>1943</v>
      </c>
      <c r="E716" s="1">
        <v>2</v>
      </c>
      <c r="F716" s="1" t="s">
        <v>24</v>
      </c>
      <c r="G716" s="2">
        <v>57000</v>
      </c>
      <c r="H716" s="1" t="s">
        <v>32</v>
      </c>
      <c r="I716" s="1" t="s">
        <v>5</v>
      </c>
      <c r="J716" s="1" t="s">
        <v>13</v>
      </c>
      <c r="K716" s="1">
        <v>13</v>
      </c>
      <c r="L716" s="3">
        <v>45438</v>
      </c>
      <c r="M716" s="1">
        <v>16</v>
      </c>
      <c r="N716" s="1" t="s">
        <v>1944</v>
      </c>
      <c r="O716" s="1" t="s">
        <v>20</v>
      </c>
      <c r="P716" s="2">
        <v>1991</v>
      </c>
      <c r="Q716" s="1">
        <v>52.3</v>
      </c>
      <c r="R716" s="1">
        <v>5</v>
      </c>
      <c r="S716" s="1">
        <v>144</v>
      </c>
      <c r="T716" s="1">
        <v>2011</v>
      </c>
      <c r="U716" s="5" t="str">
        <f t="shared" si="110"/>
        <v>Automatic</v>
      </c>
      <c r="V716" s="7">
        <f t="shared" si="111"/>
        <v>0</v>
      </c>
      <c r="W716" s="7" t="str">
        <f>IFERROR(INDEX(PriceBands!C:C,MATCH(V716,PriceBands!A:A,0)),"£30k+")</f>
        <v>£0-5k</v>
      </c>
      <c r="X716" s="7">
        <f t="shared" si="112"/>
        <v>50000</v>
      </c>
      <c r="Y716" s="7" t="str">
        <f>IFERROR(INDEX(MileageBand!B:B,MATCH(VehicleData!X716,MileageBand!A:A,0)),"Extremely High")</f>
        <v>Medium</v>
      </c>
      <c r="Z716" s="7">
        <f t="shared" si="113"/>
        <v>2</v>
      </c>
      <c r="AA716" s="9" t="str">
        <f t="shared" si="114"/>
        <v>Y</v>
      </c>
      <c r="AB716" s="9" t="str">
        <f t="shared" si="115"/>
        <v>Y</v>
      </c>
      <c r="AC716" s="9" t="str">
        <f t="shared" si="116"/>
        <v>Y</v>
      </c>
      <c r="AD716" s="9" t="str">
        <f t="shared" si="117"/>
        <v>N</v>
      </c>
      <c r="AE716" s="9" t="str">
        <f t="shared" si="118"/>
        <v>Y</v>
      </c>
      <c r="AF716" s="11" t="str">
        <f t="shared" si="119"/>
        <v>N</v>
      </c>
    </row>
    <row r="717" spans="1:32" ht="13" x14ac:dyDescent="0.15">
      <c r="A717" s="1" t="s">
        <v>1945</v>
      </c>
      <c r="B717" s="1" t="s">
        <v>46</v>
      </c>
      <c r="C717" s="2">
        <v>8845</v>
      </c>
      <c r="D717" s="1" t="s">
        <v>1946</v>
      </c>
      <c r="E717" s="1">
        <v>1</v>
      </c>
      <c r="F717" s="1" t="s">
        <v>24</v>
      </c>
      <c r="G717" s="2">
        <v>68000</v>
      </c>
      <c r="H717" s="1" t="s">
        <v>12</v>
      </c>
      <c r="I717" s="1" t="s">
        <v>25</v>
      </c>
      <c r="J717" s="1" t="s">
        <v>26</v>
      </c>
      <c r="K717" s="1">
        <v>13</v>
      </c>
      <c r="L717" s="3">
        <v>44630</v>
      </c>
      <c r="M717" s="1">
        <v>23</v>
      </c>
      <c r="N717" s="1" t="s">
        <v>1947</v>
      </c>
      <c r="O717" s="1" t="s">
        <v>28</v>
      </c>
      <c r="P717" s="2">
        <v>1968</v>
      </c>
      <c r="Q717" s="1">
        <v>61.4</v>
      </c>
      <c r="R717" s="1">
        <v>5</v>
      </c>
      <c r="S717" s="1">
        <v>120</v>
      </c>
      <c r="T717" s="1">
        <v>2011</v>
      </c>
      <c r="U717" s="5" t="str">
        <f t="shared" si="110"/>
        <v>Manual</v>
      </c>
      <c r="V717" s="7">
        <f t="shared" si="111"/>
        <v>5000</v>
      </c>
      <c r="W717" s="7" t="str">
        <f>IFERROR(INDEX(PriceBands!C:C,MATCH(V717,PriceBands!A:A,0)),"£30k+")</f>
        <v>£5-10k</v>
      </c>
      <c r="X717" s="7">
        <f t="shared" si="112"/>
        <v>50000</v>
      </c>
      <c r="Y717" s="7" t="str">
        <f>IFERROR(INDEX(MileageBand!B:B,MATCH(VehicleData!X717,MileageBand!A:A,0)),"Extremely High")</f>
        <v>Medium</v>
      </c>
      <c r="Z717" s="7">
        <f t="shared" si="113"/>
        <v>2</v>
      </c>
      <c r="AA717" s="9" t="str">
        <f t="shared" si="114"/>
        <v>Y</v>
      </c>
      <c r="AB717" s="9" t="str">
        <f t="shared" si="115"/>
        <v>Y</v>
      </c>
      <c r="AC717" s="9" t="str">
        <f t="shared" si="116"/>
        <v>Y</v>
      </c>
      <c r="AD717" s="9" t="str">
        <f t="shared" si="117"/>
        <v>N</v>
      </c>
      <c r="AE717" s="9" t="str">
        <f t="shared" si="118"/>
        <v>Y</v>
      </c>
      <c r="AF717" s="11" t="str">
        <f t="shared" si="119"/>
        <v>N</v>
      </c>
    </row>
    <row r="718" spans="1:32" ht="13" x14ac:dyDescent="0.15">
      <c r="A718" s="1" t="s">
        <v>1948</v>
      </c>
      <c r="B718" s="1" t="s">
        <v>36</v>
      </c>
      <c r="C718" s="2">
        <v>6395</v>
      </c>
      <c r="D718" s="1" t="s">
        <v>1949</v>
      </c>
      <c r="E718" s="1">
        <v>1</v>
      </c>
      <c r="F718" s="1" t="s">
        <v>11</v>
      </c>
      <c r="G718" s="1">
        <v>1</v>
      </c>
      <c r="H718" s="1" t="s">
        <v>56</v>
      </c>
      <c r="I718" s="1" t="s">
        <v>5</v>
      </c>
      <c r="J718" s="1" t="s">
        <v>117</v>
      </c>
      <c r="K718" s="1">
        <v>9</v>
      </c>
      <c r="L718" s="3">
        <v>45609</v>
      </c>
      <c r="M718" s="1">
        <v>9</v>
      </c>
      <c r="N718" s="1" t="s">
        <v>1950</v>
      </c>
      <c r="O718" s="1" t="s">
        <v>119</v>
      </c>
      <c r="P718" s="1">
        <v>898</v>
      </c>
      <c r="Q718" s="1">
        <v>67.3</v>
      </c>
      <c r="R718" s="1">
        <v>2</v>
      </c>
      <c r="S718" s="1">
        <v>97</v>
      </c>
      <c r="T718" s="1">
        <v>2015</v>
      </c>
      <c r="U718" s="5" t="str">
        <f t="shared" si="110"/>
        <v>Manual</v>
      </c>
      <c r="V718" s="7">
        <f t="shared" si="111"/>
        <v>5000</v>
      </c>
      <c r="W718" s="7" t="str">
        <f>IFERROR(INDEX(PriceBands!C:C,MATCH(V718,PriceBands!A:A,0)),"£30k+")</f>
        <v>£5-10k</v>
      </c>
      <c r="X718" s="7">
        <f t="shared" si="112"/>
        <v>0</v>
      </c>
      <c r="Y718" s="7" t="str">
        <f>IFERROR(INDEX(MileageBand!B:B,MATCH(VehicleData!X718,MileageBand!A:A,0)),"Extremely High")</f>
        <v>Low</v>
      </c>
      <c r="Z718" s="7">
        <f t="shared" si="113"/>
        <v>0.9</v>
      </c>
      <c r="AA718" s="9" t="str">
        <f t="shared" si="114"/>
        <v>Y</v>
      </c>
      <c r="AB718" s="9" t="str">
        <f t="shared" si="115"/>
        <v>Y</v>
      </c>
      <c r="AC718" s="9" t="str">
        <f t="shared" si="116"/>
        <v>Y</v>
      </c>
      <c r="AD718" s="9" t="str">
        <f t="shared" si="117"/>
        <v>Y</v>
      </c>
      <c r="AE718" s="9" t="str">
        <f t="shared" si="118"/>
        <v>Y</v>
      </c>
      <c r="AF718" s="11" t="str">
        <f t="shared" si="119"/>
        <v>Y</v>
      </c>
    </row>
    <row r="719" spans="1:32" ht="13" x14ac:dyDescent="0.15">
      <c r="A719" s="1" t="s">
        <v>1951</v>
      </c>
      <c r="B719" s="1" t="s">
        <v>40</v>
      </c>
      <c r="C719" s="2">
        <v>15295</v>
      </c>
      <c r="D719" s="1" t="s">
        <v>160</v>
      </c>
      <c r="E719" s="1">
        <v>2</v>
      </c>
      <c r="F719" s="1" t="s">
        <v>24</v>
      </c>
      <c r="G719" s="2">
        <v>43000</v>
      </c>
      <c r="H719" s="1" t="s">
        <v>56</v>
      </c>
      <c r="I719" s="1" t="s">
        <v>5</v>
      </c>
      <c r="J719" s="1" t="s">
        <v>26</v>
      </c>
      <c r="K719" s="1">
        <v>9</v>
      </c>
      <c r="L719" s="3">
        <v>45477</v>
      </c>
      <c r="M719" s="1">
        <v>24</v>
      </c>
      <c r="N719" s="1" t="s">
        <v>1952</v>
      </c>
      <c r="O719" s="1" t="s">
        <v>28</v>
      </c>
      <c r="P719" s="2">
        <v>2143</v>
      </c>
      <c r="Q719" s="1">
        <v>62.8</v>
      </c>
      <c r="R719" s="1">
        <v>5</v>
      </c>
      <c r="S719" s="1">
        <v>109</v>
      </c>
      <c r="T719" s="1">
        <v>2015</v>
      </c>
      <c r="U719" s="5" t="str">
        <f t="shared" si="110"/>
        <v>Automatic</v>
      </c>
      <c r="V719" s="7">
        <f t="shared" si="111"/>
        <v>15000</v>
      </c>
      <c r="W719" s="7" t="str">
        <f>IFERROR(INDEX(PriceBands!C:C,MATCH(V719,PriceBands!A:A,0)),"£30k+")</f>
        <v>£15-20k</v>
      </c>
      <c r="X719" s="7">
        <f t="shared" si="112"/>
        <v>0</v>
      </c>
      <c r="Y719" s="7" t="str">
        <f>IFERROR(INDEX(MileageBand!B:B,MATCH(VehicleData!X719,MileageBand!A:A,0)),"Extremely High")</f>
        <v>Low</v>
      </c>
      <c r="Z719" s="7">
        <f t="shared" si="113"/>
        <v>2.1</v>
      </c>
      <c r="AA719" s="9" t="str">
        <f t="shared" si="114"/>
        <v>Y</v>
      </c>
      <c r="AB719" s="9" t="str">
        <f t="shared" si="115"/>
        <v>Y</v>
      </c>
      <c r="AC719" s="9" t="str">
        <f t="shared" si="116"/>
        <v>Y</v>
      </c>
      <c r="AD719" s="9" t="str">
        <f t="shared" si="117"/>
        <v>Y</v>
      </c>
      <c r="AE719" s="9" t="str">
        <f t="shared" si="118"/>
        <v>Y</v>
      </c>
      <c r="AF719" s="11" t="str">
        <f t="shared" si="119"/>
        <v>Y</v>
      </c>
    </row>
    <row r="720" spans="1:32" ht="13" x14ac:dyDescent="0.15">
      <c r="A720" s="1" t="s">
        <v>1953</v>
      </c>
      <c r="B720" s="1" t="s">
        <v>22</v>
      </c>
      <c r="C720" s="2">
        <v>6895</v>
      </c>
      <c r="D720" s="1" t="s">
        <v>1954</v>
      </c>
      <c r="E720" s="1">
        <v>1</v>
      </c>
      <c r="F720" s="1" t="s">
        <v>24</v>
      </c>
      <c r="G720" s="2">
        <v>109000</v>
      </c>
      <c r="H720" s="1" t="s">
        <v>32</v>
      </c>
      <c r="I720" s="1" t="s">
        <v>25</v>
      </c>
      <c r="J720" s="1" t="s">
        <v>26</v>
      </c>
      <c r="K720" s="1">
        <v>13</v>
      </c>
      <c r="L720" s="3">
        <v>43243</v>
      </c>
      <c r="M720" s="1">
        <v>21</v>
      </c>
      <c r="N720" s="1" t="s">
        <v>1955</v>
      </c>
      <c r="O720" s="1" t="s">
        <v>28</v>
      </c>
      <c r="P720" s="2">
        <v>1968</v>
      </c>
      <c r="Q720" s="1">
        <v>61.4</v>
      </c>
      <c r="R720" s="1">
        <v>5</v>
      </c>
      <c r="S720" s="1">
        <v>119</v>
      </c>
      <c r="T720" s="1">
        <v>2011</v>
      </c>
      <c r="U720" s="5" t="str">
        <f t="shared" si="110"/>
        <v>Manual</v>
      </c>
      <c r="V720" s="7">
        <f t="shared" si="111"/>
        <v>5000</v>
      </c>
      <c r="W720" s="7" t="str">
        <f>IFERROR(INDEX(PriceBands!C:C,MATCH(V720,PriceBands!A:A,0)),"£30k+")</f>
        <v>£5-10k</v>
      </c>
      <c r="X720" s="7">
        <f t="shared" si="112"/>
        <v>100000</v>
      </c>
      <c r="Y720" s="7" t="str">
        <f>IFERROR(INDEX(MileageBand!B:B,MATCH(VehicleData!X720,MileageBand!A:A,0)),"Extremely High")</f>
        <v>High</v>
      </c>
      <c r="Z720" s="7">
        <f t="shared" si="113"/>
        <v>2</v>
      </c>
      <c r="AA720" s="9" t="str">
        <f t="shared" si="114"/>
        <v>Y</v>
      </c>
      <c r="AB720" s="9" t="str">
        <f t="shared" si="115"/>
        <v>N</v>
      </c>
      <c r="AC720" s="9" t="str">
        <f t="shared" si="116"/>
        <v>Y</v>
      </c>
      <c r="AD720" s="9" t="str">
        <f t="shared" si="117"/>
        <v>N</v>
      </c>
      <c r="AE720" s="9" t="str">
        <f t="shared" si="118"/>
        <v>Y</v>
      </c>
      <c r="AF720" s="11" t="str">
        <f t="shared" si="119"/>
        <v>N</v>
      </c>
    </row>
    <row r="721" spans="1:32" ht="13" x14ac:dyDescent="0.15">
      <c r="A721" s="1" t="s">
        <v>1956</v>
      </c>
      <c r="B721" s="1" t="s">
        <v>40</v>
      </c>
      <c r="C721" s="2">
        <v>12045</v>
      </c>
      <c r="D721" s="1" t="s">
        <v>1957</v>
      </c>
      <c r="E721" s="1">
        <v>2</v>
      </c>
      <c r="F721" s="1" t="s">
        <v>11</v>
      </c>
      <c r="G721" s="2">
        <v>30000</v>
      </c>
      <c r="H721" s="1" t="s">
        <v>32</v>
      </c>
      <c r="I721" s="1" t="s">
        <v>25</v>
      </c>
      <c r="J721" s="1" t="s">
        <v>13</v>
      </c>
      <c r="K721" s="1">
        <v>6</v>
      </c>
      <c r="L721" s="3">
        <v>45339</v>
      </c>
      <c r="M721" s="1">
        <v>17</v>
      </c>
      <c r="N721" s="1" t="s">
        <v>1958</v>
      </c>
      <c r="O721" s="1" t="s">
        <v>20</v>
      </c>
      <c r="P721" s="2">
        <v>1595</v>
      </c>
      <c r="Q721" s="1">
        <v>55.4</v>
      </c>
      <c r="R721" s="1">
        <v>5</v>
      </c>
      <c r="S721" s="1">
        <v>121</v>
      </c>
      <c r="T721" s="1">
        <v>2018</v>
      </c>
      <c r="U721" s="5" t="str">
        <f t="shared" si="110"/>
        <v>Automatic</v>
      </c>
      <c r="V721" s="7">
        <f t="shared" si="111"/>
        <v>10000</v>
      </c>
      <c r="W721" s="7" t="str">
        <f>IFERROR(INDEX(PriceBands!C:C,MATCH(V721,PriceBands!A:A,0)),"£30k+")</f>
        <v>£10-£15k</v>
      </c>
      <c r="X721" s="7">
        <f t="shared" si="112"/>
        <v>0</v>
      </c>
      <c r="Y721" s="7" t="str">
        <f>IFERROR(INDEX(MileageBand!B:B,MATCH(VehicleData!X721,MileageBand!A:A,0)),"Extremely High")</f>
        <v>Low</v>
      </c>
      <c r="Z721" s="7">
        <f t="shared" si="113"/>
        <v>1.6</v>
      </c>
      <c r="AA721" s="9" t="str">
        <f t="shared" si="114"/>
        <v>Y</v>
      </c>
      <c r="AB721" s="9" t="str">
        <f t="shared" si="115"/>
        <v>Y</v>
      </c>
      <c r="AC721" s="9" t="str">
        <f t="shared" si="116"/>
        <v>Y</v>
      </c>
      <c r="AD721" s="9" t="str">
        <f t="shared" si="117"/>
        <v>Y</v>
      </c>
      <c r="AE721" s="9" t="str">
        <f t="shared" si="118"/>
        <v>Y</v>
      </c>
      <c r="AF721" s="11" t="str">
        <f t="shared" si="119"/>
        <v>Y</v>
      </c>
    </row>
    <row r="722" spans="1:32" ht="13" x14ac:dyDescent="0.15">
      <c r="A722" s="1" t="s">
        <v>1959</v>
      </c>
      <c r="B722" s="1" t="s">
        <v>94</v>
      </c>
      <c r="C722" s="2">
        <v>18195</v>
      </c>
      <c r="D722" s="1" t="s">
        <v>1960</v>
      </c>
      <c r="E722" s="1">
        <v>2</v>
      </c>
      <c r="F722" s="1" t="s">
        <v>24</v>
      </c>
      <c r="G722" s="2">
        <v>46000</v>
      </c>
      <c r="H722" s="1" t="s">
        <v>48</v>
      </c>
      <c r="I722" s="1" t="s">
        <v>25</v>
      </c>
      <c r="J722" s="1" t="s">
        <v>26</v>
      </c>
      <c r="K722" s="1">
        <v>11</v>
      </c>
      <c r="L722" s="3">
        <v>44647</v>
      </c>
      <c r="M722" s="1">
        <v>43</v>
      </c>
      <c r="N722" s="1" t="s">
        <v>1961</v>
      </c>
      <c r="O722" s="1" t="s">
        <v>28</v>
      </c>
      <c r="P722" s="2">
        <v>2993</v>
      </c>
      <c r="Q722" s="1">
        <v>51.4</v>
      </c>
      <c r="R722" s="1">
        <v>5</v>
      </c>
      <c r="S722" s="1">
        <v>144</v>
      </c>
      <c r="T722" s="1">
        <v>2013</v>
      </c>
      <c r="U722" s="5" t="str">
        <f t="shared" si="110"/>
        <v>Automatic</v>
      </c>
      <c r="V722" s="7">
        <f t="shared" si="111"/>
        <v>15000</v>
      </c>
      <c r="W722" s="7" t="str">
        <f>IFERROR(INDEX(PriceBands!C:C,MATCH(V722,PriceBands!A:A,0)),"£30k+")</f>
        <v>£15-20k</v>
      </c>
      <c r="X722" s="7">
        <f t="shared" si="112"/>
        <v>0</v>
      </c>
      <c r="Y722" s="7" t="str">
        <f>IFERROR(INDEX(MileageBand!B:B,MATCH(VehicleData!X722,MileageBand!A:A,0)),"Extremely High")</f>
        <v>Low</v>
      </c>
      <c r="Z722" s="7">
        <f t="shared" si="113"/>
        <v>3</v>
      </c>
      <c r="AA722" s="9" t="str">
        <f t="shared" si="114"/>
        <v>Y</v>
      </c>
      <c r="AB722" s="9" t="str">
        <f t="shared" si="115"/>
        <v>Y</v>
      </c>
      <c r="AC722" s="9" t="str">
        <f t="shared" si="116"/>
        <v>N</v>
      </c>
      <c r="AD722" s="9" t="str">
        <f t="shared" si="117"/>
        <v>N</v>
      </c>
      <c r="AE722" s="9" t="str">
        <f t="shared" si="118"/>
        <v>Y</v>
      </c>
      <c r="AF722" s="11" t="str">
        <f t="shared" si="119"/>
        <v>N</v>
      </c>
    </row>
    <row r="723" spans="1:32" ht="13" x14ac:dyDescent="0.15">
      <c r="A723" s="1" t="s">
        <v>1962</v>
      </c>
      <c r="B723" s="1" t="s">
        <v>36</v>
      </c>
      <c r="C723" s="2">
        <v>3945</v>
      </c>
      <c r="D723" s="1" t="s">
        <v>641</v>
      </c>
      <c r="E723" s="1">
        <v>2</v>
      </c>
      <c r="F723" s="1" t="s">
        <v>11</v>
      </c>
      <c r="G723" s="1">
        <v>13</v>
      </c>
      <c r="H723" s="1" t="s">
        <v>12</v>
      </c>
      <c r="I723" s="1" t="s">
        <v>25</v>
      </c>
      <c r="J723" s="1" t="s">
        <v>117</v>
      </c>
      <c r="K723" s="1">
        <v>10</v>
      </c>
      <c r="L723" s="3">
        <v>43725</v>
      </c>
      <c r="M723" s="1">
        <v>4</v>
      </c>
      <c r="N723" s="1" t="s">
        <v>1963</v>
      </c>
      <c r="O723" s="1" t="s">
        <v>119</v>
      </c>
      <c r="P723" s="1">
        <v>999</v>
      </c>
      <c r="Q723" s="1">
        <v>65.7</v>
      </c>
      <c r="R723" s="1">
        <v>2</v>
      </c>
      <c r="S723" s="1">
        <v>98</v>
      </c>
      <c r="T723" s="1">
        <v>2014</v>
      </c>
      <c r="U723" s="5" t="str">
        <f t="shared" si="110"/>
        <v>Automatic</v>
      </c>
      <c r="V723" s="7">
        <f t="shared" si="111"/>
        <v>0</v>
      </c>
      <c r="W723" s="7" t="str">
        <f>IFERROR(INDEX(PriceBands!C:C,MATCH(V723,PriceBands!A:A,0)),"£30k+")</f>
        <v>£0-5k</v>
      </c>
      <c r="X723" s="7">
        <f t="shared" si="112"/>
        <v>0</v>
      </c>
      <c r="Y723" s="7" t="str">
        <f>IFERROR(INDEX(MileageBand!B:B,MATCH(VehicleData!X723,MileageBand!A:A,0)),"Extremely High")</f>
        <v>Low</v>
      </c>
      <c r="Z723" s="7">
        <f t="shared" si="113"/>
        <v>1</v>
      </c>
      <c r="AA723" s="9" t="str">
        <f t="shared" si="114"/>
        <v>Y</v>
      </c>
      <c r="AB723" s="9" t="str">
        <f t="shared" si="115"/>
        <v>Y</v>
      </c>
      <c r="AC723" s="9" t="str">
        <f t="shared" si="116"/>
        <v>Y</v>
      </c>
      <c r="AD723" s="9" t="str">
        <f t="shared" si="117"/>
        <v>Y</v>
      </c>
      <c r="AE723" s="9" t="str">
        <f t="shared" si="118"/>
        <v>Y</v>
      </c>
      <c r="AF723" s="11" t="str">
        <f t="shared" si="119"/>
        <v>Y</v>
      </c>
    </row>
    <row r="724" spans="1:32" ht="13" x14ac:dyDescent="0.15">
      <c r="A724" s="1" t="s">
        <v>1964</v>
      </c>
      <c r="B724" s="1" t="s">
        <v>436</v>
      </c>
      <c r="C724" s="2">
        <v>3760</v>
      </c>
      <c r="D724" s="1" t="s">
        <v>1965</v>
      </c>
      <c r="E724" s="1">
        <v>1</v>
      </c>
      <c r="F724" s="1" t="s">
        <v>24</v>
      </c>
      <c r="G724" s="2">
        <v>102000</v>
      </c>
      <c r="H724" s="1" t="s">
        <v>56</v>
      </c>
      <c r="I724" s="1" t="s">
        <v>5</v>
      </c>
      <c r="J724" s="1" t="s">
        <v>13</v>
      </c>
      <c r="K724" s="1">
        <v>12</v>
      </c>
      <c r="L724" s="3">
        <v>45595</v>
      </c>
      <c r="M724" s="1">
        <v>28</v>
      </c>
      <c r="N724" s="1" t="s">
        <v>1966</v>
      </c>
      <c r="O724" s="1" t="s">
        <v>20</v>
      </c>
      <c r="P724" s="2">
        <v>2183</v>
      </c>
      <c r="Q724" s="1">
        <v>53.3</v>
      </c>
      <c r="R724" s="1">
        <v>5</v>
      </c>
      <c r="S724" s="1">
        <v>140</v>
      </c>
      <c r="T724" s="1">
        <v>2012</v>
      </c>
      <c r="U724" s="5" t="str">
        <f t="shared" si="110"/>
        <v>Manual</v>
      </c>
      <c r="V724" s="7">
        <f t="shared" si="111"/>
        <v>0</v>
      </c>
      <c r="W724" s="7" t="str">
        <f>IFERROR(INDEX(PriceBands!C:C,MATCH(V724,PriceBands!A:A,0)),"£30k+")</f>
        <v>£0-5k</v>
      </c>
      <c r="X724" s="7">
        <f t="shared" si="112"/>
        <v>100000</v>
      </c>
      <c r="Y724" s="7" t="str">
        <f>IFERROR(INDEX(MileageBand!B:B,MATCH(VehicleData!X724,MileageBand!A:A,0)),"Extremely High")</f>
        <v>High</v>
      </c>
      <c r="Z724" s="7">
        <f t="shared" si="113"/>
        <v>2.2000000000000002</v>
      </c>
      <c r="AA724" s="9" t="str">
        <f t="shared" si="114"/>
        <v>Y</v>
      </c>
      <c r="AB724" s="9" t="str">
        <f t="shared" si="115"/>
        <v>N</v>
      </c>
      <c r="AC724" s="9" t="str">
        <f t="shared" si="116"/>
        <v>Y</v>
      </c>
      <c r="AD724" s="9" t="str">
        <f t="shared" si="117"/>
        <v>N</v>
      </c>
      <c r="AE724" s="9" t="str">
        <f t="shared" si="118"/>
        <v>Y</v>
      </c>
      <c r="AF724" s="11" t="str">
        <f t="shared" si="119"/>
        <v>N</v>
      </c>
    </row>
    <row r="725" spans="1:32" ht="13" x14ac:dyDescent="0.15">
      <c r="A725" s="1" t="s">
        <v>1967</v>
      </c>
      <c r="B725" s="1" t="s">
        <v>40</v>
      </c>
      <c r="C725" s="2">
        <v>10145</v>
      </c>
      <c r="D725" s="1" t="s">
        <v>1968</v>
      </c>
      <c r="E725" s="1">
        <v>2</v>
      </c>
      <c r="F725" s="1" t="s">
        <v>11</v>
      </c>
      <c r="G725" s="2">
        <v>60000</v>
      </c>
      <c r="H725" s="1" t="s">
        <v>48</v>
      </c>
      <c r="I725" s="1" t="s">
        <v>25</v>
      </c>
      <c r="J725" s="1" t="s">
        <v>26</v>
      </c>
      <c r="K725" s="1">
        <v>13</v>
      </c>
      <c r="L725" s="3">
        <v>44618</v>
      </c>
      <c r="M725" s="1">
        <v>29</v>
      </c>
      <c r="N725" s="1" t="s">
        <v>1969</v>
      </c>
      <c r="O725" s="1" t="s">
        <v>28</v>
      </c>
      <c r="P725" s="2">
        <v>1796</v>
      </c>
      <c r="Q725" s="1">
        <v>39.799999999999997</v>
      </c>
      <c r="R725" s="1">
        <v>5</v>
      </c>
      <c r="S725" s="1">
        <v>163</v>
      </c>
      <c r="T725" s="1">
        <v>2011</v>
      </c>
      <c r="U725" s="5" t="str">
        <f t="shared" si="110"/>
        <v>Automatic</v>
      </c>
      <c r="V725" s="7">
        <f t="shared" si="111"/>
        <v>10000</v>
      </c>
      <c r="W725" s="7" t="str">
        <f>IFERROR(INDEX(PriceBands!C:C,MATCH(V725,PriceBands!A:A,0)),"£30k+")</f>
        <v>£10-£15k</v>
      </c>
      <c r="X725" s="7">
        <f t="shared" si="112"/>
        <v>50000</v>
      </c>
      <c r="Y725" s="7" t="str">
        <f>IFERROR(INDEX(MileageBand!B:B,MATCH(VehicleData!X725,MileageBand!A:A,0)),"Extremely High")</f>
        <v>Medium</v>
      </c>
      <c r="Z725" s="7">
        <f t="shared" si="113"/>
        <v>1.8</v>
      </c>
      <c r="AA725" s="9" t="str">
        <f t="shared" si="114"/>
        <v>Y</v>
      </c>
      <c r="AB725" s="9" t="str">
        <f t="shared" si="115"/>
        <v>Y</v>
      </c>
      <c r="AC725" s="9" t="str">
        <f t="shared" si="116"/>
        <v>Y</v>
      </c>
      <c r="AD725" s="9" t="str">
        <f t="shared" si="117"/>
        <v>N</v>
      </c>
      <c r="AE725" s="9" t="str">
        <f t="shared" si="118"/>
        <v>Y</v>
      </c>
      <c r="AF725" s="11" t="str">
        <f t="shared" si="119"/>
        <v>N</v>
      </c>
    </row>
    <row r="726" spans="1:32" ht="13" x14ac:dyDescent="0.15">
      <c r="A726" s="1" t="s">
        <v>1970</v>
      </c>
      <c r="B726" s="1" t="s">
        <v>22</v>
      </c>
      <c r="C726" s="2">
        <v>1403</v>
      </c>
      <c r="D726" s="1" t="s">
        <v>653</v>
      </c>
      <c r="E726" s="1">
        <v>1</v>
      </c>
      <c r="F726" s="1" t="s">
        <v>24</v>
      </c>
      <c r="G726" s="2">
        <v>130000</v>
      </c>
      <c r="H726" s="1" t="s">
        <v>65</v>
      </c>
      <c r="I726" s="1" t="s">
        <v>25</v>
      </c>
      <c r="J726" s="1" t="s">
        <v>13</v>
      </c>
      <c r="K726" s="1">
        <v>16</v>
      </c>
      <c r="L726" s="3">
        <v>45261</v>
      </c>
      <c r="M726" s="1">
        <v>14</v>
      </c>
      <c r="N726" s="1" t="s">
        <v>1971</v>
      </c>
      <c r="O726" s="1" t="s">
        <v>20</v>
      </c>
      <c r="P726" s="2">
        <v>1896</v>
      </c>
      <c r="Q726" s="1">
        <v>53.3</v>
      </c>
      <c r="R726" s="1">
        <v>5</v>
      </c>
      <c r="S726" s="1">
        <v>132</v>
      </c>
      <c r="T726" s="1">
        <v>2008</v>
      </c>
      <c r="U726" s="5" t="str">
        <f t="shared" si="110"/>
        <v>Manual</v>
      </c>
      <c r="V726" s="7">
        <f t="shared" si="111"/>
        <v>0</v>
      </c>
      <c r="W726" s="7" t="str">
        <f>IFERROR(INDEX(PriceBands!C:C,MATCH(V726,PriceBands!A:A,0)),"£30k+")</f>
        <v>£0-5k</v>
      </c>
      <c r="X726" s="7">
        <f t="shared" si="112"/>
        <v>100000</v>
      </c>
      <c r="Y726" s="7" t="str">
        <f>IFERROR(INDEX(MileageBand!B:B,MATCH(VehicleData!X726,MileageBand!A:A,0)),"Extremely High")</f>
        <v>High</v>
      </c>
      <c r="Z726" s="7">
        <f t="shared" si="113"/>
        <v>1.9</v>
      </c>
      <c r="AA726" s="9" t="str">
        <f t="shared" si="114"/>
        <v>Y</v>
      </c>
      <c r="AB726" s="9" t="str">
        <f t="shared" si="115"/>
        <v>N</v>
      </c>
      <c r="AC726" s="9" t="str">
        <f t="shared" si="116"/>
        <v>Y</v>
      </c>
      <c r="AD726" s="9" t="str">
        <f t="shared" si="117"/>
        <v>N</v>
      </c>
      <c r="AE726" s="9" t="str">
        <f t="shared" si="118"/>
        <v>Y</v>
      </c>
      <c r="AF726" s="11" t="str">
        <f t="shared" si="119"/>
        <v>N</v>
      </c>
    </row>
    <row r="727" spans="1:32" ht="13" x14ac:dyDescent="0.15">
      <c r="A727" s="1" t="s">
        <v>1972</v>
      </c>
      <c r="B727" s="1" t="s">
        <v>104</v>
      </c>
      <c r="C727" s="2">
        <v>15400</v>
      </c>
      <c r="D727" s="1" t="s">
        <v>234</v>
      </c>
      <c r="E727" s="1">
        <v>2</v>
      </c>
      <c r="F727" s="1" t="s">
        <v>3</v>
      </c>
      <c r="G727" s="2">
        <v>3462</v>
      </c>
      <c r="H727" s="1" t="s">
        <v>12</v>
      </c>
      <c r="I727" s="1" t="s">
        <v>33</v>
      </c>
      <c r="J727" s="1" t="s">
        <v>13</v>
      </c>
      <c r="K727" s="1">
        <v>2</v>
      </c>
      <c r="L727" s="3">
        <v>45777</v>
      </c>
      <c r="M727" s="1">
        <v>13</v>
      </c>
      <c r="N727" s="1" t="s">
        <v>1973</v>
      </c>
      <c r="O727" s="1" t="s">
        <v>20</v>
      </c>
      <c r="P727" s="2">
        <v>1490</v>
      </c>
      <c r="Q727" s="1">
        <v>68.900000000000006</v>
      </c>
      <c r="R727" s="1">
        <v>5</v>
      </c>
      <c r="S727" s="1">
        <v>92</v>
      </c>
      <c r="T727" s="1">
        <v>2022</v>
      </c>
      <c r="U727" s="5" t="str">
        <f t="shared" si="110"/>
        <v>Automatic</v>
      </c>
      <c r="V727" s="7">
        <f t="shared" si="111"/>
        <v>15000</v>
      </c>
      <c r="W727" s="7" t="str">
        <f>IFERROR(INDEX(PriceBands!C:C,MATCH(V727,PriceBands!A:A,0)),"£30k+")</f>
        <v>£15-20k</v>
      </c>
      <c r="X727" s="7">
        <f t="shared" si="112"/>
        <v>0</v>
      </c>
      <c r="Y727" s="7" t="str">
        <f>IFERROR(INDEX(MileageBand!B:B,MATCH(VehicleData!X727,MileageBand!A:A,0)),"Extremely High")</f>
        <v>Low</v>
      </c>
      <c r="Z727" s="7">
        <f t="shared" si="113"/>
        <v>1.5</v>
      </c>
      <c r="AA727" s="9" t="str">
        <f t="shared" si="114"/>
        <v>Y</v>
      </c>
      <c r="AB727" s="9" t="str">
        <f t="shared" si="115"/>
        <v>Y</v>
      </c>
      <c r="AC727" s="9" t="str">
        <f t="shared" si="116"/>
        <v>Y</v>
      </c>
      <c r="AD727" s="9" t="str">
        <f t="shared" si="117"/>
        <v>Y</v>
      </c>
      <c r="AE727" s="9" t="str">
        <f t="shared" si="118"/>
        <v>Y</v>
      </c>
      <c r="AF727" s="11" t="str">
        <f t="shared" si="119"/>
        <v>Y</v>
      </c>
    </row>
    <row r="728" spans="1:32" ht="13" x14ac:dyDescent="0.15">
      <c r="A728" s="1" t="s">
        <v>1974</v>
      </c>
      <c r="B728" s="1" t="s">
        <v>108</v>
      </c>
      <c r="C728" s="2">
        <v>6845</v>
      </c>
      <c r="D728" s="1" t="s">
        <v>109</v>
      </c>
      <c r="E728" s="1">
        <v>1</v>
      </c>
      <c r="F728" s="1" t="s">
        <v>11</v>
      </c>
      <c r="G728" s="2">
        <v>19573</v>
      </c>
      <c r="H728" s="1" t="s">
        <v>12</v>
      </c>
      <c r="I728" s="1" t="s">
        <v>5</v>
      </c>
      <c r="J728" s="1" t="s">
        <v>13</v>
      </c>
      <c r="K728" s="1">
        <v>7</v>
      </c>
      <c r="L728" s="3">
        <v>45542</v>
      </c>
      <c r="M728" s="1">
        <v>6</v>
      </c>
      <c r="N728" s="1" t="s">
        <v>1975</v>
      </c>
      <c r="O728" s="1" t="s">
        <v>20</v>
      </c>
      <c r="P728" s="2">
        <v>1248</v>
      </c>
      <c r="Q728" s="1">
        <v>57.7</v>
      </c>
      <c r="R728" s="1">
        <v>5</v>
      </c>
      <c r="S728" s="1">
        <v>114</v>
      </c>
      <c r="T728" s="1">
        <v>2017</v>
      </c>
      <c r="U728" s="5" t="str">
        <f t="shared" si="110"/>
        <v>Manual</v>
      </c>
      <c r="V728" s="7">
        <f t="shared" si="111"/>
        <v>5000</v>
      </c>
      <c r="W728" s="7" t="str">
        <f>IFERROR(INDEX(PriceBands!C:C,MATCH(V728,PriceBands!A:A,0)),"£30k+")</f>
        <v>£5-10k</v>
      </c>
      <c r="X728" s="7">
        <f t="shared" si="112"/>
        <v>0</v>
      </c>
      <c r="Y728" s="7" t="str">
        <f>IFERROR(INDEX(MileageBand!B:B,MATCH(VehicleData!X728,MileageBand!A:A,0)),"Extremely High")</f>
        <v>Low</v>
      </c>
      <c r="Z728" s="7">
        <f t="shared" si="113"/>
        <v>1.2</v>
      </c>
      <c r="AA728" s="9" t="str">
        <f t="shared" si="114"/>
        <v>Y</v>
      </c>
      <c r="AB728" s="9" t="str">
        <f t="shared" si="115"/>
        <v>Y</v>
      </c>
      <c r="AC728" s="9" t="str">
        <f t="shared" si="116"/>
        <v>Y</v>
      </c>
      <c r="AD728" s="9" t="str">
        <f t="shared" si="117"/>
        <v>Y</v>
      </c>
      <c r="AE728" s="9" t="str">
        <f t="shared" si="118"/>
        <v>Y</v>
      </c>
      <c r="AF728" s="11" t="str">
        <f t="shared" si="119"/>
        <v>Y</v>
      </c>
    </row>
    <row r="729" spans="1:32" ht="13" x14ac:dyDescent="0.15">
      <c r="A729" s="1" t="s">
        <v>1976</v>
      </c>
      <c r="B729" s="1" t="s">
        <v>375</v>
      </c>
      <c r="C729" s="2">
        <v>19000</v>
      </c>
      <c r="D729" s="1" t="s">
        <v>1977</v>
      </c>
      <c r="E729" s="1">
        <v>2</v>
      </c>
      <c r="F729" s="1" t="s">
        <v>11</v>
      </c>
      <c r="G729" s="2">
        <v>58418</v>
      </c>
      <c r="H729" s="1" t="s">
        <v>32</v>
      </c>
      <c r="I729" s="1" t="s">
        <v>25</v>
      </c>
      <c r="J729" s="1" t="s">
        <v>42</v>
      </c>
      <c r="K729" s="1">
        <v>5</v>
      </c>
      <c r="L729" s="3">
        <v>45345</v>
      </c>
      <c r="M729" s="1">
        <v>23</v>
      </c>
      <c r="N729" s="1" t="s">
        <v>1978</v>
      </c>
      <c r="O729" s="1" t="s">
        <v>44</v>
      </c>
      <c r="P729" s="2">
        <v>1200</v>
      </c>
      <c r="Q729" s="1">
        <v>43.5</v>
      </c>
      <c r="R729" s="1">
        <v>7</v>
      </c>
      <c r="S729" s="1">
        <v>119</v>
      </c>
      <c r="T729" s="1">
        <v>2019</v>
      </c>
      <c r="U729" s="5" t="str">
        <f t="shared" si="110"/>
        <v>Automatic</v>
      </c>
      <c r="V729" s="7">
        <f t="shared" si="111"/>
        <v>15000</v>
      </c>
      <c r="W729" s="7" t="str">
        <f>IFERROR(INDEX(PriceBands!C:C,MATCH(V729,PriceBands!A:A,0)),"£30k+")</f>
        <v>£15-20k</v>
      </c>
      <c r="X729" s="7">
        <f t="shared" si="112"/>
        <v>50000</v>
      </c>
      <c r="Y729" s="7" t="str">
        <f>IFERROR(INDEX(MileageBand!B:B,MATCH(VehicleData!X729,MileageBand!A:A,0)),"Extremely High")</f>
        <v>Medium</v>
      </c>
      <c r="Z729" s="7">
        <f t="shared" si="113"/>
        <v>1.2</v>
      </c>
      <c r="AA729" s="9" t="str">
        <f t="shared" si="114"/>
        <v>Y</v>
      </c>
      <c r="AB729" s="9" t="str">
        <f t="shared" si="115"/>
        <v>Y</v>
      </c>
      <c r="AC729" s="9" t="str">
        <f t="shared" si="116"/>
        <v>Y</v>
      </c>
      <c r="AD729" s="9" t="str">
        <f t="shared" si="117"/>
        <v>Y</v>
      </c>
      <c r="AE729" s="9" t="str">
        <f t="shared" si="118"/>
        <v>Y</v>
      </c>
      <c r="AF729" s="11" t="str">
        <f t="shared" si="119"/>
        <v>Y</v>
      </c>
    </row>
    <row r="730" spans="1:32" ht="13" x14ac:dyDescent="0.15">
      <c r="A730" s="1" t="s">
        <v>1979</v>
      </c>
      <c r="B730" s="1" t="s">
        <v>51</v>
      </c>
      <c r="C730" s="2">
        <v>12295</v>
      </c>
      <c r="D730" s="1" t="s">
        <v>1543</v>
      </c>
      <c r="E730" s="1">
        <v>2</v>
      </c>
      <c r="F730" s="1" t="s">
        <v>24</v>
      </c>
      <c r="G730" s="2">
        <v>98000</v>
      </c>
      <c r="H730" s="1" t="s">
        <v>48</v>
      </c>
      <c r="I730" s="1" t="s">
        <v>25</v>
      </c>
      <c r="J730" s="1" t="s">
        <v>42</v>
      </c>
      <c r="K730" s="1">
        <v>12</v>
      </c>
      <c r="L730" s="3">
        <v>44773</v>
      </c>
      <c r="M730" s="1">
        <v>20</v>
      </c>
      <c r="N730" s="1" t="s">
        <v>1980</v>
      </c>
      <c r="O730" s="1" t="s">
        <v>44</v>
      </c>
      <c r="P730" s="2">
        <v>1997</v>
      </c>
      <c r="Q730" s="1">
        <v>0</v>
      </c>
      <c r="R730" s="1">
        <v>7</v>
      </c>
      <c r="S730" s="1">
        <v>159</v>
      </c>
      <c r="T730" s="1">
        <v>2012</v>
      </c>
      <c r="U730" s="5" t="str">
        <f t="shared" si="110"/>
        <v>Automatic</v>
      </c>
      <c r="V730" s="7">
        <f t="shared" si="111"/>
        <v>10000</v>
      </c>
      <c r="W730" s="7" t="str">
        <f>IFERROR(INDEX(PriceBands!C:C,MATCH(V730,PriceBands!A:A,0)),"£30k+")</f>
        <v>£10-£15k</v>
      </c>
      <c r="X730" s="7">
        <f t="shared" si="112"/>
        <v>50000</v>
      </c>
      <c r="Y730" s="7" t="str">
        <f>IFERROR(INDEX(MileageBand!B:B,MATCH(VehicleData!X730,MileageBand!A:A,0)),"Extremely High")</f>
        <v>Medium</v>
      </c>
      <c r="Z730" s="7">
        <f t="shared" si="113"/>
        <v>2</v>
      </c>
      <c r="AA730" s="9" t="str">
        <f t="shared" si="114"/>
        <v>Y</v>
      </c>
      <c r="AB730" s="9" t="str">
        <f t="shared" si="115"/>
        <v>Y</v>
      </c>
      <c r="AC730" s="9" t="str">
        <f t="shared" si="116"/>
        <v>Y</v>
      </c>
      <c r="AD730" s="9" t="str">
        <f t="shared" si="117"/>
        <v>N</v>
      </c>
      <c r="AE730" s="9" t="str">
        <f t="shared" si="118"/>
        <v>N</v>
      </c>
      <c r="AF730" s="11" t="str">
        <f t="shared" si="119"/>
        <v>N</v>
      </c>
    </row>
    <row r="731" spans="1:32" ht="13" x14ac:dyDescent="0.15">
      <c r="A731" s="1" t="s">
        <v>1981</v>
      </c>
      <c r="B731" s="1" t="s">
        <v>104</v>
      </c>
      <c r="C731" s="2">
        <v>1545</v>
      </c>
      <c r="D731" s="1" t="s">
        <v>1982</v>
      </c>
      <c r="E731" s="1">
        <v>1</v>
      </c>
      <c r="F731" s="1" t="s">
        <v>11</v>
      </c>
      <c r="G731" s="2">
        <v>103000</v>
      </c>
      <c r="H731" s="1" t="s">
        <v>48</v>
      </c>
      <c r="I731" s="1" t="s">
        <v>25</v>
      </c>
      <c r="J731" s="1" t="s">
        <v>42</v>
      </c>
      <c r="K731" s="1">
        <v>17</v>
      </c>
      <c r="L731" s="3">
        <v>44894</v>
      </c>
      <c r="M731" s="1">
        <v>16</v>
      </c>
      <c r="N731" s="1" t="s">
        <v>1983</v>
      </c>
      <c r="O731" s="1" t="s">
        <v>44</v>
      </c>
      <c r="P731" s="2">
        <v>1794</v>
      </c>
      <c r="Q731" s="1">
        <v>36.700000000000003</v>
      </c>
      <c r="R731" s="1">
        <v>7</v>
      </c>
      <c r="S731" s="1">
        <v>184</v>
      </c>
      <c r="T731" s="1">
        <v>2007</v>
      </c>
      <c r="U731" s="5" t="str">
        <f t="shared" si="110"/>
        <v>Manual</v>
      </c>
      <c r="V731" s="7">
        <f t="shared" si="111"/>
        <v>0</v>
      </c>
      <c r="W731" s="7" t="str">
        <f>IFERROR(INDEX(PriceBands!C:C,MATCH(V731,PriceBands!A:A,0)),"£30k+")</f>
        <v>£0-5k</v>
      </c>
      <c r="X731" s="7">
        <f t="shared" si="112"/>
        <v>100000</v>
      </c>
      <c r="Y731" s="7" t="str">
        <f>IFERROR(INDEX(MileageBand!B:B,MATCH(VehicleData!X731,MileageBand!A:A,0)),"Extremely High")</f>
        <v>High</v>
      </c>
      <c r="Z731" s="7">
        <f t="shared" si="113"/>
        <v>1.8</v>
      </c>
      <c r="AA731" s="9" t="str">
        <f t="shared" si="114"/>
        <v>Y</v>
      </c>
      <c r="AB731" s="9" t="str">
        <f t="shared" si="115"/>
        <v>N</v>
      </c>
      <c r="AC731" s="9" t="str">
        <f t="shared" si="116"/>
        <v>Y</v>
      </c>
      <c r="AD731" s="9" t="str">
        <f t="shared" si="117"/>
        <v>N</v>
      </c>
      <c r="AE731" s="9" t="str">
        <f t="shared" si="118"/>
        <v>Y</v>
      </c>
      <c r="AF731" s="11" t="str">
        <f t="shared" si="119"/>
        <v>N</v>
      </c>
    </row>
    <row r="732" spans="1:32" ht="13" x14ac:dyDescent="0.15">
      <c r="A732" s="1" t="s">
        <v>1984</v>
      </c>
      <c r="B732" s="1" t="s">
        <v>9</v>
      </c>
      <c r="C732" s="2">
        <v>8320</v>
      </c>
      <c r="D732" s="1" t="s">
        <v>547</v>
      </c>
      <c r="E732" s="1">
        <v>2</v>
      </c>
      <c r="F732" s="1" t="s">
        <v>11</v>
      </c>
      <c r="G732" s="2">
        <v>34371</v>
      </c>
      <c r="H732" s="1" t="s">
        <v>56</v>
      </c>
      <c r="I732" s="1" t="s">
        <v>25</v>
      </c>
      <c r="J732" s="1" t="s">
        <v>13</v>
      </c>
      <c r="K732" s="1">
        <v>8</v>
      </c>
      <c r="L732" s="3">
        <v>44936</v>
      </c>
      <c r="M732" s="1">
        <v>16</v>
      </c>
      <c r="N732" s="1" t="s">
        <v>1985</v>
      </c>
      <c r="O732" s="1" t="s">
        <v>20</v>
      </c>
      <c r="P732" s="2">
        <v>1399</v>
      </c>
      <c r="Q732" s="1">
        <v>51.4</v>
      </c>
      <c r="R732" s="1">
        <v>5</v>
      </c>
      <c r="S732" s="1">
        <v>127</v>
      </c>
      <c r="T732" s="1">
        <v>2016</v>
      </c>
      <c r="U732" s="5" t="str">
        <f t="shared" si="110"/>
        <v>Automatic</v>
      </c>
      <c r="V732" s="7">
        <f t="shared" si="111"/>
        <v>5000</v>
      </c>
      <c r="W732" s="7" t="str">
        <f>IFERROR(INDEX(PriceBands!C:C,MATCH(V732,PriceBands!A:A,0)),"£30k+")</f>
        <v>£5-10k</v>
      </c>
      <c r="X732" s="7">
        <f t="shared" si="112"/>
        <v>0</v>
      </c>
      <c r="Y732" s="7" t="str">
        <f>IFERROR(INDEX(MileageBand!B:B,MATCH(VehicleData!X732,MileageBand!A:A,0)),"Extremely High")</f>
        <v>Low</v>
      </c>
      <c r="Z732" s="7">
        <f t="shared" si="113"/>
        <v>1.4</v>
      </c>
      <c r="AA732" s="9" t="str">
        <f t="shared" si="114"/>
        <v>Y</v>
      </c>
      <c r="AB732" s="9" t="str">
        <f t="shared" si="115"/>
        <v>Y</v>
      </c>
      <c r="AC732" s="9" t="str">
        <f t="shared" si="116"/>
        <v>Y</v>
      </c>
      <c r="AD732" s="9" t="str">
        <f t="shared" si="117"/>
        <v>Y</v>
      </c>
      <c r="AE732" s="9" t="str">
        <f t="shared" si="118"/>
        <v>Y</v>
      </c>
      <c r="AF732" s="11" t="str">
        <f t="shared" si="119"/>
        <v>Y</v>
      </c>
    </row>
    <row r="733" spans="1:32" ht="13" x14ac:dyDescent="0.15">
      <c r="A733" s="1" t="s">
        <v>1986</v>
      </c>
      <c r="B733" s="1" t="s">
        <v>274</v>
      </c>
      <c r="C733" s="2">
        <v>5464</v>
      </c>
      <c r="D733" s="1" t="s">
        <v>1987</v>
      </c>
      <c r="E733" s="1">
        <v>1</v>
      </c>
      <c r="F733" s="1" t="s">
        <v>11</v>
      </c>
      <c r="G733" s="2">
        <v>35303</v>
      </c>
      <c r="H733" s="1" t="s">
        <v>786</v>
      </c>
      <c r="I733" s="1" t="s">
        <v>5</v>
      </c>
      <c r="J733" s="1" t="s">
        <v>13</v>
      </c>
      <c r="K733" s="1">
        <v>9</v>
      </c>
      <c r="L733" s="3">
        <v>45681</v>
      </c>
      <c r="M733" s="1">
        <v>9</v>
      </c>
      <c r="N733" s="1" t="s">
        <v>1988</v>
      </c>
      <c r="O733" s="1" t="s">
        <v>15</v>
      </c>
      <c r="P733" s="2">
        <v>1242</v>
      </c>
      <c r="Q733" s="1">
        <v>60.1</v>
      </c>
      <c r="R733" s="1">
        <v>4</v>
      </c>
      <c r="S733" s="1">
        <v>110</v>
      </c>
      <c r="T733" s="1">
        <v>2015</v>
      </c>
      <c r="U733" s="5" t="str">
        <f t="shared" si="110"/>
        <v>Manual</v>
      </c>
      <c r="V733" s="7">
        <f t="shared" si="111"/>
        <v>5000</v>
      </c>
      <c r="W733" s="7" t="str">
        <f>IFERROR(INDEX(PriceBands!C:C,MATCH(V733,PriceBands!A:A,0)),"£30k+")</f>
        <v>£5-10k</v>
      </c>
      <c r="X733" s="7">
        <f t="shared" si="112"/>
        <v>0</v>
      </c>
      <c r="Y733" s="7" t="str">
        <f>IFERROR(INDEX(MileageBand!B:B,MATCH(VehicleData!X733,MileageBand!A:A,0)),"Extremely High")</f>
        <v>Low</v>
      </c>
      <c r="Z733" s="7">
        <f t="shared" si="113"/>
        <v>1.2</v>
      </c>
      <c r="AA733" s="9" t="str">
        <f t="shared" si="114"/>
        <v>Y</v>
      </c>
      <c r="AB733" s="9" t="str">
        <f t="shared" si="115"/>
        <v>Y</v>
      </c>
      <c r="AC733" s="9" t="str">
        <f t="shared" si="116"/>
        <v>Y</v>
      </c>
      <c r="AD733" s="9" t="str">
        <f t="shared" si="117"/>
        <v>Y</v>
      </c>
      <c r="AE733" s="9" t="str">
        <f t="shared" si="118"/>
        <v>Y</v>
      </c>
      <c r="AF733" s="11" t="str">
        <f t="shared" si="119"/>
        <v>Y</v>
      </c>
    </row>
    <row r="734" spans="1:32" ht="13" x14ac:dyDescent="0.15">
      <c r="A734" s="1" t="s">
        <v>1989</v>
      </c>
      <c r="B734" s="1" t="s">
        <v>127</v>
      </c>
      <c r="C734" s="2">
        <v>4795</v>
      </c>
      <c r="D734" s="1" t="s">
        <v>282</v>
      </c>
      <c r="E734" s="1">
        <v>1</v>
      </c>
      <c r="F734" s="1" t="s">
        <v>11</v>
      </c>
      <c r="G734" s="2">
        <v>35000</v>
      </c>
      <c r="H734" s="1" t="s">
        <v>56</v>
      </c>
      <c r="I734" s="1" t="s">
        <v>5</v>
      </c>
      <c r="J734" s="1" t="s">
        <v>117</v>
      </c>
      <c r="K734" s="1">
        <v>9</v>
      </c>
      <c r="L734" s="3">
        <v>45509</v>
      </c>
      <c r="M734" s="1">
        <v>14</v>
      </c>
      <c r="N734" s="1" t="s">
        <v>1990</v>
      </c>
      <c r="O734" s="1" t="s">
        <v>130</v>
      </c>
      <c r="P734" s="2">
        <v>1598</v>
      </c>
      <c r="Q734" s="1">
        <v>49.6</v>
      </c>
      <c r="R734" s="1">
        <v>4</v>
      </c>
      <c r="S734" s="1">
        <v>133</v>
      </c>
      <c r="T734" s="1">
        <v>2015</v>
      </c>
      <c r="U734" s="5" t="str">
        <f t="shared" si="110"/>
        <v>Manual</v>
      </c>
      <c r="V734" s="7">
        <f t="shared" si="111"/>
        <v>0</v>
      </c>
      <c r="W734" s="7" t="str">
        <f>IFERROR(INDEX(PriceBands!C:C,MATCH(V734,PriceBands!A:A,0)),"£30k+")</f>
        <v>£0-5k</v>
      </c>
      <c r="X734" s="7">
        <f t="shared" si="112"/>
        <v>0</v>
      </c>
      <c r="Y734" s="7" t="str">
        <f>IFERROR(INDEX(MileageBand!B:B,MATCH(VehicleData!X734,MileageBand!A:A,0)),"Extremely High")</f>
        <v>Low</v>
      </c>
      <c r="Z734" s="7">
        <f t="shared" si="113"/>
        <v>1.6</v>
      </c>
      <c r="AA734" s="9" t="str">
        <f t="shared" si="114"/>
        <v>Y</v>
      </c>
      <c r="AB734" s="9" t="str">
        <f t="shared" si="115"/>
        <v>Y</v>
      </c>
      <c r="AC734" s="9" t="str">
        <f t="shared" si="116"/>
        <v>Y</v>
      </c>
      <c r="AD734" s="9" t="str">
        <f t="shared" si="117"/>
        <v>Y</v>
      </c>
      <c r="AE734" s="9" t="str">
        <f t="shared" si="118"/>
        <v>Y</v>
      </c>
      <c r="AF734" s="11" t="str">
        <f t="shared" si="119"/>
        <v>Y</v>
      </c>
    </row>
    <row r="735" spans="1:32" ht="13" x14ac:dyDescent="0.15">
      <c r="A735" s="1" t="s">
        <v>1991</v>
      </c>
      <c r="B735" s="1" t="s">
        <v>46</v>
      </c>
      <c r="C735" s="2">
        <v>8495</v>
      </c>
      <c r="D735" s="1" t="s">
        <v>1992</v>
      </c>
      <c r="E735" s="1">
        <v>2</v>
      </c>
      <c r="F735" s="1" t="s">
        <v>24</v>
      </c>
      <c r="G735" s="2">
        <v>98000</v>
      </c>
      <c r="H735" s="1" t="s">
        <v>56</v>
      </c>
      <c r="I735" s="1" t="s">
        <v>66</v>
      </c>
      <c r="J735" s="1" t="s">
        <v>13</v>
      </c>
      <c r="K735" s="1">
        <v>10</v>
      </c>
      <c r="L735" s="3">
        <v>45301</v>
      </c>
      <c r="M735" s="1">
        <v>15</v>
      </c>
      <c r="N735" s="1" t="s">
        <v>1993</v>
      </c>
      <c r="O735" s="1" t="s">
        <v>20</v>
      </c>
      <c r="P735" s="2">
        <v>1598</v>
      </c>
      <c r="Q735" s="1">
        <v>72.400000000000006</v>
      </c>
      <c r="R735" s="1">
        <v>5</v>
      </c>
      <c r="S735" s="1">
        <v>102</v>
      </c>
      <c r="T735" s="1">
        <v>2014</v>
      </c>
      <c r="U735" s="5" t="str">
        <f t="shared" si="110"/>
        <v>Automatic</v>
      </c>
      <c r="V735" s="7">
        <f t="shared" si="111"/>
        <v>5000</v>
      </c>
      <c r="W735" s="7" t="str">
        <f>IFERROR(INDEX(PriceBands!C:C,MATCH(V735,PriceBands!A:A,0)),"£30k+")</f>
        <v>£5-10k</v>
      </c>
      <c r="X735" s="7">
        <f t="shared" si="112"/>
        <v>50000</v>
      </c>
      <c r="Y735" s="7" t="str">
        <f>IFERROR(INDEX(MileageBand!B:B,MATCH(VehicleData!X735,MileageBand!A:A,0)),"Extremely High")</f>
        <v>Medium</v>
      </c>
      <c r="Z735" s="7">
        <f t="shared" si="113"/>
        <v>1.6</v>
      </c>
      <c r="AA735" s="9" t="str">
        <f t="shared" si="114"/>
        <v>Y</v>
      </c>
      <c r="AB735" s="9" t="str">
        <f t="shared" si="115"/>
        <v>Y</v>
      </c>
      <c r="AC735" s="9" t="str">
        <f t="shared" si="116"/>
        <v>Y</v>
      </c>
      <c r="AD735" s="9" t="str">
        <f t="shared" si="117"/>
        <v>Y</v>
      </c>
      <c r="AE735" s="9" t="str">
        <f t="shared" si="118"/>
        <v>Y</v>
      </c>
      <c r="AF735" s="11" t="str">
        <f t="shared" si="119"/>
        <v>Y</v>
      </c>
    </row>
    <row r="736" spans="1:32" ht="13" x14ac:dyDescent="0.15">
      <c r="A736" s="1" t="s">
        <v>1994</v>
      </c>
      <c r="B736" s="1" t="s">
        <v>9</v>
      </c>
      <c r="C736" s="2">
        <v>14450</v>
      </c>
      <c r="D736" s="1" t="s">
        <v>1995</v>
      </c>
      <c r="E736" s="1">
        <v>1</v>
      </c>
      <c r="F736" s="1" t="s">
        <v>11</v>
      </c>
      <c r="G736" s="2">
        <v>9500</v>
      </c>
      <c r="H736" s="1" t="s">
        <v>32</v>
      </c>
      <c r="I736" s="1" t="s">
        <v>5</v>
      </c>
      <c r="J736" s="1" t="s">
        <v>13</v>
      </c>
      <c r="K736" s="1">
        <v>4</v>
      </c>
      <c r="L736" s="3">
        <v>45639</v>
      </c>
      <c r="M736" s="1">
        <v>17</v>
      </c>
      <c r="N736" s="1" t="s">
        <v>1996</v>
      </c>
      <c r="O736" s="1" t="s">
        <v>20</v>
      </c>
      <c r="P736" s="2">
        <v>1199</v>
      </c>
      <c r="Q736" s="1">
        <v>52.3</v>
      </c>
      <c r="R736" s="1">
        <v>5</v>
      </c>
      <c r="S736" s="1">
        <v>96</v>
      </c>
      <c r="T736" s="1">
        <v>2020</v>
      </c>
      <c r="U736" s="5" t="str">
        <f t="shared" si="110"/>
        <v>Manual</v>
      </c>
      <c r="V736" s="7">
        <f t="shared" si="111"/>
        <v>10000</v>
      </c>
      <c r="W736" s="7" t="str">
        <f>IFERROR(INDEX(PriceBands!C:C,MATCH(V736,PriceBands!A:A,0)),"£30k+")</f>
        <v>£10-£15k</v>
      </c>
      <c r="X736" s="7">
        <f t="shared" si="112"/>
        <v>0</v>
      </c>
      <c r="Y736" s="7" t="str">
        <f>IFERROR(INDEX(MileageBand!B:B,MATCH(VehicleData!X736,MileageBand!A:A,0)),"Extremely High")</f>
        <v>Low</v>
      </c>
      <c r="Z736" s="7">
        <f t="shared" si="113"/>
        <v>1.2</v>
      </c>
      <c r="AA736" s="9" t="str">
        <f t="shared" si="114"/>
        <v>Y</v>
      </c>
      <c r="AB736" s="9" t="str">
        <f t="shared" si="115"/>
        <v>Y</v>
      </c>
      <c r="AC736" s="9" t="str">
        <f t="shared" si="116"/>
        <v>Y</v>
      </c>
      <c r="AD736" s="9" t="str">
        <f t="shared" si="117"/>
        <v>Y</v>
      </c>
      <c r="AE736" s="9" t="str">
        <f t="shared" si="118"/>
        <v>Y</v>
      </c>
      <c r="AF736" s="11" t="str">
        <f t="shared" si="119"/>
        <v>Y</v>
      </c>
    </row>
    <row r="737" spans="1:32" ht="13" x14ac:dyDescent="0.15">
      <c r="A737" s="1" t="s">
        <v>1997</v>
      </c>
      <c r="B737" s="1" t="s">
        <v>40</v>
      </c>
      <c r="C737" s="2">
        <v>14745</v>
      </c>
      <c r="D737" s="1" t="s">
        <v>1998</v>
      </c>
      <c r="E737" s="1">
        <v>2</v>
      </c>
      <c r="F737" s="1" t="s">
        <v>11</v>
      </c>
      <c r="G737" s="2">
        <v>40000</v>
      </c>
      <c r="H737" s="1" t="s">
        <v>12</v>
      </c>
      <c r="I737" s="1" t="s">
        <v>25</v>
      </c>
      <c r="J737" s="1" t="s">
        <v>26</v>
      </c>
      <c r="K737" s="1">
        <v>10</v>
      </c>
      <c r="L737" s="3">
        <v>44467</v>
      </c>
      <c r="M737" s="1">
        <v>20</v>
      </c>
      <c r="N737" s="1" t="s">
        <v>1999</v>
      </c>
      <c r="O737" s="1" t="s">
        <v>28</v>
      </c>
      <c r="P737" s="2">
        <v>1595</v>
      </c>
      <c r="Q737" s="1">
        <v>51.4</v>
      </c>
      <c r="R737" s="1">
        <v>5</v>
      </c>
      <c r="S737" s="1">
        <v>125</v>
      </c>
      <c r="T737" s="1">
        <v>2014</v>
      </c>
      <c r="U737" s="5" t="str">
        <f t="shared" si="110"/>
        <v>Automatic</v>
      </c>
      <c r="V737" s="7">
        <f t="shared" si="111"/>
        <v>10000</v>
      </c>
      <c r="W737" s="7" t="str">
        <f>IFERROR(INDEX(PriceBands!C:C,MATCH(V737,PriceBands!A:A,0)),"£30k+")</f>
        <v>£10-£15k</v>
      </c>
      <c r="X737" s="7">
        <f t="shared" si="112"/>
        <v>0</v>
      </c>
      <c r="Y737" s="7" t="str">
        <f>IFERROR(INDEX(MileageBand!B:B,MATCH(VehicleData!X737,MileageBand!A:A,0)),"Extremely High")</f>
        <v>Low</v>
      </c>
      <c r="Z737" s="7">
        <f t="shared" si="113"/>
        <v>1.6</v>
      </c>
      <c r="AA737" s="9" t="str">
        <f t="shared" si="114"/>
        <v>Y</v>
      </c>
      <c r="AB737" s="9" t="str">
        <f t="shared" si="115"/>
        <v>Y</v>
      </c>
      <c r="AC737" s="9" t="str">
        <f t="shared" si="116"/>
        <v>Y</v>
      </c>
      <c r="AD737" s="9" t="str">
        <f t="shared" si="117"/>
        <v>Y</v>
      </c>
      <c r="AE737" s="9" t="str">
        <f t="shared" si="118"/>
        <v>Y</v>
      </c>
      <c r="AF737" s="11" t="str">
        <f t="shared" si="119"/>
        <v>Y</v>
      </c>
    </row>
    <row r="738" spans="1:32" ht="13" x14ac:dyDescent="0.15">
      <c r="A738" s="1" t="s">
        <v>2000</v>
      </c>
      <c r="B738" s="1" t="s">
        <v>1152</v>
      </c>
      <c r="C738" s="2">
        <v>2340</v>
      </c>
      <c r="D738" s="1" t="s">
        <v>2001</v>
      </c>
      <c r="E738" s="1">
        <v>2</v>
      </c>
      <c r="F738" s="1" t="s">
        <v>3</v>
      </c>
      <c r="G738" s="2">
        <v>155000</v>
      </c>
      <c r="H738" s="1" t="s">
        <v>48</v>
      </c>
      <c r="I738" s="1" t="s">
        <v>5</v>
      </c>
      <c r="J738" s="1" t="s">
        <v>13</v>
      </c>
      <c r="K738" s="1">
        <v>11</v>
      </c>
      <c r="L738" s="3">
        <v>45571</v>
      </c>
      <c r="M738" s="1">
        <v>22</v>
      </c>
      <c r="N738" s="1" t="s">
        <v>2002</v>
      </c>
      <c r="O738" s="1" t="s">
        <v>20</v>
      </c>
      <c r="P738" s="2">
        <v>1398</v>
      </c>
      <c r="Q738" s="1">
        <v>235.4</v>
      </c>
      <c r="R738" s="1">
        <v>4</v>
      </c>
      <c r="S738" s="1">
        <v>27</v>
      </c>
      <c r="T738" s="1">
        <v>2013</v>
      </c>
      <c r="U738" s="5" t="str">
        <f t="shared" si="110"/>
        <v>Automatic</v>
      </c>
      <c r="V738" s="7">
        <f t="shared" si="111"/>
        <v>0</v>
      </c>
      <c r="W738" s="7" t="str">
        <f>IFERROR(INDEX(PriceBands!C:C,MATCH(V738,PriceBands!A:A,0)),"£30k+")</f>
        <v>£0-5k</v>
      </c>
      <c r="X738" s="7">
        <f t="shared" si="112"/>
        <v>150000</v>
      </c>
      <c r="Y738" s="7" t="str">
        <f>IFERROR(INDEX(MileageBand!B:B,MATCH(VehicleData!X738,MileageBand!A:A,0)),"Extremely High")</f>
        <v>Very High</v>
      </c>
      <c r="Z738" s="7">
        <f t="shared" si="113"/>
        <v>1.4</v>
      </c>
      <c r="AA738" s="9" t="str">
        <f t="shared" si="114"/>
        <v>Y</v>
      </c>
      <c r="AB738" s="9" t="str">
        <f t="shared" si="115"/>
        <v>Y</v>
      </c>
      <c r="AC738" s="9" t="str">
        <f t="shared" si="116"/>
        <v>Y</v>
      </c>
      <c r="AD738" s="9" t="str">
        <f t="shared" si="117"/>
        <v>N</v>
      </c>
      <c r="AE738" s="9" t="str">
        <f t="shared" si="118"/>
        <v>Y</v>
      </c>
      <c r="AF738" s="11" t="str">
        <f t="shared" si="119"/>
        <v>N</v>
      </c>
    </row>
    <row r="739" spans="1:32" ht="13" x14ac:dyDescent="0.15">
      <c r="A739" s="1" t="s">
        <v>2003</v>
      </c>
      <c r="B739" s="1" t="s">
        <v>893</v>
      </c>
      <c r="C739" s="2">
        <v>31745</v>
      </c>
      <c r="D739" s="1" t="s">
        <v>2004</v>
      </c>
      <c r="E739" s="1">
        <v>2</v>
      </c>
      <c r="F739" s="1" t="s">
        <v>24</v>
      </c>
      <c r="G739" s="2">
        <v>35000</v>
      </c>
      <c r="H739" s="1" t="s">
        <v>32</v>
      </c>
      <c r="I739" s="1" t="s">
        <v>25</v>
      </c>
      <c r="J739" s="1" t="s">
        <v>6</v>
      </c>
      <c r="K739" s="1">
        <v>10</v>
      </c>
      <c r="L739" s="3">
        <v>44595</v>
      </c>
      <c r="M739" s="1">
        <v>41</v>
      </c>
      <c r="N739" s="1" t="s">
        <v>2005</v>
      </c>
      <c r="O739" s="1" t="s">
        <v>6</v>
      </c>
      <c r="P739" s="2">
        <v>2993</v>
      </c>
      <c r="Q739" s="1">
        <v>35.299999999999997</v>
      </c>
      <c r="R739" s="1">
        <v>7</v>
      </c>
      <c r="S739" s="1">
        <v>213</v>
      </c>
      <c r="T739" s="1">
        <v>2014</v>
      </c>
      <c r="U739" s="5" t="str">
        <f t="shared" si="110"/>
        <v>Automatic</v>
      </c>
      <c r="V739" s="7">
        <f t="shared" si="111"/>
        <v>30000</v>
      </c>
      <c r="W739" s="7" t="str">
        <f>IFERROR(INDEX(PriceBands!C:C,MATCH(V739,PriceBands!A:A,0)),"£30k+")</f>
        <v>£30k+</v>
      </c>
      <c r="X739" s="7">
        <f t="shared" si="112"/>
        <v>0</v>
      </c>
      <c r="Y739" s="7" t="str">
        <f>IFERROR(INDEX(MileageBand!B:B,MATCH(VehicleData!X739,MileageBand!A:A,0)),"Extremely High")</f>
        <v>Low</v>
      </c>
      <c r="Z739" s="7">
        <f t="shared" si="113"/>
        <v>3</v>
      </c>
      <c r="AA739" s="9" t="str">
        <f t="shared" si="114"/>
        <v>N</v>
      </c>
      <c r="AB739" s="9" t="str">
        <f t="shared" si="115"/>
        <v>Y</v>
      </c>
      <c r="AC739" s="9" t="str">
        <f t="shared" si="116"/>
        <v>N</v>
      </c>
      <c r="AD739" s="9" t="str">
        <f t="shared" si="117"/>
        <v>Y</v>
      </c>
      <c r="AE739" s="9" t="str">
        <f t="shared" si="118"/>
        <v>Y</v>
      </c>
      <c r="AF739" s="11" t="str">
        <f t="shared" si="119"/>
        <v>N</v>
      </c>
    </row>
    <row r="740" spans="1:32" ht="13" x14ac:dyDescent="0.15">
      <c r="A740" s="1" t="s">
        <v>2006</v>
      </c>
      <c r="B740" s="1" t="s">
        <v>2007</v>
      </c>
      <c r="C740" s="2">
        <v>11395</v>
      </c>
      <c r="D740" s="1" t="s">
        <v>2008</v>
      </c>
      <c r="E740" s="1">
        <v>1</v>
      </c>
      <c r="F740" s="1" t="s">
        <v>11</v>
      </c>
      <c r="G740" s="2">
        <v>22000</v>
      </c>
      <c r="H740" s="1" t="s">
        <v>512</v>
      </c>
      <c r="I740" s="1" t="s">
        <v>5</v>
      </c>
      <c r="J740" s="1" t="s">
        <v>13</v>
      </c>
      <c r="K740" s="1">
        <v>8</v>
      </c>
      <c r="L740" s="3">
        <v>45594</v>
      </c>
      <c r="M740" s="1">
        <v>34</v>
      </c>
      <c r="N740" s="1" t="s">
        <v>2009</v>
      </c>
      <c r="O740" s="1" t="s">
        <v>15</v>
      </c>
      <c r="P740" s="2">
        <v>1368</v>
      </c>
      <c r="Q740" s="1">
        <v>47.1</v>
      </c>
      <c r="R740" s="1">
        <v>4</v>
      </c>
      <c r="S740" s="1">
        <v>139</v>
      </c>
      <c r="T740" s="1">
        <v>2016</v>
      </c>
      <c r="U740" s="5" t="str">
        <f t="shared" si="110"/>
        <v>Manual</v>
      </c>
      <c r="V740" s="7">
        <f t="shared" si="111"/>
        <v>10000</v>
      </c>
      <c r="W740" s="7" t="str">
        <f>IFERROR(INDEX(PriceBands!C:C,MATCH(V740,PriceBands!A:A,0)),"£30k+")</f>
        <v>£10-£15k</v>
      </c>
      <c r="X740" s="7">
        <f t="shared" si="112"/>
        <v>0</v>
      </c>
      <c r="Y740" s="7" t="str">
        <f>IFERROR(INDEX(MileageBand!B:B,MATCH(VehicleData!X740,MileageBand!A:A,0)),"Extremely High")</f>
        <v>Low</v>
      </c>
      <c r="Z740" s="7">
        <f t="shared" si="113"/>
        <v>1.4</v>
      </c>
      <c r="AA740" s="9" t="str">
        <f t="shared" si="114"/>
        <v>Y</v>
      </c>
      <c r="AB740" s="9" t="str">
        <f t="shared" si="115"/>
        <v>Y</v>
      </c>
      <c r="AC740" s="9" t="str">
        <f t="shared" si="116"/>
        <v>Y</v>
      </c>
      <c r="AD740" s="9" t="str">
        <f t="shared" si="117"/>
        <v>Y</v>
      </c>
      <c r="AE740" s="9" t="str">
        <f t="shared" si="118"/>
        <v>Y</v>
      </c>
      <c r="AF740" s="11" t="str">
        <f t="shared" si="119"/>
        <v>Y</v>
      </c>
    </row>
    <row r="741" spans="1:32" ht="13" x14ac:dyDescent="0.15">
      <c r="A741" s="1" t="s">
        <v>2010</v>
      </c>
      <c r="B741" s="1" t="s">
        <v>1253</v>
      </c>
      <c r="C741" s="2">
        <v>6089</v>
      </c>
      <c r="D741" s="1" t="s">
        <v>2011</v>
      </c>
      <c r="E741" s="1">
        <v>2</v>
      </c>
      <c r="F741" s="1" t="s">
        <v>3</v>
      </c>
      <c r="G741" s="2">
        <v>70000</v>
      </c>
      <c r="H741" s="1" t="s">
        <v>65</v>
      </c>
      <c r="I741" s="1" t="s">
        <v>5</v>
      </c>
      <c r="J741" s="1" t="s">
        <v>13</v>
      </c>
      <c r="K741" s="1">
        <v>13</v>
      </c>
      <c r="L741" s="3">
        <v>45705</v>
      </c>
      <c r="M741" s="1">
        <v>18</v>
      </c>
      <c r="N741" s="1" t="s">
        <v>2012</v>
      </c>
      <c r="O741" s="1" t="s">
        <v>20</v>
      </c>
      <c r="P741" s="2">
        <v>1791</v>
      </c>
      <c r="Q741" s="1">
        <v>68.900000000000006</v>
      </c>
      <c r="R741" s="1">
        <v>5</v>
      </c>
      <c r="S741" s="1">
        <v>94</v>
      </c>
      <c r="T741" s="1">
        <v>2011</v>
      </c>
      <c r="U741" s="5" t="str">
        <f t="shared" si="110"/>
        <v>Automatic</v>
      </c>
      <c r="V741" s="7">
        <f t="shared" si="111"/>
        <v>5000</v>
      </c>
      <c r="W741" s="7" t="str">
        <f>IFERROR(INDEX(PriceBands!C:C,MATCH(V741,PriceBands!A:A,0)),"£30k+")</f>
        <v>£5-10k</v>
      </c>
      <c r="X741" s="7">
        <f t="shared" si="112"/>
        <v>50000</v>
      </c>
      <c r="Y741" s="7" t="str">
        <f>IFERROR(INDEX(MileageBand!B:B,MATCH(VehicleData!X741,MileageBand!A:A,0)),"Extremely High")</f>
        <v>Medium</v>
      </c>
      <c r="Z741" s="7">
        <f t="shared" si="113"/>
        <v>1.8</v>
      </c>
      <c r="AA741" s="9" t="str">
        <f t="shared" si="114"/>
        <v>Y</v>
      </c>
      <c r="AB741" s="9" t="str">
        <f t="shared" si="115"/>
        <v>Y</v>
      </c>
      <c r="AC741" s="9" t="str">
        <f t="shared" si="116"/>
        <v>Y</v>
      </c>
      <c r="AD741" s="9" t="str">
        <f t="shared" si="117"/>
        <v>N</v>
      </c>
      <c r="AE741" s="9" t="str">
        <f t="shared" si="118"/>
        <v>Y</v>
      </c>
      <c r="AF741" s="11" t="str">
        <f t="shared" si="119"/>
        <v>N</v>
      </c>
    </row>
    <row r="742" spans="1:32" ht="13" x14ac:dyDescent="0.15">
      <c r="A742" s="1" t="s">
        <v>2013</v>
      </c>
      <c r="B742" s="1" t="s">
        <v>40</v>
      </c>
      <c r="C742" s="2">
        <v>21395</v>
      </c>
      <c r="D742" s="1" t="s">
        <v>2014</v>
      </c>
      <c r="E742" s="1">
        <v>2</v>
      </c>
      <c r="F742" s="1" t="s">
        <v>24</v>
      </c>
      <c r="G742" s="2">
        <v>18000</v>
      </c>
      <c r="H742" s="1" t="s">
        <v>56</v>
      </c>
      <c r="I742" s="1" t="s">
        <v>25</v>
      </c>
      <c r="J742" s="1" t="s">
        <v>26</v>
      </c>
      <c r="K742" s="1">
        <v>8</v>
      </c>
      <c r="L742" s="3">
        <v>44718</v>
      </c>
      <c r="M742" s="1">
        <v>32</v>
      </c>
      <c r="N742" s="1" t="s">
        <v>2015</v>
      </c>
      <c r="O742" s="1" t="s">
        <v>28</v>
      </c>
      <c r="P742" s="2">
        <v>2143</v>
      </c>
      <c r="Q742" s="1">
        <v>64.2</v>
      </c>
      <c r="R742" s="1">
        <v>5</v>
      </c>
      <c r="S742" s="1">
        <v>117</v>
      </c>
      <c r="T742" s="1">
        <v>2016</v>
      </c>
      <c r="U742" s="5" t="str">
        <f t="shared" si="110"/>
        <v>Automatic</v>
      </c>
      <c r="V742" s="7">
        <f t="shared" si="111"/>
        <v>20000</v>
      </c>
      <c r="W742" s="7" t="str">
        <f>IFERROR(INDEX(PriceBands!C:C,MATCH(V742,PriceBands!A:A,0)),"£30k+")</f>
        <v>£20-25k</v>
      </c>
      <c r="X742" s="7">
        <f t="shared" si="112"/>
        <v>0</v>
      </c>
      <c r="Y742" s="7" t="str">
        <f>IFERROR(INDEX(MileageBand!B:B,MATCH(VehicleData!X742,MileageBand!A:A,0)),"Extremely High")</f>
        <v>Low</v>
      </c>
      <c r="Z742" s="7">
        <f t="shared" si="113"/>
        <v>2.1</v>
      </c>
      <c r="AA742" s="9" t="str">
        <f t="shared" si="114"/>
        <v>Y</v>
      </c>
      <c r="AB742" s="9" t="str">
        <f t="shared" si="115"/>
        <v>Y</v>
      </c>
      <c r="AC742" s="9" t="str">
        <f t="shared" si="116"/>
        <v>Y</v>
      </c>
      <c r="AD742" s="9" t="str">
        <f t="shared" si="117"/>
        <v>Y</v>
      </c>
      <c r="AE742" s="9" t="str">
        <f t="shared" si="118"/>
        <v>Y</v>
      </c>
      <c r="AF742" s="11" t="str">
        <f t="shared" si="119"/>
        <v>Y</v>
      </c>
    </row>
    <row r="743" spans="1:32" ht="13" x14ac:dyDescent="0.15">
      <c r="A743" s="1" t="s">
        <v>2016</v>
      </c>
      <c r="B743" s="1" t="s">
        <v>22</v>
      </c>
      <c r="C743" s="2">
        <v>14645</v>
      </c>
      <c r="D743" s="1" t="s">
        <v>2017</v>
      </c>
      <c r="E743" s="1">
        <v>1</v>
      </c>
      <c r="F743" s="1" t="s">
        <v>11</v>
      </c>
      <c r="G743" s="2">
        <v>29000</v>
      </c>
      <c r="H743" s="1" t="s">
        <v>32</v>
      </c>
      <c r="I743" s="1" t="s">
        <v>5</v>
      </c>
      <c r="J743" s="1" t="s">
        <v>13</v>
      </c>
      <c r="K743" s="1">
        <v>6</v>
      </c>
      <c r="L743" s="3">
        <v>45491</v>
      </c>
      <c r="M743" s="1">
        <v>11</v>
      </c>
      <c r="N743" s="1" t="s">
        <v>2018</v>
      </c>
      <c r="O743" s="1" t="s">
        <v>20</v>
      </c>
      <c r="P743" s="1">
        <v>999</v>
      </c>
      <c r="Q743" s="1">
        <v>44.1</v>
      </c>
      <c r="R743" s="1">
        <v>5</v>
      </c>
      <c r="S743" s="1">
        <v>119</v>
      </c>
      <c r="T743" s="1">
        <v>2018</v>
      </c>
      <c r="U743" s="5" t="str">
        <f t="shared" si="110"/>
        <v>Manual</v>
      </c>
      <c r="V743" s="7">
        <f t="shared" si="111"/>
        <v>10000</v>
      </c>
      <c r="W743" s="7" t="str">
        <f>IFERROR(INDEX(PriceBands!C:C,MATCH(V743,PriceBands!A:A,0)),"£30k+")</f>
        <v>£10-£15k</v>
      </c>
      <c r="X743" s="7">
        <f t="shared" si="112"/>
        <v>0</v>
      </c>
      <c r="Y743" s="7" t="str">
        <f>IFERROR(INDEX(MileageBand!B:B,MATCH(VehicleData!X743,MileageBand!A:A,0)),"Extremely High")</f>
        <v>Low</v>
      </c>
      <c r="Z743" s="7">
        <f t="shared" si="113"/>
        <v>1</v>
      </c>
      <c r="AA743" s="9" t="str">
        <f t="shared" si="114"/>
        <v>Y</v>
      </c>
      <c r="AB743" s="9" t="str">
        <f t="shared" si="115"/>
        <v>Y</v>
      </c>
      <c r="AC743" s="9" t="str">
        <f t="shared" si="116"/>
        <v>Y</v>
      </c>
      <c r="AD743" s="9" t="str">
        <f t="shared" si="117"/>
        <v>Y</v>
      </c>
      <c r="AE743" s="9" t="str">
        <f t="shared" si="118"/>
        <v>Y</v>
      </c>
      <c r="AF743" s="11" t="str">
        <f t="shared" si="119"/>
        <v>Y</v>
      </c>
    </row>
    <row r="744" spans="1:32" ht="13" x14ac:dyDescent="0.15">
      <c r="A744" s="1" t="s">
        <v>2019</v>
      </c>
      <c r="B744" s="1" t="s">
        <v>104</v>
      </c>
      <c r="C744" s="2">
        <v>11145</v>
      </c>
      <c r="D744" s="1" t="s">
        <v>1319</v>
      </c>
      <c r="E744" s="1">
        <v>2</v>
      </c>
      <c r="F744" s="1" t="s">
        <v>3</v>
      </c>
      <c r="G744" s="2">
        <v>73000</v>
      </c>
      <c r="H744" s="1" t="s">
        <v>56</v>
      </c>
      <c r="I744" s="1" t="s">
        <v>25</v>
      </c>
      <c r="J744" s="1" t="s">
        <v>13</v>
      </c>
      <c r="K744" s="1">
        <v>13</v>
      </c>
      <c r="L744" s="3">
        <v>44662</v>
      </c>
      <c r="M744" s="1">
        <v>16</v>
      </c>
      <c r="N744" s="1" t="s">
        <v>2020</v>
      </c>
      <c r="O744" s="1" t="s">
        <v>20</v>
      </c>
      <c r="P744" s="2">
        <v>1797</v>
      </c>
      <c r="Q744" s="1">
        <v>70.599999999999994</v>
      </c>
      <c r="R744" s="1">
        <v>5</v>
      </c>
      <c r="S744" s="1">
        <v>92</v>
      </c>
      <c r="T744" s="1">
        <v>2011</v>
      </c>
      <c r="U744" s="5" t="str">
        <f t="shared" si="110"/>
        <v>Automatic</v>
      </c>
      <c r="V744" s="7">
        <f t="shared" si="111"/>
        <v>10000</v>
      </c>
      <c r="W744" s="7" t="str">
        <f>IFERROR(INDEX(PriceBands!C:C,MATCH(V744,PriceBands!A:A,0)),"£30k+")</f>
        <v>£10-£15k</v>
      </c>
      <c r="X744" s="7">
        <f t="shared" si="112"/>
        <v>50000</v>
      </c>
      <c r="Y744" s="7" t="str">
        <f>IFERROR(INDEX(MileageBand!B:B,MATCH(VehicleData!X744,MileageBand!A:A,0)),"Extremely High")</f>
        <v>Medium</v>
      </c>
      <c r="Z744" s="7">
        <f t="shared" si="113"/>
        <v>1.8</v>
      </c>
      <c r="AA744" s="9" t="str">
        <f t="shared" si="114"/>
        <v>Y</v>
      </c>
      <c r="AB744" s="9" t="str">
        <f t="shared" si="115"/>
        <v>Y</v>
      </c>
      <c r="AC744" s="9" t="str">
        <f t="shared" si="116"/>
        <v>Y</v>
      </c>
      <c r="AD744" s="9" t="str">
        <f t="shared" si="117"/>
        <v>N</v>
      </c>
      <c r="AE744" s="9" t="str">
        <f t="shared" si="118"/>
        <v>Y</v>
      </c>
      <c r="AF744" s="11" t="str">
        <f t="shared" si="119"/>
        <v>N</v>
      </c>
    </row>
    <row r="745" spans="1:32" ht="13" x14ac:dyDescent="0.15">
      <c r="A745" s="1" t="s">
        <v>2021</v>
      </c>
      <c r="B745" s="1" t="s">
        <v>266</v>
      </c>
      <c r="C745" s="2">
        <v>6995</v>
      </c>
      <c r="D745" s="1" t="s">
        <v>2022</v>
      </c>
      <c r="E745" s="1">
        <v>1</v>
      </c>
      <c r="F745" s="1" t="s">
        <v>24</v>
      </c>
      <c r="G745" s="2">
        <v>62000</v>
      </c>
      <c r="H745" s="1" t="s">
        <v>2023</v>
      </c>
      <c r="I745" s="1" t="s">
        <v>25</v>
      </c>
      <c r="J745" s="1" t="s">
        <v>13</v>
      </c>
      <c r="K745" s="1">
        <v>9</v>
      </c>
      <c r="L745" s="3">
        <v>44151</v>
      </c>
      <c r="M745" s="1">
        <v>11</v>
      </c>
      <c r="N745" s="1" t="s">
        <v>2024</v>
      </c>
      <c r="O745" s="1" t="s">
        <v>20</v>
      </c>
      <c r="P745" s="2">
        <v>1461</v>
      </c>
      <c r="Q745" s="1">
        <v>78.5</v>
      </c>
      <c r="R745" s="1">
        <v>5</v>
      </c>
      <c r="S745" s="1">
        <v>95</v>
      </c>
      <c r="T745" s="1">
        <v>2015</v>
      </c>
      <c r="U745" s="5" t="str">
        <f t="shared" si="110"/>
        <v>Manual</v>
      </c>
      <c r="V745" s="7">
        <f t="shared" si="111"/>
        <v>5000</v>
      </c>
      <c r="W745" s="7" t="str">
        <f>IFERROR(INDEX(PriceBands!C:C,MATCH(V745,PriceBands!A:A,0)),"£30k+")</f>
        <v>£5-10k</v>
      </c>
      <c r="X745" s="7">
        <f t="shared" si="112"/>
        <v>50000</v>
      </c>
      <c r="Y745" s="7" t="str">
        <f>IFERROR(INDEX(MileageBand!B:B,MATCH(VehicleData!X745,MileageBand!A:A,0)),"Extremely High")</f>
        <v>Medium</v>
      </c>
      <c r="Z745" s="7">
        <f t="shared" si="113"/>
        <v>1.5</v>
      </c>
      <c r="AA745" s="9" t="str">
        <f t="shared" si="114"/>
        <v>Y</v>
      </c>
      <c r="AB745" s="9" t="str">
        <f t="shared" si="115"/>
        <v>Y</v>
      </c>
      <c r="AC745" s="9" t="str">
        <f t="shared" si="116"/>
        <v>Y</v>
      </c>
      <c r="AD745" s="9" t="str">
        <f t="shared" si="117"/>
        <v>Y</v>
      </c>
      <c r="AE745" s="9" t="str">
        <f t="shared" si="118"/>
        <v>Y</v>
      </c>
      <c r="AF745" s="11" t="str">
        <f t="shared" si="119"/>
        <v>Y</v>
      </c>
    </row>
    <row r="746" spans="1:32" ht="13" x14ac:dyDescent="0.15">
      <c r="A746" s="1" t="s">
        <v>2025</v>
      </c>
      <c r="B746" s="1" t="s">
        <v>112</v>
      </c>
      <c r="C746" s="2">
        <v>10895</v>
      </c>
      <c r="D746" s="1" t="s">
        <v>2026</v>
      </c>
      <c r="E746" s="1">
        <v>1</v>
      </c>
      <c r="F746" s="1" t="s">
        <v>11</v>
      </c>
      <c r="G746" s="1">
        <v>59</v>
      </c>
      <c r="H746" s="1" t="s">
        <v>32</v>
      </c>
      <c r="I746" s="1" t="s">
        <v>25</v>
      </c>
      <c r="J746" s="1" t="s">
        <v>117</v>
      </c>
      <c r="K746" s="1">
        <v>13</v>
      </c>
      <c r="L746" s="3">
        <v>43394</v>
      </c>
      <c r="M746" s="1">
        <v>28</v>
      </c>
      <c r="N746" s="1" t="s">
        <v>1056</v>
      </c>
      <c r="O746" s="1" t="s">
        <v>119</v>
      </c>
      <c r="P746" s="2">
        <v>1598</v>
      </c>
      <c r="Q746" s="1">
        <v>44.1</v>
      </c>
      <c r="R746" s="1">
        <v>4</v>
      </c>
      <c r="S746" s="1">
        <v>149</v>
      </c>
      <c r="T746" s="1">
        <v>2011</v>
      </c>
      <c r="U746" s="5" t="str">
        <f t="shared" si="110"/>
        <v>Manual</v>
      </c>
      <c r="V746" s="7">
        <f t="shared" si="111"/>
        <v>10000</v>
      </c>
      <c r="W746" s="7" t="str">
        <f>IFERROR(INDEX(PriceBands!C:C,MATCH(V746,PriceBands!A:A,0)),"£30k+")</f>
        <v>£10-£15k</v>
      </c>
      <c r="X746" s="7">
        <f t="shared" si="112"/>
        <v>0</v>
      </c>
      <c r="Y746" s="7" t="str">
        <f>IFERROR(INDEX(MileageBand!B:B,MATCH(VehicleData!X746,MileageBand!A:A,0)),"Extremely High")</f>
        <v>Low</v>
      </c>
      <c r="Z746" s="7">
        <f t="shared" si="113"/>
        <v>1.6</v>
      </c>
      <c r="AA746" s="9" t="str">
        <f t="shared" si="114"/>
        <v>Y</v>
      </c>
      <c r="AB746" s="9" t="str">
        <f t="shared" si="115"/>
        <v>Y</v>
      </c>
      <c r="AC746" s="9" t="str">
        <f t="shared" si="116"/>
        <v>Y</v>
      </c>
      <c r="AD746" s="9" t="str">
        <f t="shared" si="117"/>
        <v>N</v>
      </c>
      <c r="AE746" s="9" t="str">
        <f t="shared" si="118"/>
        <v>Y</v>
      </c>
      <c r="AF746" s="11" t="str">
        <f t="shared" si="119"/>
        <v>N</v>
      </c>
    </row>
    <row r="747" spans="1:32" ht="13" x14ac:dyDescent="0.15">
      <c r="A747" s="1" t="s">
        <v>2027</v>
      </c>
      <c r="B747" s="1" t="s">
        <v>17</v>
      </c>
      <c r="C747" s="2">
        <v>7395</v>
      </c>
      <c r="D747" s="1" t="s">
        <v>2028</v>
      </c>
      <c r="E747" s="1">
        <v>1</v>
      </c>
      <c r="F747" s="1" t="s">
        <v>11</v>
      </c>
      <c r="G747" s="2">
        <v>42271</v>
      </c>
      <c r="H747" s="1" t="s">
        <v>56</v>
      </c>
      <c r="I747" s="1" t="s">
        <v>25</v>
      </c>
      <c r="J747" s="1" t="s">
        <v>13</v>
      </c>
      <c r="K747" s="1">
        <v>7</v>
      </c>
      <c r="L747" s="3">
        <v>45384</v>
      </c>
      <c r="M747" s="1">
        <v>11</v>
      </c>
      <c r="N747" s="1" t="s">
        <v>2029</v>
      </c>
      <c r="O747" s="1" t="s">
        <v>20</v>
      </c>
      <c r="P747" s="2">
        <v>1197</v>
      </c>
      <c r="Q747" s="1">
        <v>49.6</v>
      </c>
      <c r="R747" s="1">
        <v>5</v>
      </c>
      <c r="S747" s="1">
        <v>128</v>
      </c>
      <c r="T747" s="1">
        <v>2017</v>
      </c>
      <c r="U747" s="5" t="str">
        <f t="shared" si="110"/>
        <v>Manual</v>
      </c>
      <c r="V747" s="7">
        <f t="shared" si="111"/>
        <v>5000</v>
      </c>
      <c r="W747" s="7" t="str">
        <f>IFERROR(INDEX(PriceBands!C:C,MATCH(V747,PriceBands!A:A,0)),"£30k+")</f>
        <v>£5-10k</v>
      </c>
      <c r="X747" s="7">
        <f t="shared" si="112"/>
        <v>0</v>
      </c>
      <c r="Y747" s="7" t="str">
        <f>IFERROR(INDEX(MileageBand!B:B,MATCH(VehicleData!X747,MileageBand!A:A,0)),"Extremely High")</f>
        <v>Low</v>
      </c>
      <c r="Z747" s="7">
        <f t="shared" si="113"/>
        <v>1.2</v>
      </c>
      <c r="AA747" s="9" t="str">
        <f t="shared" si="114"/>
        <v>Y</v>
      </c>
      <c r="AB747" s="9" t="str">
        <f t="shared" si="115"/>
        <v>Y</v>
      </c>
      <c r="AC747" s="9" t="str">
        <f t="shared" si="116"/>
        <v>Y</v>
      </c>
      <c r="AD747" s="9" t="str">
        <f t="shared" si="117"/>
        <v>Y</v>
      </c>
      <c r="AE747" s="9" t="str">
        <f t="shared" si="118"/>
        <v>Y</v>
      </c>
      <c r="AF747" s="11" t="str">
        <f t="shared" si="119"/>
        <v>Y</v>
      </c>
    </row>
    <row r="748" spans="1:32" ht="13" x14ac:dyDescent="0.15">
      <c r="A748" s="1" t="s">
        <v>2030</v>
      </c>
      <c r="B748" s="1" t="s">
        <v>204</v>
      </c>
      <c r="C748" s="2">
        <v>2345</v>
      </c>
      <c r="D748" s="1" t="s">
        <v>2031</v>
      </c>
      <c r="E748" s="1">
        <v>1</v>
      </c>
      <c r="F748" s="1" t="s">
        <v>11</v>
      </c>
      <c r="G748" s="2">
        <v>64000</v>
      </c>
      <c r="H748" s="1" t="s">
        <v>4</v>
      </c>
      <c r="I748" s="1" t="s">
        <v>25</v>
      </c>
      <c r="J748" s="1" t="s">
        <v>13</v>
      </c>
      <c r="K748" s="1">
        <v>14</v>
      </c>
      <c r="L748" s="3">
        <v>45274</v>
      </c>
      <c r="M748" s="1">
        <v>16</v>
      </c>
      <c r="N748" s="1" t="s">
        <v>2032</v>
      </c>
      <c r="O748" s="1" t="s">
        <v>20</v>
      </c>
      <c r="P748" s="2">
        <v>1339</v>
      </c>
      <c r="Q748" s="1">
        <v>52.3</v>
      </c>
      <c r="R748" s="1">
        <v>5</v>
      </c>
      <c r="S748" s="1">
        <v>128</v>
      </c>
      <c r="T748" s="1">
        <v>2010</v>
      </c>
      <c r="U748" s="5" t="str">
        <f t="shared" si="110"/>
        <v>Manual</v>
      </c>
      <c r="V748" s="7">
        <f t="shared" si="111"/>
        <v>0</v>
      </c>
      <c r="W748" s="7" t="str">
        <f>IFERROR(INDEX(PriceBands!C:C,MATCH(V748,PriceBands!A:A,0)),"£30k+")</f>
        <v>£0-5k</v>
      </c>
      <c r="X748" s="7">
        <f t="shared" si="112"/>
        <v>50000</v>
      </c>
      <c r="Y748" s="7" t="str">
        <f>IFERROR(INDEX(MileageBand!B:B,MATCH(VehicleData!X748,MileageBand!A:A,0)),"Extremely High")</f>
        <v>Medium</v>
      </c>
      <c r="Z748" s="7">
        <f t="shared" si="113"/>
        <v>1.3</v>
      </c>
      <c r="AA748" s="9" t="str">
        <f t="shared" si="114"/>
        <v>Y</v>
      </c>
      <c r="AB748" s="9" t="str">
        <f t="shared" si="115"/>
        <v>Y</v>
      </c>
      <c r="AC748" s="9" t="str">
        <f t="shared" si="116"/>
        <v>Y</v>
      </c>
      <c r="AD748" s="9" t="str">
        <f t="shared" si="117"/>
        <v>N</v>
      </c>
      <c r="AE748" s="9" t="str">
        <f t="shared" si="118"/>
        <v>Y</v>
      </c>
      <c r="AF748" s="11" t="str">
        <f t="shared" si="119"/>
        <v>N</v>
      </c>
    </row>
    <row r="749" spans="1:32" ht="13" x14ac:dyDescent="0.15">
      <c r="A749" s="1" t="s">
        <v>2033</v>
      </c>
      <c r="B749" s="1" t="s">
        <v>22</v>
      </c>
      <c r="C749" s="2">
        <v>8510</v>
      </c>
      <c r="D749" s="1" t="s">
        <v>2034</v>
      </c>
      <c r="E749" s="1">
        <v>2</v>
      </c>
      <c r="F749" s="1" t="s">
        <v>11</v>
      </c>
      <c r="G749" s="1">
        <v>2</v>
      </c>
      <c r="H749" s="1" t="s">
        <v>48</v>
      </c>
      <c r="I749" s="1" t="s">
        <v>5</v>
      </c>
      <c r="J749" s="1" t="s">
        <v>13</v>
      </c>
      <c r="K749" s="1">
        <v>10</v>
      </c>
      <c r="L749" s="3">
        <v>45670</v>
      </c>
      <c r="M749" s="1">
        <v>13</v>
      </c>
      <c r="N749" s="1" t="s">
        <v>2035</v>
      </c>
      <c r="O749" s="1" t="s">
        <v>20</v>
      </c>
      <c r="P749" s="2">
        <v>1395</v>
      </c>
      <c r="Q749" s="1">
        <v>56.5</v>
      </c>
      <c r="R749" s="1">
        <v>5</v>
      </c>
      <c r="S749" s="1">
        <v>116</v>
      </c>
      <c r="T749" s="1">
        <v>2014</v>
      </c>
      <c r="U749" s="5" t="str">
        <f t="shared" si="110"/>
        <v>Automatic</v>
      </c>
      <c r="V749" s="7">
        <f t="shared" si="111"/>
        <v>5000</v>
      </c>
      <c r="W749" s="7" t="str">
        <f>IFERROR(INDEX(PriceBands!C:C,MATCH(V749,PriceBands!A:A,0)),"£30k+")</f>
        <v>£5-10k</v>
      </c>
      <c r="X749" s="7">
        <f t="shared" si="112"/>
        <v>0</v>
      </c>
      <c r="Y749" s="7" t="str">
        <f>IFERROR(INDEX(MileageBand!B:B,MATCH(VehicleData!X749,MileageBand!A:A,0)),"Extremely High")</f>
        <v>Low</v>
      </c>
      <c r="Z749" s="7">
        <f t="shared" si="113"/>
        <v>1.4</v>
      </c>
      <c r="AA749" s="9" t="str">
        <f t="shared" si="114"/>
        <v>Y</v>
      </c>
      <c r="AB749" s="9" t="str">
        <f t="shared" si="115"/>
        <v>Y</v>
      </c>
      <c r="AC749" s="9" t="str">
        <f t="shared" si="116"/>
        <v>Y</v>
      </c>
      <c r="AD749" s="9" t="str">
        <f t="shared" si="117"/>
        <v>Y</v>
      </c>
      <c r="AE749" s="9" t="str">
        <f t="shared" si="118"/>
        <v>Y</v>
      </c>
      <c r="AF749" s="11" t="str">
        <f t="shared" si="119"/>
        <v>Y</v>
      </c>
    </row>
    <row r="750" spans="1:32" ht="13" x14ac:dyDescent="0.15">
      <c r="A750" s="1" t="s">
        <v>2036</v>
      </c>
      <c r="B750" s="1" t="s">
        <v>51</v>
      </c>
      <c r="C750" s="2">
        <v>7045</v>
      </c>
      <c r="D750" s="1" t="s">
        <v>1122</v>
      </c>
      <c r="E750" s="1">
        <v>2</v>
      </c>
      <c r="F750" s="1" t="s">
        <v>11</v>
      </c>
      <c r="G750" s="2">
        <v>20500</v>
      </c>
      <c r="H750" s="1" t="s">
        <v>48</v>
      </c>
      <c r="I750" s="1" t="s">
        <v>5</v>
      </c>
      <c r="J750" s="1" t="s">
        <v>13</v>
      </c>
      <c r="K750" s="1">
        <v>10</v>
      </c>
      <c r="L750" s="3">
        <v>45691</v>
      </c>
      <c r="M750" s="1">
        <v>14</v>
      </c>
      <c r="N750" s="1" t="s">
        <v>2037</v>
      </c>
      <c r="O750" s="1" t="s">
        <v>20</v>
      </c>
      <c r="P750" s="2">
        <v>1596</v>
      </c>
      <c r="Q750" s="1">
        <v>44.1</v>
      </c>
      <c r="R750" s="1">
        <v>5</v>
      </c>
      <c r="S750" s="1">
        <v>146</v>
      </c>
      <c r="T750" s="1">
        <v>2014</v>
      </c>
      <c r="U750" s="5" t="str">
        <f t="shared" si="110"/>
        <v>Automatic</v>
      </c>
      <c r="V750" s="7">
        <f t="shared" si="111"/>
        <v>5000</v>
      </c>
      <c r="W750" s="7" t="str">
        <f>IFERROR(INDEX(PriceBands!C:C,MATCH(V750,PriceBands!A:A,0)),"£30k+")</f>
        <v>£5-10k</v>
      </c>
      <c r="X750" s="7">
        <f t="shared" si="112"/>
        <v>0</v>
      </c>
      <c r="Y750" s="7" t="str">
        <f>IFERROR(INDEX(MileageBand!B:B,MATCH(VehicleData!X750,MileageBand!A:A,0)),"Extremely High")</f>
        <v>Low</v>
      </c>
      <c r="Z750" s="7">
        <f t="shared" si="113"/>
        <v>1.6</v>
      </c>
      <c r="AA750" s="9" t="str">
        <f t="shared" si="114"/>
        <v>Y</v>
      </c>
      <c r="AB750" s="9" t="str">
        <f t="shared" si="115"/>
        <v>Y</v>
      </c>
      <c r="AC750" s="9" t="str">
        <f t="shared" si="116"/>
        <v>Y</v>
      </c>
      <c r="AD750" s="9" t="str">
        <f t="shared" si="117"/>
        <v>Y</v>
      </c>
      <c r="AE750" s="9" t="str">
        <f t="shared" si="118"/>
        <v>Y</v>
      </c>
      <c r="AF750" s="11" t="str">
        <f t="shared" si="119"/>
        <v>Y</v>
      </c>
    </row>
    <row r="751" spans="1:32" ht="13" x14ac:dyDescent="0.15">
      <c r="A751" s="1" t="s">
        <v>2038</v>
      </c>
      <c r="B751" s="1" t="s">
        <v>22</v>
      </c>
      <c r="C751" s="2">
        <v>8432</v>
      </c>
      <c r="D751" s="1" t="s">
        <v>2039</v>
      </c>
      <c r="E751" s="1">
        <v>2</v>
      </c>
      <c r="F751" s="1" t="s">
        <v>11</v>
      </c>
      <c r="G751" s="2">
        <v>72717</v>
      </c>
      <c r="H751" s="1" t="s">
        <v>65</v>
      </c>
      <c r="I751" s="1" t="s">
        <v>5</v>
      </c>
      <c r="J751" s="1" t="s">
        <v>13</v>
      </c>
      <c r="K751" s="1">
        <v>9</v>
      </c>
      <c r="L751" s="3">
        <v>45508</v>
      </c>
      <c r="M751" s="1">
        <v>19</v>
      </c>
      <c r="N751" s="1" t="s">
        <v>2040</v>
      </c>
      <c r="O751" s="1" t="s">
        <v>20</v>
      </c>
      <c r="P751" s="2">
        <v>1197</v>
      </c>
      <c r="Q751" s="1">
        <v>58.9</v>
      </c>
      <c r="R751" s="1">
        <v>5</v>
      </c>
      <c r="S751" s="1">
        <v>109</v>
      </c>
      <c r="T751" s="1">
        <v>2015</v>
      </c>
      <c r="U751" s="5" t="str">
        <f t="shared" si="110"/>
        <v>Automatic</v>
      </c>
      <c r="V751" s="7">
        <f t="shared" si="111"/>
        <v>5000</v>
      </c>
      <c r="W751" s="7" t="str">
        <f>IFERROR(INDEX(PriceBands!C:C,MATCH(V751,PriceBands!A:A,0)),"£30k+")</f>
        <v>£5-10k</v>
      </c>
      <c r="X751" s="7">
        <f t="shared" si="112"/>
        <v>50000</v>
      </c>
      <c r="Y751" s="7" t="str">
        <f>IFERROR(INDEX(MileageBand!B:B,MATCH(VehicleData!X751,MileageBand!A:A,0)),"Extremely High")</f>
        <v>Medium</v>
      </c>
      <c r="Z751" s="7">
        <f t="shared" si="113"/>
        <v>1.2</v>
      </c>
      <c r="AA751" s="9" t="str">
        <f t="shared" si="114"/>
        <v>Y</v>
      </c>
      <c r="AB751" s="9" t="str">
        <f t="shared" si="115"/>
        <v>Y</v>
      </c>
      <c r="AC751" s="9" t="str">
        <f t="shared" si="116"/>
        <v>Y</v>
      </c>
      <c r="AD751" s="9" t="str">
        <f t="shared" si="117"/>
        <v>Y</v>
      </c>
      <c r="AE751" s="9" t="str">
        <f t="shared" si="118"/>
        <v>Y</v>
      </c>
      <c r="AF751" s="11" t="str">
        <f t="shared" si="119"/>
        <v>Y</v>
      </c>
    </row>
    <row r="752" spans="1:32" ht="13" x14ac:dyDescent="0.15">
      <c r="A752" s="1" t="s">
        <v>2041</v>
      </c>
      <c r="B752" s="1" t="s">
        <v>375</v>
      </c>
      <c r="C752" s="2">
        <v>4668</v>
      </c>
      <c r="D752" s="1" t="s">
        <v>1886</v>
      </c>
      <c r="E752" s="1">
        <v>2</v>
      </c>
      <c r="F752" s="1" t="s">
        <v>24</v>
      </c>
      <c r="G752" s="2">
        <v>31000</v>
      </c>
      <c r="H752" s="1" t="s">
        <v>12</v>
      </c>
      <c r="I752" s="1" t="s">
        <v>5</v>
      </c>
      <c r="J752" s="1" t="s">
        <v>42</v>
      </c>
      <c r="K752" s="1">
        <v>9</v>
      </c>
      <c r="L752" s="3">
        <v>45555</v>
      </c>
      <c r="M752" s="1">
        <v>20</v>
      </c>
      <c r="N752" s="1" t="s">
        <v>2042</v>
      </c>
      <c r="O752" s="1" t="s">
        <v>44</v>
      </c>
      <c r="P752" s="2">
        <v>1560</v>
      </c>
      <c r="Q752" s="1">
        <v>68.900000000000006</v>
      </c>
      <c r="R752" s="1">
        <v>7</v>
      </c>
      <c r="S752" s="1">
        <v>105</v>
      </c>
      <c r="T752" s="1">
        <v>2015</v>
      </c>
      <c r="U752" s="5" t="str">
        <f t="shared" si="110"/>
        <v>Automatic</v>
      </c>
      <c r="V752" s="7">
        <f t="shared" si="111"/>
        <v>0</v>
      </c>
      <c r="W752" s="7" t="str">
        <f>IFERROR(INDEX(PriceBands!C:C,MATCH(V752,PriceBands!A:A,0)),"£30k+")</f>
        <v>£0-5k</v>
      </c>
      <c r="X752" s="7">
        <f t="shared" si="112"/>
        <v>0</v>
      </c>
      <c r="Y752" s="7" t="str">
        <f>IFERROR(INDEX(MileageBand!B:B,MATCH(VehicleData!X752,MileageBand!A:A,0)),"Extremely High")</f>
        <v>Low</v>
      </c>
      <c r="Z752" s="7">
        <f t="shared" si="113"/>
        <v>1.6</v>
      </c>
      <c r="AA752" s="9" t="str">
        <f t="shared" si="114"/>
        <v>Y</v>
      </c>
      <c r="AB752" s="9" t="str">
        <f t="shared" si="115"/>
        <v>Y</v>
      </c>
      <c r="AC752" s="9" t="str">
        <f t="shared" si="116"/>
        <v>Y</v>
      </c>
      <c r="AD752" s="9" t="str">
        <f t="shared" si="117"/>
        <v>Y</v>
      </c>
      <c r="AE752" s="9" t="str">
        <f t="shared" si="118"/>
        <v>Y</v>
      </c>
      <c r="AF752" s="11" t="str">
        <f t="shared" si="119"/>
        <v>Y</v>
      </c>
    </row>
    <row r="753" spans="1:32" ht="13" x14ac:dyDescent="0.15">
      <c r="A753" s="1" t="s">
        <v>2043</v>
      </c>
      <c r="B753" s="1" t="s">
        <v>40</v>
      </c>
      <c r="C753" s="2">
        <v>13845</v>
      </c>
      <c r="D753" s="1" t="s">
        <v>1893</v>
      </c>
      <c r="E753" s="1">
        <v>2</v>
      </c>
      <c r="F753" s="1" t="s">
        <v>24</v>
      </c>
      <c r="G753" s="2">
        <v>117000</v>
      </c>
      <c r="H753" s="1" t="s">
        <v>48</v>
      </c>
      <c r="I753" s="1" t="s">
        <v>25</v>
      </c>
      <c r="J753" s="1" t="s">
        <v>26</v>
      </c>
      <c r="K753" s="1">
        <v>10</v>
      </c>
      <c r="L753" s="3">
        <v>44433</v>
      </c>
      <c r="M753" s="1">
        <v>34</v>
      </c>
      <c r="N753" s="1" t="s">
        <v>2044</v>
      </c>
      <c r="O753" s="1" t="s">
        <v>28</v>
      </c>
      <c r="P753" s="2">
        <v>2143</v>
      </c>
      <c r="Q753" s="1">
        <v>58.9</v>
      </c>
      <c r="R753" s="1">
        <v>5</v>
      </c>
      <c r="S753" s="1">
        <v>120</v>
      </c>
      <c r="T753" s="1">
        <v>2014</v>
      </c>
      <c r="U753" s="5" t="str">
        <f t="shared" si="110"/>
        <v>Automatic</v>
      </c>
      <c r="V753" s="7">
        <f t="shared" si="111"/>
        <v>10000</v>
      </c>
      <c r="W753" s="7" t="str">
        <f>IFERROR(INDEX(PriceBands!C:C,MATCH(V753,PriceBands!A:A,0)),"£30k+")</f>
        <v>£10-£15k</v>
      </c>
      <c r="X753" s="7">
        <f t="shared" si="112"/>
        <v>100000</v>
      </c>
      <c r="Y753" s="7" t="str">
        <f>IFERROR(INDEX(MileageBand!B:B,MATCH(VehicleData!X753,MileageBand!A:A,0)),"Extremely High")</f>
        <v>High</v>
      </c>
      <c r="Z753" s="7">
        <f t="shared" si="113"/>
        <v>2.1</v>
      </c>
      <c r="AA753" s="9" t="str">
        <f t="shared" si="114"/>
        <v>Y</v>
      </c>
      <c r="AB753" s="9" t="str">
        <f t="shared" si="115"/>
        <v>N</v>
      </c>
      <c r="AC753" s="9" t="str">
        <f t="shared" si="116"/>
        <v>Y</v>
      </c>
      <c r="AD753" s="9" t="str">
        <f t="shared" si="117"/>
        <v>Y</v>
      </c>
      <c r="AE753" s="9" t="str">
        <f t="shared" si="118"/>
        <v>Y</v>
      </c>
      <c r="AF753" s="11" t="str">
        <f t="shared" si="119"/>
        <v>N</v>
      </c>
    </row>
    <row r="754" spans="1:32" ht="13" x14ac:dyDescent="0.15">
      <c r="A754" s="1" t="s">
        <v>2045</v>
      </c>
      <c r="B754" s="1" t="s">
        <v>266</v>
      </c>
      <c r="C754" s="2">
        <v>3145</v>
      </c>
      <c r="D754" s="1" t="s">
        <v>2046</v>
      </c>
      <c r="E754" s="1">
        <v>1</v>
      </c>
      <c r="F754" s="1" t="s">
        <v>11</v>
      </c>
      <c r="G754" s="2">
        <v>57800</v>
      </c>
      <c r="H754" s="1" t="s">
        <v>56</v>
      </c>
      <c r="I754" s="1" t="s">
        <v>25</v>
      </c>
      <c r="J754" s="1" t="s">
        <v>13</v>
      </c>
      <c r="K754" s="1">
        <v>11</v>
      </c>
      <c r="L754" s="3">
        <v>45341</v>
      </c>
      <c r="M754" s="1">
        <v>8</v>
      </c>
      <c r="N754" s="1" t="s">
        <v>2047</v>
      </c>
      <c r="O754" s="1" t="s">
        <v>20</v>
      </c>
      <c r="P754" s="2">
        <v>1149</v>
      </c>
      <c r="Q754" s="1">
        <v>51.4</v>
      </c>
      <c r="R754" s="1">
        <v>5</v>
      </c>
      <c r="S754" s="1">
        <v>127</v>
      </c>
      <c r="T754" s="1">
        <v>2013</v>
      </c>
      <c r="U754" s="5" t="str">
        <f t="shared" si="110"/>
        <v>Manual</v>
      </c>
      <c r="V754" s="7">
        <f t="shared" si="111"/>
        <v>0</v>
      </c>
      <c r="W754" s="7" t="str">
        <f>IFERROR(INDEX(PriceBands!C:C,MATCH(V754,PriceBands!A:A,0)),"£30k+")</f>
        <v>£0-5k</v>
      </c>
      <c r="X754" s="7">
        <f t="shared" si="112"/>
        <v>50000</v>
      </c>
      <c r="Y754" s="7" t="str">
        <f>IFERROR(INDEX(MileageBand!B:B,MATCH(VehicleData!X754,MileageBand!A:A,0)),"Extremely High")</f>
        <v>Medium</v>
      </c>
      <c r="Z754" s="7">
        <f t="shared" si="113"/>
        <v>1.1000000000000001</v>
      </c>
      <c r="AA754" s="9" t="str">
        <f t="shared" si="114"/>
        <v>Y</v>
      </c>
      <c r="AB754" s="9" t="str">
        <f t="shared" si="115"/>
        <v>Y</v>
      </c>
      <c r="AC754" s="9" t="str">
        <f t="shared" si="116"/>
        <v>Y</v>
      </c>
      <c r="AD754" s="9" t="str">
        <f t="shared" si="117"/>
        <v>N</v>
      </c>
      <c r="AE754" s="9" t="str">
        <f t="shared" si="118"/>
        <v>Y</v>
      </c>
      <c r="AF754" s="11" t="str">
        <f t="shared" si="119"/>
        <v>N</v>
      </c>
    </row>
    <row r="755" spans="1:32" ht="13" x14ac:dyDescent="0.15">
      <c r="A755" s="1" t="s">
        <v>2048</v>
      </c>
      <c r="B755" s="1" t="s">
        <v>51</v>
      </c>
      <c r="C755" s="2">
        <v>17095</v>
      </c>
      <c r="D755" s="1" t="s">
        <v>2049</v>
      </c>
      <c r="E755" s="1">
        <v>1</v>
      </c>
      <c r="F755" s="1" t="s">
        <v>24</v>
      </c>
      <c r="G755" s="2">
        <v>90979</v>
      </c>
      <c r="H755" s="1" t="s">
        <v>56</v>
      </c>
      <c r="I755" s="1" t="s">
        <v>5</v>
      </c>
      <c r="J755" s="1" t="s">
        <v>57</v>
      </c>
      <c r="K755" s="1">
        <v>7</v>
      </c>
      <c r="L755" s="3">
        <v>45477</v>
      </c>
      <c r="M755" s="1">
        <v>13</v>
      </c>
      <c r="N755" s="1" t="s">
        <v>2050</v>
      </c>
      <c r="O755" s="1" t="s">
        <v>59</v>
      </c>
      <c r="P755" s="2">
        <v>1995</v>
      </c>
      <c r="Q755" s="1">
        <v>42.8</v>
      </c>
      <c r="R755" s="1">
        <v>5</v>
      </c>
      <c r="S755" s="1">
        <v>171</v>
      </c>
      <c r="T755" s="1">
        <v>2017</v>
      </c>
      <c r="U755" s="5" t="str">
        <f t="shared" si="110"/>
        <v>Manual</v>
      </c>
      <c r="V755" s="7">
        <f t="shared" si="111"/>
        <v>15000</v>
      </c>
      <c r="W755" s="7" t="str">
        <f>IFERROR(INDEX(PriceBands!C:C,MATCH(V755,PriceBands!A:A,0)),"£30k+")</f>
        <v>£15-20k</v>
      </c>
      <c r="X755" s="7">
        <f t="shared" si="112"/>
        <v>50000</v>
      </c>
      <c r="Y755" s="7" t="str">
        <f>IFERROR(INDEX(MileageBand!B:B,MATCH(VehicleData!X755,MileageBand!A:A,0)),"Extremely High")</f>
        <v>Medium</v>
      </c>
      <c r="Z755" s="7">
        <f t="shared" si="113"/>
        <v>2</v>
      </c>
      <c r="AA755" s="9" t="str">
        <f t="shared" si="114"/>
        <v>Y</v>
      </c>
      <c r="AB755" s="9" t="str">
        <f t="shared" si="115"/>
        <v>Y</v>
      </c>
      <c r="AC755" s="9" t="str">
        <f t="shared" si="116"/>
        <v>Y</v>
      </c>
      <c r="AD755" s="9" t="str">
        <f t="shared" si="117"/>
        <v>Y</v>
      </c>
      <c r="AE755" s="9" t="str">
        <f t="shared" si="118"/>
        <v>Y</v>
      </c>
      <c r="AF755" s="11" t="str">
        <f t="shared" si="119"/>
        <v>Y</v>
      </c>
    </row>
    <row r="756" spans="1:32" ht="13" x14ac:dyDescent="0.15">
      <c r="A756" s="1" t="s">
        <v>2051</v>
      </c>
      <c r="B756" s="1" t="s">
        <v>9</v>
      </c>
      <c r="C756" s="2">
        <v>5425</v>
      </c>
      <c r="D756" s="1" t="s">
        <v>2052</v>
      </c>
      <c r="E756" s="1">
        <v>1</v>
      </c>
      <c r="F756" s="1" t="s">
        <v>24</v>
      </c>
      <c r="G756" s="2">
        <v>8381</v>
      </c>
      <c r="H756" s="1" t="s">
        <v>65</v>
      </c>
      <c r="I756" s="1" t="s">
        <v>5</v>
      </c>
      <c r="J756" s="1" t="s">
        <v>42</v>
      </c>
      <c r="K756" s="1">
        <v>8</v>
      </c>
      <c r="L756" s="3">
        <v>45678</v>
      </c>
      <c r="M756" s="1">
        <v>15</v>
      </c>
      <c r="N756" s="1" t="s">
        <v>1010</v>
      </c>
      <c r="O756" s="1" t="s">
        <v>44</v>
      </c>
      <c r="P756" s="2">
        <v>1598</v>
      </c>
      <c r="Q756" s="1">
        <v>68.900000000000006</v>
      </c>
      <c r="R756" s="1">
        <v>7</v>
      </c>
      <c r="S756" s="1">
        <v>109</v>
      </c>
      <c r="T756" s="1">
        <v>2016</v>
      </c>
      <c r="U756" s="5" t="str">
        <f t="shared" si="110"/>
        <v>Manual</v>
      </c>
      <c r="V756" s="7">
        <f t="shared" si="111"/>
        <v>5000</v>
      </c>
      <c r="W756" s="7" t="str">
        <f>IFERROR(INDEX(PriceBands!C:C,MATCH(V756,PriceBands!A:A,0)),"£30k+")</f>
        <v>£5-10k</v>
      </c>
      <c r="X756" s="7">
        <f t="shared" si="112"/>
        <v>0</v>
      </c>
      <c r="Y756" s="7" t="str">
        <f>IFERROR(INDEX(MileageBand!B:B,MATCH(VehicleData!X756,MileageBand!A:A,0)),"Extremely High")</f>
        <v>Low</v>
      </c>
      <c r="Z756" s="7">
        <f t="shared" si="113"/>
        <v>1.6</v>
      </c>
      <c r="AA756" s="9" t="str">
        <f t="shared" si="114"/>
        <v>Y</v>
      </c>
      <c r="AB756" s="9" t="str">
        <f t="shared" si="115"/>
        <v>Y</v>
      </c>
      <c r="AC756" s="9" t="str">
        <f t="shared" si="116"/>
        <v>Y</v>
      </c>
      <c r="AD756" s="9" t="str">
        <f t="shared" si="117"/>
        <v>Y</v>
      </c>
      <c r="AE756" s="9" t="str">
        <f t="shared" si="118"/>
        <v>Y</v>
      </c>
      <c r="AF756" s="11" t="str">
        <f t="shared" si="119"/>
        <v>Y</v>
      </c>
    </row>
    <row r="757" spans="1:32" ht="13" x14ac:dyDescent="0.15">
      <c r="A757" s="1" t="s">
        <v>2053</v>
      </c>
      <c r="B757" s="1" t="s">
        <v>9</v>
      </c>
      <c r="C757" s="2">
        <v>2800</v>
      </c>
      <c r="D757" s="1" t="s">
        <v>1244</v>
      </c>
      <c r="E757" s="1">
        <v>1</v>
      </c>
      <c r="F757" s="1" t="s">
        <v>11</v>
      </c>
      <c r="G757" s="2">
        <v>65000</v>
      </c>
      <c r="H757" s="1" t="s">
        <v>48</v>
      </c>
      <c r="I757" s="1" t="s">
        <v>5</v>
      </c>
      <c r="J757" s="1" t="s">
        <v>42</v>
      </c>
      <c r="K757" s="1">
        <v>13</v>
      </c>
      <c r="L757" s="3">
        <v>45466</v>
      </c>
      <c r="M757" s="1">
        <v>12</v>
      </c>
      <c r="N757" s="1" t="s">
        <v>2054</v>
      </c>
      <c r="O757" s="1" t="s">
        <v>44</v>
      </c>
      <c r="P757" s="2">
        <v>1598</v>
      </c>
      <c r="Q757" s="1">
        <v>42.2</v>
      </c>
      <c r="R757" s="1">
        <v>7</v>
      </c>
      <c r="S757" s="1">
        <v>157</v>
      </c>
      <c r="T757" s="1">
        <v>2011</v>
      </c>
      <c r="U757" s="5" t="str">
        <f t="shared" si="110"/>
        <v>Manual</v>
      </c>
      <c r="V757" s="7">
        <f t="shared" si="111"/>
        <v>0</v>
      </c>
      <c r="W757" s="7" t="str">
        <f>IFERROR(INDEX(PriceBands!C:C,MATCH(V757,PriceBands!A:A,0)),"£30k+")</f>
        <v>£0-5k</v>
      </c>
      <c r="X757" s="7">
        <f t="shared" si="112"/>
        <v>50000</v>
      </c>
      <c r="Y757" s="7" t="str">
        <f>IFERROR(INDEX(MileageBand!B:B,MATCH(VehicleData!X757,MileageBand!A:A,0)),"Extremely High")</f>
        <v>Medium</v>
      </c>
      <c r="Z757" s="7">
        <f t="shared" si="113"/>
        <v>1.6</v>
      </c>
      <c r="AA757" s="9" t="str">
        <f t="shared" si="114"/>
        <v>Y</v>
      </c>
      <c r="AB757" s="9" t="str">
        <f t="shared" si="115"/>
        <v>Y</v>
      </c>
      <c r="AC757" s="9" t="str">
        <f t="shared" si="116"/>
        <v>Y</v>
      </c>
      <c r="AD757" s="9" t="str">
        <f t="shared" si="117"/>
        <v>N</v>
      </c>
      <c r="AE757" s="9" t="str">
        <f t="shared" si="118"/>
        <v>Y</v>
      </c>
      <c r="AF757" s="11" t="str">
        <f t="shared" si="119"/>
        <v>N</v>
      </c>
    </row>
    <row r="758" spans="1:32" ht="13" x14ac:dyDescent="0.15">
      <c r="A758" s="1" t="s">
        <v>2055</v>
      </c>
      <c r="B758" s="1" t="s">
        <v>127</v>
      </c>
      <c r="C758" s="2">
        <v>8745</v>
      </c>
      <c r="D758" s="1" t="s">
        <v>2056</v>
      </c>
      <c r="E758" s="1">
        <v>1</v>
      </c>
      <c r="F758" s="1" t="s">
        <v>11</v>
      </c>
      <c r="G758" s="2">
        <v>55000</v>
      </c>
      <c r="H758" s="1" t="s">
        <v>12</v>
      </c>
      <c r="I758" s="1" t="s">
        <v>25</v>
      </c>
      <c r="J758" s="1" t="s">
        <v>117</v>
      </c>
      <c r="K758" s="1">
        <v>13</v>
      </c>
      <c r="L758" s="3">
        <v>44713</v>
      </c>
      <c r="M758" s="1">
        <v>36</v>
      </c>
      <c r="N758" s="1" t="s">
        <v>2057</v>
      </c>
      <c r="O758" s="1" t="s">
        <v>130</v>
      </c>
      <c r="P758" s="2">
        <v>1598</v>
      </c>
      <c r="Q758" s="1">
        <v>38.700000000000003</v>
      </c>
      <c r="R758" s="1">
        <v>4</v>
      </c>
      <c r="S758" s="1">
        <v>169</v>
      </c>
      <c r="T758" s="1">
        <v>2011</v>
      </c>
      <c r="U758" s="5" t="str">
        <f t="shared" si="110"/>
        <v>Manual</v>
      </c>
      <c r="V758" s="7">
        <f t="shared" si="111"/>
        <v>5000</v>
      </c>
      <c r="W758" s="7" t="str">
        <f>IFERROR(INDEX(PriceBands!C:C,MATCH(V758,PriceBands!A:A,0)),"£30k+")</f>
        <v>£5-10k</v>
      </c>
      <c r="X758" s="7">
        <f t="shared" si="112"/>
        <v>50000</v>
      </c>
      <c r="Y758" s="7" t="str">
        <f>IFERROR(INDEX(MileageBand!B:B,MATCH(VehicleData!X758,MileageBand!A:A,0)),"Extremely High")</f>
        <v>Medium</v>
      </c>
      <c r="Z758" s="7">
        <f t="shared" si="113"/>
        <v>1.6</v>
      </c>
      <c r="AA758" s="9" t="str">
        <f t="shared" si="114"/>
        <v>Y</v>
      </c>
      <c r="AB758" s="9" t="str">
        <f t="shared" si="115"/>
        <v>Y</v>
      </c>
      <c r="AC758" s="9" t="str">
        <f t="shared" si="116"/>
        <v>Y</v>
      </c>
      <c r="AD758" s="9" t="str">
        <f t="shared" si="117"/>
        <v>N</v>
      </c>
      <c r="AE758" s="9" t="str">
        <f t="shared" si="118"/>
        <v>Y</v>
      </c>
      <c r="AF758" s="11" t="str">
        <f t="shared" si="119"/>
        <v>N</v>
      </c>
    </row>
    <row r="759" spans="1:32" ht="13" x14ac:dyDescent="0.15">
      <c r="A759" s="1" t="s">
        <v>2058</v>
      </c>
      <c r="B759" s="1" t="s">
        <v>214</v>
      </c>
      <c r="C759" s="2">
        <v>12649</v>
      </c>
      <c r="D759" s="1" t="s">
        <v>2059</v>
      </c>
      <c r="E759" s="1">
        <v>2</v>
      </c>
      <c r="F759" s="1" t="s">
        <v>24</v>
      </c>
      <c r="G759" s="2">
        <v>66000</v>
      </c>
      <c r="H759" s="1" t="s">
        <v>32</v>
      </c>
      <c r="I759" s="1" t="s">
        <v>5</v>
      </c>
      <c r="J759" s="1" t="s">
        <v>42</v>
      </c>
      <c r="K759" s="1">
        <v>8</v>
      </c>
      <c r="L759" s="3">
        <v>45655</v>
      </c>
      <c r="M759" s="1">
        <v>20</v>
      </c>
      <c r="N759" s="1" t="s">
        <v>2060</v>
      </c>
      <c r="O759" s="1" t="s">
        <v>44</v>
      </c>
      <c r="P759" s="2">
        <v>1968</v>
      </c>
      <c r="Q759" s="1">
        <v>54.3</v>
      </c>
      <c r="R759" s="1">
        <v>7</v>
      </c>
      <c r="S759" s="1">
        <v>137</v>
      </c>
      <c r="T759" s="1">
        <v>2016</v>
      </c>
      <c r="U759" s="5" t="str">
        <f t="shared" si="110"/>
        <v>Automatic</v>
      </c>
      <c r="V759" s="7">
        <f t="shared" si="111"/>
        <v>10000</v>
      </c>
      <c r="W759" s="7" t="str">
        <f>IFERROR(INDEX(PriceBands!C:C,MATCH(V759,PriceBands!A:A,0)),"£30k+")</f>
        <v>£10-£15k</v>
      </c>
      <c r="X759" s="7">
        <f t="shared" si="112"/>
        <v>50000</v>
      </c>
      <c r="Y759" s="7" t="str">
        <f>IFERROR(INDEX(MileageBand!B:B,MATCH(VehicleData!X759,MileageBand!A:A,0)),"Extremely High")</f>
        <v>Medium</v>
      </c>
      <c r="Z759" s="7">
        <f t="shared" si="113"/>
        <v>2</v>
      </c>
      <c r="AA759" s="9" t="str">
        <f t="shared" si="114"/>
        <v>Y</v>
      </c>
      <c r="AB759" s="9" t="str">
        <f t="shared" si="115"/>
        <v>Y</v>
      </c>
      <c r="AC759" s="9" t="str">
        <f t="shared" si="116"/>
        <v>Y</v>
      </c>
      <c r="AD759" s="9" t="str">
        <f t="shared" si="117"/>
        <v>Y</v>
      </c>
      <c r="AE759" s="9" t="str">
        <f t="shared" si="118"/>
        <v>Y</v>
      </c>
      <c r="AF759" s="11" t="str">
        <f t="shared" si="119"/>
        <v>Y</v>
      </c>
    </row>
    <row r="760" spans="1:32" ht="13" x14ac:dyDescent="0.15">
      <c r="A760" s="1" t="s">
        <v>2061</v>
      </c>
      <c r="B760" s="1" t="s">
        <v>94</v>
      </c>
      <c r="C760" s="2">
        <v>10795</v>
      </c>
      <c r="D760" s="1" t="s">
        <v>2062</v>
      </c>
      <c r="E760" s="1">
        <v>1</v>
      </c>
      <c r="F760" s="1" t="s">
        <v>24</v>
      </c>
      <c r="G760" s="2">
        <v>40000</v>
      </c>
      <c r="H760" s="1" t="s">
        <v>12</v>
      </c>
      <c r="I760" s="1" t="s">
        <v>25</v>
      </c>
      <c r="J760" s="1" t="s">
        <v>6</v>
      </c>
      <c r="K760" s="1">
        <v>9</v>
      </c>
      <c r="L760" s="3">
        <v>44382</v>
      </c>
      <c r="M760" s="1">
        <v>14</v>
      </c>
      <c r="O760" s="1" t="s">
        <v>6</v>
      </c>
      <c r="P760" s="2">
        <v>1995</v>
      </c>
      <c r="Q760" s="1">
        <v>64.2</v>
      </c>
      <c r="R760" s="1">
        <v>7</v>
      </c>
      <c r="S760" s="1">
        <v>115</v>
      </c>
      <c r="T760" s="1">
        <v>2015</v>
      </c>
      <c r="U760" s="5" t="str">
        <f t="shared" si="110"/>
        <v>Manual</v>
      </c>
      <c r="V760" s="7">
        <f t="shared" si="111"/>
        <v>10000</v>
      </c>
      <c r="W760" s="7" t="str">
        <f>IFERROR(INDEX(PriceBands!C:C,MATCH(V760,PriceBands!A:A,0)),"£30k+")</f>
        <v>£10-£15k</v>
      </c>
      <c r="X760" s="7">
        <f t="shared" si="112"/>
        <v>0</v>
      </c>
      <c r="Y760" s="7" t="str">
        <f>IFERROR(INDEX(MileageBand!B:B,MATCH(VehicleData!X760,MileageBand!A:A,0)),"Extremely High")</f>
        <v>Low</v>
      </c>
      <c r="Z760" s="7">
        <f t="shared" si="113"/>
        <v>2</v>
      </c>
      <c r="AA760" s="9" t="str">
        <f t="shared" si="114"/>
        <v>Y</v>
      </c>
      <c r="AB760" s="9" t="str">
        <f t="shared" si="115"/>
        <v>Y</v>
      </c>
      <c r="AC760" s="9" t="str">
        <f t="shared" si="116"/>
        <v>Y</v>
      </c>
      <c r="AD760" s="9" t="str">
        <f t="shared" si="117"/>
        <v>Y</v>
      </c>
      <c r="AE760" s="9" t="str">
        <f t="shared" si="118"/>
        <v>Y</v>
      </c>
      <c r="AF760" s="11" t="str">
        <f t="shared" si="119"/>
        <v>Y</v>
      </c>
    </row>
    <row r="761" spans="1:32" ht="13" x14ac:dyDescent="0.15">
      <c r="A761" s="1" t="s">
        <v>2063</v>
      </c>
      <c r="B761" s="1" t="s">
        <v>127</v>
      </c>
      <c r="C761" s="2">
        <v>1495</v>
      </c>
      <c r="D761" s="1" t="s">
        <v>2064</v>
      </c>
      <c r="E761" s="1">
        <v>2</v>
      </c>
      <c r="F761" s="1" t="s">
        <v>11</v>
      </c>
      <c r="G761" s="2">
        <v>80000</v>
      </c>
      <c r="H761" s="1" t="s">
        <v>65</v>
      </c>
      <c r="I761" s="1" t="s">
        <v>25</v>
      </c>
      <c r="J761" s="1" t="s">
        <v>13</v>
      </c>
      <c r="K761" s="1">
        <v>17</v>
      </c>
      <c r="L761" s="3">
        <v>44854</v>
      </c>
      <c r="M761" s="1">
        <v>17</v>
      </c>
      <c r="N761" s="1" t="s">
        <v>2065</v>
      </c>
      <c r="O761" s="1" t="s">
        <v>15</v>
      </c>
      <c r="P761" s="2">
        <v>1598</v>
      </c>
      <c r="Q761" s="1">
        <v>42.2</v>
      </c>
      <c r="R761" s="1">
        <v>4</v>
      </c>
      <c r="S761" s="1">
        <v>161</v>
      </c>
      <c r="T761" s="1">
        <v>2007</v>
      </c>
      <c r="U761" s="5" t="str">
        <f t="shared" si="110"/>
        <v>Automatic</v>
      </c>
      <c r="V761" s="7">
        <f t="shared" si="111"/>
        <v>0</v>
      </c>
      <c r="W761" s="7" t="str">
        <f>IFERROR(INDEX(PriceBands!C:C,MATCH(V761,PriceBands!A:A,0)),"£30k+")</f>
        <v>£0-5k</v>
      </c>
      <c r="X761" s="7">
        <f t="shared" si="112"/>
        <v>50000</v>
      </c>
      <c r="Y761" s="7" t="str">
        <f>IFERROR(INDEX(MileageBand!B:B,MATCH(VehicleData!X761,MileageBand!A:A,0)),"Extremely High")</f>
        <v>Medium</v>
      </c>
      <c r="Z761" s="7">
        <f t="shared" si="113"/>
        <v>1.6</v>
      </c>
      <c r="AA761" s="9" t="str">
        <f t="shared" si="114"/>
        <v>Y</v>
      </c>
      <c r="AB761" s="9" t="str">
        <f t="shared" si="115"/>
        <v>Y</v>
      </c>
      <c r="AC761" s="9" t="str">
        <f t="shared" si="116"/>
        <v>Y</v>
      </c>
      <c r="AD761" s="9" t="str">
        <f t="shared" si="117"/>
        <v>N</v>
      </c>
      <c r="AE761" s="9" t="str">
        <f t="shared" si="118"/>
        <v>Y</v>
      </c>
      <c r="AF761" s="11" t="str">
        <f t="shared" si="119"/>
        <v>N</v>
      </c>
    </row>
    <row r="762" spans="1:32" ht="13" x14ac:dyDescent="0.15">
      <c r="A762" s="1" t="s">
        <v>2066</v>
      </c>
      <c r="B762" s="1" t="s">
        <v>94</v>
      </c>
      <c r="C762" s="2">
        <v>10873</v>
      </c>
      <c r="D762" s="1" t="s">
        <v>2067</v>
      </c>
      <c r="E762" s="1">
        <v>2</v>
      </c>
      <c r="F762" s="1" t="s">
        <v>24</v>
      </c>
      <c r="G762" s="2">
        <v>81358</v>
      </c>
      <c r="H762" s="1" t="s">
        <v>48</v>
      </c>
      <c r="I762" s="1" t="s">
        <v>5</v>
      </c>
      <c r="J762" s="1" t="s">
        <v>117</v>
      </c>
      <c r="K762" s="1">
        <v>7</v>
      </c>
      <c r="L762" s="3">
        <v>45633</v>
      </c>
      <c r="M762" s="1">
        <v>31</v>
      </c>
      <c r="N762" s="1" t="s">
        <v>2068</v>
      </c>
      <c r="O762" s="1" t="s">
        <v>119</v>
      </c>
      <c r="P762" s="2">
        <v>1995</v>
      </c>
      <c r="Q762" s="1">
        <v>70.599999999999994</v>
      </c>
      <c r="R762" s="1">
        <v>5</v>
      </c>
      <c r="S762" s="1">
        <v>114</v>
      </c>
      <c r="T762" s="1">
        <v>2017</v>
      </c>
      <c r="U762" s="5" t="str">
        <f t="shared" si="110"/>
        <v>Automatic</v>
      </c>
      <c r="V762" s="7">
        <f t="shared" si="111"/>
        <v>10000</v>
      </c>
      <c r="W762" s="7" t="str">
        <f>IFERROR(INDEX(PriceBands!C:C,MATCH(V762,PriceBands!A:A,0)),"£30k+")</f>
        <v>£10-£15k</v>
      </c>
      <c r="X762" s="7">
        <f t="shared" si="112"/>
        <v>50000</v>
      </c>
      <c r="Y762" s="7" t="str">
        <f>IFERROR(INDEX(MileageBand!B:B,MATCH(VehicleData!X762,MileageBand!A:A,0)),"Extremely High")</f>
        <v>Medium</v>
      </c>
      <c r="Z762" s="7">
        <f t="shared" si="113"/>
        <v>2</v>
      </c>
      <c r="AA762" s="9" t="str">
        <f t="shared" si="114"/>
        <v>Y</v>
      </c>
      <c r="AB762" s="9" t="str">
        <f t="shared" si="115"/>
        <v>Y</v>
      </c>
      <c r="AC762" s="9" t="str">
        <f t="shared" si="116"/>
        <v>Y</v>
      </c>
      <c r="AD762" s="9" t="str">
        <f t="shared" si="117"/>
        <v>Y</v>
      </c>
      <c r="AE762" s="9" t="str">
        <f t="shared" si="118"/>
        <v>Y</v>
      </c>
      <c r="AF762" s="11" t="str">
        <f t="shared" si="119"/>
        <v>Y</v>
      </c>
    </row>
    <row r="763" spans="1:32" ht="13" x14ac:dyDescent="0.15">
      <c r="A763" s="1" t="s">
        <v>2069</v>
      </c>
      <c r="B763" s="1" t="s">
        <v>375</v>
      </c>
      <c r="C763" s="2">
        <v>3890</v>
      </c>
      <c r="D763" s="1" t="s">
        <v>1103</v>
      </c>
      <c r="E763" s="1">
        <v>1</v>
      </c>
      <c r="F763" s="1" t="s">
        <v>11</v>
      </c>
      <c r="G763" s="2">
        <v>40721</v>
      </c>
      <c r="H763" s="1" t="s">
        <v>4</v>
      </c>
      <c r="I763" s="1" t="s">
        <v>5</v>
      </c>
      <c r="J763" s="1" t="s">
        <v>13</v>
      </c>
      <c r="K763" s="1">
        <v>9</v>
      </c>
      <c r="L763" s="3">
        <v>45460</v>
      </c>
      <c r="M763" s="1">
        <v>6</v>
      </c>
      <c r="N763" s="1" t="s">
        <v>2070</v>
      </c>
      <c r="O763" s="1" t="s">
        <v>20</v>
      </c>
      <c r="P763" s="1">
        <v>998</v>
      </c>
      <c r="Q763" s="1">
        <v>68.900000000000006</v>
      </c>
      <c r="R763" s="1">
        <v>4</v>
      </c>
      <c r="S763" s="1">
        <v>95</v>
      </c>
      <c r="T763" s="1">
        <v>2015</v>
      </c>
      <c r="U763" s="5" t="str">
        <f t="shared" si="110"/>
        <v>Manual</v>
      </c>
      <c r="V763" s="7">
        <f t="shared" si="111"/>
        <v>0</v>
      </c>
      <c r="W763" s="7" t="str">
        <f>IFERROR(INDEX(PriceBands!C:C,MATCH(V763,PriceBands!A:A,0)),"£30k+")</f>
        <v>£0-5k</v>
      </c>
      <c r="X763" s="7">
        <f t="shared" si="112"/>
        <v>0</v>
      </c>
      <c r="Y763" s="7" t="str">
        <f>IFERROR(INDEX(MileageBand!B:B,MATCH(VehicleData!X763,MileageBand!A:A,0)),"Extremely High")</f>
        <v>Low</v>
      </c>
      <c r="Z763" s="7">
        <f t="shared" si="113"/>
        <v>1</v>
      </c>
      <c r="AA763" s="9" t="str">
        <f t="shared" si="114"/>
        <v>Y</v>
      </c>
      <c r="AB763" s="9" t="str">
        <f t="shared" si="115"/>
        <v>Y</v>
      </c>
      <c r="AC763" s="9" t="str">
        <f t="shared" si="116"/>
        <v>Y</v>
      </c>
      <c r="AD763" s="9" t="str">
        <f t="shared" si="117"/>
        <v>Y</v>
      </c>
      <c r="AE763" s="9" t="str">
        <f t="shared" si="118"/>
        <v>Y</v>
      </c>
      <c r="AF763" s="11" t="str">
        <f t="shared" si="119"/>
        <v>Y</v>
      </c>
    </row>
    <row r="764" spans="1:32" ht="13" x14ac:dyDescent="0.15">
      <c r="A764" s="1" t="s">
        <v>2071</v>
      </c>
      <c r="B764" s="1" t="s">
        <v>51</v>
      </c>
      <c r="C764" s="2">
        <v>30345</v>
      </c>
      <c r="D764" s="1" t="s">
        <v>2072</v>
      </c>
      <c r="E764" s="1">
        <v>1</v>
      </c>
      <c r="F764" s="1" t="s">
        <v>24</v>
      </c>
      <c r="G764" s="2">
        <v>15146</v>
      </c>
      <c r="H764" s="1" t="s">
        <v>32</v>
      </c>
      <c r="I764" s="1" t="s">
        <v>5</v>
      </c>
      <c r="J764" s="1" t="s">
        <v>57</v>
      </c>
      <c r="K764" s="1">
        <v>2</v>
      </c>
      <c r="L764" s="3">
        <v>45716</v>
      </c>
      <c r="M764" s="1">
        <v>16</v>
      </c>
      <c r="N764" s="1" t="s">
        <v>2073</v>
      </c>
      <c r="O764" s="1" t="s">
        <v>59</v>
      </c>
      <c r="P764" s="2">
        <v>1995</v>
      </c>
      <c r="Q764" s="1">
        <v>46.3</v>
      </c>
      <c r="R764" s="1">
        <v>3</v>
      </c>
      <c r="S764" s="1">
        <v>190</v>
      </c>
      <c r="T764" s="1">
        <v>2022</v>
      </c>
      <c r="U764" s="5" t="str">
        <f t="shared" si="110"/>
        <v>Manual</v>
      </c>
      <c r="V764" s="7">
        <f t="shared" si="111"/>
        <v>30000</v>
      </c>
      <c r="W764" s="7" t="str">
        <f>IFERROR(INDEX(PriceBands!C:C,MATCH(V764,PriceBands!A:A,0)),"£30k+")</f>
        <v>£30k+</v>
      </c>
      <c r="X764" s="7">
        <f t="shared" si="112"/>
        <v>0</v>
      </c>
      <c r="Y764" s="7" t="str">
        <f>IFERROR(INDEX(MileageBand!B:B,MATCH(VehicleData!X764,MileageBand!A:A,0)),"Extremely High")</f>
        <v>Low</v>
      </c>
      <c r="Z764" s="7">
        <f t="shared" si="113"/>
        <v>2</v>
      </c>
      <c r="AA764" s="9" t="str">
        <f t="shared" si="114"/>
        <v>N</v>
      </c>
      <c r="AB764" s="9" t="str">
        <f t="shared" si="115"/>
        <v>Y</v>
      </c>
      <c r="AC764" s="9" t="str">
        <f t="shared" si="116"/>
        <v>Y</v>
      </c>
      <c r="AD764" s="9" t="str">
        <f t="shared" si="117"/>
        <v>Y</v>
      </c>
      <c r="AE764" s="9" t="str">
        <f t="shared" si="118"/>
        <v>Y</v>
      </c>
      <c r="AF764" s="11" t="str">
        <f t="shared" si="119"/>
        <v>N</v>
      </c>
    </row>
    <row r="765" spans="1:32" ht="13" x14ac:dyDescent="0.15">
      <c r="A765" s="1" t="s">
        <v>2074</v>
      </c>
      <c r="B765" s="1" t="s">
        <v>46</v>
      </c>
      <c r="C765" s="2">
        <v>10745</v>
      </c>
      <c r="D765" s="1" t="s">
        <v>1946</v>
      </c>
      <c r="E765" s="1">
        <v>1</v>
      </c>
      <c r="F765" s="1" t="s">
        <v>24</v>
      </c>
      <c r="G765" s="2">
        <v>49000</v>
      </c>
      <c r="H765" s="1" t="s">
        <v>32</v>
      </c>
      <c r="I765" s="1" t="s">
        <v>5</v>
      </c>
      <c r="J765" s="1" t="s">
        <v>26</v>
      </c>
      <c r="K765" s="1">
        <v>9</v>
      </c>
      <c r="L765" s="3">
        <v>45669</v>
      </c>
      <c r="M765" s="1">
        <v>27</v>
      </c>
      <c r="N765" s="1" t="s">
        <v>2075</v>
      </c>
      <c r="O765" s="1" t="s">
        <v>28</v>
      </c>
      <c r="P765" s="2">
        <v>1968</v>
      </c>
      <c r="Q765" s="1">
        <v>61.4</v>
      </c>
      <c r="R765" s="1">
        <v>5</v>
      </c>
      <c r="S765" s="1">
        <v>120</v>
      </c>
      <c r="T765" s="1">
        <v>2015</v>
      </c>
      <c r="U765" s="5" t="str">
        <f t="shared" si="110"/>
        <v>Manual</v>
      </c>
      <c r="V765" s="7">
        <f t="shared" si="111"/>
        <v>10000</v>
      </c>
      <c r="W765" s="7" t="str">
        <f>IFERROR(INDEX(PriceBands!C:C,MATCH(V765,PriceBands!A:A,0)),"£30k+")</f>
        <v>£10-£15k</v>
      </c>
      <c r="X765" s="7">
        <f t="shared" si="112"/>
        <v>0</v>
      </c>
      <c r="Y765" s="7" t="str">
        <f>IFERROR(INDEX(MileageBand!B:B,MATCH(VehicleData!X765,MileageBand!A:A,0)),"Extremely High")</f>
        <v>Low</v>
      </c>
      <c r="Z765" s="7">
        <f t="shared" si="113"/>
        <v>2</v>
      </c>
      <c r="AA765" s="9" t="str">
        <f t="shared" si="114"/>
        <v>Y</v>
      </c>
      <c r="AB765" s="9" t="str">
        <f t="shared" si="115"/>
        <v>Y</v>
      </c>
      <c r="AC765" s="9" t="str">
        <f t="shared" si="116"/>
        <v>Y</v>
      </c>
      <c r="AD765" s="9" t="str">
        <f t="shared" si="117"/>
        <v>Y</v>
      </c>
      <c r="AE765" s="9" t="str">
        <f t="shared" si="118"/>
        <v>Y</v>
      </c>
      <c r="AF765" s="11" t="str">
        <f t="shared" si="119"/>
        <v>Y</v>
      </c>
    </row>
    <row r="766" spans="1:32" ht="13" x14ac:dyDescent="0.15">
      <c r="A766" s="1" t="s">
        <v>2076</v>
      </c>
      <c r="B766" s="1" t="s">
        <v>104</v>
      </c>
      <c r="C766" s="2">
        <v>6895</v>
      </c>
      <c r="D766" s="1" t="s">
        <v>2077</v>
      </c>
      <c r="E766" s="1">
        <v>2</v>
      </c>
      <c r="F766" s="1" t="s">
        <v>3</v>
      </c>
      <c r="G766" s="2">
        <v>41000</v>
      </c>
      <c r="H766" s="1" t="s">
        <v>56</v>
      </c>
      <c r="I766" s="1" t="s">
        <v>5</v>
      </c>
      <c r="J766" s="1" t="s">
        <v>13</v>
      </c>
      <c r="K766" s="1">
        <v>12</v>
      </c>
      <c r="L766" s="3">
        <v>45460</v>
      </c>
      <c r="M766" s="1">
        <v>13</v>
      </c>
      <c r="N766" s="1" t="s">
        <v>2078</v>
      </c>
      <c r="O766" s="1" t="s">
        <v>20</v>
      </c>
      <c r="P766" s="2">
        <v>1797</v>
      </c>
      <c r="Q766" s="1">
        <v>70.599999999999994</v>
      </c>
      <c r="R766" s="1">
        <v>5</v>
      </c>
      <c r="S766" s="1">
        <v>93</v>
      </c>
      <c r="T766" s="1">
        <v>2012</v>
      </c>
      <c r="U766" s="5" t="str">
        <f t="shared" si="110"/>
        <v>Automatic</v>
      </c>
      <c r="V766" s="7">
        <f t="shared" si="111"/>
        <v>5000</v>
      </c>
      <c r="W766" s="7" t="str">
        <f>IFERROR(INDEX(PriceBands!C:C,MATCH(V766,PriceBands!A:A,0)),"£30k+")</f>
        <v>£5-10k</v>
      </c>
      <c r="X766" s="7">
        <f t="shared" si="112"/>
        <v>0</v>
      </c>
      <c r="Y766" s="7" t="str">
        <f>IFERROR(INDEX(MileageBand!B:B,MATCH(VehicleData!X766,MileageBand!A:A,0)),"Extremely High")</f>
        <v>Low</v>
      </c>
      <c r="Z766" s="7">
        <f t="shared" si="113"/>
        <v>1.8</v>
      </c>
      <c r="AA766" s="9" t="str">
        <f t="shared" si="114"/>
        <v>Y</v>
      </c>
      <c r="AB766" s="9" t="str">
        <f t="shared" si="115"/>
        <v>Y</v>
      </c>
      <c r="AC766" s="9" t="str">
        <f t="shared" si="116"/>
        <v>Y</v>
      </c>
      <c r="AD766" s="9" t="str">
        <f t="shared" si="117"/>
        <v>N</v>
      </c>
      <c r="AE766" s="9" t="str">
        <f t="shared" si="118"/>
        <v>Y</v>
      </c>
      <c r="AF766" s="11" t="str">
        <f t="shared" si="119"/>
        <v>N</v>
      </c>
    </row>
    <row r="767" spans="1:32" ht="13" x14ac:dyDescent="0.15">
      <c r="A767" s="1" t="s">
        <v>2079</v>
      </c>
      <c r="B767" s="1" t="s">
        <v>22</v>
      </c>
      <c r="C767" s="2">
        <v>7045</v>
      </c>
      <c r="D767" s="1" t="s">
        <v>2080</v>
      </c>
      <c r="E767" s="1">
        <v>1</v>
      </c>
      <c r="F767" s="1" t="s">
        <v>24</v>
      </c>
      <c r="G767" s="2">
        <v>50000</v>
      </c>
      <c r="H767" s="1" t="s">
        <v>65</v>
      </c>
      <c r="I767" s="1" t="s">
        <v>5</v>
      </c>
      <c r="J767" s="1" t="s">
        <v>13</v>
      </c>
      <c r="K767" s="1">
        <v>11</v>
      </c>
      <c r="L767" s="3">
        <v>45685</v>
      </c>
      <c r="M767" s="1">
        <v>12</v>
      </c>
      <c r="N767" s="1" t="s">
        <v>2081</v>
      </c>
      <c r="O767" s="1" t="s">
        <v>20</v>
      </c>
      <c r="P767" s="2">
        <v>1598</v>
      </c>
      <c r="Q767" s="1">
        <v>74.3</v>
      </c>
      <c r="R767" s="1">
        <v>5</v>
      </c>
      <c r="S767" s="1">
        <v>99</v>
      </c>
      <c r="T767" s="1">
        <v>2013</v>
      </c>
      <c r="U767" s="5" t="str">
        <f t="shared" si="110"/>
        <v>Manual</v>
      </c>
      <c r="V767" s="7">
        <f t="shared" si="111"/>
        <v>5000</v>
      </c>
      <c r="W767" s="7" t="str">
        <f>IFERROR(INDEX(PriceBands!C:C,MATCH(V767,PriceBands!A:A,0)),"£30k+")</f>
        <v>£5-10k</v>
      </c>
      <c r="X767" s="7">
        <f t="shared" si="112"/>
        <v>50000</v>
      </c>
      <c r="Y767" s="7" t="str">
        <f>IFERROR(INDEX(MileageBand!B:B,MATCH(VehicleData!X767,MileageBand!A:A,0)),"Extremely High")</f>
        <v>Medium</v>
      </c>
      <c r="Z767" s="7">
        <f t="shared" si="113"/>
        <v>1.6</v>
      </c>
      <c r="AA767" s="9" t="str">
        <f t="shared" si="114"/>
        <v>Y</v>
      </c>
      <c r="AB767" s="9" t="str">
        <f t="shared" si="115"/>
        <v>Y</v>
      </c>
      <c r="AC767" s="9" t="str">
        <f t="shared" si="116"/>
        <v>Y</v>
      </c>
      <c r="AD767" s="9" t="str">
        <f t="shared" si="117"/>
        <v>N</v>
      </c>
      <c r="AE767" s="9" t="str">
        <f t="shared" si="118"/>
        <v>Y</v>
      </c>
      <c r="AF767" s="11" t="str">
        <f t="shared" si="119"/>
        <v>N</v>
      </c>
    </row>
    <row r="768" spans="1:32" ht="13" x14ac:dyDescent="0.15">
      <c r="A768" s="1" t="s">
        <v>2082</v>
      </c>
      <c r="B768" s="1" t="s">
        <v>51</v>
      </c>
      <c r="C768" s="2">
        <v>6245</v>
      </c>
      <c r="D768" s="1" t="s">
        <v>2083</v>
      </c>
      <c r="E768" s="1">
        <v>1</v>
      </c>
      <c r="F768" s="1" t="s">
        <v>24</v>
      </c>
      <c r="G768" s="2">
        <v>104000</v>
      </c>
      <c r="H768" s="1" t="s">
        <v>12</v>
      </c>
      <c r="I768" s="1" t="s">
        <v>25</v>
      </c>
      <c r="J768" s="1" t="s">
        <v>6</v>
      </c>
      <c r="K768" s="1">
        <v>12</v>
      </c>
      <c r="L768" s="3">
        <v>44782</v>
      </c>
      <c r="M768" s="1">
        <v>23</v>
      </c>
      <c r="N768" s="1" t="s">
        <v>2084</v>
      </c>
      <c r="O768" s="1" t="s">
        <v>6</v>
      </c>
      <c r="P768" s="2">
        <v>1997</v>
      </c>
      <c r="Q768" s="1">
        <v>47.1</v>
      </c>
      <c r="R768" s="1">
        <v>5</v>
      </c>
      <c r="S768" s="1">
        <v>159</v>
      </c>
      <c r="T768" s="1">
        <v>2012</v>
      </c>
      <c r="U768" s="5" t="str">
        <f t="shared" si="110"/>
        <v>Manual</v>
      </c>
      <c r="V768" s="7">
        <f t="shared" si="111"/>
        <v>5000</v>
      </c>
      <c r="W768" s="7" t="str">
        <f>IFERROR(INDEX(PriceBands!C:C,MATCH(V768,PriceBands!A:A,0)),"£30k+")</f>
        <v>£5-10k</v>
      </c>
      <c r="X768" s="7">
        <f t="shared" si="112"/>
        <v>100000</v>
      </c>
      <c r="Y768" s="7" t="str">
        <f>IFERROR(INDEX(MileageBand!B:B,MATCH(VehicleData!X768,MileageBand!A:A,0)),"Extremely High")</f>
        <v>High</v>
      </c>
      <c r="Z768" s="7">
        <f t="shared" si="113"/>
        <v>2</v>
      </c>
      <c r="AA768" s="9" t="str">
        <f t="shared" si="114"/>
        <v>Y</v>
      </c>
      <c r="AB768" s="9" t="str">
        <f t="shared" si="115"/>
        <v>N</v>
      </c>
      <c r="AC768" s="9" t="str">
        <f t="shared" si="116"/>
        <v>Y</v>
      </c>
      <c r="AD768" s="9" t="str">
        <f t="shared" si="117"/>
        <v>N</v>
      </c>
      <c r="AE768" s="9" t="str">
        <f t="shared" si="118"/>
        <v>Y</v>
      </c>
      <c r="AF768" s="11" t="str">
        <f t="shared" si="119"/>
        <v>N</v>
      </c>
    </row>
    <row r="769" spans="1:32" ht="13" x14ac:dyDescent="0.15">
      <c r="A769" s="1" t="s">
        <v>2085</v>
      </c>
      <c r="B769" s="1" t="s">
        <v>278</v>
      </c>
      <c r="C769" s="2">
        <v>1645</v>
      </c>
      <c r="D769" s="1" t="s">
        <v>2086</v>
      </c>
      <c r="E769" s="1">
        <v>1</v>
      </c>
      <c r="F769" s="1" t="s">
        <v>24</v>
      </c>
      <c r="G769" s="2">
        <v>137000</v>
      </c>
      <c r="H769" s="1" t="s">
        <v>65</v>
      </c>
      <c r="I769" s="1" t="s">
        <v>25</v>
      </c>
      <c r="J769" s="1" t="s">
        <v>13</v>
      </c>
      <c r="K769" s="1">
        <v>17</v>
      </c>
      <c r="L769" s="3">
        <v>44915</v>
      </c>
      <c r="M769" s="1">
        <v>10</v>
      </c>
      <c r="N769" s="1" t="s">
        <v>2087</v>
      </c>
      <c r="O769" s="1" t="s">
        <v>20</v>
      </c>
      <c r="P769" s="2">
        <v>1422</v>
      </c>
      <c r="Q769" s="1">
        <v>54.3</v>
      </c>
      <c r="R769" s="1">
        <v>5</v>
      </c>
      <c r="S769" s="1">
        <v>135</v>
      </c>
      <c r="T769" s="1">
        <v>2007</v>
      </c>
      <c r="U769" s="5" t="str">
        <f t="shared" si="110"/>
        <v>Manual</v>
      </c>
      <c r="V769" s="7">
        <f t="shared" si="111"/>
        <v>0</v>
      </c>
      <c r="W769" s="7" t="str">
        <f>IFERROR(INDEX(PriceBands!C:C,MATCH(V769,PriceBands!A:A,0)),"£30k+")</f>
        <v>£0-5k</v>
      </c>
      <c r="X769" s="7">
        <f t="shared" si="112"/>
        <v>100000</v>
      </c>
      <c r="Y769" s="7" t="str">
        <f>IFERROR(INDEX(MileageBand!B:B,MATCH(VehicleData!X769,MileageBand!A:A,0)),"Extremely High")</f>
        <v>High</v>
      </c>
      <c r="Z769" s="7">
        <f t="shared" si="113"/>
        <v>1.4</v>
      </c>
      <c r="AA769" s="9" t="str">
        <f t="shared" si="114"/>
        <v>Y</v>
      </c>
      <c r="AB769" s="9" t="str">
        <f t="shared" si="115"/>
        <v>N</v>
      </c>
      <c r="AC769" s="9" t="str">
        <f t="shared" si="116"/>
        <v>Y</v>
      </c>
      <c r="AD769" s="9" t="str">
        <f t="shared" si="117"/>
        <v>N</v>
      </c>
      <c r="AE769" s="9" t="str">
        <f t="shared" si="118"/>
        <v>Y</v>
      </c>
      <c r="AF769" s="11" t="str">
        <f t="shared" si="119"/>
        <v>N</v>
      </c>
    </row>
    <row r="770" spans="1:32" ht="13" x14ac:dyDescent="0.15">
      <c r="A770" s="1" t="s">
        <v>2088</v>
      </c>
      <c r="B770" s="1" t="s">
        <v>17</v>
      </c>
      <c r="C770" s="2">
        <v>9695</v>
      </c>
      <c r="D770" s="1" t="s">
        <v>2089</v>
      </c>
      <c r="E770" s="1">
        <v>1</v>
      </c>
      <c r="F770" s="1" t="s">
        <v>11</v>
      </c>
      <c r="G770" s="2">
        <v>3250</v>
      </c>
      <c r="H770" s="1" t="s">
        <v>56</v>
      </c>
      <c r="I770" s="1" t="s">
        <v>25</v>
      </c>
      <c r="J770" s="1" t="s">
        <v>13</v>
      </c>
      <c r="K770" s="1">
        <v>8</v>
      </c>
      <c r="L770" s="3">
        <v>44409</v>
      </c>
      <c r="M770" s="1">
        <v>11</v>
      </c>
      <c r="N770" s="1" t="s">
        <v>2090</v>
      </c>
      <c r="O770" s="1" t="s">
        <v>20</v>
      </c>
      <c r="P770" s="2">
        <v>1197</v>
      </c>
      <c r="Q770" s="1">
        <v>48.7</v>
      </c>
      <c r="R770" s="1">
        <v>5</v>
      </c>
      <c r="S770" s="1">
        <v>130</v>
      </c>
      <c r="T770" s="1">
        <v>2016</v>
      </c>
      <c r="U770" s="5" t="str">
        <f t="shared" si="110"/>
        <v>Manual</v>
      </c>
      <c r="V770" s="7">
        <f t="shared" si="111"/>
        <v>5000</v>
      </c>
      <c r="W770" s="7" t="str">
        <f>IFERROR(INDEX(PriceBands!C:C,MATCH(V770,PriceBands!A:A,0)),"£30k+")</f>
        <v>£5-10k</v>
      </c>
      <c r="X770" s="7">
        <f t="shared" si="112"/>
        <v>0</v>
      </c>
      <c r="Y770" s="7" t="str">
        <f>IFERROR(INDEX(MileageBand!B:B,MATCH(VehicleData!X770,MileageBand!A:A,0)),"Extremely High")</f>
        <v>Low</v>
      </c>
      <c r="Z770" s="7">
        <f t="shared" si="113"/>
        <v>1.2</v>
      </c>
      <c r="AA770" s="9" t="str">
        <f t="shared" si="114"/>
        <v>Y</v>
      </c>
      <c r="AB770" s="9" t="str">
        <f t="shared" si="115"/>
        <v>Y</v>
      </c>
      <c r="AC770" s="9" t="str">
        <f t="shared" si="116"/>
        <v>Y</v>
      </c>
      <c r="AD770" s="9" t="str">
        <f t="shared" si="117"/>
        <v>Y</v>
      </c>
      <c r="AE770" s="9" t="str">
        <f t="shared" si="118"/>
        <v>Y</v>
      </c>
      <c r="AF770" s="11" t="str">
        <f t="shared" si="119"/>
        <v>Y</v>
      </c>
    </row>
    <row r="771" spans="1:32" ht="13" x14ac:dyDescent="0.15">
      <c r="A771" s="1" t="s">
        <v>2091</v>
      </c>
      <c r="B771" s="1" t="s">
        <v>204</v>
      </c>
      <c r="C771" s="2">
        <v>10695</v>
      </c>
      <c r="D771" s="1" t="s">
        <v>2092</v>
      </c>
      <c r="E771" s="1">
        <v>2</v>
      </c>
      <c r="F771" s="1" t="s">
        <v>11</v>
      </c>
      <c r="G771" s="2">
        <v>50266</v>
      </c>
      <c r="H771" s="1" t="s">
        <v>98</v>
      </c>
      <c r="I771" s="1" t="s">
        <v>5</v>
      </c>
      <c r="J771" s="1" t="s">
        <v>6</v>
      </c>
      <c r="K771" s="1">
        <v>10</v>
      </c>
      <c r="L771" s="3">
        <v>45471</v>
      </c>
      <c r="M771" s="1">
        <v>25</v>
      </c>
      <c r="N771" s="1" t="s">
        <v>2093</v>
      </c>
      <c r="O771" s="1" t="s">
        <v>6</v>
      </c>
      <c r="P771" s="2">
        <v>1997</v>
      </c>
      <c r="Q771" s="1">
        <v>36.700000000000003</v>
      </c>
      <c r="R771" s="1">
        <v>5</v>
      </c>
      <c r="S771" s="1">
        <v>179</v>
      </c>
      <c r="T771" s="1">
        <v>2014</v>
      </c>
      <c r="U771" s="5" t="str">
        <f t="shared" ref="U771:U834" si="120">IF(E771=2,"Automatic","Manual")</f>
        <v>Automatic</v>
      </c>
      <c r="V771" s="7">
        <f t="shared" ref="V771:V834" si="121">ROUNDDOWN(C771/5000,0)*5000</f>
        <v>10000</v>
      </c>
      <c r="W771" s="7" t="str">
        <f>IFERROR(INDEX(PriceBands!C:C,MATCH(V771,PriceBands!A:A,0)),"£30k+")</f>
        <v>£10-£15k</v>
      </c>
      <c r="X771" s="7">
        <f t="shared" ref="X771:X834" si="122">ROUNDDOWN(G771/50000,0)*50000</f>
        <v>50000</v>
      </c>
      <c r="Y771" s="7" t="str">
        <f>IFERROR(INDEX(MileageBand!B:B,MATCH(VehicleData!X771,MileageBand!A:A,0)),"Extremely High")</f>
        <v>Medium</v>
      </c>
      <c r="Z771" s="7">
        <f t="shared" ref="Z771:Z834" si="123">ROUND(P771/1000,1)</f>
        <v>2</v>
      </c>
      <c r="AA771" s="9" t="str">
        <f t="shared" ref="AA771:AA834" si="124">IF(W771="£30k+","N","Y")</f>
        <v>Y</v>
      </c>
      <c r="AB771" s="9" t="str">
        <f t="shared" ref="AB771:AB834" si="125">IF(Y771="High","N","Y")</f>
        <v>Y</v>
      </c>
      <c r="AC771" s="9" t="str">
        <f t="shared" ref="AC771:AC834" si="126">IF(Z771&gt;2.5,"N","Y")</f>
        <v>Y</v>
      </c>
      <c r="AD771" s="9" t="str">
        <f t="shared" ref="AD771:AD834" si="127">IF(T771&lt;2014,"N","Y")</f>
        <v>Y</v>
      </c>
      <c r="AE771" s="9" t="str">
        <f t="shared" ref="AE771:AE834" si="128">IF(Q771&lt;30,"N","Y")</f>
        <v>Y</v>
      </c>
      <c r="AF771" s="11" t="str">
        <f t="shared" ref="AF771:AF834" si="129">IF(AND(AA771="Y",AB771="Y",AC771="Y",AD771="Y",AE771="Y"),"Y","N")</f>
        <v>Y</v>
      </c>
    </row>
    <row r="772" spans="1:32" ht="13" x14ac:dyDescent="0.15">
      <c r="A772" s="1" t="s">
        <v>2094</v>
      </c>
      <c r="B772" s="1" t="s">
        <v>22</v>
      </c>
      <c r="C772" s="2">
        <v>12895</v>
      </c>
      <c r="D772" s="1" t="s">
        <v>1143</v>
      </c>
      <c r="E772" s="1">
        <v>1</v>
      </c>
      <c r="F772" s="1" t="s">
        <v>11</v>
      </c>
      <c r="G772" s="2">
        <v>16800</v>
      </c>
      <c r="H772" s="1" t="s">
        <v>512</v>
      </c>
      <c r="I772" s="1" t="s">
        <v>25</v>
      </c>
      <c r="J772" s="1" t="s">
        <v>13</v>
      </c>
      <c r="K772" s="1">
        <v>7</v>
      </c>
      <c r="L772" s="3">
        <v>44458</v>
      </c>
      <c r="M772" s="1">
        <v>16</v>
      </c>
      <c r="N772" s="1" t="s">
        <v>2095</v>
      </c>
      <c r="O772" s="1" t="s">
        <v>20</v>
      </c>
      <c r="P772" s="2">
        <v>1395</v>
      </c>
      <c r="Q772" s="1">
        <v>54.3</v>
      </c>
      <c r="R772" s="1">
        <v>5</v>
      </c>
      <c r="S772" s="1">
        <v>120</v>
      </c>
      <c r="T772" s="1">
        <v>2017</v>
      </c>
      <c r="U772" s="5" t="str">
        <f t="shared" si="120"/>
        <v>Manual</v>
      </c>
      <c r="V772" s="7">
        <f t="shared" si="121"/>
        <v>10000</v>
      </c>
      <c r="W772" s="7" t="str">
        <f>IFERROR(INDEX(PriceBands!C:C,MATCH(V772,PriceBands!A:A,0)),"£30k+")</f>
        <v>£10-£15k</v>
      </c>
      <c r="X772" s="7">
        <f t="shared" si="122"/>
        <v>0</v>
      </c>
      <c r="Y772" s="7" t="str">
        <f>IFERROR(INDEX(MileageBand!B:B,MATCH(VehicleData!X772,MileageBand!A:A,0)),"Extremely High")</f>
        <v>Low</v>
      </c>
      <c r="Z772" s="7">
        <f t="shared" si="123"/>
        <v>1.4</v>
      </c>
      <c r="AA772" s="9" t="str">
        <f t="shared" si="124"/>
        <v>Y</v>
      </c>
      <c r="AB772" s="9" t="str">
        <f t="shared" si="125"/>
        <v>Y</v>
      </c>
      <c r="AC772" s="9" t="str">
        <f t="shared" si="126"/>
        <v>Y</v>
      </c>
      <c r="AD772" s="9" t="str">
        <f t="shared" si="127"/>
        <v>Y</v>
      </c>
      <c r="AE772" s="9" t="str">
        <f t="shared" si="128"/>
        <v>Y</v>
      </c>
      <c r="AF772" s="11" t="str">
        <f t="shared" si="129"/>
        <v>Y</v>
      </c>
    </row>
    <row r="773" spans="1:32" ht="13" x14ac:dyDescent="0.15">
      <c r="A773" s="1" t="s">
        <v>2096</v>
      </c>
      <c r="B773" s="1" t="s">
        <v>40</v>
      </c>
      <c r="C773" s="2">
        <v>13460</v>
      </c>
      <c r="D773" s="1" t="s">
        <v>2097</v>
      </c>
      <c r="E773" s="1">
        <v>2</v>
      </c>
      <c r="F773" s="1" t="s">
        <v>24</v>
      </c>
      <c r="G773" s="2">
        <v>18600</v>
      </c>
      <c r="H773" s="1" t="s">
        <v>48</v>
      </c>
      <c r="I773" s="1" t="s">
        <v>25</v>
      </c>
      <c r="J773" s="1" t="s">
        <v>26</v>
      </c>
      <c r="K773" s="1">
        <v>7</v>
      </c>
      <c r="L773" s="3">
        <v>44823</v>
      </c>
      <c r="M773" s="1">
        <v>30</v>
      </c>
      <c r="N773" s="1" t="s">
        <v>2098</v>
      </c>
      <c r="O773" s="1" t="s">
        <v>28</v>
      </c>
      <c r="P773" s="2">
        <v>2143</v>
      </c>
      <c r="Q773" s="1">
        <v>65.7</v>
      </c>
      <c r="R773" s="1">
        <v>5</v>
      </c>
      <c r="S773" s="1">
        <v>112</v>
      </c>
      <c r="T773" s="1">
        <v>2017</v>
      </c>
      <c r="U773" s="5" t="str">
        <f t="shared" si="120"/>
        <v>Automatic</v>
      </c>
      <c r="V773" s="7">
        <f t="shared" si="121"/>
        <v>10000</v>
      </c>
      <c r="W773" s="7" t="str">
        <f>IFERROR(INDEX(PriceBands!C:C,MATCH(V773,PriceBands!A:A,0)),"£30k+")</f>
        <v>£10-£15k</v>
      </c>
      <c r="X773" s="7">
        <f t="shared" si="122"/>
        <v>0</v>
      </c>
      <c r="Y773" s="7" t="str">
        <f>IFERROR(INDEX(MileageBand!B:B,MATCH(VehicleData!X773,MileageBand!A:A,0)),"Extremely High")</f>
        <v>Low</v>
      </c>
      <c r="Z773" s="7">
        <f t="shared" si="123"/>
        <v>2.1</v>
      </c>
      <c r="AA773" s="9" t="str">
        <f t="shared" si="124"/>
        <v>Y</v>
      </c>
      <c r="AB773" s="9" t="str">
        <f t="shared" si="125"/>
        <v>Y</v>
      </c>
      <c r="AC773" s="9" t="str">
        <f t="shared" si="126"/>
        <v>Y</v>
      </c>
      <c r="AD773" s="9" t="str">
        <f t="shared" si="127"/>
        <v>Y</v>
      </c>
      <c r="AE773" s="9" t="str">
        <f t="shared" si="128"/>
        <v>Y</v>
      </c>
      <c r="AF773" s="11" t="str">
        <f t="shared" si="129"/>
        <v>Y</v>
      </c>
    </row>
    <row r="774" spans="1:32" ht="13" x14ac:dyDescent="0.15">
      <c r="A774" s="1" t="s">
        <v>2099</v>
      </c>
      <c r="B774" s="1" t="s">
        <v>2100</v>
      </c>
      <c r="C774" s="2">
        <v>7710</v>
      </c>
      <c r="D774" s="1" t="s">
        <v>2101</v>
      </c>
      <c r="E774" s="1">
        <v>2</v>
      </c>
      <c r="F774" s="1" t="s">
        <v>24</v>
      </c>
      <c r="G774" s="2">
        <v>9000</v>
      </c>
      <c r="H774" s="1" t="s">
        <v>12</v>
      </c>
      <c r="I774" s="1" t="s">
        <v>25</v>
      </c>
      <c r="J774" s="1" t="s">
        <v>13</v>
      </c>
      <c r="K774" s="1">
        <v>8</v>
      </c>
      <c r="L774" s="3">
        <v>44600</v>
      </c>
      <c r="M774" s="1">
        <v>17</v>
      </c>
      <c r="N774" s="1" t="s">
        <v>2102</v>
      </c>
      <c r="O774" s="1" t="s">
        <v>20</v>
      </c>
      <c r="P774" s="2">
        <v>1597</v>
      </c>
      <c r="Q774" s="1">
        <v>51.4</v>
      </c>
      <c r="R774" s="1">
        <v>5</v>
      </c>
      <c r="S774" s="1">
        <v>146</v>
      </c>
      <c r="T774" s="1">
        <v>2016</v>
      </c>
      <c r="U774" s="5" t="str">
        <f t="shared" si="120"/>
        <v>Automatic</v>
      </c>
      <c r="V774" s="7">
        <f t="shared" si="121"/>
        <v>5000</v>
      </c>
      <c r="W774" s="7" t="str">
        <f>IFERROR(INDEX(PriceBands!C:C,MATCH(V774,PriceBands!A:A,0)),"£30k+")</f>
        <v>£5-10k</v>
      </c>
      <c r="X774" s="7">
        <f t="shared" si="122"/>
        <v>0</v>
      </c>
      <c r="Y774" s="7" t="str">
        <f>IFERROR(INDEX(MileageBand!B:B,MATCH(VehicleData!X774,MileageBand!A:A,0)),"Extremely High")</f>
        <v>Low</v>
      </c>
      <c r="Z774" s="7">
        <f t="shared" si="123"/>
        <v>1.6</v>
      </c>
      <c r="AA774" s="9" t="str">
        <f t="shared" si="124"/>
        <v>Y</v>
      </c>
      <c r="AB774" s="9" t="str">
        <f t="shared" si="125"/>
        <v>Y</v>
      </c>
      <c r="AC774" s="9" t="str">
        <f t="shared" si="126"/>
        <v>Y</v>
      </c>
      <c r="AD774" s="9" t="str">
        <f t="shared" si="127"/>
        <v>Y</v>
      </c>
      <c r="AE774" s="9" t="str">
        <f t="shared" si="128"/>
        <v>Y</v>
      </c>
      <c r="AF774" s="11" t="str">
        <f t="shared" si="129"/>
        <v>Y</v>
      </c>
    </row>
    <row r="775" spans="1:32" ht="13" x14ac:dyDescent="0.15">
      <c r="A775" s="1" t="s">
        <v>2103</v>
      </c>
      <c r="B775" s="1" t="s">
        <v>51</v>
      </c>
      <c r="C775" s="2">
        <v>7330</v>
      </c>
      <c r="D775" s="1" t="s">
        <v>2104</v>
      </c>
      <c r="E775" s="1">
        <v>2</v>
      </c>
      <c r="F775" s="1" t="s">
        <v>24</v>
      </c>
      <c r="G775" s="2">
        <v>72257</v>
      </c>
      <c r="H775" s="1" t="s">
        <v>12</v>
      </c>
      <c r="I775" s="1" t="s">
        <v>5</v>
      </c>
      <c r="J775" s="1" t="s">
        <v>13</v>
      </c>
      <c r="K775" s="1">
        <v>8</v>
      </c>
      <c r="L775" s="3">
        <v>45499</v>
      </c>
      <c r="M775" s="1">
        <v>16</v>
      </c>
      <c r="N775" s="1" t="s">
        <v>2105</v>
      </c>
      <c r="O775" s="1" t="s">
        <v>20</v>
      </c>
      <c r="P775" s="2">
        <v>1499</v>
      </c>
      <c r="Q775" s="1">
        <v>67.3</v>
      </c>
      <c r="R775" s="1">
        <v>5</v>
      </c>
      <c r="S775" s="1">
        <v>99</v>
      </c>
      <c r="T775" s="1">
        <v>2016</v>
      </c>
      <c r="U775" s="5" t="str">
        <f t="shared" si="120"/>
        <v>Automatic</v>
      </c>
      <c r="V775" s="7">
        <f t="shared" si="121"/>
        <v>5000</v>
      </c>
      <c r="W775" s="7" t="str">
        <f>IFERROR(INDEX(PriceBands!C:C,MATCH(V775,PriceBands!A:A,0)),"£30k+")</f>
        <v>£5-10k</v>
      </c>
      <c r="X775" s="7">
        <f t="shared" si="122"/>
        <v>50000</v>
      </c>
      <c r="Y775" s="7" t="str">
        <f>IFERROR(INDEX(MileageBand!B:B,MATCH(VehicleData!X775,MileageBand!A:A,0)),"Extremely High")</f>
        <v>Medium</v>
      </c>
      <c r="Z775" s="7">
        <f t="shared" si="123"/>
        <v>1.5</v>
      </c>
      <c r="AA775" s="9" t="str">
        <f t="shared" si="124"/>
        <v>Y</v>
      </c>
      <c r="AB775" s="9" t="str">
        <f t="shared" si="125"/>
        <v>Y</v>
      </c>
      <c r="AC775" s="9" t="str">
        <f t="shared" si="126"/>
        <v>Y</v>
      </c>
      <c r="AD775" s="9" t="str">
        <f t="shared" si="127"/>
        <v>Y</v>
      </c>
      <c r="AE775" s="9" t="str">
        <f t="shared" si="128"/>
        <v>Y</v>
      </c>
      <c r="AF775" s="11" t="str">
        <f t="shared" si="129"/>
        <v>Y</v>
      </c>
    </row>
    <row r="776" spans="1:32" ht="13" x14ac:dyDescent="0.15">
      <c r="A776" s="1" t="s">
        <v>2106</v>
      </c>
      <c r="B776" s="1" t="s">
        <v>104</v>
      </c>
      <c r="C776" s="2">
        <v>15795</v>
      </c>
      <c r="D776" s="1" t="s">
        <v>1916</v>
      </c>
      <c r="E776" s="1">
        <v>2</v>
      </c>
      <c r="F776" s="1" t="s">
        <v>3</v>
      </c>
      <c r="G776" s="2">
        <v>86000</v>
      </c>
      <c r="H776" s="1" t="s">
        <v>56</v>
      </c>
      <c r="I776" s="1" t="s">
        <v>5</v>
      </c>
      <c r="J776" s="1" t="s">
        <v>13</v>
      </c>
      <c r="K776" s="1">
        <v>9</v>
      </c>
      <c r="L776" s="3">
        <v>45476</v>
      </c>
      <c r="M776" s="1">
        <v>16</v>
      </c>
      <c r="N776" s="1" t="s">
        <v>2107</v>
      </c>
      <c r="O776" s="1" t="s">
        <v>20</v>
      </c>
      <c r="P776" s="2">
        <v>1797</v>
      </c>
      <c r="Q776" s="1">
        <v>134.5</v>
      </c>
      <c r="R776" s="1">
        <v>5</v>
      </c>
      <c r="S776" s="1">
        <v>49</v>
      </c>
      <c r="T776" s="1">
        <v>2015</v>
      </c>
      <c r="U776" s="5" t="str">
        <f t="shared" si="120"/>
        <v>Automatic</v>
      </c>
      <c r="V776" s="7">
        <f t="shared" si="121"/>
        <v>15000</v>
      </c>
      <c r="W776" s="7" t="str">
        <f>IFERROR(INDEX(PriceBands!C:C,MATCH(V776,PriceBands!A:A,0)),"£30k+")</f>
        <v>£15-20k</v>
      </c>
      <c r="X776" s="7">
        <f t="shared" si="122"/>
        <v>50000</v>
      </c>
      <c r="Y776" s="7" t="str">
        <f>IFERROR(INDEX(MileageBand!B:B,MATCH(VehicleData!X776,MileageBand!A:A,0)),"Extremely High")</f>
        <v>Medium</v>
      </c>
      <c r="Z776" s="7">
        <f t="shared" si="123"/>
        <v>1.8</v>
      </c>
      <c r="AA776" s="9" t="str">
        <f t="shared" si="124"/>
        <v>Y</v>
      </c>
      <c r="AB776" s="9" t="str">
        <f t="shared" si="125"/>
        <v>Y</v>
      </c>
      <c r="AC776" s="9" t="str">
        <f t="shared" si="126"/>
        <v>Y</v>
      </c>
      <c r="AD776" s="9" t="str">
        <f t="shared" si="127"/>
        <v>Y</v>
      </c>
      <c r="AE776" s="9" t="str">
        <f t="shared" si="128"/>
        <v>Y</v>
      </c>
      <c r="AF776" s="11" t="str">
        <f t="shared" si="129"/>
        <v>Y</v>
      </c>
    </row>
    <row r="777" spans="1:32" ht="13" x14ac:dyDescent="0.15">
      <c r="A777" s="1" t="s">
        <v>2108</v>
      </c>
      <c r="B777" s="1" t="s">
        <v>917</v>
      </c>
      <c r="C777" s="2">
        <v>3770</v>
      </c>
      <c r="D777" s="1" t="s">
        <v>2109</v>
      </c>
      <c r="E777" s="1">
        <v>1</v>
      </c>
      <c r="F777" s="1" t="s">
        <v>24</v>
      </c>
      <c r="G777" s="2">
        <v>96500</v>
      </c>
      <c r="H777" s="1" t="s">
        <v>56</v>
      </c>
      <c r="I777" s="1" t="s">
        <v>5</v>
      </c>
      <c r="J777" s="1" t="s">
        <v>13</v>
      </c>
      <c r="K777" s="1">
        <v>11</v>
      </c>
      <c r="L777" s="3">
        <v>45633</v>
      </c>
      <c r="M777" s="1">
        <v>17</v>
      </c>
      <c r="N777" s="1" t="s">
        <v>2110</v>
      </c>
      <c r="O777" s="1" t="s">
        <v>20</v>
      </c>
      <c r="P777" s="2">
        <v>1598</v>
      </c>
      <c r="Q777" s="1">
        <v>64.2</v>
      </c>
      <c r="R777" s="1">
        <v>5</v>
      </c>
      <c r="S777" s="1">
        <v>114</v>
      </c>
      <c r="T777" s="1">
        <v>2013</v>
      </c>
      <c r="U777" s="5" t="str">
        <f t="shared" si="120"/>
        <v>Manual</v>
      </c>
      <c r="V777" s="7">
        <f t="shared" si="121"/>
        <v>0</v>
      </c>
      <c r="W777" s="7" t="str">
        <f>IFERROR(INDEX(PriceBands!C:C,MATCH(V777,PriceBands!A:A,0)),"£30k+")</f>
        <v>£0-5k</v>
      </c>
      <c r="X777" s="7">
        <f t="shared" si="122"/>
        <v>50000</v>
      </c>
      <c r="Y777" s="7" t="str">
        <f>IFERROR(INDEX(MileageBand!B:B,MATCH(VehicleData!X777,MileageBand!A:A,0)),"Extremely High")</f>
        <v>Medium</v>
      </c>
      <c r="Z777" s="7">
        <f t="shared" si="123"/>
        <v>1.6</v>
      </c>
      <c r="AA777" s="9" t="str">
        <f t="shared" si="124"/>
        <v>Y</v>
      </c>
      <c r="AB777" s="9" t="str">
        <f t="shared" si="125"/>
        <v>Y</v>
      </c>
      <c r="AC777" s="9" t="str">
        <f t="shared" si="126"/>
        <v>Y</v>
      </c>
      <c r="AD777" s="9" t="str">
        <f t="shared" si="127"/>
        <v>N</v>
      </c>
      <c r="AE777" s="9" t="str">
        <f t="shared" si="128"/>
        <v>Y</v>
      </c>
      <c r="AF777" s="11" t="str">
        <f t="shared" si="129"/>
        <v>N</v>
      </c>
    </row>
    <row r="778" spans="1:32" ht="13" x14ac:dyDescent="0.15">
      <c r="A778" s="1" t="s">
        <v>2111</v>
      </c>
      <c r="B778" s="1" t="s">
        <v>108</v>
      </c>
      <c r="C778" s="2">
        <v>6210</v>
      </c>
      <c r="D778" s="1" t="s">
        <v>2112</v>
      </c>
      <c r="E778" s="1">
        <v>2</v>
      </c>
      <c r="F778" s="1" t="s">
        <v>11</v>
      </c>
      <c r="G778" s="2">
        <v>45000</v>
      </c>
      <c r="H778" s="1" t="s">
        <v>65</v>
      </c>
      <c r="I778" s="1" t="s">
        <v>5</v>
      </c>
      <c r="J778" s="1" t="s">
        <v>42</v>
      </c>
      <c r="K778" s="1">
        <v>11</v>
      </c>
      <c r="L778" s="3">
        <v>45597</v>
      </c>
      <c r="M778" s="1">
        <v>10</v>
      </c>
      <c r="N778" s="1" t="s">
        <v>2113</v>
      </c>
      <c r="O778" s="1" t="s">
        <v>44</v>
      </c>
      <c r="P778" s="2">
        <v>1591</v>
      </c>
      <c r="Q778" s="1">
        <v>43.5</v>
      </c>
      <c r="R778" s="1">
        <v>5</v>
      </c>
      <c r="S778" s="1">
        <v>154</v>
      </c>
      <c r="T778" s="1">
        <v>2013</v>
      </c>
      <c r="U778" s="5" t="str">
        <f t="shared" si="120"/>
        <v>Automatic</v>
      </c>
      <c r="V778" s="7">
        <f t="shared" si="121"/>
        <v>5000</v>
      </c>
      <c r="W778" s="7" t="str">
        <f>IFERROR(INDEX(PriceBands!C:C,MATCH(V778,PriceBands!A:A,0)),"£30k+")</f>
        <v>£5-10k</v>
      </c>
      <c r="X778" s="7">
        <f t="shared" si="122"/>
        <v>0</v>
      </c>
      <c r="Y778" s="7" t="str">
        <f>IFERROR(INDEX(MileageBand!B:B,MATCH(VehicleData!X778,MileageBand!A:A,0)),"Extremely High")</f>
        <v>Low</v>
      </c>
      <c r="Z778" s="7">
        <f t="shared" si="123"/>
        <v>1.6</v>
      </c>
      <c r="AA778" s="9" t="str">
        <f t="shared" si="124"/>
        <v>Y</v>
      </c>
      <c r="AB778" s="9" t="str">
        <f t="shared" si="125"/>
        <v>Y</v>
      </c>
      <c r="AC778" s="9" t="str">
        <f t="shared" si="126"/>
        <v>Y</v>
      </c>
      <c r="AD778" s="9" t="str">
        <f t="shared" si="127"/>
        <v>N</v>
      </c>
      <c r="AE778" s="9" t="str">
        <f t="shared" si="128"/>
        <v>Y</v>
      </c>
      <c r="AF778" s="11" t="str">
        <f t="shared" si="129"/>
        <v>N</v>
      </c>
    </row>
    <row r="779" spans="1:32" ht="13" x14ac:dyDescent="0.15">
      <c r="A779" s="1" t="s">
        <v>2114</v>
      </c>
      <c r="B779" s="1" t="s">
        <v>214</v>
      </c>
      <c r="C779" s="2">
        <v>7444</v>
      </c>
      <c r="D779" s="1" t="s">
        <v>2115</v>
      </c>
      <c r="E779" s="1">
        <v>2</v>
      </c>
      <c r="F779" s="1" t="s">
        <v>11</v>
      </c>
      <c r="G779" s="2">
        <v>65203</v>
      </c>
      <c r="H779" s="1" t="s">
        <v>32</v>
      </c>
      <c r="I779" s="1" t="s">
        <v>5</v>
      </c>
      <c r="J779" s="1" t="s">
        <v>13</v>
      </c>
      <c r="K779" s="1">
        <v>10</v>
      </c>
      <c r="L779" s="3">
        <v>45705</v>
      </c>
      <c r="M779" s="1">
        <v>25</v>
      </c>
      <c r="N779" s="1" t="s">
        <v>2116</v>
      </c>
      <c r="O779" s="1" t="s">
        <v>20</v>
      </c>
      <c r="P779" s="2">
        <v>1798</v>
      </c>
      <c r="Q779" s="1">
        <v>49.6</v>
      </c>
      <c r="R779" s="1">
        <v>5</v>
      </c>
      <c r="S779" s="1">
        <v>132</v>
      </c>
      <c r="T779" s="1">
        <v>2014</v>
      </c>
      <c r="U779" s="5" t="str">
        <f t="shared" si="120"/>
        <v>Automatic</v>
      </c>
      <c r="V779" s="7">
        <f t="shared" si="121"/>
        <v>5000</v>
      </c>
      <c r="W779" s="7" t="str">
        <f>IFERROR(INDEX(PriceBands!C:C,MATCH(V779,PriceBands!A:A,0)),"£30k+")</f>
        <v>£5-10k</v>
      </c>
      <c r="X779" s="7">
        <f t="shared" si="122"/>
        <v>50000</v>
      </c>
      <c r="Y779" s="7" t="str">
        <f>IFERROR(INDEX(MileageBand!B:B,MATCH(VehicleData!X779,MileageBand!A:A,0)),"Extremely High")</f>
        <v>Medium</v>
      </c>
      <c r="Z779" s="7">
        <f t="shared" si="123"/>
        <v>1.8</v>
      </c>
      <c r="AA779" s="9" t="str">
        <f t="shared" si="124"/>
        <v>Y</v>
      </c>
      <c r="AB779" s="9" t="str">
        <f t="shared" si="125"/>
        <v>Y</v>
      </c>
      <c r="AC779" s="9" t="str">
        <f t="shared" si="126"/>
        <v>Y</v>
      </c>
      <c r="AD779" s="9" t="str">
        <f t="shared" si="127"/>
        <v>Y</v>
      </c>
      <c r="AE779" s="9" t="str">
        <f t="shared" si="128"/>
        <v>Y</v>
      </c>
      <c r="AF779" s="11" t="str">
        <f t="shared" si="129"/>
        <v>Y</v>
      </c>
    </row>
    <row r="780" spans="1:32" ht="13" x14ac:dyDescent="0.15">
      <c r="A780" s="1" t="s">
        <v>2117</v>
      </c>
      <c r="B780" s="1" t="s">
        <v>46</v>
      </c>
      <c r="C780" s="2">
        <v>12495</v>
      </c>
      <c r="D780" s="1" t="s">
        <v>2118</v>
      </c>
      <c r="E780" s="1">
        <v>1</v>
      </c>
      <c r="F780" s="1" t="s">
        <v>11</v>
      </c>
      <c r="G780" s="2">
        <v>2500</v>
      </c>
      <c r="H780" s="1" t="s">
        <v>12</v>
      </c>
      <c r="I780" s="1" t="s">
        <v>25</v>
      </c>
      <c r="J780" s="1" t="s">
        <v>13</v>
      </c>
      <c r="K780" s="1">
        <v>5</v>
      </c>
      <c r="L780" s="3">
        <v>44681</v>
      </c>
      <c r="M780" s="1">
        <v>16</v>
      </c>
      <c r="N780" s="1" t="s">
        <v>1204</v>
      </c>
      <c r="O780" s="1" t="s">
        <v>20</v>
      </c>
      <c r="P780" s="1">
        <v>999</v>
      </c>
      <c r="Q780" s="1">
        <v>50.4</v>
      </c>
      <c r="R780" s="1">
        <v>5</v>
      </c>
      <c r="S780" s="1">
        <v>105</v>
      </c>
      <c r="T780" s="1">
        <v>2019</v>
      </c>
      <c r="U780" s="5" t="str">
        <f t="shared" si="120"/>
        <v>Manual</v>
      </c>
      <c r="V780" s="7">
        <f t="shared" si="121"/>
        <v>10000</v>
      </c>
      <c r="W780" s="7" t="str">
        <f>IFERROR(INDEX(PriceBands!C:C,MATCH(V780,PriceBands!A:A,0)),"£30k+")</f>
        <v>£10-£15k</v>
      </c>
      <c r="X780" s="7">
        <f t="shared" si="122"/>
        <v>0</v>
      </c>
      <c r="Y780" s="7" t="str">
        <f>IFERROR(INDEX(MileageBand!B:B,MATCH(VehicleData!X780,MileageBand!A:A,0)),"Extremely High")</f>
        <v>Low</v>
      </c>
      <c r="Z780" s="7">
        <f t="shared" si="123"/>
        <v>1</v>
      </c>
      <c r="AA780" s="9" t="str">
        <f t="shared" si="124"/>
        <v>Y</v>
      </c>
      <c r="AB780" s="9" t="str">
        <f t="shared" si="125"/>
        <v>Y</v>
      </c>
      <c r="AC780" s="9" t="str">
        <f t="shared" si="126"/>
        <v>Y</v>
      </c>
      <c r="AD780" s="9" t="str">
        <f t="shared" si="127"/>
        <v>Y</v>
      </c>
      <c r="AE780" s="9" t="str">
        <f t="shared" si="128"/>
        <v>Y</v>
      </c>
      <c r="AF780" s="11" t="str">
        <f t="shared" si="129"/>
        <v>Y</v>
      </c>
    </row>
    <row r="781" spans="1:32" ht="13" x14ac:dyDescent="0.15">
      <c r="A781" s="1" t="s">
        <v>2119</v>
      </c>
      <c r="B781" s="1" t="s">
        <v>9</v>
      </c>
      <c r="C781" s="2">
        <v>4900</v>
      </c>
      <c r="D781" s="1" t="s">
        <v>2120</v>
      </c>
      <c r="E781" s="1">
        <v>1</v>
      </c>
      <c r="F781" s="1" t="s">
        <v>11</v>
      </c>
      <c r="G781" s="2">
        <v>73069</v>
      </c>
      <c r="H781" s="1" t="s">
        <v>12</v>
      </c>
      <c r="I781" s="1" t="s">
        <v>5</v>
      </c>
      <c r="J781" s="1" t="s">
        <v>13</v>
      </c>
      <c r="K781" s="1">
        <v>9</v>
      </c>
      <c r="L781" s="3">
        <v>45639</v>
      </c>
      <c r="M781" s="1">
        <v>6</v>
      </c>
      <c r="N781" s="1" t="s">
        <v>1204</v>
      </c>
      <c r="O781" s="1" t="s">
        <v>20</v>
      </c>
      <c r="P781" s="2">
        <v>1398</v>
      </c>
      <c r="Q781" s="1">
        <v>55.4</v>
      </c>
      <c r="R781" s="1">
        <v>5</v>
      </c>
      <c r="S781" s="1">
        <v>118</v>
      </c>
      <c r="T781" s="1">
        <v>2015</v>
      </c>
      <c r="U781" s="5" t="str">
        <f t="shared" si="120"/>
        <v>Manual</v>
      </c>
      <c r="V781" s="7">
        <f t="shared" si="121"/>
        <v>0</v>
      </c>
      <c r="W781" s="7" t="str">
        <f>IFERROR(INDEX(PriceBands!C:C,MATCH(V781,PriceBands!A:A,0)),"£30k+")</f>
        <v>£0-5k</v>
      </c>
      <c r="X781" s="7">
        <f t="shared" si="122"/>
        <v>50000</v>
      </c>
      <c r="Y781" s="7" t="str">
        <f>IFERROR(INDEX(MileageBand!B:B,MATCH(VehicleData!X781,MileageBand!A:A,0)),"Extremely High")</f>
        <v>Medium</v>
      </c>
      <c r="Z781" s="7">
        <f t="shared" si="123"/>
        <v>1.4</v>
      </c>
      <c r="AA781" s="9" t="str">
        <f t="shared" si="124"/>
        <v>Y</v>
      </c>
      <c r="AB781" s="9" t="str">
        <f t="shared" si="125"/>
        <v>Y</v>
      </c>
      <c r="AC781" s="9" t="str">
        <f t="shared" si="126"/>
        <v>Y</v>
      </c>
      <c r="AD781" s="9" t="str">
        <f t="shared" si="127"/>
        <v>Y</v>
      </c>
      <c r="AE781" s="9" t="str">
        <f t="shared" si="128"/>
        <v>Y</v>
      </c>
      <c r="AF781" s="11" t="str">
        <f t="shared" si="129"/>
        <v>Y</v>
      </c>
    </row>
    <row r="782" spans="1:32" ht="13" x14ac:dyDescent="0.15">
      <c r="A782" s="1" t="s">
        <v>2121</v>
      </c>
      <c r="B782" s="1" t="s">
        <v>9</v>
      </c>
      <c r="C782" s="2">
        <v>1430</v>
      </c>
      <c r="D782" s="1" t="s">
        <v>2122</v>
      </c>
      <c r="E782" s="1">
        <v>2</v>
      </c>
      <c r="F782" s="1" t="s">
        <v>11</v>
      </c>
      <c r="G782" s="2">
        <v>36000</v>
      </c>
      <c r="H782" s="1" t="s">
        <v>786</v>
      </c>
      <c r="I782" s="1" t="s">
        <v>33</v>
      </c>
      <c r="J782" s="1" t="s">
        <v>13</v>
      </c>
      <c r="K782" s="1">
        <v>16</v>
      </c>
      <c r="L782" s="3">
        <v>45474</v>
      </c>
      <c r="M782" s="1">
        <v>15</v>
      </c>
      <c r="N782" s="1" t="s">
        <v>2123</v>
      </c>
      <c r="O782" s="1" t="s">
        <v>20</v>
      </c>
      <c r="P782" s="2">
        <v>1796</v>
      </c>
      <c r="Q782" s="1">
        <v>36.200000000000003</v>
      </c>
      <c r="R782" s="1">
        <v>5</v>
      </c>
      <c r="S782" s="1">
        <v>186</v>
      </c>
      <c r="T782" s="1">
        <v>2008</v>
      </c>
      <c r="U782" s="5" t="str">
        <f t="shared" si="120"/>
        <v>Automatic</v>
      </c>
      <c r="V782" s="7">
        <f t="shared" si="121"/>
        <v>0</v>
      </c>
      <c r="W782" s="7" t="str">
        <f>IFERROR(INDEX(PriceBands!C:C,MATCH(V782,PriceBands!A:A,0)),"£30k+")</f>
        <v>£0-5k</v>
      </c>
      <c r="X782" s="7">
        <f t="shared" si="122"/>
        <v>0</v>
      </c>
      <c r="Y782" s="7" t="str">
        <f>IFERROR(INDEX(MileageBand!B:B,MATCH(VehicleData!X782,MileageBand!A:A,0)),"Extremely High")</f>
        <v>Low</v>
      </c>
      <c r="Z782" s="7">
        <f t="shared" si="123"/>
        <v>1.8</v>
      </c>
      <c r="AA782" s="9" t="str">
        <f t="shared" si="124"/>
        <v>Y</v>
      </c>
      <c r="AB782" s="9" t="str">
        <f t="shared" si="125"/>
        <v>Y</v>
      </c>
      <c r="AC782" s="9" t="str">
        <f t="shared" si="126"/>
        <v>Y</v>
      </c>
      <c r="AD782" s="9" t="str">
        <f t="shared" si="127"/>
        <v>N</v>
      </c>
      <c r="AE782" s="9" t="str">
        <f t="shared" si="128"/>
        <v>Y</v>
      </c>
      <c r="AF782" s="11" t="str">
        <f t="shared" si="129"/>
        <v>N</v>
      </c>
    </row>
    <row r="783" spans="1:32" ht="13" x14ac:dyDescent="0.15">
      <c r="A783" s="1" t="s">
        <v>2124</v>
      </c>
      <c r="B783" s="1" t="s">
        <v>108</v>
      </c>
      <c r="C783" s="2">
        <v>6270</v>
      </c>
      <c r="D783" s="1" t="s">
        <v>109</v>
      </c>
      <c r="E783" s="1">
        <v>1</v>
      </c>
      <c r="F783" s="1" t="s">
        <v>11</v>
      </c>
      <c r="G783" s="2">
        <v>32123</v>
      </c>
      <c r="H783" s="1" t="s">
        <v>56</v>
      </c>
      <c r="I783" s="1" t="s">
        <v>5</v>
      </c>
      <c r="J783" s="1" t="s">
        <v>13</v>
      </c>
      <c r="K783" s="1">
        <v>7</v>
      </c>
      <c r="L783" s="3">
        <v>45482</v>
      </c>
      <c r="M783" s="1">
        <v>2</v>
      </c>
      <c r="N783" s="1" t="s">
        <v>2125</v>
      </c>
      <c r="O783" s="1" t="s">
        <v>20</v>
      </c>
      <c r="P783" s="1">
        <v>998</v>
      </c>
      <c r="Q783" s="1">
        <v>60.1</v>
      </c>
      <c r="R783" s="1">
        <v>5</v>
      </c>
      <c r="S783" s="1">
        <v>108</v>
      </c>
      <c r="T783" s="1">
        <v>2017</v>
      </c>
      <c r="U783" s="5" t="str">
        <f t="shared" si="120"/>
        <v>Manual</v>
      </c>
      <c r="V783" s="7">
        <f t="shared" si="121"/>
        <v>5000</v>
      </c>
      <c r="W783" s="7" t="str">
        <f>IFERROR(INDEX(PriceBands!C:C,MATCH(V783,PriceBands!A:A,0)),"£30k+")</f>
        <v>£5-10k</v>
      </c>
      <c r="X783" s="7">
        <f t="shared" si="122"/>
        <v>0</v>
      </c>
      <c r="Y783" s="7" t="str">
        <f>IFERROR(INDEX(MileageBand!B:B,MATCH(VehicleData!X783,MileageBand!A:A,0)),"Extremely High")</f>
        <v>Low</v>
      </c>
      <c r="Z783" s="7">
        <f t="shared" si="123"/>
        <v>1</v>
      </c>
      <c r="AA783" s="9" t="str">
        <f t="shared" si="124"/>
        <v>Y</v>
      </c>
      <c r="AB783" s="9" t="str">
        <f t="shared" si="125"/>
        <v>Y</v>
      </c>
      <c r="AC783" s="9" t="str">
        <f t="shared" si="126"/>
        <v>Y</v>
      </c>
      <c r="AD783" s="9" t="str">
        <f t="shared" si="127"/>
        <v>Y</v>
      </c>
      <c r="AE783" s="9" t="str">
        <f t="shared" si="128"/>
        <v>Y</v>
      </c>
      <c r="AF783" s="11" t="str">
        <f t="shared" si="129"/>
        <v>Y</v>
      </c>
    </row>
    <row r="784" spans="1:32" ht="13" x14ac:dyDescent="0.15">
      <c r="A784" s="1" t="s">
        <v>2126</v>
      </c>
      <c r="B784" s="1" t="s">
        <v>40</v>
      </c>
      <c r="C784" s="2">
        <v>17495</v>
      </c>
      <c r="D784" s="1" t="s">
        <v>1335</v>
      </c>
      <c r="E784" s="1">
        <v>2</v>
      </c>
      <c r="F784" s="1" t="s">
        <v>24</v>
      </c>
      <c r="G784" s="2">
        <v>80000</v>
      </c>
      <c r="H784" s="1" t="s">
        <v>48</v>
      </c>
      <c r="I784" s="1" t="s">
        <v>5</v>
      </c>
      <c r="J784" s="1" t="s">
        <v>117</v>
      </c>
      <c r="K784" s="1">
        <v>12</v>
      </c>
      <c r="L784" s="3">
        <v>45445</v>
      </c>
      <c r="M784" s="1">
        <v>40</v>
      </c>
      <c r="N784" s="1" t="s">
        <v>2127</v>
      </c>
      <c r="O784" s="1" t="s">
        <v>119</v>
      </c>
      <c r="P784" s="2">
        <v>2143</v>
      </c>
      <c r="Q784" s="1">
        <v>55.4</v>
      </c>
      <c r="R784" s="1">
        <v>4</v>
      </c>
      <c r="S784" s="1">
        <v>138</v>
      </c>
      <c r="T784" s="1">
        <v>2012</v>
      </c>
      <c r="U784" s="5" t="str">
        <f t="shared" si="120"/>
        <v>Automatic</v>
      </c>
      <c r="V784" s="7">
        <f t="shared" si="121"/>
        <v>15000</v>
      </c>
      <c r="W784" s="7" t="str">
        <f>IFERROR(INDEX(PriceBands!C:C,MATCH(V784,PriceBands!A:A,0)),"£30k+")</f>
        <v>£15-20k</v>
      </c>
      <c r="X784" s="7">
        <f t="shared" si="122"/>
        <v>50000</v>
      </c>
      <c r="Y784" s="7" t="str">
        <f>IFERROR(INDEX(MileageBand!B:B,MATCH(VehicleData!X784,MileageBand!A:A,0)),"Extremely High")</f>
        <v>Medium</v>
      </c>
      <c r="Z784" s="7">
        <f t="shared" si="123"/>
        <v>2.1</v>
      </c>
      <c r="AA784" s="9" t="str">
        <f t="shared" si="124"/>
        <v>Y</v>
      </c>
      <c r="AB784" s="9" t="str">
        <f t="shared" si="125"/>
        <v>Y</v>
      </c>
      <c r="AC784" s="9" t="str">
        <f t="shared" si="126"/>
        <v>Y</v>
      </c>
      <c r="AD784" s="9" t="str">
        <f t="shared" si="127"/>
        <v>N</v>
      </c>
      <c r="AE784" s="9" t="str">
        <f t="shared" si="128"/>
        <v>Y</v>
      </c>
      <c r="AF784" s="11" t="str">
        <f t="shared" si="129"/>
        <v>N</v>
      </c>
    </row>
    <row r="785" spans="1:32" ht="13" x14ac:dyDescent="0.15">
      <c r="A785" s="1" t="s">
        <v>2128</v>
      </c>
      <c r="B785" s="1" t="s">
        <v>17</v>
      </c>
      <c r="C785" s="2">
        <v>7945</v>
      </c>
      <c r="D785" s="1" t="s">
        <v>2129</v>
      </c>
      <c r="E785" s="1">
        <v>2</v>
      </c>
      <c r="F785" s="1" t="s">
        <v>11</v>
      </c>
      <c r="G785" s="2">
        <v>31947</v>
      </c>
      <c r="H785" s="1" t="s">
        <v>65</v>
      </c>
      <c r="I785" s="1" t="s">
        <v>5</v>
      </c>
      <c r="J785" s="1" t="s">
        <v>13</v>
      </c>
      <c r="K785" s="1">
        <v>8</v>
      </c>
      <c r="L785" s="3">
        <v>45738</v>
      </c>
      <c r="M785" s="1">
        <v>13</v>
      </c>
      <c r="O785" s="1" t="s">
        <v>20</v>
      </c>
      <c r="P785" s="2">
        <v>1197</v>
      </c>
      <c r="Q785" s="1">
        <v>50.4</v>
      </c>
      <c r="R785" s="1">
        <v>5</v>
      </c>
      <c r="S785" s="1">
        <v>129</v>
      </c>
      <c r="T785" s="1">
        <v>2016</v>
      </c>
      <c r="U785" s="5" t="str">
        <f t="shared" si="120"/>
        <v>Automatic</v>
      </c>
      <c r="V785" s="7">
        <f t="shared" si="121"/>
        <v>5000</v>
      </c>
      <c r="W785" s="7" t="str">
        <f>IFERROR(INDEX(PriceBands!C:C,MATCH(V785,PriceBands!A:A,0)),"£30k+")</f>
        <v>£5-10k</v>
      </c>
      <c r="X785" s="7">
        <f t="shared" si="122"/>
        <v>0</v>
      </c>
      <c r="Y785" s="7" t="str">
        <f>IFERROR(INDEX(MileageBand!B:B,MATCH(VehicleData!X785,MileageBand!A:A,0)),"Extremely High")</f>
        <v>Low</v>
      </c>
      <c r="Z785" s="7">
        <f t="shared" si="123"/>
        <v>1.2</v>
      </c>
      <c r="AA785" s="9" t="str">
        <f t="shared" si="124"/>
        <v>Y</v>
      </c>
      <c r="AB785" s="9" t="str">
        <f t="shared" si="125"/>
        <v>Y</v>
      </c>
      <c r="AC785" s="9" t="str">
        <f t="shared" si="126"/>
        <v>Y</v>
      </c>
      <c r="AD785" s="9" t="str">
        <f t="shared" si="127"/>
        <v>Y</v>
      </c>
      <c r="AE785" s="9" t="str">
        <f t="shared" si="128"/>
        <v>Y</v>
      </c>
      <c r="AF785" s="11" t="str">
        <f t="shared" si="129"/>
        <v>Y</v>
      </c>
    </row>
    <row r="786" spans="1:32" ht="13" x14ac:dyDescent="0.15">
      <c r="A786" s="1" t="s">
        <v>2130</v>
      </c>
      <c r="B786" s="1" t="s">
        <v>17</v>
      </c>
      <c r="C786" s="2">
        <v>9180</v>
      </c>
      <c r="D786" s="1" t="s">
        <v>2131</v>
      </c>
      <c r="E786" s="1">
        <v>1</v>
      </c>
      <c r="F786" s="1" t="s">
        <v>11</v>
      </c>
      <c r="G786" s="2">
        <v>29195</v>
      </c>
      <c r="H786" s="1" t="s">
        <v>12</v>
      </c>
      <c r="I786" s="1" t="s">
        <v>5</v>
      </c>
      <c r="J786" s="1" t="s">
        <v>13</v>
      </c>
      <c r="K786" s="1">
        <v>5</v>
      </c>
      <c r="L786" s="3">
        <v>45408</v>
      </c>
      <c r="M786" s="1">
        <v>1</v>
      </c>
      <c r="N786" s="1" t="s">
        <v>2132</v>
      </c>
      <c r="O786" s="1" t="s">
        <v>20</v>
      </c>
      <c r="P786" s="1">
        <v>998</v>
      </c>
      <c r="Q786" s="1">
        <v>51.4</v>
      </c>
      <c r="R786" s="1">
        <v>5</v>
      </c>
      <c r="S786" s="1">
        <v>121</v>
      </c>
      <c r="T786" s="1">
        <v>2019</v>
      </c>
      <c r="U786" s="5" t="str">
        <f t="shared" si="120"/>
        <v>Manual</v>
      </c>
      <c r="V786" s="7">
        <f t="shared" si="121"/>
        <v>5000</v>
      </c>
      <c r="W786" s="7" t="str">
        <f>IFERROR(INDEX(PriceBands!C:C,MATCH(V786,PriceBands!A:A,0)),"£30k+")</f>
        <v>£5-10k</v>
      </c>
      <c r="X786" s="7">
        <f t="shared" si="122"/>
        <v>0</v>
      </c>
      <c r="Y786" s="7" t="str">
        <f>IFERROR(INDEX(MileageBand!B:B,MATCH(VehicleData!X786,MileageBand!A:A,0)),"Extremely High")</f>
        <v>Low</v>
      </c>
      <c r="Z786" s="7">
        <f t="shared" si="123"/>
        <v>1</v>
      </c>
      <c r="AA786" s="9" t="str">
        <f t="shared" si="124"/>
        <v>Y</v>
      </c>
      <c r="AB786" s="9" t="str">
        <f t="shared" si="125"/>
        <v>Y</v>
      </c>
      <c r="AC786" s="9" t="str">
        <f t="shared" si="126"/>
        <v>Y</v>
      </c>
      <c r="AD786" s="9" t="str">
        <f t="shared" si="127"/>
        <v>Y</v>
      </c>
      <c r="AE786" s="9" t="str">
        <f t="shared" si="128"/>
        <v>Y</v>
      </c>
      <c r="AF786" s="11" t="str">
        <f t="shared" si="129"/>
        <v>Y</v>
      </c>
    </row>
    <row r="787" spans="1:32" ht="13" x14ac:dyDescent="0.15">
      <c r="A787" s="1" t="s">
        <v>2133</v>
      </c>
      <c r="B787" s="1" t="s">
        <v>278</v>
      </c>
      <c r="C787" s="2">
        <v>5795</v>
      </c>
      <c r="D787" s="1" t="s">
        <v>2134</v>
      </c>
      <c r="E787" s="1">
        <v>1</v>
      </c>
      <c r="F787" s="1" t="s">
        <v>11</v>
      </c>
      <c r="G787" s="2">
        <v>44000</v>
      </c>
      <c r="H787" s="1" t="s">
        <v>56</v>
      </c>
      <c r="I787" s="1" t="s">
        <v>25</v>
      </c>
      <c r="J787" s="1" t="s">
        <v>13</v>
      </c>
      <c r="K787" s="1">
        <v>7</v>
      </c>
      <c r="L787" s="3">
        <v>44614</v>
      </c>
      <c r="M787" s="1">
        <v>2</v>
      </c>
      <c r="N787" s="1" t="s">
        <v>2135</v>
      </c>
      <c r="O787" s="1" t="s">
        <v>20</v>
      </c>
      <c r="P787" s="1">
        <v>999</v>
      </c>
      <c r="Q787" s="1">
        <v>57.7</v>
      </c>
      <c r="R787" s="1">
        <v>5</v>
      </c>
      <c r="S787" s="1">
        <v>110</v>
      </c>
      <c r="T787" s="1">
        <v>2017</v>
      </c>
      <c r="U787" s="5" t="str">
        <f t="shared" si="120"/>
        <v>Manual</v>
      </c>
      <c r="V787" s="7">
        <f t="shared" si="121"/>
        <v>5000</v>
      </c>
      <c r="W787" s="7" t="str">
        <f>IFERROR(INDEX(PriceBands!C:C,MATCH(V787,PriceBands!A:A,0)),"£30k+")</f>
        <v>£5-10k</v>
      </c>
      <c r="X787" s="7">
        <f t="shared" si="122"/>
        <v>0</v>
      </c>
      <c r="Y787" s="7" t="str">
        <f>IFERROR(INDEX(MileageBand!B:B,MATCH(VehicleData!X787,MileageBand!A:A,0)),"Extremely High")</f>
        <v>Low</v>
      </c>
      <c r="Z787" s="7">
        <f t="shared" si="123"/>
        <v>1</v>
      </c>
      <c r="AA787" s="9" t="str">
        <f t="shared" si="124"/>
        <v>Y</v>
      </c>
      <c r="AB787" s="9" t="str">
        <f t="shared" si="125"/>
        <v>Y</v>
      </c>
      <c r="AC787" s="9" t="str">
        <f t="shared" si="126"/>
        <v>Y</v>
      </c>
      <c r="AD787" s="9" t="str">
        <f t="shared" si="127"/>
        <v>Y</v>
      </c>
      <c r="AE787" s="9" t="str">
        <f t="shared" si="128"/>
        <v>Y</v>
      </c>
      <c r="AF787" s="11" t="str">
        <f t="shared" si="129"/>
        <v>Y</v>
      </c>
    </row>
    <row r="788" spans="1:32" ht="13" x14ac:dyDescent="0.15">
      <c r="A788" s="1" t="s">
        <v>2136</v>
      </c>
      <c r="B788" s="1" t="s">
        <v>51</v>
      </c>
      <c r="C788" s="2">
        <v>13138</v>
      </c>
      <c r="D788" s="1" t="s">
        <v>2137</v>
      </c>
      <c r="E788" s="1">
        <v>1</v>
      </c>
      <c r="F788" s="1" t="s">
        <v>24</v>
      </c>
      <c r="G788" s="2">
        <v>70870</v>
      </c>
      <c r="H788" s="1" t="s">
        <v>32</v>
      </c>
      <c r="I788" s="1" t="s">
        <v>5</v>
      </c>
      <c r="J788" s="1" t="s">
        <v>42</v>
      </c>
      <c r="K788" s="1">
        <v>8</v>
      </c>
      <c r="L788" s="3">
        <v>45716</v>
      </c>
      <c r="M788" s="1">
        <v>24</v>
      </c>
      <c r="N788" s="1" t="s">
        <v>2138</v>
      </c>
      <c r="O788" s="1" t="s">
        <v>44</v>
      </c>
      <c r="P788" s="2">
        <v>1997</v>
      </c>
      <c r="Q788" s="1">
        <v>56.5</v>
      </c>
      <c r="R788" s="1">
        <v>7</v>
      </c>
      <c r="S788" s="1">
        <v>129</v>
      </c>
      <c r="T788" s="1">
        <v>2016</v>
      </c>
      <c r="U788" s="5" t="str">
        <f t="shared" si="120"/>
        <v>Manual</v>
      </c>
      <c r="V788" s="7">
        <f t="shared" si="121"/>
        <v>10000</v>
      </c>
      <c r="W788" s="7" t="str">
        <f>IFERROR(INDEX(PriceBands!C:C,MATCH(V788,PriceBands!A:A,0)),"£30k+")</f>
        <v>£10-£15k</v>
      </c>
      <c r="X788" s="7">
        <f t="shared" si="122"/>
        <v>50000</v>
      </c>
      <c r="Y788" s="7" t="str">
        <f>IFERROR(INDEX(MileageBand!B:B,MATCH(VehicleData!X788,MileageBand!A:A,0)),"Extremely High")</f>
        <v>Medium</v>
      </c>
      <c r="Z788" s="7">
        <f t="shared" si="123"/>
        <v>2</v>
      </c>
      <c r="AA788" s="9" t="str">
        <f t="shared" si="124"/>
        <v>Y</v>
      </c>
      <c r="AB788" s="9" t="str">
        <f t="shared" si="125"/>
        <v>Y</v>
      </c>
      <c r="AC788" s="9" t="str">
        <f t="shared" si="126"/>
        <v>Y</v>
      </c>
      <c r="AD788" s="9" t="str">
        <f t="shared" si="127"/>
        <v>Y</v>
      </c>
      <c r="AE788" s="9" t="str">
        <f t="shared" si="128"/>
        <v>Y</v>
      </c>
      <c r="AF788" s="11" t="str">
        <f t="shared" si="129"/>
        <v>Y</v>
      </c>
    </row>
    <row r="789" spans="1:32" ht="13" x14ac:dyDescent="0.15">
      <c r="A789" s="1" t="s">
        <v>2139</v>
      </c>
      <c r="B789" s="1" t="s">
        <v>46</v>
      </c>
      <c r="C789" s="2">
        <v>24445</v>
      </c>
      <c r="D789" s="1" t="s">
        <v>2140</v>
      </c>
      <c r="E789" s="1">
        <v>2</v>
      </c>
      <c r="F789" s="1" t="s">
        <v>11</v>
      </c>
      <c r="G789" s="2">
        <v>6000</v>
      </c>
      <c r="H789" s="1" t="s">
        <v>56</v>
      </c>
      <c r="I789" s="1" t="s">
        <v>25</v>
      </c>
      <c r="J789" s="1" t="s">
        <v>26</v>
      </c>
      <c r="K789" s="1">
        <v>6</v>
      </c>
      <c r="L789" s="3">
        <v>44725</v>
      </c>
      <c r="M789" s="1">
        <v>35</v>
      </c>
      <c r="N789" s="1" t="s">
        <v>2141</v>
      </c>
      <c r="O789" s="1" t="s">
        <v>28</v>
      </c>
      <c r="P789" s="2">
        <v>1798</v>
      </c>
      <c r="Q789" s="1">
        <v>47.9</v>
      </c>
      <c r="R789" s="1">
        <v>5</v>
      </c>
      <c r="S789" s="1">
        <v>138</v>
      </c>
      <c r="T789" s="1">
        <v>2018</v>
      </c>
      <c r="U789" s="5" t="str">
        <f t="shared" si="120"/>
        <v>Automatic</v>
      </c>
      <c r="V789" s="7">
        <f t="shared" si="121"/>
        <v>20000</v>
      </c>
      <c r="W789" s="7" t="str">
        <f>IFERROR(INDEX(PriceBands!C:C,MATCH(V789,PriceBands!A:A,0)),"£30k+")</f>
        <v>£20-25k</v>
      </c>
      <c r="X789" s="7">
        <f t="shared" si="122"/>
        <v>0</v>
      </c>
      <c r="Y789" s="7" t="str">
        <f>IFERROR(INDEX(MileageBand!B:B,MATCH(VehicleData!X789,MileageBand!A:A,0)),"Extremely High")</f>
        <v>Low</v>
      </c>
      <c r="Z789" s="7">
        <f t="shared" si="123"/>
        <v>1.8</v>
      </c>
      <c r="AA789" s="9" t="str">
        <f t="shared" si="124"/>
        <v>Y</v>
      </c>
      <c r="AB789" s="9" t="str">
        <f t="shared" si="125"/>
        <v>Y</v>
      </c>
      <c r="AC789" s="9" t="str">
        <f t="shared" si="126"/>
        <v>Y</v>
      </c>
      <c r="AD789" s="9" t="str">
        <f t="shared" si="127"/>
        <v>Y</v>
      </c>
      <c r="AE789" s="9" t="str">
        <f t="shared" si="128"/>
        <v>Y</v>
      </c>
      <c r="AF789" s="11" t="str">
        <f t="shared" si="129"/>
        <v>Y</v>
      </c>
    </row>
    <row r="790" spans="1:32" ht="13" x14ac:dyDescent="0.15">
      <c r="A790" s="1" t="s">
        <v>2142</v>
      </c>
      <c r="B790" s="1" t="s">
        <v>17</v>
      </c>
      <c r="C790" s="2">
        <v>5664</v>
      </c>
      <c r="D790" s="1" t="s">
        <v>2143</v>
      </c>
      <c r="E790" s="1">
        <v>2</v>
      </c>
      <c r="F790" s="1" t="s">
        <v>11</v>
      </c>
      <c r="G790" s="2">
        <v>58000</v>
      </c>
      <c r="H790" s="1" t="s">
        <v>12</v>
      </c>
      <c r="I790" s="1" t="s">
        <v>5</v>
      </c>
      <c r="J790" s="1" t="s">
        <v>13</v>
      </c>
      <c r="K790" s="1">
        <v>10</v>
      </c>
      <c r="L790" s="3">
        <v>45517</v>
      </c>
      <c r="M790" s="1">
        <v>10</v>
      </c>
      <c r="N790" s="1" t="s">
        <v>2144</v>
      </c>
      <c r="O790" s="1" t="s">
        <v>20</v>
      </c>
      <c r="P790" s="2">
        <v>1598</v>
      </c>
      <c r="Q790" s="1">
        <v>44.8</v>
      </c>
      <c r="R790" s="1">
        <v>5</v>
      </c>
      <c r="S790" s="1">
        <v>145</v>
      </c>
      <c r="T790" s="1">
        <v>2014</v>
      </c>
      <c r="U790" s="5" t="str">
        <f t="shared" si="120"/>
        <v>Automatic</v>
      </c>
      <c r="V790" s="7">
        <f t="shared" si="121"/>
        <v>5000</v>
      </c>
      <c r="W790" s="7" t="str">
        <f>IFERROR(INDEX(PriceBands!C:C,MATCH(V790,PriceBands!A:A,0)),"£30k+")</f>
        <v>£5-10k</v>
      </c>
      <c r="X790" s="7">
        <f t="shared" si="122"/>
        <v>50000</v>
      </c>
      <c r="Y790" s="7" t="str">
        <f>IFERROR(INDEX(MileageBand!B:B,MATCH(VehicleData!X790,MileageBand!A:A,0)),"Extremely High")</f>
        <v>Medium</v>
      </c>
      <c r="Z790" s="7">
        <f t="shared" si="123"/>
        <v>1.6</v>
      </c>
      <c r="AA790" s="9" t="str">
        <f t="shared" si="124"/>
        <v>Y</v>
      </c>
      <c r="AB790" s="9" t="str">
        <f t="shared" si="125"/>
        <v>Y</v>
      </c>
      <c r="AC790" s="9" t="str">
        <f t="shared" si="126"/>
        <v>Y</v>
      </c>
      <c r="AD790" s="9" t="str">
        <f t="shared" si="127"/>
        <v>Y</v>
      </c>
      <c r="AE790" s="9" t="str">
        <f t="shared" si="128"/>
        <v>Y</v>
      </c>
      <c r="AF790" s="11" t="str">
        <f t="shared" si="129"/>
        <v>Y</v>
      </c>
    </row>
    <row r="791" spans="1:32" ht="13" x14ac:dyDescent="0.15">
      <c r="A791" s="1" t="s">
        <v>2145</v>
      </c>
      <c r="B791" s="1" t="s">
        <v>104</v>
      </c>
      <c r="C791" s="2">
        <v>4041</v>
      </c>
      <c r="D791" s="1" t="s">
        <v>2146</v>
      </c>
      <c r="E791" s="1">
        <v>2</v>
      </c>
      <c r="F791" s="1" t="s">
        <v>11</v>
      </c>
      <c r="G791" s="2">
        <v>37700</v>
      </c>
      <c r="H791" s="1" t="s">
        <v>56</v>
      </c>
      <c r="I791" s="1" t="s">
        <v>5</v>
      </c>
      <c r="J791" s="1" t="s">
        <v>13</v>
      </c>
      <c r="K791" s="1">
        <v>11</v>
      </c>
      <c r="L791" s="3">
        <v>45516</v>
      </c>
      <c r="M791" s="1">
        <v>3</v>
      </c>
      <c r="N791" s="1" t="s">
        <v>2147</v>
      </c>
      <c r="O791" s="1" t="s">
        <v>20</v>
      </c>
      <c r="P791" s="1">
        <v>998</v>
      </c>
      <c r="Q791" s="1">
        <v>62.8</v>
      </c>
      <c r="R791" s="1">
        <v>4</v>
      </c>
      <c r="S791" s="1">
        <v>104</v>
      </c>
      <c r="T791" s="1">
        <v>2013</v>
      </c>
      <c r="U791" s="5" t="str">
        <f t="shared" si="120"/>
        <v>Automatic</v>
      </c>
      <c r="V791" s="7">
        <f t="shared" si="121"/>
        <v>0</v>
      </c>
      <c r="W791" s="7" t="str">
        <f>IFERROR(INDEX(PriceBands!C:C,MATCH(V791,PriceBands!A:A,0)),"£30k+")</f>
        <v>£0-5k</v>
      </c>
      <c r="X791" s="7">
        <f t="shared" si="122"/>
        <v>0</v>
      </c>
      <c r="Y791" s="7" t="str">
        <f>IFERROR(INDEX(MileageBand!B:B,MATCH(VehicleData!X791,MileageBand!A:A,0)),"Extremely High")</f>
        <v>Low</v>
      </c>
      <c r="Z791" s="7">
        <f t="shared" si="123"/>
        <v>1</v>
      </c>
      <c r="AA791" s="9" t="str">
        <f t="shared" si="124"/>
        <v>Y</v>
      </c>
      <c r="AB791" s="9" t="str">
        <f t="shared" si="125"/>
        <v>Y</v>
      </c>
      <c r="AC791" s="9" t="str">
        <f t="shared" si="126"/>
        <v>Y</v>
      </c>
      <c r="AD791" s="9" t="str">
        <f t="shared" si="127"/>
        <v>N</v>
      </c>
      <c r="AE791" s="9" t="str">
        <f t="shared" si="128"/>
        <v>Y</v>
      </c>
      <c r="AF791" s="11" t="str">
        <f t="shared" si="129"/>
        <v>N</v>
      </c>
    </row>
    <row r="792" spans="1:32" ht="13" x14ac:dyDescent="0.15">
      <c r="A792" s="1" t="s">
        <v>2148</v>
      </c>
      <c r="B792" s="1" t="s">
        <v>40</v>
      </c>
      <c r="C792" s="2">
        <v>2045</v>
      </c>
      <c r="D792" s="1" t="s">
        <v>2149</v>
      </c>
      <c r="E792" s="1">
        <v>1</v>
      </c>
      <c r="F792" s="1" t="s">
        <v>11</v>
      </c>
      <c r="G792" s="2">
        <v>63000</v>
      </c>
      <c r="H792" s="1" t="s">
        <v>48</v>
      </c>
      <c r="I792" s="1" t="s">
        <v>5</v>
      </c>
      <c r="J792" s="1" t="s">
        <v>42</v>
      </c>
      <c r="K792" s="1">
        <v>13</v>
      </c>
      <c r="L792" s="3">
        <v>45612</v>
      </c>
      <c r="M792" s="1">
        <v>13</v>
      </c>
      <c r="N792" s="1" t="s">
        <v>2150</v>
      </c>
      <c r="O792" s="1" t="s">
        <v>44</v>
      </c>
      <c r="P792" s="2">
        <v>1498</v>
      </c>
      <c r="Q792" s="1">
        <v>43.5</v>
      </c>
      <c r="R792" s="1">
        <v>5</v>
      </c>
      <c r="S792" s="1">
        <v>152</v>
      </c>
      <c r="T792" s="1">
        <v>2011</v>
      </c>
      <c r="U792" s="5" t="str">
        <f t="shared" si="120"/>
        <v>Manual</v>
      </c>
      <c r="V792" s="7">
        <f t="shared" si="121"/>
        <v>0</v>
      </c>
      <c r="W792" s="7" t="str">
        <f>IFERROR(INDEX(PriceBands!C:C,MATCH(V792,PriceBands!A:A,0)),"£30k+")</f>
        <v>£0-5k</v>
      </c>
      <c r="X792" s="7">
        <f t="shared" si="122"/>
        <v>50000</v>
      </c>
      <c r="Y792" s="7" t="str">
        <f>IFERROR(INDEX(MileageBand!B:B,MATCH(VehicleData!X792,MileageBand!A:A,0)),"Extremely High")</f>
        <v>Medium</v>
      </c>
      <c r="Z792" s="7">
        <f t="shared" si="123"/>
        <v>1.5</v>
      </c>
      <c r="AA792" s="9" t="str">
        <f t="shared" si="124"/>
        <v>Y</v>
      </c>
      <c r="AB792" s="9" t="str">
        <f t="shared" si="125"/>
        <v>Y</v>
      </c>
      <c r="AC792" s="9" t="str">
        <f t="shared" si="126"/>
        <v>Y</v>
      </c>
      <c r="AD792" s="9" t="str">
        <f t="shared" si="127"/>
        <v>N</v>
      </c>
      <c r="AE792" s="9" t="str">
        <f t="shared" si="128"/>
        <v>Y</v>
      </c>
      <c r="AF792" s="11" t="str">
        <f t="shared" si="129"/>
        <v>N</v>
      </c>
    </row>
    <row r="793" spans="1:32" ht="13" x14ac:dyDescent="0.15">
      <c r="A793" s="1" t="s">
        <v>2151</v>
      </c>
      <c r="B793" s="1" t="s">
        <v>1152</v>
      </c>
      <c r="C793" s="2">
        <v>3810</v>
      </c>
      <c r="D793" s="1" t="s">
        <v>2152</v>
      </c>
      <c r="E793" s="1">
        <v>1</v>
      </c>
      <c r="F793" s="1" t="s">
        <v>11</v>
      </c>
      <c r="G793" s="2">
        <v>39000</v>
      </c>
      <c r="H793" s="1" t="s">
        <v>12</v>
      </c>
      <c r="I793" s="1" t="s">
        <v>5</v>
      </c>
      <c r="J793" s="1" t="s">
        <v>13</v>
      </c>
      <c r="K793" s="1">
        <v>10</v>
      </c>
      <c r="L793" s="3">
        <v>45668</v>
      </c>
      <c r="M793" s="1">
        <v>18</v>
      </c>
      <c r="N793" s="1" t="s">
        <v>1929</v>
      </c>
      <c r="O793" s="1" t="s">
        <v>20</v>
      </c>
      <c r="P793" s="2">
        <v>1796</v>
      </c>
      <c r="Q793" s="1">
        <v>44.1</v>
      </c>
      <c r="R793" s="1">
        <v>5</v>
      </c>
      <c r="S793" s="1">
        <v>151</v>
      </c>
      <c r="T793" s="1">
        <v>2014</v>
      </c>
      <c r="U793" s="5" t="str">
        <f t="shared" si="120"/>
        <v>Manual</v>
      </c>
      <c r="V793" s="7">
        <f t="shared" si="121"/>
        <v>0</v>
      </c>
      <c r="W793" s="7" t="str">
        <f>IFERROR(INDEX(PriceBands!C:C,MATCH(V793,PriceBands!A:A,0)),"£30k+")</f>
        <v>£0-5k</v>
      </c>
      <c r="X793" s="7">
        <f t="shared" si="122"/>
        <v>0</v>
      </c>
      <c r="Y793" s="7" t="str">
        <f>IFERROR(INDEX(MileageBand!B:B,MATCH(VehicleData!X793,MileageBand!A:A,0)),"Extremely High")</f>
        <v>Low</v>
      </c>
      <c r="Z793" s="7">
        <f t="shared" si="123"/>
        <v>1.8</v>
      </c>
      <c r="AA793" s="9" t="str">
        <f t="shared" si="124"/>
        <v>Y</v>
      </c>
      <c r="AB793" s="9" t="str">
        <f t="shared" si="125"/>
        <v>Y</v>
      </c>
      <c r="AC793" s="9" t="str">
        <f t="shared" si="126"/>
        <v>Y</v>
      </c>
      <c r="AD793" s="9" t="str">
        <f t="shared" si="127"/>
        <v>Y</v>
      </c>
      <c r="AE793" s="9" t="str">
        <f t="shared" si="128"/>
        <v>Y</v>
      </c>
      <c r="AF793" s="11" t="str">
        <f t="shared" si="129"/>
        <v>Y</v>
      </c>
    </row>
    <row r="794" spans="1:32" ht="13" x14ac:dyDescent="0.15">
      <c r="A794" s="1" t="s">
        <v>2153</v>
      </c>
      <c r="B794" s="1" t="s">
        <v>94</v>
      </c>
      <c r="C794" s="2">
        <v>9195</v>
      </c>
      <c r="D794" s="1" t="s">
        <v>2154</v>
      </c>
      <c r="E794" s="1">
        <v>1</v>
      </c>
      <c r="F794" s="1" t="s">
        <v>24</v>
      </c>
      <c r="G794" s="2">
        <v>127000</v>
      </c>
      <c r="H794" s="1" t="s">
        <v>32</v>
      </c>
      <c r="I794" s="1" t="s">
        <v>25</v>
      </c>
      <c r="J794" s="1" t="s">
        <v>13</v>
      </c>
      <c r="K794" s="1">
        <v>11</v>
      </c>
      <c r="L794" s="3">
        <v>45338</v>
      </c>
      <c r="M794" s="1">
        <v>23</v>
      </c>
      <c r="N794" s="1" t="s">
        <v>2155</v>
      </c>
      <c r="O794" s="1" t="s">
        <v>20</v>
      </c>
      <c r="P794" s="2">
        <v>1995</v>
      </c>
      <c r="Q794" s="1">
        <v>62.8</v>
      </c>
      <c r="R794" s="1">
        <v>5</v>
      </c>
      <c r="S794" s="1">
        <v>119</v>
      </c>
      <c r="T794" s="1">
        <v>2013</v>
      </c>
      <c r="U794" s="5" t="str">
        <f t="shared" si="120"/>
        <v>Manual</v>
      </c>
      <c r="V794" s="7">
        <f t="shared" si="121"/>
        <v>5000</v>
      </c>
      <c r="W794" s="7" t="str">
        <f>IFERROR(INDEX(PriceBands!C:C,MATCH(V794,PriceBands!A:A,0)),"£30k+")</f>
        <v>£5-10k</v>
      </c>
      <c r="X794" s="7">
        <f t="shared" si="122"/>
        <v>100000</v>
      </c>
      <c r="Y794" s="7" t="str">
        <f>IFERROR(INDEX(MileageBand!B:B,MATCH(VehicleData!X794,MileageBand!A:A,0)),"Extremely High")</f>
        <v>High</v>
      </c>
      <c r="Z794" s="7">
        <f t="shared" si="123"/>
        <v>2</v>
      </c>
      <c r="AA794" s="9" t="str">
        <f t="shared" si="124"/>
        <v>Y</v>
      </c>
      <c r="AB794" s="9" t="str">
        <f t="shared" si="125"/>
        <v>N</v>
      </c>
      <c r="AC794" s="9" t="str">
        <f t="shared" si="126"/>
        <v>Y</v>
      </c>
      <c r="AD794" s="9" t="str">
        <f t="shared" si="127"/>
        <v>N</v>
      </c>
      <c r="AE794" s="9" t="str">
        <f t="shared" si="128"/>
        <v>Y</v>
      </c>
      <c r="AF794" s="11" t="str">
        <f t="shared" si="129"/>
        <v>N</v>
      </c>
    </row>
    <row r="795" spans="1:32" ht="13" x14ac:dyDescent="0.15">
      <c r="A795" s="1" t="s">
        <v>2156</v>
      </c>
      <c r="B795" s="1" t="s">
        <v>46</v>
      </c>
      <c r="C795" s="2">
        <v>15395</v>
      </c>
      <c r="D795" s="1" t="s">
        <v>2157</v>
      </c>
      <c r="E795" s="1">
        <v>2</v>
      </c>
      <c r="F795" s="1" t="s">
        <v>24</v>
      </c>
      <c r="G795" s="2">
        <v>31031</v>
      </c>
      <c r="H795" s="1" t="s">
        <v>56</v>
      </c>
      <c r="I795" s="1" t="s">
        <v>25</v>
      </c>
      <c r="J795" s="1" t="s">
        <v>117</v>
      </c>
      <c r="K795" s="1">
        <v>12</v>
      </c>
      <c r="L795" s="3">
        <v>44521</v>
      </c>
      <c r="M795" s="1">
        <v>29</v>
      </c>
      <c r="N795" s="1" t="s">
        <v>2158</v>
      </c>
      <c r="O795" s="1" t="s">
        <v>119</v>
      </c>
      <c r="P795" s="2">
        <v>1968</v>
      </c>
      <c r="Q795" s="1">
        <v>60.1</v>
      </c>
      <c r="R795" s="1">
        <v>4</v>
      </c>
      <c r="S795" s="1">
        <v>123</v>
      </c>
      <c r="T795" s="1">
        <v>2012</v>
      </c>
      <c r="U795" s="5" t="str">
        <f t="shared" si="120"/>
        <v>Automatic</v>
      </c>
      <c r="V795" s="7">
        <f t="shared" si="121"/>
        <v>15000</v>
      </c>
      <c r="W795" s="7" t="str">
        <f>IFERROR(INDEX(PriceBands!C:C,MATCH(V795,PriceBands!A:A,0)),"£30k+")</f>
        <v>£15-20k</v>
      </c>
      <c r="X795" s="7">
        <f t="shared" si="122"/>
        <v>0</v>
      </c>
      <c r="Y795" s="7" t="str">
        <f>IFERROR(INDEX(MileageBand!B:B,MATCH(VehicleData!X795,MileageBand!A:A,0)),"Extremely High")</f>
        <v>Low</v>
      </c>
      <c r="Z795" s="7">
        <f t="shared" si="123"/>
        <v>2</v>
      </c>
      <c r="AA795" s="9" t="str">
        <f t="shared" si="124"/>
        <v>Y</v>
      </c>
      <c r="AB795" s="9" t="str">
        <f t="shared" si="125"/>
        <v>Y</v>
      </c>
      <c r="AC795" s="9" t="str">
        <f t="shared" si="126"/>
        <v>Y</v>
      </c>
      <c r="AD795" s="9" t="str">
        <f t="shared" si="127"/>
        <v>N</v>
      </c>
      <c r="AE795" s="9" t="str">
        <f t="shared" si="128"/>
        <v>Y</v>
      </c>
      <c r="AF795" s="11" t="str">
        <f t="shared" si="129"/>
        <v>N</v>
      </c>
    </row>
    <row r="796" spans="1:32" ht="13" x14ac:dyDescent="0.15">
      <c r="A796" s="1" t="s">
        <v>2159</v>
      </c>
      <c r="B796" s="1" t="s">
        <v>214</v>
      </c>
      <c r="C796" s="2">
        <v>6954</v>
      </c>
      <c r="D796" s="1" t="s">
        <v>2160</v>
      </c>
      <c r="E796" s="1">
        <v>1</v>
      </c>
      <c r="F796" s="1" t="s">
        <v>11</v>
      </c>
      <c r="G796" s="2">
        <v>51415</v>
      </c>
      <c r="H796" s="1" t="s">
        <v>32</v>
      </c>
      <c r="I796" s="1" t="s">
        <v>25</v>
      </c>
      <c r="J796" s="1" t="s">
        <v>13</v>
      </c>
      <c r="K796" s="1">
        <v>7</v>
      </c>
      <c r="L796" s="3">
        <v>45331</v>
      </c>
      <c r="M796" s="1">
        <v>15</v>
      </c>
      <c r="N796" s="1" t="s">
        <v>2161</v>
      </c>
      <c r="O796" s="1" t="s">
        <v>20</v>
      </c>
      <c r="P796" s="1">
        <v>999</v>
      </c>
      <c r="Q796" s="1">
        <v>68.900000000000006</v>
      </c>
      <c r="R796" s="1">
        <v>5</v>
      </c>
      <c r="S796" s="1">
        <v>98</v>
      </c>
      <c r="T796" s="1">
        <v>2017</v>
      </c>
      <c r="U796" s="5" t="str">
        <f t="shared" si="120"/>
        <v>Manual</v>
      </c>
      <c r="V796" s="7">
        <f t="shared" si="121"/>
        <v>5000</v>
      </c>
      <c r="W796" s="7" t="str">
        <f>IFERROR(INDEX(PriceBands!C:C,MATCH(V796,PriceBands!A:A,0)),"£30k+")</f>
        <v>£5-10k</v>
      </c>
      <c r="X796" s="7">
        <f t="shared" si="122"/>
        <v>50000</v>
      </c>
      <c r="Y796" s="7" t="str">
        <f>IFERROR(INDEX(MileageBand!B:B,MATCH(VehicleData!X796,MileageBand!A:A,0)),"Extremely High")</f>
        <v>Medium</v>
      </c>
      <c r="Z796" s="7">
        <f t="shared" si="123"/>
        <v>1</v>
      </c>
      <c r="AA796" s="9" t="str">
        <f t="shared" si="124"/>
        <v>Y</v>
      </c>
      <c r="AB796" s="9" t="str">
        <f t="shared" si="125"/>
        <v>Y</v>
      </c>
      <c r="AC796" s="9" t="str">
        <f t="shared" si="126"/>
        <v>Y</v>
      </c>
      <c r="AD796" s="9" t="str">
        <f t="shared" si="127"/>
        <v>Y</v>
      </c>
      <c r="AE796" s="9" t="str">
        <f t="shared" si="128"/>
        <v>Y</v>
      </c>
      <c r="AF796" s="11" t="str">
        <f t="shared" si="129"/>
        <v>Y</v>
      </c>
    </row>
    <row r="797" spans="1:32" ht="13" x14ac:dyDescent="0.15">
      <c r="A797" s="1" t="s">
        <v>2162</v>
      </c>
      <c r="B797" s="1" t="s">
        <v>278</v>
      </c>
      <c r="C797" s="2">
        <v>6916</v>
      </c>
      <c r="D797" s="1" t="s">
        <v>2134</v>
      </c>
      <c r="E797" s="1">
        <v>1</v>
      </c>
      <c r="F797" s="1" t="s">
        <v>11</v>
      </c>
      <c r="G797" s="2">
        <v>59048</v>
      </c>
      <c r="H797" s="1" t="s">
        <v>32</v>
      </c>
      <c r="I797" s="1" t="s">
        <v>5</v>
      </c>
      <c r="J797" s="1" t="s">
        <v>13</v>
      </c>
      <c r="K797" s="1">
        <v>7</v>
      </c>
      <c r="L797" s="3">
        <v>45668</v>
      </c>
      <c r="M797" s="1">
        <v>2</v>
      </c>
      <c r="N797" s="1" t="s">
        <v>2163</v>
      </c>
      <c r="O797" s="1" t="s">
        <v>20</v>
      </c>
      <c r="P797" s="1">
        <v>999</v>
      </c>
      <c r="Q797" s="1">
        <v>60.1</v>
      </c>
      <c r="R797" s="1">
        <v>5</v>
      </c>
      <c r="S797" s="1">
        <v>106</v>
      </c>
      <c r="T797" s="1">
        <v>2017</v>
      </c>
      <c r="U797" s="5" t="str">
        <f t="shared" si="120"/>
        <v>Manual</v>
      </c>
      <c r="V797" s="7">
        <f t="shared" si="121"/>
        <v>5000</v>
      </c>
      <c r="W797" s="7" t="str">
        <f>IFERROR(INDEX(PriceBands!C:C,MATCH(V797,PriceBands!A:A,0)),"£30k+")</f>
        <v>£5-10k</v>
      </c>
      <c r="X797" s="7">
        <f t="shared" si="122"/>
        <v>50000</v>
      </c>
      <c r="Y797" s="7" t="str">
        <f>IFERROR(INDEX(MileageBand!B:B,MATCH(VehicleData!X797,MileageBand!A:A,0)),"Extremely High")</f>
        <v>Medium</v>
      </c>
      <c r="Z797" s="7">
        <f t="shared" si="123"/>
        <v>1</v>
      </c>
      <c r="AA797" s="9" t="str">
        <f t="shared" si="124"/>
        <v>Y</v>
      </c>
      <c r="AB797" s="9" t="str">
        <f t="shared" si="125"/>
        <v>Y</v>
      </c>
      <c r="AC797" s="9" t="str">
        <f t="shared" si="126"/>
        <v>Y</v>
      </c>
      <c r="AD797" s="9" t="str">
        <f t="shared" si="127"/>
        <v>Y</v>
      </c>
      <c r="AE797" s="9" t="str">
        <f t="shared" si="128"/>
        <v>Y</v>
      </c>
      <c r="AF797" s="11" t="str">
        <f t="shared" si="129"/>
        <v>Y</v>
      </c>
    </row>
    <row r="798" spans="1:32" ht="13" x14ac:dyDescent="0.15">
      <c r="A798" s="1" t="s">
        <v>2164</v>
      </c>
      <c r="B798" s="1" t="s">
        <v>22</v>
      </c>
      <c r="C798" s="2">
        <v>11550</v>
      </c>
      <c r="D798" s="1" t="s">
        <v>2165</v>
      </c>
      <c r="E798" s="1">
        <v>2</v>
      </c>
      <c r="F798" s="1" t="s">
        <v>11</v>
      </c>
      <c r="G798" s="2">
        <v>10100</v>
      </c>
      <c r="H798" s="1" t="s">
        <v>65</v>
      </c>
      <c r="I798" s="1" t="s">
        <v>5</v>
      </c>
      <c r="J798" s="1" t="s">
        <v>13</v>
      </c>
      <c r="K798" s="1">
        <v>6</v>
      </c>
      <c r="L798" s="3">
        <v>45469</v>
      </c>
      <c r="M798" s="1">
        <v>17</v>
      </c>
      <c r="N798" s="1" t="s">
        <v>2166</v>
      </c>
      <c r="O798" s="1" t="s">
        <v>20</v>
      </c>
      <c r="P798" s="2">
        <v>1395</v>
      </c>
      <c r="Q798" s="1">
        <v>55.4</v>
      </c>
      <c r="R798" s="1">
        <v>5</v>
      </c>
      <c r="S798" s="1">
        <v>119</v>
      </c>
      <c r="T798" s="1">
        <v>2018</v>
      </c>
      <c r="U798" s="5" t="str">
        <f t="shared" si="120"/>
        <v>Automatic</v>
      </c>
      <c r="V798" s="7">
        <f t="shared" si="121"/>
        <v>10000</v>
      </c>
      <c r="W798" s="7" t="str">
        <f>IFERROR(INDEX(PriceBands!C:C,MATCH(V798,PriceBands!A:A,0)),"£30k+")</f>
        <v>£10-£15k</v>
      </c>
      <c r="X798" s="7">
        <f t="shared" si="122"/>
        <v>0</v>
      </c>
      <c r="Y798" s="7" t="str">
        <f>IFERROR(INDEX(MileageBand!B:B,MATCH(VehicleData!X798,MileageBand!A:A,0)),"Extremely High")</f>
        <v>Low</v>
      </c>
      <c r="Z798" s="7">
        <f t="shared" si="123"/>
        <v>1.4</v>
      </c>
      <c r="AA798" s="9" t="str">
        <f t="shared" si="124"/>
        <v>Y</v>
      </c>
      <c r="AB798" s="9" t="str">
        <f t="shared" si="125"/>
        <v>Y</v>
      </c>
      <c r="AC798" s="9" t="str">
        <f t="shared" si="126"/>
        <v>Y</v>
      </c>
      <c r="AD798" s="9" t="str">
        <f t="shared" si="127"/>
        <v>Y</v>
      </c>
      <c r="AE798" s="9" t="str">
        <f t="shared" si="128"/>
        <v>Y</v>
      </c>
      <c r="AF798" s="11" t="str">
        <f t="shared" si="129"/>
        <v>Y</v>
      </c>
    </row>
    <row r="799" spans="1:32" ht="13" x14ac:dyDescent="0.15">
      <c r="A799" s="1" t="s">
        <v>2167</v>
      </c>
      <c r="B799" s="1" t="s">
        <v>46</v>
      </c>
      <c r="C799" s="2">
        <v>9352</v>
      </c>
      <c r="D799" s="1" t="s">
        <v>1365</v>
      </c>
      <c r="E799" s="1">
        <v>1</v>
      </c>
      <c r="F799" s="1" t="s">
        <v>11</v>
      </c>
      <c r="G799" s="2">
        <v>29596</v>
      </c>
      <c r="H799" s="1" t="s">
        <v>56</v>
      </c>
      <c r="I799" s="1" t="s">
        <v>5</v>
      </c>
      <c r="J799" s="1" t="s">
        <v>13</v>
      </c>
      <c r="K799" s="1">
        <v>7</v>
      </c>
      <c r="L799" s="3">
        <v>45581</v>
      </c>
      <c r="M799" s="1">
        <v>21</v>
      </c>
      <c r="N799" s="1" t="s">
        <v>2168</v>
      </c>
      <c r="O799" s="1" t="s">
        <v>15</v>
      </c>
      <c r="P799" s="2">
        <v>1395</v>
      </c>
      <c r="Q799" s="1">
        <v>57.7</v>
      </c>
      <c r="R799" s="1">
        <v>4</v>
      </c>
      <c r="S799" s="1">
        <v>115</v>
      </c>
      <c r="T799" s="1">
        <v>2017</v>
      </c>
      <c r="U799" s="5" t="str">
        <f t="shared" si="120"/>
        <v>Manual</v>
      </c>
      <c r="V799" s="7">
        <f t="shared" si="121"/>
        <v>5000</v>
      </c>
      <c r="W799" s="7" t="str">
        <f>IFERROR(INDEX(PriceBands!C:C,MATCH(V799,PriceBands!A:A,0)),"£30k+")</f>
        <v>£5-10k</v>
      </c>
      <c r="X799" s="7">
        <f t="shared" si="122"/>
        <v>0</v>
      </c>
      <c r="Y799" s="7" t="str">
        <f>IFERROR(INDEX(MileageBand!B:B,MATCH(VehicleData!X799,MileageBand!A:A,0)),"Extremely High")</f>
        <v>Low</v>
      </c>
      <c r="Z799" s="7">
        <f t="shared" si="123"/>
        <v>1.4</v>
      </c>
      <c r="AA799" s="9" t="str">
        <f t="shared" si="124"/>
        <v>Y</v>
      </c>
      <c r="AB799" s="9" t="str">
        <f t="shared" si="125"/>
        <v>Y</v>
      </c>
      <c r="AC799" s="9" t="str">
        <f t="shared" si="126"/>
        <v>Y</v>
      </c>
      <c r="AD799" s="9" t="str">
        <f t="shared" si="127"/>
        <v>Y</v>
      </c>
      <c r="AE799" s="9" t="str">
        <f t="shared" si="128"/>
        <v>Y</v>
      </c>
      <c r="AF799" s="11" t="str">
        <f t="shared" si="129"/>
        <v>Y</v>
      </c>
    </row>
    <row r="800" spans="1:32" ht="13" x14ac:dyDescent="0.15">
      <c r="A800" s="1" t="s">
        <v>2169</v>
      </c>
      <c r="B800" s="1" t="s">
        <v>278</v>
      </c>
      <c r="C800" s="2">
        <v>4785</v>
      </c>
      <c r="D800" s="1" t="s">
        <v>2170</v>
      </c>
      <c r="E800" s="1">
        <v>1</v>
      </c>
      <c r="F800" s="1" t="s">
        <v>11</v>
      </c>
      <c r="G800" s="1">
        <v>850</v>
      </c>
      <c r="H800" s="1" t="s">
        <v>65</v>
      </c>
      <c r="I800" s="1" t="s">
        <v>5</v>
      </c>
      <c r="J800" s="1" t="s">
        <v>13</v>
      </c>
      <c r="K800" s="1">
        <v>7</v>
      </c>
      <c r="L800" s="3">
        <v>45479</v>
      </c>
      <c r="M800" s="1">
        <v>2</v>
      </c>
      <c r="N800" s="1" t="s">
        <v>2171</v>
      </c>
      <c r="O800" s="1" t="s">
        <v>15</v>
      </c>
      <c r="P800" s="1">
        <v>999</v>
      </c>
      <c r="Q800" s="1">
        <v>64.2</v>
      </c>
      <c r="R800" s="1">
        <v>4</v>
      </c>
      <c r="S800" s="1">
        <v>101</v>
      </c>
      <c r="T800" s="1">
        <v>2017</v>
      </c>
      <c r="U800" s="5" t="str">
        <f t="shared" si="120"/>
        <v>Manual</v>
      </c>
      <c r="V800" s="7">
        <f t="shared" si="121"/>
        <v>0</v>
      </c>
      <c r="W800" s="7" t="str">
        <f>IFERROR(INDEX(PriceBands!C:C,MATCH(V800,PriceBands!A:A,0)),"£30k+")</f>
        <v>£0-5k</v>
      </c>
      <c r="X800" s="7">
        <f t="shared" si="122"/>
        <v>0</v>
      </c>
      <c r="Y800" s="7" t="str">
        <f>IFERROR(INDEX(MileageBand!B:B,MATCH(VehicleData!X800,MileageBand!A:A,0)),"Extremely High")</f>
        <v>Low</v>
      </c>
      <c r="Z800" s="7">
        <f t="shared" si="123"/>
        <v>1</v>
      </c>
      <c r="AA800" s="9" t="str">
        <f t="shared" si="124"/>
        <v>Y</v>
      </c>
      <c r="AB800" s="9" t="str">
        <f t="shared" si="125"/>
        <v>Y</v>
      </c>
      <c r="AC800" s="9" t="str">
        <f t="shared" si="126"/>
        <v>Y</v>
      </c>
      <c r="AD800" s="9" t="str">
        <f t="shared" si="127"/>
        <v>Y</v>
      </c>
      <c r="AE800" s="9" t="str">
        <f t="shared" si="128"/>
        <v>Y</v>
      </c>
      <c r="AF800" s="11" t="str">
        <f t="shared" si="129"/>
        <v>Y</v>
      </c>
    </row>
    <row r="801" spans="1:32" ht="13" x14ac:dyDescent="0.15">
      <c r="A801" s="1" t="s">
        <v>2172</v>
      </c>
      <c r="B801" s="1" t="s">
        <v>22</v>
      </c>
      <c r="C801" s="2">
        <v>11345</v>
      </c>
      <c r="D801" s="1" t="s">
        <v>2173</v>
      </c>
      <c r="E801" s="1">
        <v>1</v>
      </c>
      <c r="F801" s="1" t="s">
        <v>11</v>
      </c>
      <c r="G801" s="2">
        <v>63000</v>
      </c>
      <c r="H801" s="1" t="s">
        <v>56</v>
      </c>
      <c r="I801" s="1" t="s">
        <v>25</v>
      </c>
      <c r="J801" s="1" t="s">
        <v>13</v>
      </c>
      <c r="K801" s="1">
        <v>8</v>
      </c>
      <c r="L801" s="3">
        <v>44552</v>
      </c>
      <c r="M801" s="1">
        <v>19</v>
      </c>
      <c r="N801" s="1" t="s">
        <v>2174</v>
      </c>
      <c r="O801" s="1" t="s">
        <v>20</v>
      </c>
      <c r="P801" s="2">
        <v>1395</v>
      </c>
      <c r="Q801" s="1">
        <v>60.1</v>
      </c>
      <c r="R801" s="1">
        <v>5</v>
      </c>
      <c r="S801" s="1">
        <v>112</v>
      </c>
      <c r="T801" s="1">
        <v>2016</v>
      </c>
      <c r="U801" s="5" t="str">
        <f t="shared" si="120"/>
        <v>Manual</v>
      </c>
      <c r="V801" s="7">
        <f t="shared" si="121"/>
        <v>10000</v>
      </c>
      <c r="W801" s="7" t="str">
        <f>IFERROR(INDEX(PriceBands!C:C,MATCH(V801,PriceBands!A:A,0)),"£30k+")</f>
        <v>£10-£15k</v>
      </c>
      <c r="X801" s="7">
        <f t="shared" si="122"/>
        <v>50000</v>
      </c>
      <c r="Y801" s="7" t="str">
        <f>IFERROR(INDEX(MileageBand!B:B,MATCH(VehicleData!X801,MileageBand!A:A,0)),"Extremely High")</f>
        <v>Medium</v>
      </c>
      <c r="Z801" s="7">
        <f t="shared" si="123"/>
        <v>1.4</v>
      </c>
      <c r="AA801" s="9" t="str">
        <f t="shared" si="124"/>
        <v>Y</v>
      </c>
      <c r="AB801" s="9" t="str">
        <f t="shared" si="125"/>
        <v>Y</v>
      </c>
      <c r="AC801" s="9" t="str">
        <f t="shared" si="126"/>
        <v>Y</v>
      </c>
      <c r="AD801" s="9" t="str">
        <f t="shared" si="127"/>
        <v>Y</v>
      </c>
      <c r="AE801" s="9" t="str">
        <f t="shared" si="128"/>
        <v>Y</v>
      </c>
      <c r="AF801" s="11" t="str">
        <f t="shared" si="129"/>
        <v>Y</v>
      </c>
    </row>
    <row r="802" spans="1:32" ht="13" x14ac:dyDescent="0.15">
      <c r="A802" s="1" t="s">
        <v>2175</v>
      </c>
      <c r="B802" s="1" t="s">
        <v>22</v>
      </c>
      <c r="C802" s="2">
        <v>11745</v>
      </c>
      <c r="D802" s="1" t="s">
        <v>345</v>
      </c>
      <c r="E802" s="1">
        <v>1</v>
      </c>
      <c r="F802" s="1" t="s">
        <v>24</v>
      </c>
      <c r="G802" s="2">
        <v>30000</v>
      </c>
      <c r="H802" s="1" t="s">
        <v>4</v>
      </c>
      <c r="I802" s="1" t="s">
        <v>5</v>
      </c>
      <c r="J802" s="1" t="s">
        <v>13</v>
      </c>
      <c r="K802" s="1">
        <v>8</v>
      </c>
      <c r="L802" s="3">
        <v>45457</v>
      </c>
      <c r="M802" s="1">
        <v>12</v>
      </c>
      <c r="N802" s="1" t="s">
        <v>2176</v>
      </c>
      <c r="O802" s="1" t="s">
        <v>20</v>
      </c>
      <c r="P802" s="2">
        <v>1598</v>
      </c>
      <c r="Q802" s="1">
        <v>74.3</v>
      </c>
      <c r="R802" s="1">
        <v>5</v>
      </c>
      <c r="S802" s="1">
        <v>99</v>
      </c>
      <c r="T802" s="1">
        <v>2016</v>
      </c>
      <c r="U802" s="5" t="str">
        <f t="shared" si="120"/>
        <v>Manual</v>
      </c>
      <c r="V802" s="7">
        <f t="shared" si="121"/>
        <v>10000</v>
      </c>
      <c r="W802" s="7" t="str">
        <f>IFERROR(INDEX(PriceBands!C:C,MATCH(V802,PriceBands!A:A,0)),"£30k+")</f>
        <v>£10-£15k</v>
      </c>
      <c r="X802" s="7">
        <f t="shared" si="122"/>
        <v>0</v>
      </c>
      <c r="Y802" s="7" t="str">
        <f>IFERROR(INDEX(MileageBand!B:B,MATCH(VehicleData!X802,MileageBand!A:A,0)),"Extremely High")</f>
        <v>Low</v>
      </c>
      <c r="Z802" s="7">
        <f t="shared" si="123"/>
        <v>1.6</v>
      </c>
      <c r="AA802" s="9" t="str">
        <f t="shared" si="124"/>
        <v>Y</v>
      </c>
      <c r="AB802" s="9" t="str">
        <f t="shared" si="125"/>
        <v>Y</v>
      </c>
      <c r="AC802" s="9" t="str">
        <f t="shared" si="126"/>
        <v>Y</v>
      </c>
      <c r="AD802" s="9" t="str">
        <f t="shared" si="127"/>
        <v>Y</v>
      </c>
      <c r="AE802" s="9" t="str">
        <f t="shared" si="128"/>
        <v>Y</v>
      </c>
      <c r="AF802" s="11" t="str">
        <f t="shared" si="129"/>
        <v>Y</v>
      </c>
    </row>
    <row r="803" spans="1:32" ht="13" x14ac:dyDescent="0.15">
      <c r="A803" s="1" t="s">
        <v>2177</v>
      </c>
      <c r="B803" s="1" t="s">
        <v>278</v>
      </c>
      <c r="C803" s="2">
        <v>3240</v>
      </c>
      <c r="D803" s="1" t="s">
        <v>2178</v>
      </c>
      <c r="E803" s="1">
        <v>1</v>
      </c>
      <c r="F803" s="1" t="s">
        <v>11</v>
      </c>
      <c r="G803" s="2">
        <v>3500</v>
      </c>
      <c r="H803" s="1" t="s">
        <v>48</v>
      </c>
      <c r="I803" s="1" t="s">
        <v>25</v>
      </c>
      <c r="J803" s="1" t="s">
        <v>6</v>
      </c>
      <c r="K803" s="1">
        <v>8</v>
      </c>
      <c r="L803" s="3">
        <v>44909</v>
      </c>
      <c r="M803" s="1">
        <v>10</v>
      </c>
      <c r="N803" s="1" t="s">
        <v>2179</v>
      </c>
      <c r="O803" s="1" t="s">
        <v>6</v>
      </c>
      <c r="P803" s="2">
        <v>1422</v>
      </c>
      <c r="Q803" s="1">
        <v>78.5</v>
      </c>
      <c r="R803" s="1">
        <v>5</v>
      </c>
      <c r="S803" s="1">
        <v>94</v>
      </c>
      <c r="T803" s="1">
        <v>2016</v>
      </c>
      <c r="U803" s="5" t="str">
        <f t="shared" si="120"/>
        <v>Manual</v>
      </c>
      <c r="V803" s="7">
        <f t="shared" si="121"/>
        <v>0</v>
      </c>
      <c r="W803" s="7" t="str">
        <f>IFERROR(INDEX(PriceBands!C:C,MATCH(V803,PriceBands!A:A,0)),"£30k+")</f>
        <v>£0-5k</v>
      </c>
      <c r="X803" s="7">
        <f t="shared" si="122"/>
        <v>0</v>
      </c>
      <c r="Y803" s="7" t="str">
        <f>IFERROR(INDEX(MileageBand!B:B,MATCH(VehicleData!X803,MileageBand!A:A,0)),"Extremely High")</f>
        <v>Low</v>
      </c>
      <c r="Z803" s="7">
        <f t="shared" si="123"/>
        <v>1.4</v>
      </c>
      <c r="AA803" s="9" t="str">
        <f t="shared" si="124"/>
        <v>Y</v>
      </c>
      <c r="AB803" s="9" t="str">
        <f t="shared" si="125"/>
        <v>Y</v>
      </c>
      <c r="AC803" s="9" t="str">
        <f t="shared" si="126"/>
        <v>Y</v>
      </c>
      <c r="AD803" s="9" t="str">
        <f t="shared" si="127"/>
        <v>Y</v>
      </c>
      <c r="AE803" s="9" t="str">
        <f t="shared" si="128"/>
        <v>Y</v>
      </c>
      <c r="AF803" s="11" t="str">
        <f t="shared" si="129"/>
        <v>Y</v>
      </c>
    </row>
    <row r="804" spans="1:32" ht="13" x14ac:dyDescent="0.15">
      <c r="A804" s="1" t="s">
        <v>2180</v>
      </c>
      <c r="B804" s="1" t="s">
        <v>22</v>
      </c>
      <c r="C804" s="2">
        <v>19047</v>
      </c>
      <c r="D804" s="1" t="s">
        <v>2181</v>
      </c>
      <c r="E804" s="1">
        <v>1</v>
      </c>
      <c r="F804" s="1" t="s">
        <v>11</v>
      </c>
      <c r="G804" s="2">
        <v>11317</v>
      </c>
      <c r="H804" s="1" t="s">
        <v>56</v>
      </c>
      <c r="I804" s="1" t="s">
        <v>5</v>
      </c>
      <c r="J804" s="1" t="s">
        <v>13</v>
      </c>
      <c r="K804" s="1">
        <v>5</v>
      </c>
      <c r="L804" s="3">
        <v>45991</v>
      </c>
      <c r="M804" s="1">
        <v>11</v>
      </c>
      <c r="N804" s="1" t="s">
        <v>2182</v>
      </c>
      <c r="O804" s="1" t="s">
        <v>20</v>
      </c>
      <c r="P804" s="1">
        <v>999</v>
      </c>
      <c r="Q804" s="1">
        <v>44.8</v>
      </c>
      <c r="R804" s="1">
        <v>5</v>
      </c>
      <c r="S804" s="1">
        <v>118</v>
      </c>
      <c r="T804" s="1">
        <v>2019</v>
      </c>
      <c r="U804" s="5" t="str">
        <f t="shared" si="120"/>
        <v>Manual</v>
      </c>
      <c r="V804" s="7">
        <f t="shared" si="121"/>
        <v>15000</v>
      </c>
      <c r="W804" s="7" t="str">
        <f>IFERROR(INDEX(PriceBands!C:C,MATCH(V804,PriceBands!A:A,0)),"£30k+")</f>
        <v>£15-20k</v>
      </c>
      <c r="X804" s="7">
        <f t="shared" si="122"/>
        <v>0</v>
      </c>
      <c r="Y804" s="7" t="str">
        <f>IFERROR(INDEX(MileageBand!B:B,MATCH(VehicleData!X804,MileageBand!A:A,0)),"Extremely High")</f>
        <v>Low</v>
      </c>
      <c r="Z804" s="7">
        <f t="shared" si="123"/>
        <v>1</v>
      </c>
      <c r="AA804" s="9" t="str">
        <f t="shared" si="124"/>
        <v>Y</v>
      </c>
      <c r="AB804" s="9" t="str">
        <f t="shared" si="125"/>
        <v>Y</v>
      </c>
      <c r="AC804" s="9" t="str">
        <f t="shared" si="126"/>
        <v>Y</v>
      </c>
      <c r="AD804" s="9" t="str">
        <f t="shared" si="127"/>
        <v>Y</v>
      </c>
      <c r="AE804" s="9" t="str">
        <f t="shared" si="128"/>
        <v>Y</v>
      </c>
      <c r="AF804" s="11" t="str">
        <f t="shared" si="129"/>
        <v>Y</v>
      </c>
    </row>
    <row r="805" spans="1:32" ht="13" x14ac:dyDescent="0.15">
      <c r="A805" s="1" t="s">
        <v>2183</v>
      </c>
      <c r="B805" s="1" t="s">
        <v>22</v>
      </c>
      <c r="C805" s="2">
        <v>19047</v>
      </c>
      <c r="D805" s="1" t="s">
        <v>2181</v>
      </c>
      <c r="E805" s="1">
        <v>1</v>
      </c>
      <c r="F805" s="1" t="s">
        <v>11</v>
      </c>
      <c r="G805" s="2">
        <v>15498</v>
      </c>
      <c r="H805" s="1" t="s">
        <v>56</v>
      </c>
      <c r="I805" s="1" t="s">
        <v>5</v>
      </c>
      <c r="J805" s="1" t="s">
        <v>13</v>
      </c>
      <c r="K805" s="1">
        <v>5</v>
      </c>
      <c r="L805" s="3">
        <v>45991</v>
      </c>
      <c r="M805" s="1">
        <v>11</v>
      </c>
      <c r="N805" s="1" t="s">
        <v>2184</v>
      </c>
      <c r="O805" s="1" t="s">
        <v>20</v>
      </c>
      <c r="P805" s="1">
        <v>999</v>
      </c>
      <c r="Q805" s="1">
        <v>44.8</v>
      </c>
      <c r="R805" s="1">
        <v>5</v>
      </c>
      <c r="S805" s="1">
        <v>118</v>
      </c>
      <c r="T805" s="1">
        <v>2019</v>
      </c>
      <c r="U805" s="5" t="str">
        <f t="shared" si="120"/>
        <v>Manual</v>
      </c>
      <c r="V805" s="7">
        <f t="shared" si="121"/>
        <v>15000</v>
      </c>
      <c r="W805" s="7" t="str">
        <f>IFERROR(INDEX(PriceBands!C:C,MATCH(V805,PriceBands!A:A,0)),"£30k+")</f>
        <v>£15-20k</v>
      </c>
      <c r="X805" s="7">
        <f t="shared" si="122"/>
        <v>0</v>
      </c>
      <c r="Y805" s="7" t="str">
        <f>IFERROR(INDEX(MileageBand!B:B,MATCH(VehicleData!X805,MileageBand!A:A,0)),"Extremely High")</f>
        <v>Low</v>
      </c>
      <c r="Z805" s="7">
        <f t="shared" si="123"/>
        <v>1</v>
      </c>
      <c r="AA805" s="9" t="str">
        <f t="shared" si="124"/>
        <v>Y</v>
      </c>
      <c r="AB805" s="9" t="str">
        <f t="shared" si="125"/>
        <v>Y</v>
      </c>
      <c r="AC805" s="9" t="str">
        <f t="shared" si="126"/>
        <v>Y</v>
      </c>
      <c r="AD805" s="9" t="str">
        <f t="shared" si="127"/>
        <v>Y</v>
      </c>
      <c r="AE805" s="9" t="str">
        <f t="shared" si="128"/>
        <v>Y</v>
      </c>
      <c r="AF805" s="11" t="str">
        <f t="shared" si="129"/>
        <v>Y</v>
      </c>
    </row>
    <row r="806" spans="1:32" ht="13" x14ac:dyDescent="0.15">
      <c r="A806" s="1" t="s">
        <v>2185</v>
      </c>
      <c r="B806" s="1" t="s">
        <v>22</v>
      </c>
      <c r="C806" s="2">
        <v>19047</v>
      </c>
      <c r="D806" s="1" t="s">
        <v>2181</v>
      </c>
      <c r="E806" s="1">
        <v>1</v>
      </c>
      <c r="F806" s="1" t="s">
        <v>11</v>
      </c>
      <c r="G806" s="2">
        <v>12467</v>
      </c>
      <c r="H806" s="1" t="s">
        <v>56</v>
      </c>
      <c r="I806" s="1" t="s">
        <v>5</v>
      </c>
      <c r="J806" s="1" t="s">
        <v>13</v>
      </c>
      <c r="K806" s="1">
        <v>5</v>
      </c>
      <c r="L806" s="3">
        <v>45991</v>
      </c>
      <c r="M806" s="1">
        <v>11</v>
      </c>
      <c r="N806" s="1" t="s">
        <v>2186</v>
      </c>
      <c r="O806" s="1" t="s">
        <v>20</v>
      </c>
      <c r="P806" s="1">
        <v>999</v>
      </c>
      <c r="Q806" s="1">
        <v>44.8</v>
      </c>
      <c r="R806" s="1">
        <v>5</v>
      </c>
      <c r="S806" s="1">
        <v>118</v>
      </c>
      <c r="T806" s="1">
        <v>2019</v>
      </c>
      <c r="U806" s="5" t="str">
        <f t="shared" si="120"/>
        <v>Manual</v>
      </c>
      <c r="V806" s="7">
        <f t="shared" si="121"/>
        <v>15000</v>
      </c>
      <c r="W806" s="7" t="str">
        <f>IFERROR(INDEX(PriceBands!C:C,MATCH(V806,PriceBands!A:A,0)),"£30k+")</f>
        <v>£15-20k</v>
      </c>
      <c r="X806" s="7">
        <f t="shared" si="122"/>
        <v>0</v>
      </c>
      <c r="Y806" s="7" t="str">
        <f>IFERROR(INDEX(MileageBand!B:B,MATCH(VehicleData!X806,MileageBand!A:A,0)),"Extremely High")</f>
        <v>Low</v>
      </c>
      <c r="Z806" s="7">
        <f t="shared" si="123"/>
        <v>1</v>
      </c>
      <c r="AA806" s="9" t="str">
        <f t="shared" si="124"/>
        <v>Y</v>
      </c>
      <c r="AB806" s="9" t="str">
        <f t="shared" si="125"/>
        <v>Y</v>
      </c>
      <c r="AC806" s="9" t="str">
        <f t="shared" si="126"/>
        <v>Y</v>
      </c>
      <c r="AD806" s="9" t="str">
        <f t="shared" si="127"/>
        <v>Y</v>
      </c>
      <c r="AE806" s="9" t="str">
        <f t="shared" si="128"/>
        <v>Y</v>
      </c>
      <c r="AF806" s="11" t="str">
        <f t="shared" si="129"/>
        <v>Y</v>
      </c>
    </row>
    <row r="807" spans="1:32" ht="13" x14ac:dyDescent="0.15">
      <c r="A807" s="1" t="s">
        <v>2187</v>
      </c>
      <c r="B807" s="1" t="s">
        <v>22</v>
      </c>
      <c r="C807" s="2">
        <v>19005</v>
      </c>
      <c r="D807" s="1" t="s">
        <v>2188</v>
      </c>
      <c r="E807" s="1">
        <v>1</v>
      </c>
      <c r="F807" s="1" t="s">
        <v>11</v>
      </c>
      <c r="G807" s="2">
        <v>8001</v>
      </c>
      <c r="H807" s="1" t="s">
        <v>56</v>
      </c>
      <c r="I807" s="1" t="s">
        <v>5</v>
      </c>
      <c r="J807" s="1" t="s">
        <v>13</v>
      </c>
      <c r="K807" s="1">
        <v>4</v>
      </c>
      <c r="L807" s="3">
        <v>45991</v>
      </c>
      <c r="M807" s="1">
        <v>15</v>
      </c>
      <c r="N807" s="1" t="s">
        <v>2189</v>
      </c>
      <c r="O807" s="1" t="s">
        <v>20</v>
      </c>
      <c r="P807" s="1">
        <v>999</v>
      </c>
      <c r="Q807" s="1">
        <v>49.6</v>
      </c>
      <c r="R807" s="1">
        <v>5</v>
      </c>
      <c r="S807" s="1">
        <v>118</v>
      </c>
      <c r="T807" s="1">
        <v>2020</v>
      </c>
      <c r="U807" s="5" t="str">
        <f t="shared" si="120"/>
        <v>Manual</v>
      </c>
      <c r="V807" s="7">
        <f t="shared" si="121"/>
        <v>15000</v>
      </c>
      <c r="W807" s="7" t="str">
        <f>IFERROR(INDEX(PriceBands!C:C,MATCH(V807,PriceBands!A:A,0)),"£30k+")</f>
        <v>£15-20k</v>
      </c>
      <c r="X807" s="7">
        <f t="shared" si="122"/>
        <v>0</v>
      </c>
      <c r="Y807" s="7" t="str">
        <f>IFERROR(INDEX(MileageBand!B:B,MATCH(VehicleData!X807,MileageBand!A:A,0)),"Extremely High")</f>
        <v>Low</v>
      </c>
      <c r="Z807" s="7">
        <f t="shared" si="123"/>
        <v>1</v>
      </c>
      <c r="AA807" s="9" t="str">
        <f t="shared" si="124"/>
        <v>Y</v>
      </c>
      <c r="AB807" s="9" t="str">
        <f t="shared" si="125"/>
        <v>Y</v>
      </c>
      <c r="AC807" s="9" t="str">
        <f t="shared" si="126"/>
        <v>Y</v>
      </c>
      <c r="AD807" s="9" t="str">
        <f t="shared" si="127"/>
        <v>Y</v>
      </c>
      <c r="AE807" s="9" t="str">
        <f t="shared" si="128"/>
        <v>Y</v>
      </c>
      <c r="AF807" s="11" t="str">
        <f t="shared" si="129"/>
        <v>Y</v>
      </c>
    </row>
    <row r="808" spans="1:32" ht="13" x14ac:dyDescent="0.15">
      <c r="A808" s="1" t="s">
        <v>2190</v>
      </c>
      <c r="B808" s="1" t="s">
        <v>112</v>
      </c>
      <c r="C808" s="2">
        <v>23595</v>
      </c>
      <c r="D808" s="1" t="s">
        <v>2191</v>
      </c>
      <c r="E808" s="1">
        <v>1</v>
      </c>
      <c r="F808" s="1" t="s">
        <v>11</v>
      </c>
      <c r="G808" s="1">
        <v>900</v>
      </c>
      <c r="H808" s="1" t="s">
        <v>12</v>
      </c>
      <c r="I808" s="1" t="s">
        <v>5</v>
      </c>
      <c r="J808" s="1" t="s">
        <v>13</v>
      </c>
      <c r="K808" s="1">
        <v>3</v>
      </c>
      <c r="L808" s="3">
        <v>45771</v>
      </c>
      <c r="M808" s="1">
        <v>19</v>
      </c>
      <c r="N808" s="1" t="s">
        <v>2192</v>
      </c>
      <c r="O808" s="1" t="s">
        <v>20</v>
      </c>
      <c r="P808" s="2">
        <v>1200</v>
      </c>
      <c r="Q808" s="1">
        <v>52.3</v>
      </c>
      <c r="R808" s="1">
        <v>5</v>
      </c>
      <c r="S808" s="1">
        <v>127</v>
      </c>
      <c r="T808" s="1">
        <v>2021</v>
      </c>
      <c r="U808" s="5" t="str">
        <f t="shared" si="120"/>
        <v>Manual</v>
      </c>
      <c r="V808" s="7">
        <f t="shared" si="121"/>
        <v>20000</v>
      </c>
      <c r="W808" s="7" t="str">
        <f>IFERROR(INDEX(PriceBands!C:C,MATCH(V808,PriceBands!A:A,0)),"£30k+")</f>
        <v>£20-25k</v>
      </c>
      <c r="X808" s="7">
        <f t="shared" si="122"/>
        <v>0</v>
      </c>
      <c r="Y808" s="7" t="str">
        <f>IFERROR(INDEX(MileageBand!B:B,MATCH(VehicleData!X808,MileageBand!A:A,0)),"Extremely High")</f>
        <v>Low</v>
      </c>
      <c r="Z808" s="7">
        <f t="shared" si="123"/>
        <v>1.2</v>
      </c>
      <c r="AA808" s="9" t="str">
        <f t="shared" si="124"/>
        <v>Y</v>
      </c>
      <c r="AB808" s="9" t="str">
        <f t="shared" si="125"/>
        <v>Y</v>
      </c>
      <c r="AC808" s="9" t="str">
        <f t="shared" si="126"/>
        <v>Y</v>
      </c>
      <c r="AD808" s="9" t="str">
        <f t="shared" si="127"/>
        <v>Y</v>
      </c>
      <c r="AE808" s="9" t="str">
        <f t="shared" si="128"/>
        <v>Y</v>
      </c>
      <c r="AF808" s="11" t="str">
        <f t="shared" si="129"/>
        <v>Y</v>
      </c>
    </row>
    <row r="809" spans="1:32" ht="13" x14ac:dyDescent="0.15">
      <c r="A809" s="1" t="s">
        <v>2193</v>
      </c>
      <c r="B809" s="1" t="s">
        <v>22</v>
      </c>
      <c r="C809" s="2">
        <v>12400</v>
      </c>
      <c r="D809" s="1" t="s">
        <v>2194</v>
      </c>
      <c r="E809" s="1">
        <v>1</v>
      </c>
      <c r="F809" s="1" t="s">
        <v>24</v>
      </c>
      <c r="G809" s="2">
        <v>13350</v>
      </c>
      <c r="H809" s="1" t="s">
        <v>65</v>
      </c>
      <c r="I809" s="1" t="s">
        <v>25</v>
      </c>
      <c r="J809" s="1" t="s">
        <v>13</v>
      </c>
      <c r="K809" s="1">
        <v>6</v>
      </c>
      <c r="L809" s="3">
        <v>44676</v>
      </c>
      <c r="M809" s="1">
        <v>14</v>
      </c>
      <c r="N809" s="1" t="s">
        <v>2195</v>
      </c>
      <c r="O809" s="1" t="s">
        <v>20</v>
      </c>
      <c r="P809" s="2">
        <v>1598</v>
      </c>
      <c r="Q809" s="1">
        <v>61.4</v>
      </c>
      <c r="R809" s="1">
        <v>5</v>
      </c>
      <c r="S809" s="1">
        <v>106</v>
      </c>
      <c r="T809" s="1">
        <v>2018</v>
      </c>
      <c r="U809" s="5" t="str">
        <f t="shared" si="120"/>
        <v>Manual</v>
      </c>
      <c r="V809" s="7">
        <f t="shared" si="121"/>
        <v>10000</v>
      </c>
      <c r="W809" s="7" t="str">
        <f>IFERROR(INDEX(PriceBands!C:C,MATCH(V809,PriceBands!A:A,0)),"£30k+")</f>
        <v>£10-£15k</v>
      </c>
      <c r="X809" s="7">
        <f t="shared" si="122"/>
        <v>0</v>
      </c>
      <c r="Y809" s="7" t="str">
        <f>IFERROR(INDEX(MileageBand!B:B,MATCH(VehicleData!X809,MileageBand!A:A,0)),"Extremely High")</f>
        <v>Low</v>
      </c>
      <c r="Z809" s="7">
        <f t="shared" si="123"/>
        <v>1.6</v>
      </c>
      <c r="AA809" s="9" t="str">
        <f t="shared" si="124"/>
        <v>Y</v>
      </c>
      <c r="AB809" s="9" t="str">
        <f t="shared" si="125"/>
        <v>Y</v>
      </c>
      <c r="AC809" s="9" t="str">
        <f t="shared" si="126"/>
        <v>Y</v>
      </c>
      <c r="AD809" s="9" t="str">
        <f t="shared" si="127"/>
        <v>Y</v>
      </c>
      <c r="AE809" s="9" t="str">
        <f t="shared" si="128"/>
        <v>Y</v>
      </c>
      <c r="AF809" s="11" t="str">
        <f t="shared" si="129"/>
        <v>Y</v>
      </c>
    </row>
    <row r="810" spans="1:32" ht="13" x14ac:dyDescent="0.15">
      <c r="A810" s="1" t="s">
        <v>2196</v>
      </c>
      <c r="B810" s="1" t="s">
        <v>266</v>
      </c>
      <c r="C810" s="2">
        <v>11295</v>
      </c>
      <c r="D810" s="1" t="s">
        <v>2197</v>
      </c>
      <c r="E810" s="1">
        <v>2</v>
      </c>
      <c r="F810" s="1" t="s">
        <v>24</v>
      </c>
      <c r="G810" s="2">
        <v>30000</v>
      </c>
      <c r="H810" s="1" t="s">
        <v>4</v>
      </c>
      <c r="I810" s="1" t="s">
        <v>25</v>
      </c>
      <c r="J810" s="1" t="s">
        <v>13</v>
      </c>
      <c r="K810" s="1">
        <v>7</v>
      </c>
      <c r="L810" s="3">
        <v>44438</v>
      </c>
      <c r="M810" s="1">
        <v>14</v>
      </c>
      <c r="N810" s="1" t="s">
        <v>2198</v>
      </c>
      <c r="O810" s="1" t="s">
        <v>20</v>
      </c>
      <c r="P810" s="2">
        <v>1461</v>
      </c>
      <c r="Q810" s="1">
        <v>74.3</v>
      </c>
      <c r="R810" s="1">
        <v>5</v>
      </c>
      <c r="S810" s="1">
        <v>99</v>
      </c>
      <c r="T810" s="1">
        <v>2017</v>
      </c>
      <c r="U810" s="5" t="str">
        <f t="shared" si="120"/>
        <v>Automatic</v>
      </c>
      <c r="V810" s="7">
        <f t="shared" si="121"/>
        <v>10000</v>
      </c>
      <c r="W810" s="7" t="str">
        <f>IFERROR(INDEX(PriceBands!C:C,MATCH(V810,PriceBands!A:A,0)),"£30k+")</f>
        <v>£10-£15k</v>
      </c>
      <c r="X810" s="7">
        <f t="shared" si="122"/>
        <v>0</v>
      </c>
      <c r="Y810" s="7" t="str">
        <f>IFERROR(INDEX(MileageBand!B:B,MATCH(VehicleData!X810,MileageBand!A:A,0)),"Extremely High")</f>
        <v>Low</v>
      </c>
      <c r="Z810" s="7">
        <f t="shared" si="123"/>
        <v>1.5</v>
      </c>
      <c r="AA810" s="9" t="str">
        <f t="shared" si="124"/>
        <v>Y</v>
      </c>
      <c r="AB810" s="9" t="str">
        <f t="shared" si="125"/>
        <v>Y</v>
      </c>
      <c r="AC810" s="9" t="str">
        <f t="shared" si="126"/>
        <v>Y</v>
      </c>
      <c r="AD810" s="9" t="str">
        <f t="shared" si="127"/>
        <v>Y</v>
      </c>
      <c r="AE810" s="9" t="str">
        <f t="shared" si="128"/>
        <v>Y</v>
      </c>
      <c r="AF810" s="11" t="str">
        <f t="shared" si="129"/>
        <v>Y</v>
      </c>
    </row>
    <row r="811" spans="1:32" ht="13" x14ac:dyDescent="0.15">
      <c r="A811" s="1" t="s">
        <v>2199</v>
      </c>
      <c r="B811" s="1" t="s">
        <v>278</v>
      </c>
      <c r="C811" s="2">
        <v>7887</v>
      </c>
      <c r="D811" s="1" t="s">
        <v>2200</v>
      </c>
      <c r="E811" s="1">
        <v>2</v>
      </c>
      <c r="F811" s="1" t="s">
        <v>24</v>
      </c>
      <c r="G811" s="2">
        <v>31000</v>
      </c>
      <c r="H811" s="1" t="s">
        <v>48</v>
      </c>
      <c r="I811" s="1" t="s">
        <v>5</v>
      </c>
      <c r="J811" s="1" t="s">
        <v>13</v>
      </c>
      <c r="K811" s="1">
        <v>8</v>
      </c>
      <c r="L811" s="3">
        <v>45525</v>
      </c>
      <c r="M811" s="1">
        <v>14</v>
      </c>
      <c r="N811" s="1" t="s">
        <v>2201</v>
      </c>
      <c r="O811" s="1" t="s">
        <v>20</v>
      </c>
      <c r="P811" s="2">
        <v>1422</v>
      </c>
      <c r="Q811" s="1">
        <v>74.3</v>
      </c>
      <c r="R811" s="1">
        <v>5</v>
      </c>
      <c r="S811" s="1">
        <v>99</v>
      </c>
      <c r="T811" s="1">
        <v>2016</v>
      </c>
      <c r="U811" s="5" t="str">
        <f t="shared" si="120"/>
        <v>Automatic</v>
      </c>
      <c r="V811" s="7">
        <f t="shared" si="121"/>
        <v>5000</v>
      </c>
      <c r="W811" s="7" t="str">
        <f>IFERROR(INDEX(PriceBands!C:C,MATCH(V811,PriceBands!A:A,0)),"£30k+")</f>
        <v>£5-10k</v>
      </c>
      <c r="X811" s="7">
        <f t="shared" si="122"/>
        <v>0</v>
      </c>
      <c r="Y811" s="7" t="str">
        <f>IFERROR(INDEX(MileageBand!B:B,MATCH(VehicleData!X811,MileageBand!A:A,0)),"Extremely High")</f>
        <v>Low</v>
      </c>
      <c r="Z811" s="7">
        <f t="shared" si="123"/>
        <v>1.4</v>
      </c>
      <c r="AA811" s="9" t="str">
        <f t="shared" si="124"/>
        <v>Y</v>
      </c>
      <c r="AB811" s="9" t="str">
        <f t="shared" si="125"/>
        <v>Y</v>
      </c>
      <c r="AC811" s="9" t="str">
        <f t="shared" si="126"/>
        <v>Y</v>
      </c>
      <c r="AD811" s="9" t="str">
        <f t="shared" si="127"/>
        <v>Y</v>
      </c>
      <c r="AE811" s="9" t="str">
        <f t="shared" si="128"/>
        <v>Y</v>
      </c>
      <c r="AF811" s="11" t="str">
        <f t="shared" si="129"/>
        <v>Y</v>
      </c>
    </row>
    <row r="812" spans="1:32" ht="13" x14ac:dyDescent="0.15">
      <c r="A812" s="1" t="s">
        <v>2202</v>
      </c>
      <c r="B812" s="1" t="s">
        <v>22</v>
      </c>
      <c r="C812" s="2">
        <v>7095</v>
      </c>
      <c r="D812" s="1" t="s">
        <v>2165</v>
      </c>
      <c r="E812" s="1">
        <v>1</v>
      </c>
      <c r="F812" s="1" t="s">
        <v>11</v>
      </c>
      <c r="G812" s="2">
        <v>56744</v>
      </c>
      <c r="H812" s="1" t="s">
        <v>65</v>
      </c>
      <c r="I812" s="1" t="s">
        <v>5</v>
      </c>
      <c r="J812" s="1" t="s">
        <v>13</v>
      </c>
      <c r="K812" s="1">
        <v>8</v>
      </c>
      <c r="L812" s="3">
        <v>45475</v>
      </c>
      <c r="M812" s="1">
        <v>7</v>
      </c>
      <c r="N812" s="1" t="s">
        <v>2203</v>
      </c>
      <c r="O812" s="1" t="s">
        <v>20</v>
      </c>
      <c r="P812" s="2">
        <v>1197</v>
      </c>
      <c r="Q812" s="1">
        <v>57.7</v>
      </c>
      <c r="R812" s="1">
        <v>5</v>
      </c>
      <c r="S812" s="1">
        <v>113</v>
      </c>
      <c r="T812" s="1">
        <v>2016</v>
      </c>
      <c r="U812" s="5" t="str">
        <f t="shared" si="120"/>
        <v>Manual</v>
      </c>
      <c r="V812" s="7">
        <f t="shared" si="121"/>
        <v>5000</v>
      </c>
      <c r="W812" s="7" t="str">
        <f>IFERROR(INDEX(PriceBands!C:C,MATCH(V812,PriceBands!A:A,0)),"£30k+")</f>
        <v>£5-10k</v>
      </c>
      <c r="X812" s="7">
        <f t="shared" si="122"/>
        <v>50000</v>
      </c>
      <c r="Y812" s="7" t="str">
        <f>IFERROR(INDEX(MileageBand!B:B,MATCH(VehicleData!X812,MileageBand!A:A,0)),"Extremely High")</f>
        <v>Medium</v>
      </c>
      <c r="Z812" s="7">
        <f t="shared" si="123"/>
        <v>1.2</v>
      </c>
      <c r="AA812" s="9" t="str">
        <f t="shared" si="124"/>
        <v>Y</v>
      </c>
      <c r="AB812" s="9" t="str">
        <f t="shared" si="125"/>
        <v>Y</v>
      </c>
      <c r="AC812" s="9" t="str">
        <f t="shared" si="126"/>
        <v>Y</v>
      </c>
      <c r="AD812" s="9" t="str">
        <f t="shared" si="127"/>
        <v>Y</v>
      </c>
      <c r="AE812" s="9" t="str">
        <f t="shared" si="128"/>
        <v>Y</v>
      </c>
      <c r="AF812" s="11" t="str">
        <f t="shared" si="129"/>
        <v>Y</v>
      </c>
    </row>
    <row r="813" spans="1:32" ht="13" x14ac:dyDescent="0.15">
      <c r="A813" s="1" t="s">
        <v>2204</v>
      </c>
      <c r="B813" s="1" t="s">
        <v>46</v>
      </c>
      <c r="C813" s="2">
        <v>7955</v>
      </c>
      <c r="D813" s="1" t="s">
        <v>2205</v>
      </c>
      <c r="E813" s="1">
        <v>2</v>
      </c>
      <c r="F813" s="1" t="s">
        <v>24</v>
      </c>
      <c r="G813" s="2">
        <v>81500</v>
      </c>
      <c r="H813" s="1" t="s">
        <v>32</v>
      </c>
      <c r="I813" s="1" t="s">
        <v>5</v>
      </c>
      <c r="J813" s="1" t="s">
        <v>26</v>
      </c>
      <c r="K813" s="1">
        <v>10</v>
      </c>
      <c r="L813" s="3">
        <v>45565</v>
      </c>
      <c r="M813" s="1">
        <v>30</v>
      </c>
      <c r="N813" s="1" t="s">
        <v>2206</v>
      </c>
      <c r="O813" s="1" t="s">
        <v>20</v>
      </c>
      <c r="P813" s="2">
        <v>2967</v>
      </c>
      <c r="Q813" s="1">
        <v>57.7</v>
      </c>
      <c r="R813" s="1">
        <v>5</v>
      </c>
      <c r="S813" s="1">
        <v>129</v>
      </c>
      <c r="T813" s="1">
        <v>2014</v>
      </c>
      <c r="U813" s="5" t="str">
        <f t="shared" si="120"/>
        <v>Automatic</v>
      </c>
      <c r="V813" s="7">
        <f t="shared" si="121"/>
        <v>5000</v>
      </c>
      <c r="W813" s="7" t="str">
        <f>IFERROR(INDEX(PriceBands!C:C,MATCH(V813,PriceBands!A:A,0)),"£30k+")</f>
        <v>£5-10k</v>
      </c>
      <c r="X813" s="7">
        <f t="shared" si="122"/>
        <v>50000</v>
      </c>
      <c r="Y813" s="7" t="str">
        <f>IFERROR(INDEX(MileageBand!B:B,MATCH(VehicleData!X813,MileageBand!A:A,0)),"Extremely High")</f>
        <v>Medium</v>
      </c>
      <c r="Z813" s="7">
        <f t="shared" si="123"/>
        <v>3</v>
      </c>
      <c r="AA813" s="9" t="str">
        <f t="shared" si="124"/>
        <v>Y</v>
      </c>
      <c r="AB813" s="9" t="str">
        <f t="shared" si="125"/>
        <v>Y</v>
      </c>
      <c r="AC813" s="9" t="str">
        <f t="shared" si="126"/>
        <v>N</v>
      </c>
      <c r="AD813" s="9" t="str">
        <f t="shared" si="127"/>
        <v>Y</v>
      </c>
      <c r="AE813" s="9" t="str">
        <f t="shared" si="128"/>
        <v>Y</v>
      </c>
      <c r="AF813" s="11" t="str">
        <f t="shared" si="129"/>
        <v>N</v>
      </c>
    </row>
    <row r="814" spans="1:32" ht="13" x14ac:dyDescent="0.15">
      <c r="A814" s="1" t="s">
        <v>2207</v>
      </c>
      <c r="B814" s="1" t="s">
        <v>94</v>
      </c>
      <c r="C814" s="2">
        <v>11045</v>
      </c>
      <c r="D814" s="1" t="s">
        <v>2208</v>
      </c>
      <c r="E814" s="1">
        <v>1</v>
      </c>
      <c r="F814" s="1" t="s">
        <v>24</v>
      </c>
      <c r="G814" s="2">
        <v>78000</v>
      </c>
      <c r="H814" s="1" t="s">
        <v>65</v>
      </c>
      <c r="I814" s="1" t="s">
        <v>25</v>
      </c>
      <c r="J814" s="1" t="s">
        <v>13</v>
      </c>
      <c r="K814" s="1">
        <v>11</v>
      </c>
      <c r="L814" s="3">
        <v>44699</v>
      </c>
      <c r="M814" s="1">
        <v>20</v>
      </c>
      <c r="N814" s="1" t="s">
        <v>2209</v>
      </c>
      <c r="O814" s="1" t="s">
        <v>20</v>
      </c>
      <c r="P814" s="2">
        <v>1995</v>
      </c>
      <c r="Q814" s="1">
        <v>64.2</v>
      </c>
      <c r="R814" s="1">
        <v>5</v>
      </c>
      <c r="S814" s="1">
        <v>115</v>
      </c>
      <c r="T814" s="1">
        <v>2013</v>
      </c>
      <c r="U814" s="5" t="str">
        <f t="shared" si="120"/>
        <v>Manual</v>
      </c>
      <c r="V814" s="7">
        <f t="shared" si="121"/>
        <v>10000</v>
      </c>
      <c r="W814" s="7" t="str">
        <f>IFERROR(INDEX(PriceBands!C:C,MATCH(V814,PriceBands!A:A,0)),"£30k+")</f>
        <v>£10-£15k</v>
      </c>
      <c r="X814" s="7">
        <f t="shared" si="122"/>
        <v>50000</v>
      </c>
      <c r="Y814" s="7" t="str">
        <f>IFERROR(INDEX(MileageBand!B:B,MATCH(VehicleData!X814,MileageBand!A:A,0)),"Extremely High")</f>
        <v>Medium</v>
      </c>
      <c r="Z814" s="7">
        <f t="shared" si="123"/>
        <v>2</v>
      </c>
      <c r="AA814" s="9" t="str">
        <f t="shared" si="124"/>
        <v>Y</v>
      </c>
      <c r="AB814" s="9" t="str">
        <f t="shared" si="125"/>
        <v>Y</v>
      </c>
      <c r="AC814" s="9" t="str">
        <f t="shared" si="126"/>
        <v>Y</v>
      </c>
      <c r="AD814" s="9" t="str">
        <f t="shared" si="127"/>
        <v>N</v>
      </c>
      <c r="AE814" s="9" t="str">
        <f t="shared" si="128"/>
        <v>Y</v>
      </c>
      <c r="AF814" s="11" t="str">
        <f t="shared" si="129"/>
        <v>N</v>
      </c>
    </row>
    <row r="815" spans="1:32" ht="13" x14ac:dyDescent="0.15">
      <c r="A815" s="1" t="s">
        <v>2210</v>
      </c>
      <c r="B815" s="1" t="s">
        <v>51</v>
      </c>
      <c r="C815" s="2">
        <v>9195</v>
      </c>
      <c r="D815" s="1" t="s">
        <v>737</v>
      </c>
      <c r="E815" s="1">
        <v>2</v>
      </c>
      <c r="F815" s="1" t="s">
        <v>11</v>
      </c>
      <c r="G815" s="2">
        <v>10500</v>
      </c>
      <c r="H815" s="1" t="s">
        <v>32</v>
      </c>
      <c r="I815" s="1" t="s">
        <v>25</v>
      </c>
      <c r="J815" s="1" t="s">
        <v>13</v>
      </c>
      <c r="K815" s="1">
        <v>6</v>
      </c>
      <c r="L815" s="3">
        <v>44649</v>
      </c>
      <c r="M815" s="1">
        <v>10</v>
      </c>
      <c r="N815" s="1" t="s">
        <v>2211</v>
      </c>
      <c r="O815" s="1" t="s">
        <v>20</v>
      </c>
      <c r="P815" s="1">
        <v>998</v>
      </c>
      <c r="Q815" s="1">
        <v>54.3</v>
      </c>
      <c r="R815" s="1">
        <v>5</v>
      </c>
      <c r="S815" s="1">
        <v>118</v>
      </c>
      <c r="T815" s="1">
        <v>2018</v>
      </c>
      <c r="U815" s="5" t="str">
        <f t="shared" si="120"/>
        <v>Automatic</v>
      </c>
      <c r="V815" s="7">
        <f t="shared" si="121"/>
        <v>5000</v>
      </c>
      <c r="W815" s="7" t="str">
        <f>IFERROR(INDEX(PriceBands!C:C,MATCH(V815,PriceBands!A:A,0)),"£30k+")</f>
        <v>£5-10k</v>
      </c>
      <c r="X815" s="7">
        <f t="shared" si="122"/>
        <v>0</v>
      </c>
      <c r="Y815" s="7" t="str">
        <f>IFERROR(INDEX(MileageBand!B:B,MATCH(VehicleData!X815,MileageBand!A:A,0)),"Extremely High")</f>
        <v>Low</v>
      </c>
      <c r="Z815" s="7">
        <f t="shared" si="123"/>
        <v>1</v>
      </c>
      <c r="AA815" s="9" t="str">
        <f t="shared" si="124"/>
        <v>Y</v>
      </c>
      <c r="AB815" s="9" t="str">
        <f t="shared" si="125"/>
        <v>Y</v>
      </c>
      <c r="AC815" s="9" t="str">
        <f t="shared" si="126"/>
        <v>Y</v>
      </c>
      <c r="AD815" s="9" t="str">
        <f t="shared" si="127"/>
        <v>Y</v>
      </c>
      <c r="AE815" s="9" t="str">
        <f t="shared" si="128"/>
        <v>Y</v>
      </c>
      <c r="AF815" s="11" t="str">
        <f t="shared" si="129"/>
        <v>Y</v>
      </c>
    </row>
    <row r="816" spans="1:32" ht="13" x14ac:dyDescent="0.15">
      <c r="A816" s="1" t="s">
        <v>2212</v>
      </c>
      <c r="B816" s="1" t="s">
        <v>22</v>
      </c>
      <c r="C816" s="2">
        <v>16495</v>
      </c>
      <c r="D816" s="1" t="s">
        <v>535</v>
      </c>
      <c r="E816" s="1">
        <v>1</v>
      </c>
      <c r="F816" s="1" t="s">
        <v>24</v>
      </c>
      <c r="G816" s="2">
        <v>24786</v>
      </c>
      <c r="H816" s="1" t="s">
        <v>32</v>
      </c>
      <c r="I816" s="1" t="s">
        <v>5</v>
      </c>
      <c r="J816" s="1" t="s">
        <v>13</v>
      </c>
      <c r="K816" s="1">
        <v>8</v>
      </c>
      <c r="L816" s="3">
        <v>45740</v>
      </c>
      <c r="M816" s="1">
        <v>26</v>
      </c>
      <c r="N816" s="1" t="s">
        <v>2213</v>
      </c>
      <c r="O816" s="1" t="s">
        <v>20</v>
      </c>
      <c r="P816" s="2">
        <v>1968</v>
      </c>
      <c r="Q816" s="1">
        <v>67.3</v>
      </c>
      <c r="R816" s="1">
        <v>5</v>
      </c>
      <c r="S816" s="1">
        <v>114</v>
      </c>
      <c r="T816" s="1">
        <v>2016</v>
      </c>
      <c r="U816" s="5" t="str">
        <f t="shared" si="120"/>
        <v>Manual</v>
      </c>
      <c r="V816" s="7">
        <f t="shared" si="121"/>
        <v>15000</v>
      </c>
      <c r="W816" s="7" t="str">
        <f>IFERROR(INDEX(PriceBands!C:C,MATCH(V816,PriceBands!A:A,0)),"£30k+")</f>
        <v>£15-20k</v>
      </c>
      <c r="X816" s="7">
        <f t="shared" si="122"/>
        <v>0</v>
      </c>
      <c r="Y816" s="7" t="str">
        <f>IFERROR(INDEX(MileageBand!B:B,MATCH(VehicleData!X816,MileageBand!A:A,0)),"Extremely High")</f>
        <v>Low</v>
      </c>
      <c r="Z816" s="7">
        <f t="shared" si="123"/>
        <v>2</v>
      </c>
      <c r="AA816" s="9" t="str">
        <f t="shared" si="124"/>
        <v>Y</v>
      </c>
      <c r="AB816" s="9" t="str">
        <f t="shared" si="125"/>
        <v>Y</v>
      </c>
      <c r="AC816" s="9" t="str">
        <f t="shared" si="126"/>
        <v>Y</v>
      </c>
      <c r="AD816" s="9" t="str">
        <f t="shared" si="127"/>
        <v>Y</v>
      </c>
      <c r="AE816" s="9" t="str">
        <f t="shared" si="128"/>
        <v>Y</v>
      </c>
      <c r="AF816" s="11" t="str">
        <f t="shared" si="129"/>
        <v>Y</v>
      </c>
    </row>
    <row r="817" spans="1:32" ht="13" x14ac:dyDescent="0.15">
      <c r="A817" s="1" t="s">
        <v>2214</v>
      </c>
      <c r="B817" s="1" t="s">
        <v>46</v>
      </c>
      <c r="C817" s="2">
        <v>8410</v>
      </c>
      <c r="D817" s="1" t="s">
        <v>2215</v>
      </c>
      <c r="E817" s="1">
        <v>2</v>
      </c>
      <c r="F817" s="1" t="s">
        <v>24</v>
      </c>
      <c r="G817" s="2">
        <v>72000</v>
      </c>
      <c r="H817" s="1" t="s">
        <v>32</v>
      </c>
      <c r="I817" s="1" t="s">
        <v>5</v>
      </c>
      <c r="J817" s="1" t="s">
        <v>26</v>
      </c>
      <c r="K817" s="1">
        <v>9</v>
      </c>
      <c r="L817" s="3">
        <v>45621</v>
      </c>
      <c r="M817" s="1">
        <v>28</v>
      </c>
      <c r="N817" s="1" t="s">
        <v>2216</v>
      </c>
      <c r="O817" s="1" t="s">
        <v>20</v>
      </c>
      <c r="P817" s="2">
        <v>1968</v>
      </c>
      <c r="Q817" s="1">
        <v>58.9</v>
      </c>
      <c r="R817" s="1">
        <v>5</v>
      </c>
      <c r="S817" s="1">
        <v>127</v>
      </c>
      <c r="T817" s="1">
        <v>2015</v>
      </c>
      <c r="U817" s="5" t="str">
        <f t="shared" si="120"/>
        <v>Automatic</v>
      </c>
      <c r="V817" s="7">
        <f t="shared" si="121"/>
        <v>5000</v>
      </c>
      <c r="W817" s="7" t="str">
        <f>IFERROR(INDEX(PriceBands!C:C,MATCH(V817,PriceBands!A:A,0)),"£30k+")</f>
        <v>£5-10k</v>
      </c>
      <c r="X817" s="7">
        <f t="shared" si="122"/>
        <v>50000</v>
      </c>
      <c r="Y817" s="7" t="str">
        <f>IFERROR(INDEX(MileageBand!B:B,MATCH(VehicleData!X817,MileageBand!A:A,0)),"Extremely High")</f>
        <v>Medium</v>
      </c>
      <c r="Z817" s="7">
        <f t="shared" si="123"/>
        <v>2</v>
      </c>
      <c r="AA817" s="9" t="str">
        <f t="shared" si="124"/>
        <v>Y</v>
      </c>
      <c r="AB817" s="9" t="str">
        <f t="shared" si="125"/>
        <v>Y</v>
      </c>
      <c r="AC817" s="9" t="str">
        <f t="shared" si="126"/>
        <v>Y</v>
      </c>
      <c r="AD817" s="9" t="str">
        <f t="shared" si="127"/>
        <v>Y</v>
      </c>
      <c r="AE817" s="9" t="str">
        <f t="shared" si="128"/>
        <v>Y</v>
      </c>
      <c r="AF817" s="11" t="str">
        <f t="shared" si="129"/>
        <v>Y</v>
      </c>
    </row>
    <row r="818" spans="1:32" ht="13" x14ac:dyDescent="0.15">
      <c r="A818" s="1" t="s">
        <v>2217</v>
      </c>
      <c r="B818" s="1" t="s">
        <v>51</v>
      </c>
      <c r="C818" s="2">
        <v>5145</v>
      </c>
      <c r="D818" s="1" t="s">
        <v>936</v>
      </c>
      <c r="E818" s="1">
        <v>1</v>
      </c>
      <c r="F818" s="1" t="s">
        <v>11</v>
      </c>
      <c r="G818" s="2">
        <v>106714</v>
      </c>
      <c r="H818" s="1" t="s">
        <v>12</v>
      </c>
      <c r="I818" s="1" t="s">
        <v>5</v>
      </c>
      <c r="J818" s="1" t="s">
        <v>13</v>
      </c>
      <c r="K818" s="1">
        <v>10</v>
      </c>
      <c r="L818" s="3">
        <v>45722</v>
      </c>
      <c r="M818" s="1">
        <v>15</v>
      </c>
      <c r="N818" s="1" t="s">
        <v>2218</v>
      </c>
      <c r="O818" s="1" t="s">
        <v>20</v>
      </c>
      <c r="P818" s="1">
        <v>998</v>
      </c>
      <c r="Q818" s="1">
        <v>65.7</v>
      </c>
      <c r="R818" s="1">
        <v>5</v>
      </c>
      <c r="S818" s="1">
        <v>99</v>
      </c>
      <c r="T818" s="1">
        <v>2014</v>
      </c>
      <c r="U818" s="5" t="str">
        <f t="shared" si="120"/>
        <v>Manual</v>
      </c>
      <c r="V818" s="7">
        <f t="shared" si="121"/>
        <v>5000</v>
      </c>
      <c r="W818" s="7" t="str">
        <f>IFERROR(INDEX(PriceBands!C:C,MATCH(V818,PriceBands!A:A,0)),"£30k+")</f>
        <v>£5-10k</v>
      </c>
      <c r="X818" s="7">
        <f t="shared" si="122"/>
        <v>100000</v>
      </c>
      <c r="Y818" s="7" t="str">
        <f>IFERROR(INDEX(MileageBand!B:B,MATCH(VehicleData!X818,MileageBand!A:A,0)),"Extremely High")</f>
        <v>High</v>
      </c>
      <c r="Z818" s="7">
        <f t="shared" si="123"/>
        <v>1</v>
      </c>
      <c r="AA818" s="9" t="str">
        <f t="shared" si="124"/>
        <v>Y</v>
      </c>
      <c r="AB818" s="9" t="str">
        <f t="shared" si="125"/>
        <v>N</v>
      </c>
      <c r="AC818" s="9" t="str">
        <f t="shared" si="126"/>
        <v>Y</v>
      </c>
      <c r="AD818" s="9" t="str">
        <f t="shared" si="127"/>
        <v>Y</v>
      </c>
      <c r="AE818" s="9" t="str">
        <f t="shared" si="128"/>
        <v>Y</v>
      </c>
      <c r="AF818" s="11" t="str">
        <f t="shared" si="129"/>
        <v>N</v>
      </c>
    </row>
    <row r="819" spans="1:32" ht="13" x14ac:dyDescent="0.15">
      <c r="A819" s="1" t="s">
        <v>2219</v>
      </c>
      <c r="B819" s="1" t="s">
        <v>112</v>
      </c>
      <c r="C819" s="2">
        <v>2445</v>
      </c>
      <c r="D819" s="1" t="s">
        <v>995</v>
      </c>
      <c r="E819" s="1">
        <v>1</v>
      </c>
      <c r="F819" s="1" t="s">
        <v>11</v>
      </c>
      <c r="G819" s="2">
        <v>56000</v>
      </c>
      <c r="H819" s="1" t="s">
        <v>65</v>
      </c>
      <c r="I819" s="1" t="s">
        <v>5</v>
      </c>
      <c r="J819" s="1" t="s">
        <v>13</v>
      </c>
      <c r="K819" s="1">
        <v>10</v>
      </c>
      <c r="L819" s="3">
        <v>45474</v>
      </c>
      <c r="M819" s="1">
        <v>8</v>
      </c>
      <c r="N819" s="1" t="s">
        <v>2220</v>
      </c>
      <c r="O819" s="1" t="s">
        <v>15</v>
      </c>
      <c r="P819" s="2">
        <v>1200</v>
      </c>
      <c r="Q819" s="1">
        <v>62.8</v>
      </c>
      <c r="R819" s="1">
        <v>5</v>
      </c>
      <c r="S819" s="1">
        <v>104</v>
      </c>
      <c r="T819" s="1">
        <v>2014</v>
      </c>
      <c r="U819" s="5" t="str">
        <f t="shared" si="120"/>
        <v>Manual</v>
      </c>
      <c r="V819" s="7">
        <f t="shared" si="121"/>
        <v>0</v>
      </c>
      <c r="W819" s="7" t="str">
        <f>IFERROR(INDEX(PriceBands!C:C,MATCH(V819,PriceBands!A:A,0)),"£30k+")</f>
        <v>£0-5k</v>
      </c>
      <c r="X819" s="7">
        <f t="shared" si="122"/>
        <v>50000</v>
      </c>
      <c r="Y819" s="7" t="str">
        <f>IFERROR(INDEX(MileageBand!B:B,MATCH(VehicleData!X819,MileageBand!A:A,0)),"Extremely High")</f>
        <v>Medium</v>
      </c>
      <c r="Z819" s="7">
        <f t="shared" si="123"/>
        <v>1.2</v>
      </c>
      <c r="AA819" s="9" t="str">
        <f t="shared" si="124"/>
        <v>Y</v>
      </c>
      <c r="AB819" s="9" t="str">
        <f t="shared" si="125"/>
        <v>Y</v>
      </c>
      <c r="AC819" s="9" t="str">
        <f t="shared" si="126"/>
        <v>Y</v>
      </c>
      <c r="AD819" s="9" t="str">
        <f t="shared" si="127"/>
        <v>Y</v>
      </c>
      <c r="AE819" s="9" t="str">
        <f t="shared" si="128"/>
        <v>Y</v>
      </c>
      <c r="AF819" s="11" t="str">
        <f t="shared" si="129"/>
        <v>Y</v>
      </c>
    </row>
    <row r="820" spans="1:32" ht="13" x14ac:dyDescent="0.15">
      <c r="A820" s="1" t="s">
        <v>2221</v>
      </c>
      <c r="B820" s="1" t="s">
        <v>375</v>
      </c>
      <c r="C820" s="2">
        <v>4950</v>
      </c>
      <c r="D820" s="1" t="s">
        <v>1103</v>
      </c>
      <c r="E820" s="1">
        <v>1</v>
      </c>
      <c r="F820" s="1" t="s">
        <v>11</v>
      </c>
      <c r="G820" s="2">
        <v>42700</v>
      </c>
      <c r="H820" s="1" t="s">
        <v>32</v>
      </c>
      <c r="I820" s="1" t="s">
        <v>5</v>
      </c>
      <c r="J820" s="1" t="s">
        <v>13</v>
      </c>
      <c r="K820" s="1">
        <v>8</v>
      </c>
      <c r="L820" s="3">
        <v>45615</v>
      </c>
      <c r="M820" s="1">
        <v>6</v>
      </c>
      <c r="N820" s="1" t="s">
        <v>2222</v>
      </c>
      <c r="O820" s="1" t="s">
        <v>20</v>
      </c>
      <c r="P820" s="1">
        <v>998</v>
      </c>
      <c r="Q820" s="1">
        <v>68.900000000000006</v>
      </c>
      <c r="R820" s="1">
        <v>4</v>
      </c>
      <c r="S820" s="1">
        <v>95</v>
      </c>
      <c r="T820" s="1">
        <v>2016</v>
      </c>
      <c r="U820" s="5" t="str">
        <f t="shared" si="120"/>
        <v>Manual</v>
      </c>
      <c r="V820" s="7">
        <f t="shared" si="121"/>
        <v>0</v>
      </c>
      <c r="W820" s="7" t="str">
        <f>IFERROR(INDEX(PriceBands!C:C,MATCH(V820,PriceBands!A:A,0)),"£30k+")</f>
        <v>£0-5k</v>
      </c>
      <c r="X820" s="7">
        <f t="shared" si="122"/>
        <v>0</v>
      </c>
      <c r="Y820" s="7" t="str">
        <f>IFERROR(INDEX(MileageBand!B:B,MATCH(VehicleData!X820,MileageBand!A:A,0)),"Extremely High")</f>
        <v>Low</v>
      </c>
      <c r="Z820" s="7">
        <f t="shared" si="123"/>
        <v>1</v>
      </c>
      <c r="AA820" s="9" t="str">
        <f t="shared" si="124"/>
        <v>Y</v>
      </c>
      <c r="AB820" s="9" t="str">
        <f t="shared" si="125"/>
        <v>Y</v>
      </c>
      <c r="AC820" s="9" t="str">
        <f t="shared" si="126"/>
        <v>Y</v>
      </c>
      <c r="AD820" s="9" t="str">
        <f t="shared" si="127"/>
        <v>Y</v>
      </c>
      <c r="AE820" s="9" t="str">
        <f t="shared" si="128"/>
        <v>Y</v>
      </c>
      <c r="AF820" s="11" t="str">
        <f t="shared" si="129"/>
        <v>Y</v>
      </c>
    </row>
    <row r="821" spans="1:32" ht="13" x14ac:dyDescent="0.15">
      <c r="A821" s="1" t="s">
        <v>2223</v>
      </c>
      <c r="B821" s="1" t="s">
        <v>46</v>
      </c>
      <c r="C821" s="2">
        <v>7545</v>
      </c>
      <c r="D821" s="1" t="s">
        <v>2224</v>
      </c>
      <c r="E821" s="1">
        <v>2</v>
      </c>
      <c r="F821" s="1" t="s">
        <v>24</v>
      </c>
      <c r="G821" s="2">
        <v>70000</v>
      </c>
      <c r="H821" s="1" t="s">
        <v>56</v>
      </c>
      <c r="I821" s="1" t="s">
        <v>25</v>
      </c>
      <c r="J821" s="1" t="s">
        <v>13</v>
      </c>
      <c r="K821" s="1">
        <v>12</v>
      </c>
      <c r="L821" s="3">
        <v>44668</v>
      </c>
      <c r="M821" s="1">
        <v>19</v>
      </c>
      <c r="N821" s="1" t="s">
        <v>2225</v>
      </c>
      <c r="O821" s="1" t="s">
        <v>15</v>
      </c>
      <c r="P821" s="2">
        <v>1598</v>
      </c>
      <c r="Q821" s="1">
        <v>67.3</v>
      </c>
      <c r="R821" s="1">
        <v>5</v>
      </c>
      <c r="S821" s="1">
        <v>109</v>
      </c>
      <c r="T821" s="1">
        <v>2012</v>
      </c>
      <c r="U821" s="5" t="str">
        <f t="shared" si="120"/>
        <v>Automatic</v>
      </c>
      <c r="V821" s="7">
        <f t="shared" si="121"/>
        <v>5000</v>
      </c>
      <c r="W821" s="7" t="str">
        <f>IFERROR(INDEX(PriceBands!C:C,MATCH(V821,PriceBands!A:A,0)),"£30k+")</f>
        <v>£5-10k</v>
      </c>
      <c r="X821" s="7">
        <f t="shared" si="122"/>
        <v>50000</v>
      </c>
      <c r="Y821" s="7" t="str">
        <f>IFERROR(INDEX(MileageBand!B:B,MATCH(VehicleData!X821,MileageBand!A:A,0)),"Extremely High")</f>
        <v>Medium</v>
      </c>
      <c r="Z821" s="7">
        <f t="shared" si="123"/>
        <v>1.6</v>
      </c>
      <c r="AA821" s="9" t="str">
        <f t="shared" si="124"/>
        <v>Y</v>
      </c>
      <c r="AB821" s="9" t="str">
        <f t="shared" si="125"/>
        <v>Y</v>
      </c>
      <c r="AC821" s="9" t="str">
        <f t="shared" si="126"/>
        <v>Y</v>
      </c>
      <c r="AD821" s="9" t="str">
        <f t="shared" si="127"/>
        <v>N</v>
      </c>
      <c r="AE821" s="9" t="str">
        <f t="shared" si="128"/>
        <v>Y</v>
      </c>
      <c r="AF821" s="11" t="str">
        <f t="shared" si="129"/>
        <v>N</v>
      </c>
    </row>
    <row r="822" spans="1:32" ht="13" x14ac:dyDescent="0.15">
      <c r="A822" s="1" t="s">
        <v>2226</v>
      </c>
      <c r="B822" s="1" t="s">
        <v>22</v>
      </c>
      <c r="C822" s="2">
        <v>10216</v>
      </c>
      <c r="D822" s="1" t="s">
        <v>2227</v>
      </c>
      <c r="E822" s="1">
        <v>2</v>
      </c>
      <c r="F822" s="1" t="s">
        <v>11</v>
      </c>
      <c r="G822" s="2">
        <v>16286</v>
      </c>
      <c r="H822" s="1" t="s">
        <v>48</v>
      </c>
      <c r="I822" s="1" t="s">
        <v>25</v>
      </c>
      <c r="J822" s="1" t="s">
        <v>13</v>
      </c>
      <c r="K822" s="1">
        <v>7</v>
      </c>
      <c r="L822" s="3">
        <v>45373</v>
      </c>
      <c r="M822" s="1">
        <v>15</v>
      </c>
      <c r="N822" s="1" t="s">
        <v>2228</v>
      </c>
      <c r="O822" s="1" t="s">
        <v>20</v>
      </c>
      <c r="P822" s="2">
        <v>1395</v>
      </c>
      <c r="Q822" s="1">
        <v>55.4</v>
      </c>
      <c r="R822" s="1">
        <v>5</v>
      </c>
      <c r="S822" s="1">
        <v>119</v>
      </c>
      <c r="T822" s="1">
        <v>2017</v>
      </c>
      <c r="U822" s="5" t="str">
        <f t="shared" si="120"/>
        <v>Automatic</v>
      </c>
      <c r="V822" s="7">
        <f t="shared" si="121"/>
        <v>10000</v>
      </c>
      <c r="W822" s="7" t="str">
        <f>IFERROR(INDEX(PriceBands!C:C,MATCH(V822,PriceBands!A:A,0)),"£30k+")</f>
        <v>£10-£15k</v>
      </c>
      <c r="X822" s="7">
        <f t="shared" si="122"/>
        <v>0</v>
      </c>
      <c r="Y822" s="7" t="str">
        <f>IFERROR(INDEX(MileageBand!B:B,MATCH(VehicleData!X822,MileageBand!A:A,0)),"Extremely High")</f>
        <v>Low</v>
      </c>
      <c r="Z822" s="7">
        <f t="shared" si="123"/>
        <v>1.4</v>
      </c>
      <c r="AA822" s="9" t="str">
        <f t="shared" si="124"/>
        <v>Y</v>
      </c>
      <c r="AB822" s="9" t="str">
        <f t="shared" si="125"/>
        <v>Y</v>
      </c>
      <c r="AC822" s="9" t="str">
        <f t="shared" si="126"/>
        <v>Y</v>
      </c>
      <c r="AD822" s="9" t="str">
        <f t="shared" si="127"/>
        <v>Y</v>
      </c>
      <c r="AE822" s="9" t="str">
        <f t="shared" si="128"/>
        <v>Y</v>
      </c>
      <c r="AF822" s="11" t="str">
        <f t="shared" si="129"/>
        <v>Y</v>
      </c>
    </row>
    <row r="823" spans="1:32" ht="13" x14ac:dyDescent="0.15">
      <c r="A823" s="1" t="s">
        <v>2229</v>
      </c>
      <c r="B823" s="1" t="s">
        <v>9</v>
      </c>
      <c r="C823" s="2">
        <v>5595</v>
      </c>
      <c r="D823" s="1" t="s">
        <v>1519</v>
      </c>
      <c r="E823" s="1">
        <v>1</v>
      </c>
      <c r="F823" s="1" t="s">
        <v>11</v>
      </c>
      <c r="G823" s="2">
        <v>54690</v>
      </c>
      <c r="H823" s="1" t="s">
        <v>56</v>
      </c>
      <c r="I823" s="1" t="s">
        <v>5</v>
      </c>
      <c r="J823" s="1" t="s">
        <v>13</v>
      </c>
      <c r="K823" s="1">
        <v>8</v>
      </c>
      <c r="L823" s="3">
        <v>45565</v>
      </c>
      <c r="M823" s="1">
        <v>7</v>
      </c>
      <c r="N823" s="1" t="s">
        <v>2230</v>
      </c>
      <c r="O823" s="1" t="s">
        <v>20</v>
      </c>
      <c r="P823" s="2">
        <v>1398</v>
      </c>
      <c r="Q823" s="1">
        <v>54.3</v>
      </c>
      <c r="R823" s="1">
        <v>5</v>
      </c>
      <c r="S823" s="1">
        <v>120</v>
      </c>
      <c r="T823" s="1">
        <v>2016</v>
      </c>
      <c r="U823" s="5" t="str">
        <f t="shared" si="120"/>
        <v>Manual</v>
      </c>
      <c r="V823" s="7">
        <f t="shared" si="121"/>
        <v>5000</v>
      </c>
      <c r="W823" s="7" t="str">
        <f>IFERROR(INDEX(PriceBands!C:C,MATCH(V823,PriceBands!A:A,0)),"£30k+")</f>
        <v>£5-10k</v>
      </c>
      <c r="X823" s="7">
        <f t="shared" si="122"/>
        <v>50000</v>
      </c>
      <c r="Y823" s="7" t="str">
        <f>IFERROR(INDEX(MileageBand!B:B,MATCH(VehicleData!X823,MileageBand!A:A,0)),"Extremely High")</f>
        <v>Medium</v>
      </c>
      <c r="Z823" s="7">
        <f t="shared" si="123"/>
        <v>1.4</v>
      </c>
      <c r="AA823" s="9" t="str">
        <f t="shared" si="124"/>
        <v>Y</v>
      </c>
      <c r="AB823" s="9" t="str">
        <f t="shared" si="125"/>
        <v>Y</v>
      </c>
      <c r="AC823" s="9" t="str">
        <f t="shared" si="126"/>
        <v>Y</v>
      </c>
      <c r="AD823" s="9" t="str">
        <f t="shared" si="127"/>
        <v>Y</v>
      </c>
      <c r="AE823" s="9" t="str">
        <f t="shared" si="128"/>
        <v>Y</v>
      </c>
      <c r="AF823" s="11" t="str">
        <f t="shared" si="129"/>
        <v>Y</v>
      </c>
    </row>
    <row r="824" spans="1:32" ht="13" x14ac:dyDescent="0.15">
      <c r="A824" s="1" t="s">
        <v>2231</v>
      </c>
      <c r="B824" s="1" t="s">
        <v>375</v>
      </c>
      <c r="C824" s="2">
        <v>11095</v>
      </c>
      <c r="D824" s="1" t="s">
        <v>2232</v>
      </c>
      <c r="E824" s="1">
        <v>2</v>
      </c>
      <c r="F824" s="1" t="s">
        <v>24</v>
      </c>
      <c r="G824" s="2">
        <v>28000</v>
      </c>
      <c r="H824" s="1" t="s">
        <v>56</v>
      </c>
      <c r="I824" s="1" t="s">
        <v>25</v>
      </c>
      <c r="J824" s="1" t="s">
        <v>42</v>
      </c>
      <c r="K824" s="1">
        <v>9</v>
      </c>
      <c r="L824" s="3">
        <v>44773</v>
      </c>
      <c r="M824" s="1">
        <v>18</v>
      </c>
      <c r="N824" s="1" t="s">
        <v>2233</v>
      </c>
      <c r="O824" s="1" t="s">
        <v>44</v>
      </c>
      <c r="P824" s="2">
        <v>1560</v>
      </c>
      <c r="Q824" s="1">
        <v>70.599999999999994</v>
      </c>
      <c r="R824" s="1">
        <v>7</v>
      </c>
      <c r="S824" s="1">
        <v>105</v>
      </c>
      <c r="T824" s="1">
        <v>2015</v>
      </c>
      <c r="U824" s="5" t="str">
        <f t="shared" si="120"/>
        <v>Automatic</v>
      </c>
      <c r="V824" s="7">
        <f t="shared" si="121"/>
        <v>10000</v>
      </c>
      <c r="W824" s="7" t="str">
        <f>IFERROR(INDEX(PriceBands!C:C,MATCH(V824,PriceBands!A:A,0)),"£30k+")</f>
        <v>£10-£15k</v>
      </c>
      <c r="X824" s="7">
        <f t="shared" si="122"/>
        <v>0</v>
      </c>
      <c r="Y824" s="7" t="str">
        <f>IFERROR(INDEX(MileageBand!B:B,MATCH(VehicleData!X824,MileageBand!A:A,0)),"Extremely High")</f>
        <v>Low</v>
      </c>
      <c r="Z824" s="7">
        <f t="shared" si="123"/>
        <v>1.6</v>
      </c>
      <c r="AA824" s="9" t="str">
        <f t="shared" si="124"/>
        <v>Y</v>
      </c>
      <c r="AB824" s="9" t="str">
        <f t="shared" si="125"/>
        <v>Y</v>
      </c>
      <c r="AC824" s="9" t="str">
        <f t="shared" si="126"/>
        <v>Y</v>
      </c>
      <c r="AD824" s="9" t="str">
        <f t="shared" si="127"/>
        <v>Y</v>
      </c>
      <c r="AE824" s="9" t="str">
        <f t="shared" si="128"/>
        <v>Y</v>
      </c>
      <c r="AF824" s="11" t="str">
        <f t="shared" si="129"/>
        <v>Y</v>
      </c>
    </row>
    <row r="825" spans="1:32" ht="13" x14ac:dyDescent="0.15">
      <c r="A825" s="1" t="s">
        <v>2234</v>
      </c>
      <c r="B825" s="1" t="s">
        <v>1</v>
      </c>
      <c r="C825" s="2">
        <v>5745</v>
      </c>
      <c r="D825" s="1" t="s">
        <v>2235</v>
      </c>
      <c r="E825" s="1">
        <v>2</v>
      </c>
      <c r="F825" s="1" t="s">
        <v>24</v>
      </c>
      <c r="G825" s="2">
        <v>43000</v>
      </c>
      <c r="H825" s="1" t="s">
        <v>56</v>
      </c>
      <c r="I825" s="1" t="s">
        <v>25</v>
      </c>
      <c r="J825" s="1" t="s">
        <v>42</v>
      </c>
      <c r="K825" s="1">
        <v>10</v>
      </c>
      <c r="L825" s="3">
        <v>45014</v>
      </c>
      <c r="M825" s="1">
        <v>16</v>
      </c>
      <c r="N825" s="1" t="s">
        <v>2236</v>
      </c>
      <c r="O825" s="1" t="s">
        <v>44</v>
      </c>
      <c r="P825" s="2">
        <v>1685</v>
      </c>
      <c r="Q825" s="1">
        <v>46.3</v>
      </c>
      <c r="R825" s="1">
        <v>7</v>
      </c>
      <c r="S825" s="1">
        <v>159</v>
      </c>
      <c r="T825" s="1">
        <v>2014</v>
      </c>
      <c r="U825" s="5" t="str">
        <f t="shared" si="120"/>
        <v>Automatic</v>
      </c>
      <c r="V825" s="7">
        <f t="shared" si="121"/>
        <v>5000</v>
      </c>
      <c r="W825" s="7" t="str">
        <f>IFERROR(INDEX(PriceBands!C:C,MATCH(V825,PriceBands!A:A,0)),"£30k+")</f>
        <v>£5-10k</v>
      </c>
      <c r="X825" s="7">
        <f t="shared" si="122"/>
        <v>0</v>
      </c>
      <c r="Y825" s="7" t="str">
        <f>IFERROR(INDEX(MileageBand!B:B,MATCH(VehicleData!X825,MileageBand!A:A,0)),"Extremely High")</f>
        <v>Low</v>
      </c>
      <c r="Z825" s="7">
        <f t="shared" si="123"/>
        <v>1.7</v>
      </c>
      <c r="AA825" s="9" t="str">
        <f t="shared" si="124"/>
        <v>Y</v>
      </c>
      <c r="AB825" s="9" t="str">
        <f t="shared" si="125"/>
        <v>Y</v>
      </c>
      <c r="AC825" s="9" t="str">
        <f t="shared" si="126"/>
        <v>Y</v>
      </c>
      <c r="AD825" s="9" t="str">
        <f t="shared" si="127"/>
        <v>Y</v>
      </c>
      <c r="AE825" s="9" t="str">
        <f t="shared" si="128"/>
        <v>Y</v>
      </c>
      <c r="AF825" s="11" t="str">
        <f t="shared" si="129"/>
        <v>Y</v>
      </c>
    </row>
    <row r="826" spans="1:32" ht="13" x14ac:dyDescent="0.15">
      <c r="A826" s="1" t="s">
        <v>2237</v>
      </c>
      <c r="B826" s="1" t="s">
        <v>375</v>
      </c>
      <c r="C826" s="2">
        <v>9995</v>
      </c>
      <c r="D826" s="1" t="s">
        <v>2238</v>
      </c>
      <c r="E826" s="1">
        <v>2</v>
      </c>
      <c r="F826" s="1" t="s">
        <v>24</v>
      </c>
      <c r="G826" s="1">
        <v>500</v>
      </c>
      <c r="H826" s="1" t="s">
        <v>12</v>
      </c>
      <c r="I826" s="1" t="s">
        <v>5</v>
      </c>
      <c r="J826" s="1" t="s">
        <v>42</v>
      </c>
      <c r="K826" s="1">
        <v>10</v>
      </c>
      <c r="L826" s="3">
        <v>45681</v>
      </c>
      <c r="M826" s="1">
        <v>19</v>
      </c>
      <c r="N826" s="1" t="s">
        <v>2239</v>
      </c>
      <c r="O826" s="1" t="s">
        <v>44</v>
      </c>
      <c r="P826" s="2">
        <v>1560</v>
      </c>
      <c r="Q826" s="1">
        <v>70.599999999999994</v>
      </c>
      <c r="R826" s="1">
        <v>7</v>
      </c>
      <c r="S826" s="1">
        <v>105</v>
      </c>
      <c r="T826" s="1">
        <v>2014</v>
      </c>
      <c r="U826" s="5" t="str">
        <f t="shared" si="120"/>
        <v>Automatic</v>
      </c>
      <c r="V826" s="7">
        <f t="shared" si="121"/>
        <v>5000</v>
      </c>
      <c r="W826" s="7" t="str">
        <f>IFERROR(INDEX(PriceBands!C:C,MATCH(V826,PriceBands!A:A,0)),"£30k+")</f>
        <v>£5-10k</v>
      </c>
      <c r="X826" s="7">
        <f t="shared" si="122"/>
        <v>0</v>
      </c>
      <c r="Y826" s="7" t="str">
        <f>IFERROR(INDEX(MileageBand!B:B,MATCH(VehicleData!X826,MileageBand!A:A,0)),"Extremely High")</f>
        <v>Low</v>
      </c>
      <c r="Z826" s="7">
        <f t="shared" si="123"/>
        <v>1.6</v>
      </c>
      <c r="AA826" s="9" t="str">
        <f t="shared" si="124"/>
        <v>Y</v>
      </c>
      <c r="AB826" s="9" t="str">
        <f t="shared" si="125"/>
        <v>Y</v>
      </c>
      <c r="AC826" s="9" t="str">
        <f t="shared" si="126"/>
        <v>Y</v>
      </c>
      <c r="AD826" s="9" t="str">
        <f t="shared" si="127"/>
        <v>Y</v>
      </c>
      <c r="AE826" s="9" t="str">
        <f t="shared" si="128"/>
        <v>Y</v>
      </c>
      <c r="AF826" s="11" t="str">
        <f t="shared" si="129"/>
        <v>Y</v>
      </c>
    </row>
    <row r="827" spans="1:32" ht="13" x14ac:dyDescent="0.15">
      <c r="A827" s="1" t="s">
        <v>2240</v>
      </c>
      <c r="B827" s="1" t="s">
        <v>1556</v>
      </c>
      <c r="C827" s="2">
        <v>9745</v>
      </c>
      <c r="D827" s="1" t="s">
        <v>2241</v>
      </c>
      <c r="E827" s="1">
        <v>1</v>
      </c>
      <c r="F827" s="1" t="s">
        <v>24</v>
      </c>
      <c r="G827" s="2">
        <v>84200</v>
      </c>
      <c r="H827" s="1" t="s">
        <v>65</v>
      </c>
      <c r="I827" s="1" t="s">
        <v>25</v>
      </c>
      <c r="J827" s="1" t="s">
        <v>26</v>
      </c>
      <c r="K827" s="1">
        <v>12</v>
      </c>
      <c r="L827" s="3">
        <v>43465</v>
      </c>
      <c r="M827" s="1">
        <v>22</v>
      </c>
      <c r="N827" s="1" t="s">
        <v>2242</v>
      </c>
      <c r="O827" s="1" t="s">
        <v>28</v>
      </c>
      <c r="P827" s="2">
        <v>1560</v>
      </c>
      <c r="Q827" s="1">
        <v>65.7</v>
      </c>
      <c r="R827" s="1">
        <v>5</v>
      </c>
      <c r="S827" s="1">
        <v>114</v>
      </c>
      <c r="T827" s="1">
        <v>2012</v>
      </c>
      <c r="U827" s="5" t="str">
        <f t="shared" si="120"/>
        <v>Manual</v>
      </c>
      <c r="V827" s="7">
        <f t="shared" si="121"/>
        <v>5000</v>
      </c>
      <c r="W827" s="7" t="str">
        <f>IFERROR(INDEX(PriceBands!C:C,MATCH(V827,PriceBands!A:A,0)),"£30k+")</f>
        <v>£5-10k</v>
      </c>
      <c r="X827" s="7">
        <f t="shared" si="122"/>
        <v>50000</v>
      </c>
      <c r="Y827" s="7" t="str">
        <f>IFERROR(INDEX(MileageBand!B:B,MATCH(VehicleData!X827,MileageBand!A:A,0)),"Extremely High")</f>
        <v>Medium</v>
      </c>
      <c r="Z827" s="7">
        <f t="shared" si="123"/>
        <v>1.6</v>
      </c>
      <c r="AA827" s="9" t="str">
        <f t="shared" si="124"/>
        <v>Y</v>
      </c>
      <c r="AB827" s="9" t="str">
        <f t="shared" si="125"/>
        <v>Y</v>
      </c>
      <c r="AC827" s="9" t="str">
        <f t="shared" si="126"/>
        <v>Y</v>
      </c>
      <c r="AD827" s="9" t="str">
        <f t="shared" si="127"/>
        <v>N</v>
      </c>
      <c r="AE827" s="9" t="str">
        <f t="shared" si="128"/>
        <v>Y</v>
      </c>
      <c r="AF827" s="11" t="str">
        <f t="shared" si="129"/>
        <v>N</v>
      </c>
    </row>
    <row r="828" spans="1:32" ht="13" x14ac:dyDescent="0.15">
      <c r="A828" s="1" t="s">
        <v>2243</v>
      </c>
      <c r="B828" s="1" t="s">
        <v>1152</v>
      </c>
      <c r="C828" s="2">
        <v>1945</v>
      </c>
      <c r="D828" s="1" t="s">
        <v>2244</v>
      </c>
      <c r="E828" s="1">
        <v>1</v>
      </c>
      <c r="F828" s="1" t="s">
        <v>11</v>
      </c>
      <c r="G828" s="2">
        <v>79300</v>
      </c>
      <c r="H828" s="1" t="s">
        <v>12</v>
      </c>
      <c r="I828" s="1" t="s">
        <v>25</v>
      </c>
      <c r="J828" s="1" t="s">
        <v>42</v>
      </c>
      <c r="K828" s="1">
        <v>13</v>
      </c>
      <c r="L828" s="3">
        <v>44900</v>
      </c>
      <c r="M828" s="1">
        <v>10</v>
      </c>
      <c r="N828" s="1" t="s">
        <v>2245</v>
      </c>
      <c r="O828" s="1" t="s">
        <v>44</v>
      </c>
      <c r="P828" s="2">
        <v>1796</v>
      </c>
      <c r="Q828" s="1">
        <v>38.700000000000003</v>
      </c>
      <c r="R828" s="1">
        <v>7</v>
      </c>
      <c r="S828" s="1">
        <v>172</v>
      </c>
      <c r="T828" s="1">
        <v>2011</v>
      </c>
      <c r="U828" s="5" t="str">
        <f t="shared" si="120"/>
        <v>Manual</v>
      </c>
      <c r="V828" s="7">
        <f t="shared" si="121"/>
        <v>0</v>
      </c>
      <c r="W828" s="7" t="str">
        <f>IFERROR(INDEX(PriceBands!C:C,MATCH(V828,PriceBands!A:A,0)),"£30k+")</f>
        <v>£0-5k</v>
      </c>
      <c r="X828" s="7">
        <f t="shared" si="122"/>
        <v>50000</v>
      </c>
      <c r="Y828" s="7" t="str">
        <f>IFERROR(INDEX(MileageBand!B:B,MATCH(VehicleData!X828,MileageBand!A:A,0)),"Extremely High")</f>
        <v>Medium</v>
      </c>
      <c r="Z828" s="7">
        <f t="shared" si="123"/>
        <v>1.8</v>
      </c>
      <c r="AA828" s="9" t="str">
        <f t="shared" si="124"/>
        <v>Y</v>
      </c>
      <c r="AB828" s="9" t="str">
        <f t="shared" si="125"/>
        <v>Y</v>
      </c>
      <c r="AC828" s="9" t="str">
        <f t="shared" si="126"/>
        <v>Y</v>
      </c>
      <c r="AD828" s="9" t="str">
        <f t="shared" si="127"/>
        <v>N</v>
      </c>
      <c r="AE828" s="9" t="str">
        <f t="shared" si="128"/>
        <v>Y</v>
      </c>
      <c r="AF828" s="11" t="str">
        <f t="shared" si="129"/>
        <v>N</v>
      </c>
    </row>
    <row r="829" spans="1:32" ht="13" x14ac:dyDescent="0.15">
      <c r="A829" s="1" t="s">
        <v>2246</v>
      </c>
      <c r="B829" s="1" t="s">
        <v>22</v>
      </c>
      <c r="C829" s="2">
        <v>21309</v>
      </c>
      <c r="D829" s="1" t="s">
        <v>2181</v>
      </c>
      <c r="E829" s="1">
        <v>1</v>
      </c>
      <c r="F829" s="1" t="s">
        <v>11</v>
      </c>
      <c r="G829" s="2">
        <v>9077</v>
      </c>
      <c r="H829" s="1" t="s">
        <v>56</v>
      </c>
      <c r="I829" s="1" t="s">
        <v>5</v>
      </c>
      <c r="J829" s="1" t="s">
        <v>13</v>
      </c>
      <c r="K829" s="1">
        <v>5</v>
      </c>
      <c r="L829" s="3">
        <v>46022</v>
      </c>
      <c r="M829" s="1">
        <v>11</v>
      </c>
      <c r="N829" s="1" t="s">
        <v>2247</v>
      </c>
      <c r="O829" s="1" t="s">
        <v>20</v>
      </c>
      <c r="P829" s="1">
        <v>999</v>
      </c>
      <c r="Q829" s="1">
        <v>44.8</v>
      </c>
      <c r="R829" s="1">
        <v>5</v>
      </c>
      <c r="S829" s="1">
        <v>118</v>
      </c>
      <c r="T829" s="1">
        <v>2019</v>
      </c>
      <c r="U829" s="5" t="str">
        <f t="shared" si="120"/>
        <v>Manual</v>
      </c>
      <c r="V829" s="7">
        <f t="shared" si="121"/>
        <v>20000</v>
      </c>
      <c r="W829" s="7" t="str">
        <f>IFERROR(INDEX(PriceBands!C:C,MATCH(V829,PriceBands!A:A,0)),"£30k+")</f>
        <v>£20-25k</v>
      </c>
      <c r="X829" s="7">
        <f t="shared" si="122"/>
        <v>0</v>
      </c>
      <c r="Y829" s="7" t="str">
        <f>IFERROR(INDEX(MileageBand!B:B,MATCH(VehicleData!X829,MileageBand!A:A,0)),"Extremely High")</f>
        <v>Low</v>
      </c>
      <c r="Z829" s="7">
        <f t="shared" si="123"/>
        <v>1</v>
      </c>
      <c r="AA829" s="9" t="str">
        <f t="shared" si="124"/>
        <v>Y</v>
      </c>
      <c r="AB829" s="9" t="str">
        <f t="shared" si="125"/>
        <v>Y</v>
      </c>
      <c r="AC829" s="9" t="str">
        <f t="shared" si="126"/>
        <v>Y</v>
      </c>
      <c r="AD829" s="9" t="str">
        <f t="shared" si="127"/>
        <v>Y</v>
      </c>
      <c r="AE829" s="9" t="str">
        <f t="shared" si="128"/>
        <v>Y</v>
      </c>
      <c r="AF829" s="11" t="str">
        <f t="shared" si="129"/>
        <v>Y</v>
      </c>
    </row>
    <row r="830" spans="1:32" ht="13" x14ac:dyDescent="0.15">
      <c r="A830" s="1" t="s">
        <v>2248</v>
      </c>
      <c r="B830" s="1" t="s">
        <v>17</v>
      </c>
      <c r="C830" s="2">
        <v>6395</v>
      </c>
      <c r="D830" s="1" t="s">
        <v>2249</v>
      </c>
      <c r="E830" s="1">
        <v>2</v>
      </c>
      <c r="F830" s="1" t="s">
        <v>11</v>
      </c>
      <c r="G830" s="2">
        <v>37000</v>
      </c>
      <c r="H830" s="1" t="s">
        <v>958</v>
      </c>
      <c r="I830" s="1" t="s">
        <v>25</v>
      </c>
      <c r="J830" s="1" t="s">
        <v>13</v>
      </c>
      <c r="K830" s="1">
        <v>9</v>
      </c>
      <c r="L830" s="3">
        <v>44787</v>
      </c>
      <c r="M830" s="1">
        <v>10</v>
      </c>
      <c r="N830" s="1" t="s">
        <v>2250</v>
      </c>
      <c r="O830" s="1" t="s">
        <v>20</v>
      </c>
      <c r="P830" s="2">
        <v>1198</v>
      </c>
      <c r="Q830" s="1">
        <v>55.4</v>
      </c>
      <c r="R830" s="1">
        <v>5</v>
      </c>
      <c r="S830" s="1">
        <v>119</v>
      </c>
      <c r="T830" s="1">
        <v>2015</v>
      </c>
      <c r="U830" s="5" t="str">
        <f t="shared" si="120"/>
        <v>Automatic</v>
      </c>
      <c r="V830" s="7">
        <f t="shared" si="121"/>
        <v>5000</v>
      </c>
      <c r="W830" s="7" t="str">
        <f>IFERROR(INDEX(PriceBands!C:C,MATCH(V830,PriceBands!A:A,0)),"£30k+")</f>
        <v>£5-10k</v>
      </c>
      <c r="X830" s="7">
        <f t="shared" si="122"/>
        <v>0</v>
      </c>
      <c r="Y830" s="7" t="str">
        <f>IFERROR(INDEX(MileageBand!B:B,MATCH(VehicleData!X830,MileageBand!A:A,0)),"Extremely High")</f>
        <v>Low</v>
      </c>
      <c r="Z830" s="7">
        <f t="shared" si="123"/>
        <v>1.2</v>
      </c>
      <c r="AA830" s="9" t="str">
        <f t="shared" si="124"/>
        <v>Y</v>
      </c>
      <c r="AB830" s="9" t="str">
        <f t="shared" si="125"/>
        <v>Y</v>
      </c>
      <c r="AC830" s="9" t="str">
        <f t="shared" si="126"/>
        <v>Y</v>
      </c>
      <c r="AD830" s="9" t="str">
        <f t="shared" si="127"/>
        <v>Y</v>
      </c>
      <c r="AE830" s="9" t="str">
        <f t="shared" si="128"/>
        <v>Y</v>
      </c>
      <c r="AF830" s="11" t="str">
        <f t="shared" si="129"/>
        <v>Y</v>
      </c>
    </row>
    <row r="831" spans="1:32" ht="13" x14ac:dyDescent="0.15">
      <c r="A831" s="1" t="s">
        <v>2251</v>
      </c>
      <c r="B831" s="1" t="s">
        <v>51</v>
      </c>
      <c r="C831" s="2">
        <v>3945</v>
      </c>
      <c r="D831" s="1" t="s">
        <v>61</v>
      </c>
      <c r="E831" s="1">
        <v>1</v>
      </c>
      <c r="F831" s="1" t="s">
        <v>11</v>
      </c>
      <c r="G831" s="2">
        <v>54000</v>
      </c>
      <c r="H831" s="1" t="s">
        <v>4</v>
      </c>
      <c r="I831" s="1" t="s">
        <v>25</v>
      </c>
      <c r="J831" s="1" t="s">
        <v>13</v>
      </c>
      <c r="K831" s="1">
        <v>11</v>
      </c>
      <c r="L831" s="3">
        <v>44528</v>
      </c>
      <c r="M831" s="1">
        <v>11</v>
      </c>
      <c r="N831" s="1" t="s">
        <v>2252</v>
      </c>
      <c r="O831" s="1" t="s">
        <v>15</v>
      </c>
      <c r="P831" s="1">
        <v>998</v>
      </c>
      <c r="Q831" s="1">
        <v>65.7</v>
      </c>
      <c r="R831" s="1">
        <v>5</v>
      </c>
      <c r="S831" s="1">
        <v>99</v>
      </c>
      <c r="T831" s="1">
        <v>2013</v>
      </c>
      <c r="U831" s="5" t="str">
        <f t="shared" si="120"/>
        <v>Manual</v>
      </c>
      <c r="V831" s="7">
        <f t="shared" si="121"/>
        <v>0</v>
      </c>
      <c r="W831" s="7" t="str">
        <f>IFERROR(INDEX(PriceBands!C:C,MATCH(V831,PriceBands!A:A,0)),"£30k+")</f>
        <v>£0-5k</v>
      </c>
      <c r="X831" s="7">
        <f t="shared" si="122"/>
        <v>50000</v>
      </c>
      <c r="Y831" s="7" t="str">
        <f>IFERROR(INDEX(MileageBand!B:B,MATCH(VehicleData!X831,MileageBand!A:A,0)),"Extremely High")</f>
        <v>Medium</v>
      </c>
      <c r="Z831" s="7">
        <f t="shared" si="123"/>
        <v>1</v>
      </c>
      <c r="AA831" s="9" t="str">
        <f t="shared" si="124"/>
        <v>Y</v>
      </c>
      <c r="AB831" s="9" t="str">
        <f t="shared" si="125"/>
        <v>Y</v>
      </c>
      <c r="AC831" s="9" t="str">
        <f t="shared" si="126"/>
        <v>Y</v>
      </c>
      <c r="AD831" s="9" t="str">
        <f t="shared" si="127"/>
        <v>N</v>
      </c>
      <c r="AE831" s="9" t="str">
        <f t="shared" si="128"/>
        <v>Y</v>
      </c>
      <c r="AF831" s="11" t="str">
        <f t="shared" si="129"/>
        <v>N</v>
      </c>
    </row>
    <row r="832" spans="1:32" ht="13" x14ac:dyDescent="0.15">
      <c r="A832" s="1" t="s">
        <v>2253</v>
      </c>
      <c r="B832" s="1" t="s">
        <v>104</v>
      </c>
      <c r="C832" s="2">
        <v>2345</v>
      </c>
      <c r="D832" s="1" t="s">
        <v>2254</v>
      </c>
      <c r="E832" s="1">
        <v>1</v>
      </c>
      <c r="F832" s="1" t="s">
        <v>11</v>
      </c>
      <c r="G832" s="2">
        <v>91500</v>
      </c>
      <c r="H832" s="1" t="s">
        <v>4</v>
      </c>
      <c r="I832" s="1" t="s">
        <v>25</v>
      </c>
      <c r="J832" s="1" t="s">
        <v>13</v>
      </c>
      <c r="K832" s="1">
        <v>13</v>
      </c>
      <c r="L832" s="3">
        <v>44836</v>
      </c>
      <c r="M832" s="1">
        <v>3</v>
      </c>
      <c r="N832" s="1" t="s">
        <v>2255</v>
      </c>
      <c r="O832" s="1" t="s">
        <v>20</v>
      </c>
      <c r="P832" s="1">
        <v>998</v>
      </c>
      <c r="Q832" s="1">
        <v>61.4</v>
      </c>
      <c r="R832" s="1">
        <v>4</v>
      </c>
      <c r="S832" s="1">
        <v>105</v>
      </c>
      <c r="T832" s="1">
        <v>2011</v>
      </c>
      <c r="U832" s="5" t="str">
        <f t="shared" si="120"/>
        <v>Manual</v>
      </c>
      <c r="V832" s="7">
        <f t="shared" si="121"/>
        <v>0</v>
      </c>
      <c r="W832" s="7" t="str">
        <f>IFERROR(INDEX(PriceBands!C:C,MATCH(V832,PriceBands!A:A,0)),"£30k+")</f>
        <v>£0-5k</v>
      </c>
      <c r="X832" s="7">
        <f t="shared" si="122"/>
        <v>50000</v>
      </c>
      <c r="Y832" s="7" t="str">
        <f>IFERROR(INDEX(MileageBand!B:B,MATCH(VehicleData!X832,MileageBand!A:A,0)),"Extremely High")</f>
        <v>Medium</v>
      </c>
      <c r="Z832" s="7">
        <f t="shared" si="123"/>
        <v>1</v>
      </c>
      <c r="AA832" s="9" t="str">
        <f t="shared" si="124"/>
        <v>Y</v>
      </c>
      <c r="AB832" s="9" t="str">
        <f t="shared" si="125"/>
        <v>Y</v>
      </c>
      <c r="AC832" s="9" t="str">
        <f t="shared" si="126"/>
        <v>Y</v>
      </c>
      <c r="AD832" s="9" t="str">
        <f t="shared" si="127"/>
        <v>N</v>
      </c>
      <c r="AE832" s="9" t="str">
        <f t="shared" si="128"/>
        <v>Y</v>
      </c>
      <c r="AF832" s="11" t="str">
        <f t="shared" si="129"/>
        <v>N</v>
      </c>
    </row>
    <row r="833" spans="1:32" ht="13" x14ac:dyDescent="0.15">
      <c r="A833" s="1" t="s">
        <v>2256</v>
      </c>
      <c r="B833" s="1" t="s">
        <v>104</v>
      </c>
      <c r="C833" s="2">
        <v>11729</v>
      </c>
      <c r="D833" s="1" t="s">
        <v>293</v>
      </c>
      <c r="E833" s="1">
        <v>2</v>
      </c>
      <c r="F833" s="1" t="s">
        <v>3</v>
      </c>
      <c r="G833" s="2">
        <v>62772</v>
      </c>
      <c r="H833" s="1" t="s">
        <v>12</v>
      </c>
      <c r="I833" s="1" t="s">
        <v>5</v>
      </c>
      <c r="J833" s="1" t="s">
        <v>13</v>
      </c>
      <c r="K833" s="1">
        <v>7</v>
      </c>
      <c r="L833" s="3">
        <v>45644</v>
      </c>
      <c r="M833" s="1">
        <v>14</v>
      </c>
      <c r="N833" s="1" t="s">
        <v>2257</v>
      </c>
      <c r="O833" s="1" t="s">
        <v>20</v>
      </c>
      <c r="P833" s="2">
        <v>1798</v>
      </c>
      <c r="Q833" s="1">
        <v>74.3</v>
      </c>
      <c r="R833" s="1">
        <v>5</v>
      </c>
      <c r="S833" s="1">
        <v>87</v>
      </c>
      <c r="T833" s="1">
        <v>2017</v>
      </c>
      <c r="U833" s="5" t="str">
        <f t="shared" si="120"/>
        <v>Automatic</v>
      </c>
      <c r="V833" s="7">
        <f t="shared" si="121"/>
        <v>10000</v>
      </c>
      <c r="W833" s="7" t="str">
        <f>IFERROR(INDEX(PriceBands!C:C,MATCH(V833,PriceBands!A:A,0)),"£30k+")</f>
        <v>£10-£15k</v>
      </c>
      <c r="X833" s="7">
        <f t="shared" si="122"/>
        <v>50000</v>
      </c>
      <c r="Y833" s="7" t="str">
        <f>IFERROR(INDEX(MileageBand!B:B,MATCH(VehicleData!X833,MileageBand!A:A,0)),"Extremely High")</f>
        <v>Medium</v>
      </c>
      <c r="Z833" s="7">
        <f t="shared" si="123"/>
        <v>1.8</v>
      </c>
      <c r="AA833" s="9" t="str">
        <f t="shared" si="124"/>
        <v>Y</v>
      </c>
      <c r="AB833" s="9" t="str">
        <f t="shared" si="125"/>
        <v>Y</v>
      </c>
      <c r="AC833" s="9" t="str">
        <f t="shared" si="126"/>
        <v>Y</v>
      </c>
      <c r="AD833" s="9" t="str">
        <f t="shared" si="127"/>
        <v>Y</v>
      </c>
      <c r="AE833" s="9" t="str">
        <f t="shared" si="128"/>
        <v>Y</v>
      </c>
      <c r="AF833" s="11" t="str">
        <f t="shared" si="129"/>
        <v>Y</v>
      </c>
    </row>
    <row r="834" spans="1:32" ht="13" x14ac:dyDescent="0.15">
      <c r="A834" s="1" t="s">
        <v>2258</v>
      </c>
      <c r="B834" s="1" t="s">
        <v>108</v>
      </c>
      <c r="C834" s="2">
        <v>14795</v>
      </c>
      <c r="D834" s="1" t="s">
        <v>2259</v>
      </c>
      <c r="E834" s="1">
        <v>1</v>
      </c>
      <c r="F834" s="1" t="s">
        <v>24</v>
      </c>
      <c r="G834" s="2">
        <v>6900</v>
      </c>
      <c r="H834" s="1" t="s">
        <v>48</v>
      </c>
      <c r="I834" s="1" t="s">
        <v>25</v>
      </c>
      <c r="J834" s="1" t="s">
        <v>6</v>
      </c>
      <c r="K834" s="1">
        <v>7</v>
      </c>
      <c r="L834" s="3">
        <v>44649</v>
      </c>
      <c r="M834" s="1">
        <v>16</v>
      </c>
      <c r="N834" s="1" t="s">
        <v>2260</v>
      </c>
      <c r="O834" s="1" t="s">
        <v>6</v>
      </c>
      <c r="P834" s="2">
        <v>1685</v>
      </c>
      <c r="Q834" s="1">
        <v>61.4</v>
      </c>
      <c r="R834" s="1">
        <v>5</v>
      </c>
      <c r="S834" s="1">
        <v>119</v>
      </c>
      <c r="T834" s="1">
        <v>2017</v>
      </c>
      <c r="U834" s="5" t="str">
        <f t="shared" si="120"/>
        <v>Manual</v>
      </c>
      <c r="V834" s="7">
        <f t="shared" si="121"/>
        <v>10000</v>
      </c>
      <c r="W834" s="7" t="str">
        <f>IFERROR(INDEX(PriceBands!C:C,MATCH(V834,PriceBands!A:A,0)),"£30k+")</f>
        <v>£10-£15k</v>
      </c>
      <c r="X834" s="7">
        <f t="shared" si="122"/>
        <v>0</v>
      </c>
      <c r="Y834" s="7" t="str">
        <f>IFERROR(INDEX(MileageBand!B:B,MATCH(VehicleData!X834,MileageBand!A:A,0)),"Extremely High")</f>
        <v>Low</v>
      </c>
      <c r="Z834" s="7">
        <f t="shared" si="123"/>
        <v>1.7</v>
      </c>
      <c r="AA834" s="9" t="str">
        <f t="shared" si="124"/>
        <v>Y</v>
      </c>
      <c r="AB834" s="9" t="str">
        <f t="shared" si="125"/>
        <v>Y</v>
      </c>
      <c r="AC834" s="9" t="str">
        <f t="shared" si="126"/>
        <v>Y</v>
      </c>
      <c r="AD834" s="9" t="str">
        <f t="shared" si="127"/>
        <v>Y</v>
      </c>
      <c r="AE834" s="9" t="str">
        <f t="shared" si="128"/>
        <v>Y</v>
      </c>
      <c r="AF834" s="11" t="str">
        <f t="shared" si="129"/>
        <v>Y</v>
      </c>
    </row>
    <row r="835" spans="1:32" ht="13" x14ac:dyDescent="0.15">
      <c r="A835" s="1" t="s">
        <v>2261</v>
      </c>
      <c r="B835" s="1" t="s">
        <v>22</v>
      </c>
      <c r="C835" s="2">
        <v>9990</v>
      </c>
      <c r="D835" s="1" t="s">
        <v>2262</v>
      </c>
      <c r="E835" s="1">
        <v>1</v>
      </c>
      <c r="F835" s="1" t="s">
        <v>24</v>
      </c>
      <c r="G835" s="2">
        <v>1857</v>
      </c>
      <c r="H835" s="1" t="s">
        <v>56</v>
      </c>
      <c r="I835" s="1" t="s">
        <v>5</v>
      </c>
      <c r="J835" s="1" t="s">
        <v>57</v>
      </c>
      <c r="K835" s="1">
        <v>7</v>
      </c>
      <c r="L835" s="3">
        <v>45636</v>
      </c>
      <c r="M835" s="1">
        <v>9</v>
      </c>
      <c r="N835" s="1" t="s">
        <v>2263</v>
      </c>
      <c r="O835" s="1" t="s">
        <v>59</v>
      </c>
      <c r="P835" s="2">
        <v>1598</v>
      </c>
      <c r="Q835" s="1">
        <v>49.6</v>
      </c>
      <c r="R835" s="1">
        <v>2</v>
      </c>
      <c r="S835" s="1">
        <v>147</v>
      </c>
      <c r="T835" s="1">
        <v>2017</v>
      </c>
      <c r="U835" s="5" t="str">
        <f t="shared" ref="U835:U898" si="130">IF(E835=2,"Automatic","Manual")</f>
        <v>Manual</v>
      </c>
      <c r="V835" s="7">
        <f t="shared" ref="V835:V898" si="131">ROUNDDOWN(C835/5000,0)*5000</f>
        <v>5000</v>
      </c>
      <c r="W835" s="7" t="str">
        <f>IFERROR(INDEX(PriceBands!C:C,MATCH(V835,PriceBands!A:A,0)),"£30k+")</f>
        <v>£5-10k</v>
      </c>
      <c r="X835" s="7">
        <f t="shared" ref="X835:X898" si="132">ROUNDDOWN(G835/50000,0)*50000</f>
        <v>0</v>
      </c>
      <c r="Y835" s="7" t="str">
        <f>IFERROR(INDEX(MileageBand!B:B,MATCH(VehicleData!X835,MileageBand!A:A,0)),"Extremely High")</f>
        <v>Low</v>
      </c>
      <c r="Z835" s="7">
        <f t="shared" ref="Z835:Z898" si="133">ROUND(P835/1000,1)</f>
        <v>1.6</v>
      </c>
      <c r="AA835" s="9" t="str">
        <f t="shared" ref="AA835:AA898" si="134">IF(W835="£30k+","N","Y")</f>
        <v>Y</v>
      </c>
      <c r="AB835" s="9" t="str">
        <f t="shared" ref="AB835:AB898" si="135">IF(Y835="High","N","Y")</f>
        <v>Y</v>
      </c>
      <c r="AC835" s="9" t="str">
        <f t="shared" ref="AC835:AC898" si="136">IF(Z835&gt;2.5,"N","Y")</f>
        <v>Y</v>
      </c>
      <c r="AD835" s="9" t="str">
        <f t="shared" ref="AD835:AD898" si="137">IF(T835&lt;2014,"N","Y")</f>
        <v>Y</v>
      </c>
      <c r="AE835" s="9" t="str">
        <f t="shared" ref="AE835:AE898" si="138">IF(Q835&lt;30,"N","Y")</f>
        <v>Y</v>
      </c>
      <c r="AF835" s="11" t="str">
        <f t="shared" ref="AF835:AF898" si="139">IF(AND(AA835="Y",AB835="Y",AC835="Y",AD835="Y",AE835="Y"),"Y","N")</f>
        <v>Y</v>
      </c>
    </row>
    <row r="836" spans="1:32" ht="13" x14ac:dyDescent="0.15">
      <c r="A836" s="1" t="s">
        <v>2264</v>
      </c>
      <c r="B836" s="1" t="s">
        <v>51</v>
      </c>
      <c r="C836" s="2">
        <v>3490</v>
      </c>
      <c r="D836" s="1" t="s">
        <v>61</v>
      </c>
      <c r="E836" s="1">
        <v>1</v>
      </c>
      <c r="F836" s="1" t="s">
        <v>11</v>
      </c>
      <c r="G836" s="2">
        <v>30800</v>
      </c>
      <c r="H836" s="1" t="s">
        <v>56</v>
      </c>
      <c r="I836" s="1" t="s">
        <v>5</v>
      </c>
      <c r="J836" s="1" t="s">
        <v>13</v>
      </c>
      <c r="K836" s="1">
        <v>10</v>
      </c>
      <c r="L836" s="3">
        <v>45625</v>
      </c>
      <c r="M836" s="1">
        <v>7</v>
      </c>
      <c r="N836" s="1" t="s">
        <v>2265</v>
      </c>
      <c r="O836" s="1" t="s">
        <v>15</v>
      </c>
      <c r="P836" s="2">
        <v>1242</v>
      </c>
      <c r="Q836" s="1">
        <v>54.3</v>
      </c>
      <c r="R836" s="1">
        <v>5</v>
      </c>
      <c r="S836" s="1">
        <v>120</v>
      </c>
      <c r="T836" s="1">
        <v>2014</v>
      </c>
      <c r="U836" s="5" t="str">
        <f t="shared" si="130"/>
        <v>Manual</v>
      </c>
      <c r="V836" s="7">
        <f t="shared" si="131"/>
        <v>0</v>
      </c>
      <c r="W836" s="7" t="str">
        <f>IFERROR(INDEX(PriceBands!C:C,MATCH(V836,PriceBands!A:A,0)),"£30k+")</f>
        <v>£0-5k</v>
      </c>
      <c r="X836" s="7">
        <f t="shared" si="132"/>
        <v>0</v>
      </c>
      <c r="Y836" s="7" t="str">
        <f>IFERROR(INDEX(MileageBand!B:B,MATCH(VehicleData!X836,MileageBand!A:A,0)),"Extremely High")</f>
        <v>Low</v>
      </c>
      <c r="Z836" s="7">
        <f t="shared" si="133"/>
        <v>1.2</v>
      </c>
      <c r="AA836" s="9" t="str">
        <f t="shared" si="134"/>
        <v>Y</v>
      </c>
      <c r="AB836" s="9" t="str">
        <f t="shared" si="135"/>
        <v>Y</v>
      </c>
      <c r="AC836" s="9" t="str">
        <f t="shared" si="136"/>
        <v>Y</v>
      </c>
      <c r="AD836" s="9" t="str">
        <f t="shared" si="137"/>
        <v>Y</v>
      </c>
      <c r="AE836" s="9" t="str">
        <f t="shared" si="138"/>
        <v>Y</v>
      </c>
      <c r="AF836" s="11" t="str">
        <f t="shared" si="139"/>
        <v>Y</v>
      </c>
    </row>
    <row r="837" spans="1:32" ht="13" x14ac:dyDescent="0.15">
      <c r="A837" s="1" t="s">
        <v>2266</v>
      </c>
      <c r="B837" s="1" t="s">
        <v>22</v>
      </c>
      <c r="C837" s="2">
        <v>12600</v>
      </c>
      <c r="D837" s="1" t="s">
        <v>2267</v>
      </c>
      <c r="E837" s="1">
        <v>2</v>
      </c>
      <c r="F837" s="1" t="s">
        <v>24</v>
      </c>
      <c r="G837" s="2">
        <v>29000</v>
      </c>
      <c r="H837" s="1" t="s">
        <v>65</v>
      </c>
      <c r="I837" s="1" t="s">
        <v>25</v>
      </c>
      <c r="J837" s="1" t="s">
        <v>13</v>
      </c>
      <c r="K837" s="1">
        <v>6</v>
      </c>
      <c r="L837" s="3">
        <v>44711</v>
      </c>
      <c r="M837" s="1">
        <v>14</v>
      </c>
      <c r="N837" s="1" t="s">
        <v>2268</v>
      </c>
      <c r="O837" s="1" t="s">
        <v>20</v>
      </c>
      <c r="P837" s="2">
        <v>1598</v>
      </c>
      <c r="Q837" s="1">
        <v>72.400000000000006</v>
      </c>
      <c r="R837" s="1">
        <v>5</v>
      </c>
      <c r="S837" s="1">
        <v>102</v>
      </c>
      <c r="T837" s="1">
        <v>2018</v>
      </c>
      <c r="U837" s="5" t="str">
        <f t="shared" si="130"/>
        <v>Automatic</v>
      </c>
      <c r="V837" s="7">
        <f t="shared" si="131"/>
        <v>10000</v>
      </c>
      <c r="W837" s="7" t="str">
        <f>IFERROR(INDEX(PriceBands!C:C,MATCH(V837,PriceBands!A:A,0)),"£30k+")</f>
        <v>£10-£15k</v>
      </c>
      <c r="X837" s="7">
        <f t="shared" si="132"/>
        <v>0</v>
      </c>
      <c r="Y837" s="7" t="str">
        <f>IFERROR(INDEX(MileageBand!B:B,MATCH(VehicleData!X837,MileageBand!A:A,0)),"Extremely High")</f>
        <v>Low</v>
      </c>
      <c r="Z837" s="7">
        <f t="shared" si="133"/>
        <v>1.6</v>
      </c>
      <c r="AA837" s="9" t="str">
        <f t="shared" si="134"/>
        <v>Y</v>
      </c>
      <c r="AB837" s="9" t="str">
        <f t="shared" si="135"/>
        <v>Y</v>
      </c>
      <c r="AC837" s="9" t="str">
        <f t="shared" si="136"/>
        <v>Y</v>
      </c>
      <c r="AD837" s="9" t="str">
        <f t="shared" si="137"/>
        <v>Y</v>
      </c>
      <c r="AE837" s="9" t="str">
        <f t="shared" si="138"/>
        <v>Y</v>
      </c>
      <c r="AF837" s="11" t="str">
        <f t="shared" si="139"/>
        <v>Y</v>
      </c>
    </row>
    <row r="838" spans="1:32" ht="13" x14ac:dyDescent="0.15">
      <c r="A838" s="1" t="s">
        <v>2269</v>
      </c>
      <c r="B838" s="1" t="s">
        <v>46</v>
      </c>
      <c r="C838" s="2">
        <v>38845</v>
      </c>
      <c r="D838" s="1" t="s">
        <v>2270</v>
      </c>
      <c r="E838" s="1">
        <v>2</v>
      </c>
      <c r="F838" s="1" t="s">
        <v>11</v>
      </c>
      <c r="G838" s="1">
        <v>20</v>
      </c>
      <c r="H838" s="1" t="s">
        <v>65</v>
      </c>
      <c r="I838" s="1" t="s">
        <v>25</v>
      </c>
      <c r="J838" s="1" t="s">
        <v>117</v>
      </c>
      <c r="K838" s="1">
        <v>7</v>
      </c>
      <c r="L838" s="3">
        <v>44541</v>
      </c>
      <c r="M838" s="1">
        <v>40</v>
      </c>
      <c r="N838" s="1" t="s">
        <v>2271</v>
      </c>
      <c r="O838" s="1" t="s">
        <v>119</v>
      </c>
      <c r="P838" s="2">
        <v>2995</v>
      </c>
      <c r="Q838" s="1">
        <v>38.200000000000003</v>
      </c>
      <c r="R838" s="1">
        <v>4</v>
      </c>
      <c r="S838" s="1">
        <v>170</v>
      </c>
      <c r="T838" s="1">
        <v>2017</v>
      </c>
      <c r="U838" s="5" t="str">
        <f t="shared" si="130"/>
        <v>Automatic</v>
      </c>
      <c r="V838" s="7">
        <f t="shared" si="131"/>
        <v>35000</v>
      </c>
      <c r="W838" s="7" t="str">
        <f>IFERROR(INDEX(PriceBands!C:C,MATCH(V838,PriceBands!A:A,0)),"£30k+")</f>
        <v>£30k+</v>
      </c>
      <c r="X838" s="7">
        <f t="shared" si="132"/>
        <v>0</v>
      </c>
      <c r="Y838" s="7" t="str">
        <f>IFERROR(INDEX(MileageBand!B:B,MATCH(VehicleData!X838,MileageBand!A:A,0)),"Extremely High")</f>
        <v>Low</v>
      </c>
      <c r="Z838" s="7">
        <f t="shared" si="133"/>
        <v>3</v>
      </c>
      <c r="AA838" s="9" t="str">
        <f t="shared" si="134"/>
        <v>N</v>
      </c>
      <c r="AB838" s="9" t="str">
        <f t="shared" si="135"/>
        <v>Y</v>
      </c>
      <c r="AC838" s="9" t="str">
        <f t="shared" si="136"/>
        <v>N</v>
      </c>
      <c r="AD838" s="9" t="str">
        <f t="shared" si="137"/>
        <v>Y</v>
      </c>
      <c r="AE838" s="9" t="str">
        <f t="shared" si="138"/>
        <v>Y</v>
      </c>
      <c r="AF838" s="11" t="str">
        <f t="shared" si="139"/>
        <v>N</v>
      </c>
    </row>
    <row r="839" spans="1:32" ht="13" x14ac:dyDescent="0.15">
      <c r="A839" s="1" t="s">
        <v>2272</v>
      </c>
      <c r="B839" s="1" t="s">
        <v>278</v>
      </c>
      <c r="C839" s="2">
        <v>7490</v>
      </c>
      <c r="D839" s="1" t="s">
        <v>2273</v>
      </c>
      <c r="E839" s="1">
        <v>1</v>
      </c>
      <c r="F839" s="1" t="s">
        <v>24</v>
      </c>
      <c r="G839" s="2">
        <v>75840</v>
      </c>
      <c r="H839" s="1" t="s">
        <v>12</v>
      </c>
      <c r="I839" s="1" t="s">
        <v>25</v>
      </c>
      <c r="J839" s="1" t="s">
        <v>6</v>
      </c>
      <c r="K839" s="1">
        <v>8</v>
      </c>
      <c r="L839" s="3">
        <v>45216</v>
      </c>
      <c r="M839" s="1">
        <v>14</v>
      </c>
      <c r="N839" s="1" t="s">
        <v>2274</v>
      </c>
      <c r="O839" s="1" t="s">
        <v>6</v>
      </c>
      <c r="P839" s="2">
        <v>1598</v>
      </c>
      <c r="Q839" s="1">
        <v>74.3</v>
      </c>
      <c r="R839" s="1">
        <v>5</v>
      </c>
      <c r="S839" s="1">
        <v>99</v>
      </c>
      <c r="T839" s="1">
        <v>2016</v>
      </c>
      <c r="U839" s="5" t="str">
        <f t="shared" si="130"/>
        <v>Manual</v>
      </c>
      <c r="V839" s="7">
        <f t="shared" si="131"/>
        <v>5000</v>
      </c>
      <c r="W839" s="7" t="str">
        <f>IFERROR(INDEX(PriceBands!C:C,MATCH(V839,PriceBands!A:A,0)),"£30k+")</f>
        <v>£5-10k</v>
      </c>
      <c r="X839" s="7">
        <f t="shared" si="132"/>
        <v>50000</v>
      </c>
      <c r="Y839" s="7" t="str">
        <f>IFERROR(INDEX(MileageBand!B:B,MATCH(VehicleData!X839,MileageBand!A:A,0)),"Extremely High")</f>
        <v>Medium</v>
      </c>
      <c r="Z839" s="7">
        <f t="shared" si="133"/>
        <v>1.6</v>
      </c>
      <c r="AA839" s="9" t="str">
        <f t="shared" si="134"/>
        <v>Y</v>
      </c>
      <c r="AB839" s="9" t="str">
        <f t="shared" si="135"/>
        <v>Y</v>
      </c>
      <c r="AC839" s="9" t="str">
        <f t="shared" si="136"/>
        <v>Y</v>
      </c>
      <c r="AD839" s="9" t="str">
        <f t="shared" si="137"/>
        <v>Y</v>
      </c>
      <c r="AE839" s="9" t="str">
        <f t="shared" si="138"/>
        <v>Y</v>
      </c>
      <c r="AF839" s="11" t="str">
        <f t="shared" si="139"/>
        <v>Y</v>
      </c>
    </row>
    <row r="840" spans="1:32" ht="13" x14ac:dyDescent="0.15">
      <c r="A840" s="1" t="s">
        <v>2275</v>
      </c>
      <c r="B840" s="1" t="s">
        <v>46</v>
      </c>
      <c r="C840" s="2">
        <v>17245</v>
      </c>
      <c r="D840" s="1" t="s">
        <v>2276</v>
      </c>
      <c r="E840" s="1">
        <v>2</v>
      </c>
      <c r="F840" s="1" t="s">
        <v>24</v>
      </c>
      <c r="G840" s="2">
        <v>40000</v>
      </c>
      <c r="H840" s="1" t="s">
        <v>4</v>
      </c>
      <c r="I840" s="1" t="s">
        <v>5</v>
      </c>
      <c r="J840" s="1" t="s">
        <v>117</v>
      </c>
      <c r="K840" s="1">
        <v>10</v>
      </c>
      <c r="L840" s="3">
        <v>45592</v>
      </c>
      <c r="M840" s="1">
        <v>31</v>
      </c>
      <c r="N840" s="1" t="s">
        <v>2277</v>
      </c>
      <c r="O840" s="1" t="s">
        <v>119</v>
      </c>
      <c r="P840" s="2">
        <v>1968</v>
      </c>
      <c r="Q840" s="1">
        <v>51.4</v>
      </c>
      <c r="R840" s="1">
        <v>4</v>
      </c>
      <c r="S840" s="1">
        <v>144</v>
      </c>
      <c r="T840" s="1">
        <v>2014</v>
      </c>
      <c r="U840" s="5" t="str">
        <f t="shared" si="130"/>
        <v>Automatic</v>
      </c>
      <c r="V840" s="7">
        <f t="shared" si="131"/>
        <v>15000</v>
      </c>
      <c r="W840" s="7" t="str">
        <f>IFERROR(INDEX(PriceBands!C:C,MATCH(V840,PriceBands!A:A,0)),"£30k+")</f>
        <v>£15-20k</v>
      </c>
      <c r="X840" s="7">
        <f t="shared" si="132"/>
        <v>0</v>
      </c>
      <c r="Y840" s="7" t="str">
        <f>IFERROR(INDEX(MileageBand!B:B,MATCH(VehicleData!X840,MileageBand!A:A,0)),"Extremely High")</f>
        <v>Low</v>
      </c>
      <c r="Z840" s="7">
        <f t="shared" si="133"/>
        <v>2</v>
      </c>
      <c r="AA840" s="9" t="str">
        <f t="shared" si="134"/>
        <v>Y</v>
      </c>
      <c r="AB840" s="9" t="str">
        <f t="shared" si="135"/>
        <v>Y</v>
      </c>
      <c r="AC840" s="9" t="str">
        <f t="shared" si="136"/>
        <v>Y</v>
      </c>
      <c r="AD840" s="9" t="str">
        <f t="shared" si="137"/>
        <v>Y</v>
      </c>
      <c r="AE840" s="9" t="str">
        <f t="shared" si="138"/>
        <v>Y</v>
      </c>
      <c r="AF840" s="11" t="str">
        <f t="shared" si="139"/>
        <v>Y</v>
      </c>
    </row>
    <row r="841" spans="1:32" ht="13" x14ac:dyDescent="0.15">
      <c r="A841" s="1" t="s">
        <v>2278</v>
      </c>
      <c r="B841" s="1" t="s">
        <v>40</v>
      </c>
      <c r="C841" s="2">
        <v>22520</v>
      </c>
      <c r="D841" s="1" t="s">
        <v>2279</v>
      </c>
      <c r="E841" s="1">
        <v>2</v>
      </c>
      <c r="F841" s="1" t="s">
        <v>24</v>
      </c>
      <c r="G841" s="1">
        <v>200</v>
      </c>
      <c r="H841" s="1" t="s">
        <v>56</v>
      </c>
      <c r="I841" s="1" t="s">
        <v>5</v>
      </c>
      <c r="J841" s="1" t="s">
        <v>13</v>
      </c>
      <c r="K841" s="1">
        <v>6</v>
      </c>
      <c r="L841" s="3">
        <v>45644</v>
      </c>
      <c r="M841" s="1">
        <v>19</v>
      </c>
      <c r="N841" s="1" t="s">
        <v>2280</v>
      </c>
      <c r="O841" s="1" t="s">
        <v>20</v>
      </c>
      <c r="P841" s="2">
        <v>1461</v>
      </c>
      <c r="Q841" s="1">
        <v>67.3</v>
      </c>
      <c r="R841" s="1">
        <v>5</v>
      </c>
      <c r="S841" s="1">
        <v>111</v>
      </c>
      <c r="T841" s="1">
        <v>2018</v>
      </c>
      <c r="U841" s="5" t="str">
        <f t="shared" si="130"/>
        <v>Automatic</v>
      </c>
      <c r="V841" s="7">
        <f t="shared" si="131"/>
        <v>20000</v>
      </c>
      <c r="W841" s="7" t="str">
        <f>IFERROR(INDEX(PriceBands!C:C,MATCH(V841,PriceBands!A:A,0)),"£30k+")</f>
        <v>£20-25k</v>
      </c>
      <c r="X841" s="7">
        <f t="shared" si="132"/>
        <v>0</v>
      </c>
      <c r="Y841" s="7" t="str">
        <f>IFERROR(INDEX(MileageBand!B:B,MATCH(VehicleData!X841,MileageBand!A:A,0)),"Extremely High")</f>
        <v>Low</v>
      </c>
      <c r="Z841" s="7">
        <f t="shared" si="133"/>
        <v>1.5</v>
      </c>
      <c r="AA841" s="9" t="str">
        <f t="shared" si="134"/>
        <v>Y</v>
      </c>
      <c r="AB841" s="9" t="str">
        <f t="shared" si="135"/>
        <v>Y</v>
      </c>
      <c r="AC841" s="9" t="str">
        <f t="shared" si="136"/>
        <v>Y</v>
      </c>
      <c r="AD841" s="9" t="str">
        <f t="shared" si="137"/>
        <v>Y</v>
      </c>
      <c r="AE841" s="9" t="str">
        <f t="shared" si="138"/>
        <v>Y</v>
      </c>
      <c r="AF841" s="11" t="str">
        <f t="shared" si="139"/>
        <v>Y</v>
      </c>
    </row>
    <row r="842" spans="1:32" ht="13" x14ac:dyDescent="0.15">
      <c r="A842" s="1" t="s">
        <v>2281</v>
      </c>
      <c r="B842" s="1" t="s">
        <v>274</v>
      </c>
      <c r="C842" s="2">
        <v>6414</v>
      </c>
      <c r="D842" s="1" t="s">
        <v>339</v>
      </c>
      <c r="E842" s="1">
        <v>1</v>
      </c>
      <c r="F842" s="1" t="s">
        <v>11</v>
      </c>
      <c r="G842" s="2">
        <v>26958</v>
      </c>
      <c r="H842" s="1" t="s">
        <v>4</v>
      </c>
      <c r="I842" s="1" t="s">
        <v>5</v>
      </c>
      <c r="J842" s="1" t="s">
        <v>13</v>
      </c>
      <c r="K842" s="1">
        <v>8</v>
      </c>
      <c r="L842" s="3">
        <v>45726</v>
      </c>
      <c r="M842" s="1">
        <v>7</v>
      </c>
      <c r="N842" s="1" t="s">
        <v>2282</v>
      </c>
      <c r="O842" s="1" t="s">
        <v>15</v>
      </c>
      <c r="P842" s="2">
        <v>1242</v>
      </c>
      <c r="Q842" s="1">
        <v>60.1</v>
      </c>
      <c r="R842" s="1">
        <v>4</v>
      </c>
      <c r="S842" s="1">
        <v>110</v>
      </c>
      <c r="T842" s="1">
        <v>2016</v>
      </c>
      <c r="U842" s="5" t="str">
        <f t="shared" si="130"/>
        <v>Manual</v>
      </c>
      <c r="V842" s="7">
        <f t="shared" si="131"/>
        <v>5000</v>
      </c>
      <c r="W842" s="7" t="str">
        <f>IFERROR(INDEX(PriceBands!C:C,MATCH(V842,PriceBands!A:A,0)),"£30k+")</f>
        <v>£5-10k</v>
      </c>
      <c r="X842" s="7">
        <f t="shared" si="132"/>
        <v>0</v>
      </c>
      <c r="Y842" s="7" t="str">
        <f>IFERROR(INDEX(MileageBand!B:B,MATCH(VehicleData!X842,MileageBand!A:A,0)),"Extremely High")</f>
        <v>Low</v>
      </c>
      <c r="Z842" s="7">
        <f t="shared" si="133"/>
        <v>1.2</v>
      </c>
      <c r="AA842" s="9" t="str">
        <f t="shared" si="134"/>
        <v>Y</v>
      </c>
      <c r="AB842" s="9" t="str">
        <f t="shared" si="135"/>
        <v>Y</v>
      </c>
      <c r="AC842" s="9" t="str">
        <f t="shared" si="136"/>
        <v>Y</v>
      </c>
      <c r="AD842" s="9" t="str">
        <f t="shared" si="137"/>
        <v>Y</v>
      </c>
      <c r="AE842" s="9" t="str">
        <f t="shared" si="138"/>
        <v>Y</v>
      </c>
      <c r="AF842" s="11" t="str">
        <f t="shared" si="139"/>
        <v>Y</v>
      </c>
    </row>
    <row r="843" spans="1:32" ht="13" x14ac:dyDescent="0.15">
      <c r="A843" s="1" t="s">
        <v>2283</v>
      </c>
      <c r="B843" s="1" t="s">
        <v>104</v>
      </c>
      <c r="C843" s="2">
        <v>9950</v>
      </c>
      <c r="D843" s="1" t="s">
        <v>2284</v>
      </c>
      <c r="E843" s="1">
        <v>2</v>
      </c>
      <c r="F843" s="1" t="s">
        <v>3</v>
      </c>
      <c r="G843" s="2">
        <v>38579</v>
      </c>
      <c r="H843" s="1" t="s">
        <v>56</v>
      </c>
      <c r="I843" s="1" t="s">
        <v>25</v>
      </c>
      <c r="J843" s="1" t="s">
        <v>6</v>
      </c>
      <c r="K843" s="1">
        <v>11</v>
      </c>
      <c r="L843" s="3">
        <v>45213</v>
      </c>
      <c r="M843" s="1">
        <v>12</v>
      </c>
      <c r="N843" s="1" t="s">
        <v>2285</v>
      </c>
      <c r="O843" s="1" t="s">
        <v>6</v>
      </c>
      <c r="P843" s="2">
        <v>1797</v>
      </c>
      <c r="Q843" s="1">
        <v>70.599999999999994</v>
      </c>
      <c r="R843" s="1">
        <v>5</v>
      </c>
      <c r="S843" s="1">
        <v>92</v>
      </c>
      <c r="T843" s="1">
        <v>2013</v>
      </c>
      <c r="U843" s="5" t="str">
        <f t="shared" si="130"/>
        <v>Automatic</v>
      </c>
      <c r="V843" s="7">
        <f t="shared" si="131"/>
        <v>5000</v>
      </c>
      <c r="W843" s="7" t="str">
        <f>IFERROR(INDEX(PriceBands!C:C,MATCH(V843,PriceBands!A:A,0)),"£30k+")</f>
        <v>£5-10k</v>
      </c>
      <c r="X843" s="7">
        <f t="shared" si="132"/>
        <v>0</v>
      </c>
      <c r="Y843" s="7" t="str">
        <f>IFERROR(INDEX(MileageBand!B:B,MATCH(VehicleData!X843,MileageBand!A:A,0)),"Extremely High")</f>
        <v>Low</v>
      </c>
      <c r="Z843" s="7">
        <f t="shared" si="133"/>
        <v>1.8</v>
      </c>
      <c r="AA843" s="9" t="str">
        <f t="shared" si="134"/>
        <v>Y</v>
      </c>
      <c r="AB843" s="9" t="str">
        <f t="shared" si="135"/>
        <v>Y</v>
      </c>
      <c r="AC843" s="9" t="str">
        <f t="shared" si="136"/>
        <v>Y</v>
      </c>
      <c r="AD843" s="9" t="str">
        <f t="shared" si="137"/>
        <v>N</v>
      </c>
      <c r="AE843" s="9" t="str">
        <f t="shared" si="138"/>
        <v>Y</v>
      </c>
      <c r="AF843" s="11" t="str">
        <f t="shared" si="139"/>
        <v>N</v>
      </c>
    </row>
    <row r="844" spans="1:32" ht="13" x14ac:dyDescent="0.15">
      <c r="A844" s="1" t="s">
        <v>2286</v>
      </c>
      <c r="B844" s="1" t="s">
        <v>9</v>
      </c>
      <c r="C844" s="2">
        <v>1095</v>
      </c>
      <c r="D844" s="1" t="s">
        <v>2287</v>
      </c>
      <c r="E844" s="1">
        <v>1</v>
      </c>
      <c r="F844" s="1" t="s">
        <v>24</v>
      </c>
      <c r="G844" s="2">
        <v>119100</v>
      </c>
      <c r="H844" s="1" t="s">
        <v>12</v>
      </c>
      <c r="I844" s="1" t="s">
        <v>25</v>
      </c>
      <c r="J844" s="1" t="s">
        <v>13</v>
      </c>
      <c r="K844" s="1">
        <v>17</v>
      </c>
      <c r="L844" s="3">
        <v>44799</v>
      </c>
      <c r="M844" s="1">
        <v>13</v>
      </c>
      <c r="N844" s="1" t="s">
        <v>2288</v>
      </c>
      <c r="O844" s="1" t="s">
        <v>15</v>
      </c>
      <c r="P844" s="2">
        <v>1686</v>
      </c>
      <c r="Q844" s="1">
        <v>58.9</v>
      </c>
      <c r="R844" s="1">
        <v>5</v>
      </c>
      <c r="S844" s="1">
        <v>130</v>
      </c>
      <c r="T844" s="1">
        <v>2007</v>
      </c>
      <c r="U844" s="5" t="str">
        <f t="shared" si="130"/>
        <v>Manual</v>
      </c>
      <c r="V844" s="7">
        <f t="shared" si="131"/>
        <v>0</v>
      </c>
      <c r="W844" s="7" t="str">
        <f>IFERROR(INDEX(PriceBands!C:C,MATCH(V844,PriceBands!A:A,0)),"£30k+")</f>
        <v>£0-5k</v>
      </c>
      <c r="X844" s="7">
        <f t="shared" si="132"/>
        <v>100000</v>
      </c>
      <c r="Y844" s="7" t="str">
        <f>IFERROR(INDEX(MileageBand!B:B,MATCH(VehicleData!X844,MileageBand!A:A,0)),"Extremely High")</f>
        <v>High</v>
      </c>
      <c r="Z844" s="7">
        <f t="shared" si="133"/>
        <v>1.7</v>
      </c>
      <c r="AA844" s="9" t="str">
        <f t="shared" si="134"/>
        <v>Y</v>
      </c>
      <c r="AB844" s="9" t="str">
        <f t="shared" si="135"/>
        <v>N</v>
      </c>
      <c r="AC844" s="9" t="str">
        <f t="shared" si="136"/>
        <v>Y</v>
      </c>
      <c r="AD844" s="9" t="str">
        <f t="shared" si="137"/>
        <v>N</v>
      </c>
      <c r="AE844" s="9" t="str">
        <f t="shared" si="138"/>
        <v>Y</v>
      </c>
      <c r="AF844" s="11" t="str">
        <f t="shared" si="139"/>
        <v>N</v>
      </c>
    </row>
    <row r="845" spans="1:32" ht="13" x14ac:dyDescent="0.15">
      <c r="A845" s="1" t="s">
        <v>2289</v>
      </c>
      <c r="B845" s="1" t="s">
        <v>1556</v>
      </c>
      <c r="C845" s="2">
        <v>27445</v>
      </c>
      <c r="D845" s="1" t="s">
        <v>2290</v>
      </c>
      <c r="E845" s="1">
        <v>2</v>
      </c>
      <c r="F845" s="1" t="s">
        <v>3</v>
      </c>
      <c r="G845" s="2">
        <v>5845</v>
      </c>
      <c r="H845" s="1" t="s">
        <v>12</v>
      </c>
      <c r="I845" s="1" t="s">
        <v>5</v>
      </c>
      <c r="J845" s="1" t="s">
        <v>6</v>
      </c>
      <c r="K845" s="1">
        <v>1</v>
      </c>
      <c r="L845" s="3">
        <v>46081</v>
      </c>
      <c r="M845" s="1">
        <v>26</v>
      </c>
      <c r="N845" s="1" t="s">
        <v>2291</v>
      </c>
      <c r="O845" s="1" t="s">
        <v>6</v>
      </c>
      <c r="P845" s="2">
        <v>1969</v>
      </c>
      <c r="Q845" s="1">
        <v>41.5</v>
      </c>
      <c r="R845" s="1">
        <v>5</v>
      </c>
      <c r="S845" s="1">
        <v>141</v>
      </c>
      <c r="T845" s="1">
        <v>2023</v>
      </c>
      <c r="U845" s="5" t="str">
        <f t="shared" si="130"/>
        <v>Automatic</v>
      </c>
      <c r="V845" s="7">
        <f t="shared" si="131"/>
        <v>25000</v>
      </c>
      <c r="W845" s="7" t="str">
        <f>IFERROR(INDEX(PriceBands!C:C,MATCH(V845,PriceBands!A:A,0)),"£30k+")</f>
        <v>£25-30k</v>
      </c>
      <c r="X845" s="7">
        <f t="shared" si="132"/>
        <v>0</v>
      </c>
      <c r="Y845" s="7" t="str">
        <f>IFERROR(INDEX(MileageBand!B:B,MATCH(VehicleData!X845,MileageBand!A:A,0)),"Extremely High")</f>
        <v>Low</v>
      </c>
      <c r="Z845" s="7">
        <f t="shared" si="133"/>
        <v>2</v>
      </c>
      <c r="AA845" s="9" t="str">
        <f t="shared" si="134"/>
        <v>Y</v>
      </c>
      <c r="AB845" s="9" t="str">
        <f t="shared" si="135"/>
        <v>Y</v>
      </c>
      <c r="AC845" s="9" t="str">
        <f t="shared" si="136"/>
        <v>Y</v>
      </c>
      <c r="AD845" s="9" t="str">
        <f t="shared" si="137"/>
        <v>Y</v>
      </c>
      <c r="AE845" s="9" t="str">
        <f t="shared" si="138"/>
        <v>Y</v>
      </c>
      <c r="AF845" s="11" t="str">
        <f t="shared" si="139"/>
        <v>Y</v>
      </c>
    </row>
    <row r="846" spans="1:32" ht="13" x14ac:dyDescent="0.15">
      <c r="A846" s="1" t="s">
        <v>2292</v>
      </c>
      <c r="B846" s="1" t="s">
        <v>94</v>
      </c>
      <c r="C846" s="2">
        <v>10845</v>
      </c>
      <c r="D846" s="1" t="s">
        <v>2293</v>
      </c>
      <c r="E846" s="1">
        <v>2</v>
      </c>
      <c r="F846" s="1" t="s">
        <v>24</v>
      </c>
      <c r="G846" s="2">
        <v>54598</v>
      </c>
      <c r="H846" s="1" t="s">
        <v>56</v>
      </c>
      <c r="I846" s="1" t="s">
        <v>5</v>
      </c>
      <c r="J846" s="1" t="s">
        <v>6</v>
      </c>
      <c r="K846" s="1">
        <v>8</v>
      </c>
      <c r="L846" s="3">
        <v>45657</v>
      </c>
      <c r="M846" s="1">
        <v>10</v>
      </c>
      <c r="N846" s="1" t="s">
        <v>2294</v>
      </c>
      <c r="O846" s="1" t="s">
        <v>6</v>
      </c>
      <c r="P846" s="2">
        <v>1496</v>
      </c>
      <c r="Q846" s="1">
        <v>68.900000000000006</v>
      </c>
      <c r="R846" s="1">
        <v>7</v>
      </c>
      <c r="S846" s="1">
        <v>109</v>
      </c>
      <c r="T846" s="1">
        <v>2016</v>
      </c>
      <c r="U846" s="5" t="str">
        <f t="shared" si="130"/>
        <v>Automatic</v>
      </c>
      <c r="V846" s="7">
        <f t="shared" si="131"/>
        <v>10000</v>
      </c>
      <c r="W846" s="7" t="str">
        <f>IFERROR(INDEX(PriceBands!C:C,MATCH(V846,PriceBands!A:A,0)),"£30k+")</f>
        <v>£10-£15k</v>
      </c>
      <c r="X846" s="7">
        <f t="shared" si="132"/>
        <v>50000</v>
      </c>
      <c r="Y846" s="7" t="str">
        <f>IFERROR(INDEX(MileageBand!B:B,MATCH(VehicleData!X846,MileageBand!A:A,0)),"Extremely High")</f>
        <v>Medium</v>
      </c>
      <c r="Z846" s="7">
        <f t="shared" si="133"/>
        <v>1.5</v>
      </c>
      <c r="AA846" s="9" t="str">
        <f t="shared" si="134"/>
        <v>Y</v>
      </c>
      <c r="AB846" s="9" t="str">
        <f t="shared" si="135"/>
        <v>Y</v>
      </c>
      <c r="AC846" s="9" t="str">
        <f t="shared" si="136"/>
        <v>Y</v>
      </c>
      <c r="AD846" s="9" t="str">
        <f t="shared" si="137"/>
        <v>Y</v>
      </c>
      <c r="AE846" s="9" t="str">
        <f t="shared" si="138"/>
        <v>Y</v>
      </c>
      <c r="AF846" s="11" t="str">
        <f t="shared" si="139"/>
        <v>Y</v>
      </c>
    </row>
    <row r="847" spans="1:32" ht="13" x14ac:dyDescent="0.15">
      <c r="A847" s="1" t="s">
        <v>2295</v>
      </c>
      <c r="B847" s="1" t="s">
        <v>22</v>
      </c>
      <c r="C847" s="2">
        <v>6995</v>
      </c>
      <c r="D847" s="1" t="s">
        <v>2296</v>
      </c>
      <c r="E847" s="1">
        <v>1</v>
      </c>
      <c r="F847" s="1" t="s">
        <v>24</v>
      </c>
      <c r="G847" s="2">
        <v>135000</v>
      </c>
      <c r="H847" s="1" t="s">
        <v>48</v>
      </c>
      <c r="I847" s="1" t="s">
        <v>5</v>
      </c>
      <c r="J847" s="1" t="s">
        <v>6</v>
      </c>
      <c r="K847" s="1">
        <v>13</v>
      </c>
      <c r="L847" s="3">
        <v>45630</v>
      </c>
      <c r="M847" s="1">
        <v>16</v>
      </c>
      <c r="N847" s="1" t="s">
        <v>2297</v>
      </c>
      <c r="O847" s="1" t="s">
        <v>6</v>
      </c>
      <c r="P847" s="2">
        <v>1598</v>
      </c>
      <c r="Q847" s="1">
        <v>64.2</v>
      </c>
      <c r="R847" s="1">
        <v>5</v>
      </c>
      <c r="S847" s="1">
        <v>116</v>
      </c>
      <c r="T847" s="1">
        <v>2011</v>
      </c>
      <c r="U847" s="5" t="str">
        <f t="shared" si="130"/>
        <v>Manual</v>
      </c>
      <c r="V847" s="7">
        <f t="shared" si="131"/>
        <v>5000</v>
      </c>
      <c r="W847" s="7" t="str">
        <f>IFERROR(INDEX(PriceBands!C:C,MATCH(V847,PriceBands!A:A,0)),"£30k+")</f>
        <v>£5-10k</v>
      </c>
      <c r="X847" s="7">
        <f t="shared" si="132"/>
        <v>100000</v>
      </c>
      <c r="Y847" s="7" t="str">
        <f>IFERROR(INDEX(MileageBand!B:B,MATCH(VehicleData!X847,MileageBand!A:A,0)),"Extremely High")</f>
        <v>High</v>
      </c>
      <c r="Z847" s="7">
        <f t="shared" si="133"/>
        <v>1.6</v>
      </c>
      <c r="AA847" s="9" t="str">
        <f t="shared" si="134"/>
        <v>Y</v>
      </c>
      <c r="AB847" s="9" t="str">
        <f t="shared" si="135"/>
        <v>N</v>
      </c>
      <c r="AC847" s="9" t="str">
        <f t="shared" si="136"/>
        <v>Y</v>
      </c>
      <c r="AD847" s="9" t="str">
        <f t="shared" si="137"/>
        <v>N</v>
      </c>
      <c r="AE847" s="9" t="str">
        <f t="shared" si="138"/>
        <v>Y</v>
      </c>
      <c r="AF847" s="11" t="str">
        <f t="shared" si="139"/>
        <v>N</v>
      </c>
    </row>
    <row r="848" spans="1:32" ht="13" x14ac:dyDescent="0.15">
      <c r="A848" s="1" t="s">
        <v>2298</v>
      </c>
      <c r="B848" s="1" t="s">
        <v>1556</v>
      </c>
      <c r="C848" s="2">
        <v>17407</v>
      </c>
      <c r="D848" s="1" t="s">
        <v>2299</v>
      </c>
      <c r="E848" s="1">
        <v>2</v>
      </c>
      <c r="F848" s="1" t="s">
        <v>11</v>
      </c>
      <c r="G848" s="2">
        <v>18000</v>
      </c>
      <c r="H848" s="1" t="s">
        <v>32</v>
      </c>
      <c r="I848" s="1" t="s">
        <v>66</v>
      </c>
      <c r="J848" s="1" t="s">
        <v>26</v>
      </c>
      <c r="K848" s="1">
        <v>6</v>
      </c>
      <c r="L848" s="3">
        <v>45321</v>
      </c>
      <c r="M848" s="1">
        <v>30</v>
      </c>
      <c r="N848" s="1" t="s">
        <v>2300</v>
      </c>
      <c r="O848" s="1" t="s">
        <v>28</v>
      </c>
      <c r="P848" s="2">
        <v>1969</v>
      </c>
      <c r="Q848" s="1">
        <v>33.200000000000003</v>
      </c>
      <c r="R848" s="1">
        <v>5</v>
      </c>
      <c r="S848" s="1">
        <v>155</v>
      </c>
      <c r="T848" s="1">
        <v>2018</v>
      </c>
      <c r="U848" s="5" t="str">
        <f t="shared" si="130"/>
        <v>Automatic</v>
      </c>
      <c r="V848" s="7">
        <f t="shared" si="131"/>
        <v>15000</v>
      </c>
      <c r="W848" s="7" t="str">
        <f>IFERROR(INDEX(PriceBands!C:C,MATCH(V848,PriceBands!A:A,0)),"£30k+")</f>
        <v>£15-20k</v>
      </c>
      <c r="X848" s="7">
        <f t="shared" si="132"/>
        <v>0</v>
      </c>
      <c r="Y848" s="7" t="str">
        <f>IFERROR(INDEX(MileageBand!B:B,MATCH(VehicleData!X848,MileageBand!A:A,0)),"Extremely High")</f>
        <v>Low</v>
      </c>
      <c r="Z848" s="7">
        <f t="shared" si="133"/>
        <v>2</v>
      </c>
      <c r="AA848" s="9" t="str">
        <f t="shared" si="134"/>
        <v>Y</v>
      </c>
      <c r="AB848" s="9" t="str">
        <f t="shared" si="135"/>
        <v>Y</v>
      </c>
      <c r="AC848" s="9" t="str">
        <f t="shared" si="136"/>
        <v>Y</v>
      </c>
      <c r="AD848" s="9" t="str">
        <f t="shared" si="137"/>
        <v>Y</v>
      </c>
      <c r="AE848" s="9" t="str">
        <f t="shared" si="138"/>
        <v>Y</v>
      </c>
      <c r="AF848" s="11" t="str">
        <f t="shared" si="139"/>
        <v>Y</v>
      </c>
    </row>
    <row r="849" spans="1:32" ht="13" x14ac:dyDescent="0.15">
      <c r="A849" s="1" t="s">
        <v>2301</v>
      </c>
      <c r="B849" s="1" t="s">
        <v>104</v>
      </c>
      <c r="C849" s="2">
        <v>5345</v>
      </c>
      <c r="D849" s="1" t="s">
        <v>2302</v>
      </c>
      <c r="E849" s="1">
        <v>1</v>
      </c>
      <c r="F849" s="1" t="s">
        <v>11</v>
      </c>
      <c r="G849" s="2">
        <v>31000</v>
      </c>
      <c r="H849" s="1" t="s">
        <v>4</v>
      </c>
      <c r="I849" s="1" t="s">
        <v>5</v>
      </c>
      <c r="J849" s="1" t="s">
        <v>13</v>
      </c>
      <c r="K849" s="1">
        <v>8</v>
      </c>
      <c r="L849" s="3">
        <v>45547</v>
      </c>
      <c r="M849" s="1">
        <v>6</v>
      </c>
      <c r="N849" s="1" t="s">
        <v>2303</v>
      </c>
      <c r="O849" s="1" t="s">
        <v>20</v>
      </c>
      <c r="P849" s="1">
        <v>998</v>
      </c>
      <c r="Q849" s="1">
        <v>68.900000000000006</v>
      </c>
      <c r="R849" s="1">
        <v>4</v>
      </c>
      <c r="S849" s="1">
        <v>95</v>
      </c>
      <c r="T849" s="1">
        <v>2016</v>
      </c>
      <c r="U849" s="5" t="str">
        <f t="shared" si="130"/>
        <v>Manual</v>
      </c>
      <c r="V849" s="7">
        <f t="shared" si="131"/>
        <v>5000</v>
      </c>
      <c r="W849" s="7" t="str">
        <f>IFERROR(INDEX(PriceBands!C:C,MATCH(V849,PriceBands!A:A,0)),"£30k+")</f>
        <v>£5-10k</v>
      </c>
      <c r="X849" s="7">
        <f t="shared" si="132"/>
        <v>0</v>
      </c>
      <c r="Y849" s="7" t="str">
        <f>IFERROR(INDEX(MileageBand!B:B,MATCH(VehicleData!X849,MileageBand!A:A,0)),"Extremely High")</f>
        <v>Low</v>
      </c>
      <c r="Z849" s="7">
        <f t="shared" si="133"/>
        <v>1</v>
      </c>
      <c r="AA849" s="9" t="str">
        <f t="shared" si="134"/>
        <v>Y</v>
      </c>
      <c r="AB849" s="9" t="str">
        <f t="shared" si="135"/>
        <v>Y</v>
      </c>
      <c r="AC849" s="9" t="str">
        <f t="shared" si="136"/>
        <v>Y</v>
      </c>
      <c r="AD849" s="9" t="str">
        <f t="shared" si="137"/>
        <v>Y</v>
      </c>
      <c r="AE849" s="9" t="str">
        <f t="shared" si="138"/>
        <v>Y</v>
      </c>
      <c r="AF849" s="11" t="str">
        <f t="shared" si="139"/>
        <v>Y</v>
      </c>
    </row>
    <row r="850" spans="1:32" ht="13" x14ac:dyDescent="0.15">
      <c r="A850" s="1" t="s">
        <v>2304</v>
      </c>
      <c r="B850" s="1" t="s">
        <v>112</v>
      </c>
      <c r="C850" s="2">
        <v>5957</v>
      </c>
      <c r="D850" s="1" t="s">
        <v>2305</v>
      </c>
      <c r="E850" s="1">
        <v>1</v>
      </c>
      <c r="F850" s="1" t="s">
        <v>24</v>
      </c>
      <c r="G850" s="2">
        <v>49500</v>
      </c>
      <c r="H850" s="1" t="s">
        <v>4</v>
      </c>
      <c r="I850" s="1" t="s">
        <v>5</v>
      </c>
      <c r="J850" s="1" t="s">
        <v>13</v>
      </c>
      <c r="K850" s="1">
        <v>9</v>
      </c>
      <c r="L850" s="3">
        <v>45576</v>
      </c>
      <c r="M850" s="1">
        <v>21</v>
      </c>
      <c r="N850" s="1" t="s">
        <v>2306</v>
      </c>
      <c r="O850" s="1" t="s">
        <v>20</v>
      </c>
      <c r="P850" s="2">
        <v>1560</v>
      </c>
      <c r="Q850" s="1">
        <v>88.3</v>
      </c>
      <c r="R850" s="1">
        <v>5</v>
      </c>
      <c r="S850" s="1">
        <v>84</v>
      </c>
      <c r="T850" s="1">
        <v>2015</v>
      </c>
      <c r="U850" s="5" t="str">
        <f t="shared" si="130"/>
        <v>Manual</v>
      </c>
      <c r="V850" s="7">
        <f t="shared" si="131"/>
        <v>5000</v>
      </c>
      <c r="W850" s="7" t="str">
        <f>IFERROR(INDEX(PriceBands!C:C,MATCH(V850,PriceBands!A:A,0)),"£30k+")</f>
        <v>£5-10k</v>
      </c>
      <c r="X850" s="7">
        <f t="shared" si="132"/>
        <v>0</v>
      </c>
      <c r="Y850" s="7" t="str">
        <f>IFERROR(INDEX(MileageBand!B:B,MATCH(VehicleData!X850,MileageBand!A:A,0)),"Extremely High")</f>
        <v>Low</v>
      </c>
      <c r="Z850" s="7">
        <f t="shared" si="133"/>
        <v>1.6</v>
      </c>
      <c r="AA850" s="9" t="str">
        <f t="shared" si="134"/>
        <v>Y</v>
      </c>
      <c r="AB850" s="9" t="str">
        <f t="shared" si="135"/>
        <v>Y</v>
      </c>
      <c r="AC850" s="9" t="str">
        <f t="shared" si="136"/>
        <v>Y</v>
      </c>
      <c r="AD850" s="9" t="str">
        <f t="shared" si="137"/>
        <v>Y</v>
      </c>
      <c r="AE850" s="9" t="str">
        <f t="shared" si="138"/>
        <v>Y</v>
      </c>
      <c r="AF850" s="11" t="str">
        <f t="shared" si="139"/>
        <v>Y</v>
      </c>
    </row>
    <row r="851" spans="1:32" ht="13" x14ac:dyDescent="0.15">
      <c r="A851" s="1" t="s">
        <v>2307</v>
      </c>
      <c r="B851" s="1" t="s">
        <v>46</v>
      </c>
      <c r="C851" s="2">
        <v>4940</v>
      </c>
      <c r="D851" s="1" t="s">
        <v>2308</v>
      </c>
      <c r="E851" s="1">
        <v>1</v>
      </c>
      <c r="F851" s="1" t="s">
        <v>24</v>
      </c>
      <c r="G851" s="2">
        <v>18760</v>
      </c>
      <c r="H851" s="1" t="s">
        <v>65</v>
      </c>
      <c r="I851" s="1" t="s">
        <v>5</v>
      </c>
      <c r="J851" s="1" t="s">
        <v>13</v>
      </c>
      <c r="K851" s="1">
        <v>12</v>
      </c>
      <c r="L851" s="3">
        <v>45461</v>
      </c>
      <c r="M851" s="1">
        <v>18</v>
      </c>
      <c r="N851" s="1" t="s">
        <v>2309</v>
      </c>
      <c r="O851" s="1" t="s">
        <v>20</v>
      </c>
      <c r="P851" s="2">
        <v>1598</v>
      </c>
      <c r="Q851" s="1">
        <v>68.900000000000006</v>
      </c>
      <c r="R851" s="1">
        <v>5</v>
      </c>
      <c r="S851" s="1">
        <v>109</v>
      </c>
      <c r="T851" s="1">
        <v>2012</v>
      </c>
      <c r="U851" s="5" t="str">
        <f t="shared" si="130"/>
        <v>Manual</v>
      </c>
      <c r="V851" s="7">
        <f t="shared" si="131"/>
        <v>0</v>
      </c>
      <c r="W851" s="7" t="str">
        <f>IFERROR(INDEX(PriceBands!C:C,MATCH(V851,PriceBands!A:A,0)),"£30k+")</f>
        <v>£0-5k</v>
      </c>
      <c r="X851" s="7">
        <f t="shared" si="132"/>
        <v>0</v>
      </c>
      <c r="Y851" s="7" t="str">
        <f>IFERROR(INDEX(MileageBand!B:B,MATCH(VehicleData!X851,MileageBand!A:A,0)),"Extremely High")</f>
        <v>Low</v>
      </c>
      <c r="Z851" s="7">
        <f t="shared" si="133"/>
        <v>1.6</v>
      </c>
      <c r="AA851" s="9" t="str">
        <f t="shared" si="134"/>
        <v>Y</v>
      </c>
      <c r="AB851" s="9" t="str">
        <f t="shared" si="135"/>
        <v>Y</v>
      </c>
      <c r="AC851" s="9" t="str">
        <f t="shared" si="136"/>
        <v>Y</v>
      </c>
      <c r="AD851" s="9" t="str">
        <f t="shared" si="137"/>
        <v>N</v>
      </c>
      <c r="AE851" s="9" t="str">
        <f t="shared" si="138"/>
        <v>Y</v>
      </c>
      <c r="AF851" s="11" t="str">
        <f t="shared" si="139"/>
        <v>N</v>
      </c>
    </row>
    <row r="852" spans="1:32" ht="13" x14ac:dyDescent="0.15">
      <c r="A852" s="1" t="s">
        <v>2310</v>
      </c>
      <c r="B852" s="1" t="s">
        <v>108</v>
      </c>
      <c r="C852" s="2">
        <v>6090</v>
      </c>
      <c r="D852" s="1" t="s">
        <v>2311</v>
      </c>
      <c r="E852" s="1">
        <v>1</v>
      </c>
      <c r="F852" s="1" t="s">
        <v>24</v>
      </c>
      <c r="G852" s="2">
        <v>19500</v>
      </c>
      <c r="H852" s="1" t="s">
        <v>56</v>
      </c>
      <c r="I852" s="1" t="s">
        <v>25</v>
      </c>
      <c r="J852" s="1" t="s">
        <v>13</v>
      </c>
      <c r="K852" s="1">
        <v>9</v>
      </c>
      <c r="L852" s="3">
        <v>44515</v>
      </c>
      <c r="M852" s="1">
        <v>11</v>
      </c>
      <c r="N852" s="1" t="s">
        <v>2312</v>
      </c>
      <c r="O852" s="1" t="s">
        <v>20</v>
      </c>
      <c r="P852" s="2">
        <v>1582</v>
      </c>
      <c r="Q852" s="1">
        <v>78.5</v>
      </c>
      <c r="R852" s="1">
        <v>5</v>
      </c>
      <c r="S852" s="1">
        <v>94</v>
      </c>
      <c r="T852" s="1">
        <v>2015</v>
      </c>
      <c r="U852" s="5" t="str">
        <f t="shared" si="130"/>
        <v>Manual</v>
      </c>
      <c r="V852" s="7">
        <f t="shared" si="131"/>
        <v>5000</v>
      </c>
      <c r="W852" s="7" t="str">
        <f>IFERROR(INDEX(PriceBands!C:C,MATCH(V852,PriceBands!A:A,0)),"£30k+")</f>
        <v>£5-10k</v>
      </c>
      <c r="X852" s="7">
        <f t="shared" si="132"/>
        <v>0</v>
      </c>
      <c r="Y852" s="7" t="str">
        <f>IFERROR(INDEX(MileageBand!B:B,MATCH(VehicleData!X852,MileageBand!A:A,0)),"Extremely High")</f>
        <v>Low</v>
      </c>
      <c r="Z852" s="7">
        <f t="shared" si="133"/>
        <v>1.6</v>
      </c>
      <c r="AA852" s="9" t="str">
        <f t="shared" si="134"/>
        <v>Y</v>
      </c>
      <c r="AB852" s="9" t="str">
        <f t="shared" si="135"/>
        <v>Y</v>
      </c>
      <c r="AC852" s="9" t="str">
        <f t="shared" si="136"/>
        <v>Y</v>
      </c>
      <c r="AD852" s="9" t="str">
        <f t="shared" si="137"/>
        <v>Y</v>
      </c>
      <c r="AE852" s="9" t="str">
        <f t="shared" si="138"/>
        <v>Y</v>
      </c>
      <c r="AF852" s="11" t="str">
        <f t="shared" si="139"/>
        <v>Y</v>
      </c>
    </row>
    <row r="853" spans="1:32" ht="13" x14ac:dyDescent="0.15">
      <c r="A853" s="1" t="s">
        <v>2313</v>
      </c>
      <c r="B853" s="1" t="s">
        <v>214</v>
      </c>
      <c r="C853" s="2">
        <v>4393</v>
      </c>
      <c r="D853" s="1" t="s">
        <v>2314</v>
      </c>
      <c r="E853" s="1">
        <v>1</v>
      </c>
      <c r="F853" s="1" t="s">
        <v>11</v>
      </c>
      <c r="G853" s="2">
        <v>105595</v>
      </c>
      <c r="H853" s="1" t="s">
        <v>32</v>
      </c>
      <c r="I853" s="1" t="s">
        <v>5</v>
      </c>
      <c r="J853" s="1" t="s">
        <v>13</v>
      </c>
      <c r="K853" s="1">
        <v>9</v>
      </c>
      <c r="L853" s="3">
        <v>45451</v>
      </c>
      <c r="M853" s="1">
        <v>15</v>
      </c>
      <c r="N853" s="1" t="s">
        <v>2315</v>
      </c>
      <c r="O853" s="1" t="s">
        <v>20</v>
      </c>
      <c r="P853" s="2">
        <v>1197</v>
      </c>
      <c r="Q853" s="1">
        <v>55.4</v>
      </c>
      <c r="R853" s="1">
        <v>5</v>
      </c>
      <c r="S853" s="1">
        <v>119</v>
      </c>
      <c r="T853" s="1">
        <v>2015</v>
      </c>
      <c r="U853" s="5" t="str">
        <f t="shared" si="130"/>
        <v>Manual</v>
      </c>
      <c r="V853" s="7">
        <f t="shared" si="131"/>
        <v>0</v>
      </c>
      <c r="W853" s="7" t="str">
        <f>IFERROR(INDEX(PriceBands!C:C,MATCH(V853,PriceBands!A:A,0)),"£30k+")</f>
        <v>£0-5k</v>
      </c>
      <c r="X853" s="7">
        <f t="shared" si="132"/>
        <v>100000</v>
      </c>
      <c r="Y853" s="7" t="str">
        <f>IFERROR(INDEX(MileageBand!B:B,MATCH(VehicleData!X853,MileageBand!A:A,0)),"Extremely High")</f>
        <v>High</v>
      </c>
      <c r="Z853" s="7">
        <f t="shared" si="133"/>
        <v>1.2</v>
      </c>
      <c r="AA853" s="9" t="str">
        <f t="shared" si="134"/>
        <v>Y</v>
      </c>
      <c r="AB853" s="9" t="str">
        <f t="shared" si="135"/>
        <v>N</v>
      </c>
      <c r="AC853" s="9" t="str">
        <f t="shared" si="136"/>
        <v>Y</v>
      </c>
      <c r="AD853" s="9" t="str">
        <f t="shared" si="137"/>
        <v>Y</v>
      </c>
      <c r="AE853" s="9" t="str">
        <f t="shared" si="138"/>
        <v>Y</v>
      </c>
      <c r="AF853" s="11" t="str">
        <f t="shared" si="139"/>
        <v>N</v>
      </c>
    </row>
    <row r="854" spans="1:32" ht="13" x14ac:dyDescent="0.15">
      <c r="A854" s="1" t="s">
        <v>2316</v>
      </c>
      <c r="B854" s="1" t="s">
        <v>22</v>
      </c>
      <c r="C854" s="2">
        <v>8745</v>
      </c>
      <c r="D854" s="1" t="s">
        <v>1039</v>
      </c>
      <c r="E854" s="1">
        <v>1</v>
      </c>
      <c r="F854" s="1" t="s">
        <v>24</v>
      </c>
      <c r="G854" s="2">
        <v>33000</v>
      </c>
      <c r="H854" s="1" t="s">
        <v>48</v>
      </c>
      <c r="I854" s="1" t="s">
        <v>25</v>
      </c>
      <c r="J854" s="1" t="s">
        <v>13</v>
      </c>
      <c r="K854" s="1">
        <v>10</v>
      </c>
      <c r="L854" s="3">
        <v>43661</v>
      </c>
      <c r="M854" s="1">
        <v>11</v>
      </c>
      <c r="N854" s="1" t="s">
        <v>2317</v>
      </c>
      <c r="O854" s="1" t="s">
        <v>20</v>
      </c>
      <c r="P854" s="2">
        <v>1598</v>
      </c>
      <c r="Q854" s="1">
        <v>72.400000000000006</v>
      </c>
      <c r="R854" s="1">
        <v>5</v>
      </c>
      <c r="S854" s="1">
        <v>99</v>
      </c>
      <c r="T854" s="1">
        <v>2014</v>
      </c>
      <c r="U854" s="5" t="str">
        <f t="shared" si="130"/>
        <v>Manual</v>
      </c>
      <c r="V854" s="7">
        <f t="shared" si="131"/>
        <v>5000</v>
      </c>
      <c r="W854" s="7" t="str">
        <f>IFERROR(INDEX(PriceBands!C:C,MATCH(V854,PriceBands!A:A,0)),"£30k+")</f>
        <v>£5-10k</v>
      </c>
      <c r="X854" s="7">
        <f t="shared" si="132"/>
        <v>0</v>
      </c>
      <c r="Y854" s="7" t="str">
        <f>IFERROR(INDEX(MileageBand!B:B,MATCH(VehicleData!X854,MileageBand!A:A,0)),"Extremely High")</f>
        <v>Low</v>
      </c>
      <c r="Z854" s="7">
        <f t="shared" si="133"/>
        <v>1.6</v>
      </c>
      <c r="AA854" s="9" t="str">
        <f t="shared" si="134"/>
        <v>Y</v>
      </c>
      <c r="AB854" s="9" t="str">
        <f t="shared" si="135"/>
        <v>Y</v>
      </c>
      <c r="AC854" s="9" t="str">
        <f t="shared" si="136"/>
        <v>Y</v>
      </c>
      <c r="AD854" s="9" t="str">
        <f t="shared" si="137"/>
        <v>Y</v>
      </c>
      <c r="AE854" s="9" t="str">
        <f t="shared" si="138"/>
        <v>Y</v>
      </c>
      <c r="AF854" s="11" t="str">
        <f t="shared" si="139"/>
        <v>Y</v>
      </c>
    </row>
    <row r="855" spans="1:32" ht="13" x14ac:dyDescent="0.15">
      <c r="A855" s="1" t="s">
        <v>2318</v>
      </c>
      <c r="B855" s="1" t="s">
        <v>22</v>
      </c>
      <c r="C855" s="2">
        <v>4860</v>
      </c>
      <c r="D855" s="1" t="s">
        <v>2319</v>
      </c>
      <c r="E855" s="1">
        <v>1</v>
      </c>
      <c r="F855" s="1" t="s">
        <v>11</v>
      </c>
      <c r="G855" s="2">
        <v>109158</v>
      </c>
      <c r="H855" s="1" t="s">
        <v>65</v>
      </c>
      <c r="I855" s="1" t="s">
        <v>5</v>
      </c>
      <c r="J855" s="1" t="s">
        <v>13</v>
      </c>
      <c r="K855" s="1">
        <v>11</v>
      </c>
      <c r="L855" s="3">
        <v>45646</v>
      </c>
      <c r="M855" s="1">
        <v>7</v>
      </c>
      <c r="N855" s="1" t="s">
        <v>2320</v>
      </c>
      <c r="O855" s="1" t="s">
        <v>20</v>
      </c>
      <c r="P855" s="2">
        <v>1197</v>
      </c>
      <c r="Q855" s="1">
        <v>57.7</v>
      </c>
      <c r="R855" s="1">
        <v>5</v>
      </c>
      <c r="S855" s="1">
        <v>113</v>
      </c>
      <c r="T855" s="1">
        <v>2013</v>
      </c>
      <c r="U855" s="5" t="str">
        <f t="shared" si="130"/>
        <v>Manual</v>
      </c>
      <c r="V855" s="7">
        <f t="shared" si="131"/>
        <v>0</v>
      </c>
      <c r="W855" s="7" t="str">
        <f>IFERROR(INDEX(PriceBands!C:C,MATCH(V855,PriceBands!A:A,0)),"£30k+")</f>
        <v>£0-5k</v>
      </c>
      <c r="X855" s="7">
        <f t="shared" si="132"/>
        <v>100000</v>
      </c>
      <c r="Y855" s="7" t="str">
        <f>IFERROR(INDEX(MileageBand!B:B,MATCH(VehicleData!X855,MileageBand!A:A,0)),"Extremely High")</f>
        <v>High</v>
      </c>
      <c r="Z855" s="7">
        <f t="shared" si="133"/>
        <v>1.2</v>
      </c>
      <c r="AA855" s="9" t="str">
        <f t="shared" si="134"/>
        <v>Y</v>
      </c>
      <c r="AB855" s="9" t="str">
        <f t="shared" si="135"/>
        <v>N</v>
      </c>
      <c r="AC855" s="9" t="str">
        <f t="shared" si="136"/>
        <v>Y</v>
      </c>
      <c r="AD855" s="9" t="str">
        <f t="shared" si="137"/>
        <v>N</v>
      </c>
      <c r="AE855" s="9" t="str">
        <f t="shared" si="138"/>
        <v>Y</v>
      </c>
      <c r="AF855" s="11" t="str">
        <f t="shared" si="139"/>
        <v>N</v>
      </c>
    </row>
    <row r="856" spans="1:32" ht="13" x14ac:dyDescent="0.15">
      <c r="A856" s="1" t="s">
        <v>2321</v>
      </c>
      <c r="B856" s="1" t="s">
        <v>22</v>
      </c>
      <c r="C856" s="2">
        <v>7410</v>
      </c>
      <c r="D856" s="1" t="s">
        <v>2319</v>
      </c>
      <c r="E856" s="1">
        <v>1</v>
      </c>
      <c r="F856" s="1" t="s">
        <v>11</v>
      </c>
      <c r="G856" s="2">
        <v>58000</v>
      </c>
      <c r="H856" s="1" t="s">
        <v>12</v>
      </c>
      <c r="I856" s="1" t="s">
        <v>25</v>
      </c>
      <c r="J856" s="1" t="s">
        <v>13</v>
      </c>
      <c r="K856" s="1">
        <v>11</v>
      </c>
      <c r="L856" s="3">
        <v>44914</v>
      </c>
      <c r="M856" s="1">
        <v>7</v>
      </c>
      <c r="N856" s="1" t="s">
        <v>2322</v>
      </c>
      <c r="O856" s="1" t="s">
        <v>20</v>
      </c>
      <c r="P856" s="2">
        <v>1197</v>
      </c>
      <c r="Q856" s="1">
        <v>57.7</v>
      </c>
      <c r="R856" s="1">
        <v>5</v>
      </c>
      <c r="S856" s="1">
        <v>113</v>
      </c>
      <c r="T856" s="1">
        <v>2013</v>
      </c>
      <c r="U856" s="5" t="str">
        <f t="shared" si="130"/>
        <v>Manual</v>
      </c>
      <c r="V856" s="7">
        <f t="shared" si="131"/>
        <v>5000</v>
      </c>
      <c r="W856" s="7" t="str">
        <f>IFERROR(INDEX(PriceBands!C:C,MATCH(V856,PriceBands!A:A,0)),"£30k+")</f>
        <v>£5-10k</v>
      </c>
      <c r="X856" s="7">
        <f t="shared" si="132"/>
        <v>50000</v>
      </c>
      <c r="Y856" s="7" t="str">
        <f>IFERROR(INDEX(MileageBand!B:B,MATCH(VehicleData!X856,MileageBand!A:A,0)),"Extremely High")</f>
        <v>Medium</v>
      </c>
      <c r="Z856" s="7">
        <f t="shared" si="133"/>
        <v>1.2</v>
      </c>
      <c r="AA856" s="9" t="str">
        <f t="shared" si="134"/>
        <v>Y</v>
      </c>
      <c r="AB856" s="9" t="str">
        <f t="shared" si="135"/>
        <v>Y</v>
      </c>
      <c r="AC856" s="9" t="str">
        <f t="shared" si="136"/>
        <v>Y</v>
      </c>
      <c r="AD856" s="9" t="str">
        <f t="shared" si="137"/>
        <v>N</v>
      </c>
      <c r="AE856" s="9" t="str">
        <f t="shared" si="138"/>
        <v>Y</v>
      </c>
      <c r="AF856" s="11" t="str">
        <f t="shared" si="139"/>
        <v>N</v>
      </c>
    </row>
    <row r="857" spans="1:32" ht="13" x14ac:dyDescent="0.15">
      <c r="A857" s="1" t="s">
        <v>2323</v>
      </c>
      <c r="B857" s="1" t="s">
        <v>22</v>
      </c>
      <c r="C857" s="2">
        <v>3872</v>
      </c>
      <c r="D857" s="1" t="s">
        <v>2324</v>
      </c>
      <c r="E857" s="1">
        <v>2</v>
      </c>
      <c r="F857" s="1" t="s">
        <v>24</v>
      </c>
      <c r="G857" s="2">
        <v>35000</v>
      </c>
      <c r="H857" s="1" t="s">
        <v>32</v>
      </c>
      <c r="I857" s="1" t="s">
        <v>5</v>
      </c>
      <c r="J857" s="1" t="s">
        <v>26</v>
      </c>
      <c r="K857" s="1">
        <v>14</v>
      </c>
      <c r="L857" s="3">
        <v>45640</v>
      </c>
      <c r="M857" s="1">
        <v>21</v>
      </c>
      <c r="N857" s="1" t="s">
        <v>2325</v>
      </c>
      <c r="O857" s="1" t="s">
        <v>28</v>
      </c>
      <c r="P857" s="2">
        <v>1968</v>
      </c>
      <c r="Q857" s="1">
        <v>47.1</v>
      </c>
      <c r="R857" s="1">
        <v>5</v>
      </c>
      <c r="S857" s="1">
        <v>158</v>
      </c>
      <c r="T857" s="1">
        <v>2010</v>
      </c>
      <c r="U857" s="5" t="str">
        <f t="shared" si="130"/>
        <v>Automatic</v>
      </c>
      <c r="V857" s="7">
        <f t="shared" si="131"/>
        <v>0</v>
      </c>
      <c r="W857" s="7" t="str">
        <f>IFERROR(INDEX(PriceBands!C:C,MATCH(V857,PriceBands!A:A,0)),"£30k+")</f>
        <v>£0-5k</v>
      </c>
      <c r="X857" s="7">
        <f t="shared" si="132"/>
        <v>0</v>
      </c>
      <c r="Y857" s="7" t="str">
        <f>IFERROR(INDEX(MileageBand!B:B,MATCH(VehicleData!X857,MileageBand!A:A,0)),"Extremely High")</f>
        <v>Low</v>
      </c>
      <c r="Z857" s="7">
        <f t="shared" si="133"/>
        <v>2</v>
      </c>
      <c r="AA857" s="9" t="str">
        <f t="shared" si="134"/>
        <v>Y</v>
      </c>
      <c r="AB857" s="9" t="str">
        <f t="shared" si="135"/>
        <v>Y</v>
      </c>
      <c r="AC857" s="9" t="str">
        <f t="shared" si="136"/>
        <v>Y</v>
      </c>
      <c r="AD857" s="9" t="str">
        <f t="shared" si="137"/>
        <v>N</v>
      </c>
      <c r="AE857" s="9" t="str">
        <f t="shared" si="138"/>
        <v>Y</v>
      </c>
      <c r="AF857" s="11" t="str">
        <f t="shared" si="139"/>
        <v>N</v>
      </c>
    </row>
    <row r="858" spans="1:32" ht="13" x14ac:dyDescent="0.15">
      <c r="A858" s="1" t="s">
        <v>2326</v>
      </c>
      <c r="B858" s="1" t="s">
        <v>22</v>
      </c>
      <c r="C858" s="2">
        <v>3737</v>
      </c>
      <c r="D858" s="1" t="s">
        <v>169</v>
      </c>
      <c r="E858" s="1">
        <v>1</v>
      </c>
      <c r="F858" s="1" t="s">
        <v>11</v>
      </c>
      <c r="G858" s="2">
        <v>6310</v>
      </c>
      <c r="H858" s="1" t="s">
        <v>12</v>
      </c>
      <c r="I858" s="1" t="s">
        <v>5</v>
      </c>
      <c r="J858" s="1" t="s">
        <v>13</v>
      </c>
      <c r="K858" s="1">
        <v>14</v>
      </c>
      <c r="L858" s="3">
        <v>45499</v>
      </c>
      <c r="M858" s="1">
        <v>17</v>
      </c>
      <c r="N858" s="1" t="s">
        <v>2327</v>
      </c>
      <c r="O858" s="1" t="s">
        <v>20</v>
      </c>
      <c r="P858" s="2">
        <v>1390</v>
      </c>
      <c r="Q858" s="1">
        <v>45.6</v>
      </c>
      <c r="R858" s="1">
        <v>5</v>
      </c>
      <c r="S858" s="1">
        <v>144</v>
      </c>
      <c r="T858" s="1">
        <v>2010</v>
      </c>
      <c r="U858" s="5" t="str">
        <f t="shared" si="130"/>
        <v>Manual</v>
      </c>
      <c r="V858" s="7">
        <f t="shared" si="131"/>
        <v>0</v>
      </c>
      <c r="W858" s="7" t="str">
        <f>IFERROR(INDEX(PriceBands!C:C,MATCH(V858,PriceBands!A:A,0)),"£30k+")</f>
        <v>£0-5k</v>
      </c>
      <c r="X858" s="7">
        <f t="shared" si="132"/>
        <v>0</v>
      </c>
      <c r="Y858" s="7" t="str">
        <f>IFERROR(INDEX(MileageBand!B:B,MATCH(VehicleData!X858,MileageBand!A:A,0)),"Extremely High")</f>
        <v>Low</v>
      </c>
      <c r="Z858" s="7">
        <f t="shared" si="133"/>
        <v>1.4</v>
      </c>
      <c r="AA858" s="9" t="str">
        <f t="shared" si="134"/>
        <v>Y</v>
      </c>
      <c r="AB858" s="9" t="str">
        <f t="shared" si="135"/>
        <v>Y</v>
      </c>
      <c r="AC858" s="9" t="str">
        <f t="shared" si="136"/>
        <v>Y</v>
      </c>
      <c r="AD858" s="9" t="str">
        <f t="shared" si="137"/>
        <v>N</v>
      </c>
      <c r="AE858" s="9" t="str">
        <f t="shared" si="138"/>
        <v>Y</v>
      </c>
      <c r="AF858" s="11" t="str">
        <f t="shared" si="139"/>
        <v>N</v>
      </c>
    </row>
    <row r="859" spans="1:32" ht="13" x14ac:dyDescent="0.15">
      <c r="A859" s="1" t="s">
        <v>2328</v>
      </c>
      <c r="B859" s="1" t="s">
        <v>214</v>
      </c>
      <c r="C859" s="2">
        <v>13615</v>
      </c>
      <c r="D859" s="1" t="s">
        <v>2329</v>
      </c>
      <c r="E859" s="1">
        <v>1</v>
      </c>
      <c r="F859" s="1" t="s">
        <v>11</v>
      </c>
      <c r="G859" s="2">
        <v>18680</v>
      </c>
      <c r="H859" s="1" t="s">
        <v>12</v>
      </c>
      <c r="I859" s="1" t="s">
        <v>5</v>
      </c>
      <c r="J859" s="1" t="s">
        <v>13</v>
      </c>
      <c r="K859" s="1">
        <v>5</v>
      </c>
      <c r="L859" s="3">
        <v>45443</v>
      </c>
      <c r="M859" s="1">
        <v>12</v>
      </c>
      <c r="N859" s="1" t="s">
        <v>2330</v>
      </c>
      <c r="O859" s="1" t="s">
        <v>20</v>
      </c>
      <c r="P859" s="1">
        <v>999</v>
      </c>
      <c r="Q859" s="1">
        <v>51.4</v>
      </c>
      <c r="R859" s="1">
        <v>5</v>
      </c>
      <c r="S859" s="1">
        <v>110</v>
      </c>
      <c r="T859" s="1">
        <v>2019</v>
      </c>
      <c r="U859" s="5" t="str">
        <f t="shared" si="130"/>
        <v>Manual</v>
      </c>
      <c r="V859" s="7">
        <f t="shared" si="131"/>
        <v>10000</v>
      </c>
      <c r="W859" s="7" t="str">
        <f>IFERROR(INDEX(PriceBands!C:C,MATCH(V859,PriceBands!A:A,0)),"£30k+")</f>
        <v>£10-£15k</v>
      </c>
      <c r="X859" s="7">
        <f t="shared" si="132"/>
        <v>0</v>
      </c>
      <c r="Y859" s="7" t="str">
        <f>IFERROR(INDEX(MileageBand!B:B,MATCH(VehicleData!X859,MileageBand!A:A,0)),"Extremely High")</f>
        <v>Low</v>
      </c>
      <c r="Z859" s="7">
        <f t="shared" si="133"/>
        <v>1</v>
      </c>
      <c r="AA859" s="9" t="str">
        <f t="shared" si="134"/>
        <v>Y</v>
      </c>
      <c r="AB859" s="9" t="str">
        <f t="shared" si="135"/>
        <v>Y</v>
      </c>
      <c r="AC859" s="9" t="str">
        <f t="shared" si="136"/>
        <v>Y</v>
      </c>
      <c r="AD859" s="9" t="str">
        <f t="shared" si="137"/>
        <v>Y</v>
      </c>
      <c r="AE859" s="9" t="str">
        <f t="shared" si="138"/>
        <v>Y</v>
      </c>
      <c r="AF859" s="11" t="str">
        <f t="shared" si="139"/>
        <v>Y</v>
      </c>
    </row>
    <row r="860" spans="1:32" ht="13" x14ac:dyDescent="0.15">
      <c r="A860" s="1" t="s">
        <v>2331</v>
      </c>
      <c r="B860" s="1" t="s">
        <v>214</v>
      </c>
      <c r="C860" s="2">
        <v>13635</v>
      </c>
      <c r="D860" s="1" t="s">
        <v>2329</v>
      </c>
      <c r="E860" s="1">
        <v>1</v>
      </c>
      <c r="F860" s="1" t="s">
        <v>11</v>
      </c>
      <c r="G860" s="2">
        <v>11397</v>
      </c>
      <c r="H860" s="1" t="s">
        <v>56</v>
      </c>
      <c r="I860" s="1" t="s">
        <v>5</v>
      </c>
      <c r="J860" s="1" t="s">
        <v>13</v>
      </c>
      <c r="K860" s="1">
        <v>5</v>
      </c>
      <c r="L860" s="3">
        <v>45443</v>
      </c>
      <c r="M860" s="1">
        <v>12</v>
      </c>
      <c r="N860" s="1" t="s">
        <v>2332</v>
      </c>
      <c r="O860" s="1" t="s">
        <v>20</v>
      </c>
      <c r="P860" s="1">
        <v>999</v>
      </c>
      <c r="Q860" s="1">
        <v>51.4</v>
      </c>
      <c r="R860" s="1">
        <v>5</v>
      </c>
      <c r="S860" s="1">
        <v>110</v>
      </c>
      <c r="T860" s="1">
        <v>2019</v>
      </c>
      <c r="U860" s="5" t="str">
        <f t="shared" si="130"/>
        <v>Manual</v>
      </c>
      <c r="V860" s="7">
        <f t="shared" si="131"/>
        <v>10000</v>
      </c>
      <c r="W860" s="7" t="str">
        <f>IFERROR(INDEX(PriceBands!C:C,MATCH(V860,PriceBands!A:A,0)),"£30k+")</f>
        <v>£10-£15k</v>
      </c>
      <c r="X860" s="7">
        <f t="shared" si="132"/>
        <v>0</v>
      </c>
      <c r="Y860" s="7" t="str">
        <f>IFERROR(INDEX(MileageBand!B:B,MATCH(VehicleData!X860,MileageBand!A:A,0)),"Extremely High")</f>
        <v>Low</v>
      </c>
      <c r="Z860" s="7">
        <f t="shared" si="133"/>
        <v>1</v>
      </c>
      <c r="AA860" s="9" t="str">
        <f t="shared" si="134"/>
        <v>Y</v>
      </c>
      <c r="AB860" s="9" t="str">
        <f t="shared" si="135"/>
        <v>Y</v>
      </c>
      <c r="AC860" s="9" t="str">
        <f t="shared" si="136"/>
        <v>Y</v>
      </c>
      <c r="AD860" s="9" t="str">
        <f t="shared" si="137"/>
        <v>Y</v>
      </c>
      <c r="AE860" s="9" t="str">
        <f t="shared" si="138"/>
        <v>Y</v>
      </c>
      <c r="AF860" s="11" t="str">
        <f t="shared" si="139"/>
        <v>Y</v>
      </c>
    </row>
    <row r="861" spans="1:32" ht="13" x14ac:dyDescent="0.15">
      <c r="A861" s="1" t="s">
        <v>2333</v>
      </c>
      <c r="B861" s="1" t="s">
        <v>214</v>
      </c>
      <c r="C861" s="2">
        <v>13648</v>
      </c>
      <c r="D861" s="1" t="s">
        <v>2329</v>
      </c>
      <c r="E861" s="1">
        <v>1</v>
      </c>
      <c r="F861" s="1" t="s">
        <v>11</v>
      </c>
      <c r="G861" s="2">
        <v>17646</v>
      </c>
      <c r="H861" s="1" t="s">
        <v>65</v>
      </c>
      <c r="I861" s="1" t="s">
        <v>5</v>
      </c>
      <c r="J861" s="1" t="s">
        <v>13</v>
      </c>
      <c r="K861" s="1">
        <v>5</v>
      </c>
      <c r="L861" s="3">
        <v>45443</v>
      </c>
      <c r="M861" s="1">
        <v>12</v>
      </c>
      <c r="N861" s="1" t="s">
        <v>2334</v>
      </c>
      <c r="O861" s="1" t="s">
        <v>20</v>
      </c>
      <c r="P861" s="1">
        <v>999</v>
      </c>
      <c r="Q861" s="1">
        <v>51.4</v>
      </c>
      <c r="R861" s="1">
        <v>5</v>
      </c>
      <c r="S861" s="1">
        <v>110</v>
      </c>
      <c r="T861" s="1">
        <v>2019</v>
      </c>
      <c r="U861" s="5" t="str">
        <f t="shared" si="130"/>
        <v>Manual</v>
      </c>
      <c r="V861" s="7">
        <f t="shared" si="131"/>
        <v>10000</v>
      </c>
      <c r="W861" s="7" t="str">
        <f>IFERROR(INDEX(PriceBands!C:C,MATCH(V861,PriceBands!A:A,0)),"£30k+")</f>
        <v>£10-£15k</v>
      </c>
      <c r="X861" s="7">
        <f t="shared" si="132"/>
        <v>0</v>
      </c>
      <c r="Y861" s="7" t="str">
        <f>IFERROR(INDEX(MileageBand!B:B,MATCH(VehicleData!X861,MileageBand!A:A,0)),"Extremely High")</f>
        <v>Low</v>
      </c>
      <c r="Z861" s="7">
        <f t="shared" si="133"/>
        <v>1</v>
      </c>
      <c r="AA861" s="9" t="str">
        <f t="shared" si="134"/>
        <v>Y</v>
      </c>
      <c r="AB861" s="9" t="str">
        <f t="shared" si="135"/>
        <v>Y</v>
      </c>
      <c r="AC861" s="9" t="str">
        <f t="shared" si="136"/>
        <v>Y</v>
      </c>
      <c r="AD861" s="9" t="str">
        <f t="shared" si="137"/>
        <v>Y</v>
      </c>
      <c r="AE861" s="9" t="str">
        <f t="shared" si="138"/>
        <v>Y</v>
      </c>
      <c r="AF861" s="11" t="str">
        <f t="shared" si="139"/>
        <v>Y</v>
      </c>
    </row>
    <row r="862" spans="1:32" ht="13" x14ac:dyDescent="0.15">
      <c r="A862" s="1" t="s">
        <v>2335</v>
      </c>
      <c r="B862" s="1" t="s">
        <v>214</v>
      </c>
      <c r="C862" s="2">
        <v>13639</v>
      </c>
      <c r="D862" s="1" t="s">
        <v>2329</v>
      </c>
      <c r="E862" s="1">
        <v>1</v>
      </c>
      <c r="F862" s="1" t="s">
        <v>11</v>
      </c>
      <c r="G862" s="2">
        <v>9942</v>
      </c>
      <c r="H862" s="1" t="s">
        <v>32</v>
      </c>
      <c r="I862" s="1" t="s">
        <v>5</v>
      </c>
      <c r="J862" s="1" t="s">
        <v>13</v>
      </c>
      <c r="K862" s="1">
        <v>5</v>
      </c>
      <c r="L862" s="3">
        <v>45443</v>
      </c>
      <c r="M862" s="1">
        <v>12</v>
      </c>
      <c r="N862" s="1" t="s">
        <v>2336</v>
      </c>
      <c r="O862" s="1" t="s">
        <v>20</v>
      </c>
      <c r="P862" s="1">
        <v>999</v>
      </c>
      <c r="Q862" s="1">
        <v>51.4</v>
      </c>
      <c r="R862" s="1">
        <v>5</v>
      </c>
      <c r="S862" s="1">
        <v>110</v>
      </c>
      <c r="T862" s="1">
        <v>2019</v>
      </c>
      <c r="U862" s="5" t="str">
        <f t="shared" si="130"/>
        <v>Manual</v>
      </c>
      <c r="V862" s="7">
        <f t="shared" si="131"/>
        <v>10000</v>
      </c>
      <c r="W862" s="7" t="str">
        <f>IFERROR(INDEX(PriceBands!C:C,MATCH(V862,PriceBands!A:A,0)),"£30k+")</f>
        <v>£10-£15k</v>
      </c>
      <c r="X862" s="7">
        <f t="shared" si="132"/>
        <v>0</v>
      </c>
      <c r="Y862" s="7" t="str">
        <f>IFERROR(INDEX(MileageBand!B:B,MATCH(VehicleData!X862,MileageBand!A:A,0)),"Extremely High")</f>
        <v>Low</v>
      </c>
      <c r="Z862" s="7">
        <f t="shared" si="133"/>
        <v>1</v>
      </c>
      <c r="AA862" s="9" t="str">
        <f t="shared" si="134"/>
        <v>Y</v>
      </c>
      <c r="AB862" s="9" t="str">
        <f t="shared" si="135"/>
        <v>Y</v>
      </c>
      <c r="AC862" s="9" t="str">
        <f t="shared" si="136"/>
        <v>Y</v>
      </c>
      <c r="AD862" s="9" t="str">
        <f t="shared" si="137"/>
        <v>Y</v>
      </c>
      <c r="AE862" s="9" t="str">
        <f t="shared" si="138"/>
        <v>Y</v>
      </c>
      <c r="AF862" s="11" t="str">
        <f t="shared" si="139"/>
        <v>Y</v>
      </c>
    </row>
    <row r="863" spans="1:32" ht="13" x14ac:dyDescent="0.15">
      <c r="A863" s="1" t="s">
        <v>2337</v>
      </c>
      <c r="B863" s="1" t="s">
        <v>214</v>
      </c>
      <c r="C863" s="2">
        <v>13615</v>
      </c>
      <c r="D863" s="1" t="s">
        <v>2329</v>
      </c>
      <c r="E863" s="1">
        <v>1</v>
      </c>
      <c r="F863" s="1" t="s">
        <v>11</v>
      </c>
      <c r="G863" s="2">
        <v>13524</v>
      </c>
      <c r="H863" s="1" t="s">
        <v>65</v>
      </c>
      <c r="I863" s="1" t="s">
        <v>5</v>
      </c>
      <c r="J863" s="1" t="s">
        <v>13</v>
      </c>
      <c r="K863" s="1">
        <v>5</v>
      </c>
      <c r="L863" s="3">
        <v>45443</v>
      </c>
      <c r="M863" s="1">
        <v>12</v>
      </c>
      <c r="N863" s="1" t="s">
        <v>2338</v>
      </c>
      <c r="O863" s="1" t="s">
        <v>20</v>
      </c>
      <c r="P863" s="1">
        <v>999</v>
      </c>
      <c r="Q863" s="1">
        <v>51.4</v>
      </c>
      <c r="R863" s="1">
        <v>5</v>
      </c>
      <c r="S863" s="1">
        <v>110</v>
      </c>
      <c r="T863" s="1">
        <v>2019</v>
      </c>
      <c r="U863" s="5" t="str">
        <f t="shared" si="130"/>
        <v>Manual</v>
      </c>
      <c r="V863" s="7">
        <f t="shared" si="131"/>
        <v>10000</v>
      </c>
      <c r="W863" s="7" t="str">
        <f>IFERROR(INDEX(PriceBands!C:C,MATCH(V863,PriceBands!A:A,0)),"£30k+")</f>
        <v>£10-£15k</v>
      </c>
      <c r="X863" s="7">
        <f t="shared" si="132"/>
        <v>0</v>
      </c>
      <c r="Y863" s="7" t="str">
        <f>IFERROR(INDEX(MileageBand!B:B,MATCH(VehicleData!X863,MileageBand!A:A,0)),"Extremely High")</f>
        <v>Low</v>
      </c>
      <c r="Z863" s="7">
        <f t="shared" si="133"/>
        <v>1</v>
      </c>
      <c r="AA863" s="9" t="str">
        <f t="shared" si="134"/>
        <v>Y</v>
      </c>
      <c r="AB863" s="9" t="str">
        <f t="shared" si="135"/>
        <v>Y</v>
      </c>
      <c r="AC863" s="9" t="str">
        <f t="shared" si="136"/>
        <v>Y</v>
      </c>
      <c r="AD863" s="9" t="str">
        <f t="shared" si="137"/>
        <v>Y</v>
      </c>
      <c r="AE863" s="9" t="str">
        <f t="shared" si="138"/>
        <v>Y</v>
      </c>
      <c r="AF863" s="11" t="str">
        <f t="shared" si="139"/>
        <v>Y</v>
      </c>
    </row>
    <row r="864" spans="1:32" ht="13" x14ac:dyDescent="0.15">
      <c r="A864" s="1" t="s">
        <v>2339</v>
      </c>
      <c r="B864" s="1" t="s">
        <v>214</v>
      </c>
      <c r="C864" s="2">
        <v>13615</v>
      </c>
      <c r="D864" s="1" t="s">
        <v>2329</v>
      </c>
      <c r="E864" s="1">
        <v>1</v>
      </c>
      <c r="F864" s="1" t="s">
        <v>11</v>
      </c>
      <c r="G864" s="2">
        <v>19313</v>
      </c>
      <c r="H864" s="1" t="s">
        <v>65</v>
      </c>
      <c r="I864" s="1" t="s">
        <v>5</v>
      </c>
      <c r="J864" s="1" t="s">
        <v>13</v>
      </c>
      <c r="K864" s="1">
        <v>5</v>
      </c>
      <c r="L864" s="3">
        <v>45443</v>
      </c>
      <c r="M864" s="1">
        <v>12</v>
      </c>
      <c r="N864" s="1" t="s">
        <v>2340</v>
      </c>
      <c r="O864" s="1" t="s">
        <v>20</v>
      </c>
      <c r="P864" s="1">
        <v>999</v>
      </c>
      <c r="Q864" s="1">
        <v>51.4</v>
      </c>
      <c r="R864" s="1">
        <v>5</v>
      </c>
      <c r="S864" s="1">
        <v>110</v>
      </c>
      <c r="T864" s="1">
        <v>2019</v>
      </c>
      <c r="U864" s="5" t="str">
        <f t="shared" si="130"/>
        <v>Manual</v>
      </c>
      <c r="V864" s="7">
        <f t="shared" si="131"/>
        <v>10000</v>
      </c>
      <c r="W864" s="7" t="str">
        <f>IFERROR(INDEX(PriceBands!C:C,MATCH(V864,PriceBands!A:A,0)),"£30k+")</f>
        <v>£10-£15k</v>
      </c>
      <c r="X864" s="7">
        <f t="shared" si="132"/>
        <v>0</v>
      </c>
      <c r="Y864" s="7" t="str">
        <f>IFERROR(INDEX(MileageBand!B:B,MATCH(VehicleData!X864,MileageBand!A:A,0)),"Extremely High")</f>
        <v>Low</v>
      </c>
      <c r="Z864" s="7">
        <f t="shared" si="133"/>
        <v>1</v>
      </c>
      <c r="AA864" s="9" t="str">
        <f t="shared" si="134"/>
        <v>Y</v>
      </c>
      <c r="AB864" s="9" t="str">
        <f t="shared" si="135"/>
        <v>Y</v>
      </c>
      <c r="AC864" s="9" t="str">
        <f t="shared" si="136"/>
        <v>Y</v>
      </c>
      <c r="AD864" s="9" t="str">
        <f t="shared" si="137"/>
        <v>Y</v>
      </c>
      <c r="AE864" s="9" t="str">
        <f t="shared" si="138"/>
        <v>Y</v>
      </c>
      <c r="AF864" s="11" t="str">
        <f t="shared" si="139"/>
        <v>Y</v>
      </c>
    </row>
    <row r="865" spans="1:32" ht="13" x14ac:dyDescent="0.15">
      <c r="A865" s="1" t="s">
        <v>2341</v>
      </c>
      <c r="B865" s="1" t="s">
        <v>214</v>
      </c>
      <c r="C865" s="2">
        <v>13648</v>
      </c>
      <c r="D865" s="1" t="s">
        <v>2329</v>
      </c>
      <c r="E865" s="1">
        <v>1</v>
      </c>
      <c r="F865" s="1" t="s">
        <v>11</v>
      </c>
      <c r="G865" s="2">
        <v>8697</v>
      </c>
      <c r="H865" s="1" t="s">
        <v>32</v>
      </c>
      <c r="I865" s="1" t="s">
        <v>5</v>
      </c>
      <c r="J865" s="1" t="s">
        <v>13</v>
      </c>
      <c r="K865" s="1">
        <v>5</v>
      </c>
      <c r="L865" s="3">
        <v>45443</v>
      </c>
      <c r="M865" s="1">
        <v>12</v>
      </c>
      <c r="N865" s="1" t="s">
        <v>2342</v>
      </c>
      <c r="O865" s="1" t="s">
        <v>20</v>
      </c>
      <c r="P865" s="1">
        <v>999</v>
      </c>
      <c r="Q865" s="1">
        <v>51.4</v>
      </c>
      <c r="R865" s="1">
        <v>5</v>
      </c>
      <c r="S865" s="1">
        <v>110</v>
      </c>
      <c r="T865" s="1">
        <v>2019</v>
      </c>
      <c r="U865" s="5" t="str">
        <f t="shared" si="130"/>
        <v>Manual</v>
      </c>
      <c r="V865" s="7">
        <f t="shared" si="131"/>
        <v>10000</v>
      </c>
      <c r="W865" s="7" t="str">
        <f>IFERROR(INDEX(PriceBands!C:C,MATCH(V865,PriceBands!A:A,0)),"£30k+")</f>
        <v>£10-£15k</v>
      </c>
      <c r="X865" s="7">
        <f t="shared" si="132"/>
        <v>0</v>
      </c>
      <c r="Y865" s="7" t="str">
        <f>IFERROR(INDEX(MileageBand!B:B,MATCH(VehicleData!X865,MileageBand!A:A,0)),"Extremely High")</f>
        <v>Low</v>
      </c>
      <c r="Z865" s="7">
        <f t="shared" si="133"/>
        <v>1</v>
      </c>
      <c r="AA865" s="9" t="str">
        <f t="shared" si="134"/>
        <v>Y</v>
      </c>
      <c r="AB865" s="9" t="str">
        <f t="shared" si="135"/>
        <v>Y</v>
      </c>
      <c r="AC865" s="9" t="str">
        <f t="shared" si="136"/>
        <v>Y</v>
      </c>
      <c r="AD865" s="9" t="str">
        <f t="shared" si="137"/>
        <v>Y</v>
      </c>
      <c r="AE865" s="9" t="str">
        <f t="shared" si="138"/>
        <v>Y</v>
      </c>
      <c r="AF865" s="11" t="str">
        <f t="shared" si="139"/>
        <v>Y</v>
      </c>
    </row>
    <row r="866" spans="1:32" ht="13" x14ac:dyDescent="0.15">
      <c r="A866" s="1" t="s">
        <v>2343</v>
      </c>
      <c r="B866" s="1" t="s">
        <v>9</v>
      </c>
      <c r="C866" s="2">
        <v>5145</v>
      </c>
      <c r="D866" s="1" t="s">
        <v>2344</v>
      </c>
      <c r="E866" s="1">
        <v>1</v>
      </c>
      <c r="F866" s="1" t="s">
        <v>11</v>
      </c>
      <c r="G866" s="2">
        <v>51275</v>
      </c>
      <c r="H866" s="1" t="s">
        <v>48</v>
      </c>
      <c r="I866" s="1" t="s">
        <v>25</v>
      </c>
      <c r="J866" s="1" t="s">
        <v>13</v>
      </c>
      <c r="K866" s="1">
        <v>13</v>
      </c>
      <c r="L866" s="3">
        <v>44715</v>
      </c>
      <c r="M866" s="1">
        <v>16</v>
      </c>
      <c r="N866" s="1" t="s">
        <v>1056</v>
      </c>
      <c r="O866" s="1" t="s">
        <v>20</v>
      </c>
      <c r="P866" s="2">
        <v>1796</v>
      </c>
      <c r="Q866" s="1">
        <v>37.200000000000003</v>
      </c>
      <c r="R866" s="1">
        <v>5</v>
      </c>
      <c r="S866" s="1">
        <v>179</v>
      </c>
      <c r="T866" s="1">
        <v>2011</v>
      </c>
      <c r="U866" s="5" t="str">
        <f t="shared" si="130"/>
        <v>Manual</v>
      </c>
      <c r="V866" s="7">
        <f t="shared" si="131"/>
        <v>5000</v>
      </c>
      <c r="W866" s="7" t="str">
        <f>IFERROR(INDEX(PriceBands!C:C,MATCH(V866,PriceBands!A:A,0)),"£30k+")</f>
        <v>£5-10k</v>
      </c>
      <c r="X866" s="7">
        <f t="shared" si="132"/>
        <v>50000</v>
      </c>
      <c r="Y866" s="7" t="str">
        <f>IFERROR(INDEX(MileageBand!B:B,MATCH(VehicleData!X866,MileageBand!A:A,0)),"Extremely High")</f>
        <v>Medium</v>
      </c>
      <c r="Z866" s="7">
        <f t="shared" si="133"/>
        <v>1.8</v>
      </c>
      <c r="AA866" s="9" t="str">
        <f t="shared" si="134"/>
        <v>Y</v>
      </c>
      <c r="AB866" s="9" t="str">
        <f t="shared" si="135"/>
        <v>Y</v>
      </c>
      <c r="AC866" s="9" t="str">
        <f t="shared" si="136"/>
        <v>Y</v>
      </c>
      <c r="AD866" s="9" t="str">
        <f t="shared" si="137"/>
        <v>N</v>
      </c>
      <c r="AE866" s="9" t="str">
        <f t="shared" si="138"/>
        <v>Y</v>
      </c>
      <c r="AF866" s="11" t="str">
        <f t="shared" si="139"/>
        <v>N</v>
      </c>
    </row>
    <row r="867" spans="1:32" ht="13" x14ac:dyDescent="0.15">
      <c r="A867" s="1" t="s">
        <v>2345</v>
      </c>
      <c r="B867" s="1" t="s">
        <v>9</v>
      </c>
      <c r="C867" s="2">
        <v>2795</v>
      </c>
      <c r="D867" s="1" t="s">
        <v>2346</v>
      </c>
      <c r="E867" s="1">
        <v>1</v>
      </c>
      <c r="F867" s="1" t="s">
        <v>24</v>
      </c>
      <c r="G867" s="2">
        <v>89000</v>
      </c>
      <c r="H867" s="1" t="s">
        <v>48</v>
      </c>
      <c r="I867" s="1" t="s">
        <v>25</v>
      </c>
      <c r="J867" s="1" t="s">
        <v>13</v>
      </c>
      <c r="K867" s="1">
        <v>13</v>
      </c>
      <c r="L867" s="3">
        <v>43887</v>
      </c>
      <c r="M867" s="1">
        <v>8</v>
      </c>
      <c r="N867" s="1" t="s">
        <v>2347</v>
      </c>
      <c r="O867" s="1" t="s">
        <v>20</v>
      </c>
      <c r="P867" s="2">
        <v>1248</v>
      </c>
      <c r="Q867" s="1">
        <v>67.3</v>
      </c>
      <c r="R867" s="1">
        <v>5</v>
      </c>
      <c r="S867" s="1">
        <v>112</v>
      </c>
      <c r="T867" s="1">
        <v>2011</v>
      </c>
      <c r="U867" s="5" t="str">
        <f t="shared" si="130"/>
        <v>Manual</v>
      </c>
      <c r="V867" s="7">
        <f t="shared" si="131"/>
        <v>0</v>
      </c>
      <c r="W867" s="7" t="str">
        <f>IFERROR(INDEX(PriceBands!C:C,MATCH(V867,PriceBands!A:A,0)),"£30k+")</f>
        <v>£0-5k</v>
      </c>
      <c r="X867" s="7">
        <f t="shared" si="132"/>
        <v>50000</v>
      </c>
      <c r="Y867" s="7" t="str">
        <f>IFERROR(INDEX(MileageBand!B:B,MATCH(VehicleData!X867,MileageBand!A:A,0)),"Extremely High")</f>
        <v>Medium</v>
      </c>
      <c r="Z867" s="7">
        <f t="shared" si="133"/>
        <v>1.2</v>
      </c>
      <c r="AA867" s="9" t="str">
        <f t="shared" si="134"/>
        <v>Y</v>
      </c>
      <c r="AB867" s="9" t="str">
        <f t="shared" si="135"/>
        <v>Y</v>
      </c>
      <c r="AC867" s="9" t="str">
        <f t="shared" si="136"/>
        <v>Y</v>
      </c>
      <c r="AD867" s="9" t="str">
        <f t="shared" si="137"/>
        <v>N</v>
      </c>
      <c r="AE867" s="9" t="str">
        <f t="shared" si="138"/>
        <v>Y</v>
      </c>
      <c r="AF867" s="11" t="str">
        <f t="shared" si="139"/>
        <v>N</v>
      </c>
    </row>
    <row r="868" spans="1:32" ht="13" x14ac:dyDescent="0.15">
      <c r="A868" s="1" t="s">
        <v>2348</v>
      </c>
      <c r="B868" s="1" t="s">
        <v>51</v>
      </c>
      <c r="C868" s="2">
        <v>7540</v>
      </c>
      <c r="D868" s="1" t="s">
        <v>795</v>
      </c>
      <c r="E868" s="1">
        <v>2</v>
      </c>
      <c r="F868" s="1" t="s">
        <v>11</v>
      </c>
      <c r="G868" s="1">
        <v>500</v>
      </c>
      <c r="H868" s="1" t="s">
        <v>32</v>
      </c>
      <c r="I868" s="1" t="s">
        <v>5</v>
      </c>
      <c r="J868" s="1" t="s">
        <v>42</v>
      </c>
      <c r="K868" s="1">
        <v>14</v>
      </c>
      <c r="L868" s="3">
        <v>45565</v>
      </c>
      <c r="M868" s="1">
        <v>25</v>
      </c>
      <c r="N868" s="1" t="s">
        <v>2349</v>
      </c>
      <c r="O868" s="1" t="s">
        <v>44</v>
      </c>
      <c r="P868" s="2">
        <v>1976</v>
      </c>
      <c r="Q868" s="1">
        <v>34.9</v>
      </c>
      <c r="R868" s="1">
        <v>7</v>
      </c>
      <c r="S868" s="1">
        <v>189</v>
      </c>
      <c r="T868" s="1">
        <v>2010</v>
      </c>
      <c r="U868" s="5" t="str">
        <f t="shared" si="130"/>
        <v>Automatic</v>
      </c>
      <c r="V868" s="7">
        <f t="shared" si="131"/>
        <v>5000</v>
      </c>
      <c r="W868" s="7" t="str">
        <f>IFERROR(INDEX(PriceBands!C:C,MATCH(V868,PriceBands!A:A,0)),"£30k+")</f>
        <v>£5-10k</v>
      </c>
      <c r="X868" s="7">
        <f t="shared" si="132"/>
        <v>0</v>
      </c>
      <c r="Y868" s="7" t="str">
        <f>IFERROR(INDEX(MileageBand!B:B,MATCH(VehicleData!X868,MileageBand!A:A,0)),"Extremely High")</f>
        <v>Low</v>
      </c>
      <c r="Z868" s="7">
        <f t="shared" si="133"/>
        <v>2</v>
      </c>
      <c r="AA868" s="9" t="str">
        <f t="shared" si="134"/>
        <v>Y</v>
      </c>
      <c r="AB868" s="9" t="str">
        <f t="shared" si="135"/>
        <v>Y</v>
      </c>
      <c r="AC868" s="9" t="str">
        <f t="shared" si="136"/>
        <v>Y</v>
      </c>
      <c r="AD868" s="9" t="str">
        <f t="shared" si="137"/>
        <v>N</v>
      </c>
      <c r="AE868" s="9" t="str">
        <f t="shared" si="138"/>
        <v>Y</v>
      </c>
      <c r="AF868" s="11" t="str">
        <f t="shared" si="139"/>
        <v>N</v>
      </c>
    </row>
    <row r="869" spans="1:32" ht="13" x14ac:dyDescent="0.15">
      <c r="A869" s="1" t="s">
        <v>2350</v>
      </c>
      <c r="B869" s="1" t="s">
        <v>51</v>
      </c>
      <c r="C869" s="2">
        <v>3270</v>
      </c>
      <c r="D869" s="1" t="s">
        <v>2351</v>
      </c>
      <c r="E869" s="1">
        <v>2</v>
      </c>
      <c r="F869" s="1" t="s">
        <v>11</v>
      </c>
      <c r="G869" s="1">
        <v>30</v>
      </c>
      <c r="H869" s="1" t="s">
        <v>65</v>
      </c>
      <c r="I869" s="1" t="s">
        <v>25</v>
      </c>
      <c r="J869" s="1" t="s">
        <v>13</v>
      </c>
      <c r="K869" s="1">
        <v>14</v>
      </c>
      <c r="L869" s="3">
        <v>44914</v>
      </c>
      <c r="M869" s="1">
        <v>14</v>
      </c>
      <c r="N869" s="1" t="s">
        <v>2352</v>
      </c>
      <c r="O869" s="1" t="s">
        <v>20</v>
      </c>
      <c r="P869" s="2">
        <v>1596</v>
      </c>
      <c r="Q869" s="1">
        <v>37.700000000000003</v>
      </c>
      <c r="R869" s="1">
        <v>5</v>
      </c>
      <c r="S869" s="1">
        <v>179</v>
      </c>
      <c r="T869" s="1">
        <v>2010</v>
      </c>
      <c r="U869" s="5" t="str">
        <f t="shared" si="130"/>
        <v>Automatic</v>
      </c>
      <c r="V869" s="7">
        <f t="shared" si="131"/>
        <v>0</v>
      </c>
      <c r="W869" s="7" t="str">
        <f>IFERROR(INDEX(PriceBands!C:C,MATCH(V869,PriceBands!A:A,0)),"£30k+")</f>
        <v>£0-5k</v>
      </c>
      <c r="X869" s="7">
        <f t="shared" si="132"/>
        <v>0</v>
      </c>
      <c r="Y869" s="7" t="str">
        <f>IFERROR(INDEX(MileageBand!B:B,MATCH(VehicleData!X869,MileageBand!A:A,0)),"Extremely High")</f>
        <v>Low</v>
      </c>
      <c r="Z869" s="7">
        <f t="shared" si="133"/>
        <v>1.6</v>
      </c>
      <c r="AA869" s="9" t="str">
        <f t="shared" si="134"/>
        <v>Y</v>
      </c>
      <c r="AB869" s="9" t="str">
        <f t="shared" si="135"/>
        <v>Y</v>
      </c>
      <c r="AC869" s="9" t="str">
        <f t="shared" si="136"/>
        <v>Y</v>
      </c>
      <c r="AD869" s="9" t="str">
        <f t="shared" si="137"/>
        <v>N</v>
      </c>
      <c r="AE869" s="9" t="str">
        <f t="shared" si="138"/>
        <v>Y</v>
      </c>
      <c r="AF869" s="11" t="str">
        <f t="shared" si="139"/>
        <v>N</v>
      </c>
    </row>
    <row r="870" spans="1:32" ht="13" x14ac:dyDescent="0.15">
      <c r="A870" s="1" t="s">
        <v>2353</v>
      </c>
      <c r="B870" s="1" t="s">
        <v>1919</v>
      </c>
      <c r="C870" s="2">
        <v>3345</v>
      </c>
      <c r="D870" s="1" t="s">
        <v>2354</v>
      </c>
      <c r="E870" s="1">
        <v>1</v>
      </c>
      <c r="F870" s="1" t="s">
        <v>11</v>
      </c>
      <c r="G870" s="2">
        <v>90000</v>
      </c>
      <c r="H870" s="1" t="s">
        <v>56</v>
      </c>
      <c r="I870" s="1" t="s">
        <v>25</v>
      </c>
      <c r="J870" s="1" t="s">
        <v>26</v>
      </c>
      <c r="K870" s="1">
        <v>16</v>
      </c>
      <c r="L870" s="3">
        <v>44581</v>
      </c>
      <c r="M870" s="1">
        <v>27</v>
      </c>
      <c r="N870" s="1" t="s">
        <v>1526</v>
      </c>
      <c r="O870" s="1" t="s">
        <v>28</v>
      </c>
      <c r="P870" s="2">
        <v>1796</v>
      </c>
      <c r="Q870" s="1">
        <v>36.200000000000003</v>
      </c>
      <c r="R870" s="1">
        <v>5</v>
      </c>
      <c r="S870" s="1">
        <v>167</v>
      </c>
      <c r="T870" s="1">
        <v>2008</v>
      </c>
      <c r="U870" s="5" t="str">
        <f t="shared" si="130"/>
        <v>Manual</v>
      </c>
      <c r="V870" s="7">
        <f t="shared" si="131"/>
        <v>0</v>
      </c>
      <c r="W870" s="7" t="str">
        <f>IFERROR(INDEX(PriceBands!C:C,MATCH(V870,PriceBands!A:A,0)),"£30k+")</f>
        <v>£0-5k</v>
      </c>
      <c r="X870" s="7">
        <f t="shared" si="132"/>
        <v>50000</v>
      </c>
      <c r="Y870" s="7" t="str">
        <f>IFERROR(INDEX(MileageBand!B:B,MATCH(VehicleData!X870,MileageBand!A:A,0)),"Extremely High")</f>
        <v>Medium</v>
      </c>
      <c r="Z870" s="7">
        <f t="shared" si="133"/>
        <v>1.8</v>
      </c>
      <c r="AA870" s="9" t="str">
        <f t="shared" si="134"/>
        <v>Y</v>
      </c>
      <c r="AB870" s="9" t="str">
        <f t="shared" si="135"/>
        <v>Y</v>
      </c>
      <c r="AC870" s="9" t="str">
        <f t="shared" si="136"/>
        <v>Y</v>
      </c>
      <c r="AD870" s="9" t="str">
        <f t="shared" si="137"/>
        <v>N</v>
      </c>
      <c r="AE870" s="9" t="str">
        <f t="shared" si="138"/>
        <v>Y</v>
      </c>
      <c r="AF870" s="11" t="str">
        <f t="shared" si="139"/>
        <v>N</v>
      </c>
    </row>
    <row r="871" spans="1:32" ht="13" x14ac:dyDescent="0.15">
      <c r="A871" s="1" t="s">
        <v>2355</v>
      </c>
      <c r="B871" s="1" t="s">
        <v>104</v>
      </c>
      <c r="C871" s="2">
        <v>16300</v>
      </c>
      <c r="D871" s="1" t="s">
        <v>2356</v>
      </c>
      <c r="E871" s="1">
        <v>2</v>
      </c>
      <c r="F871" s="1" t="s">
        <v>3</v>
      </c>
      <c r="G871" s="2">
        <v>9449</v>
      </c>
      <c r="H871" s="1" t="s">
        <v>32</v>
      </c>
      <c r="I871" s="1" t="s">
        <v>25</v>
      </c>
      <c r="J871" s="1" t="s">
        <v>13</v>
      </c>
      <c r="K871" s="1">
        <v>4</v>
      </c>
      <c r="L871" s="3">
        <v>45077</v>
      </c>
      <c r="M871" s="1">
        <v>8</v>
      </c>
      <c r="N871" s="1" t="s">
        <v>2357</v>
      </c>
      <c r="O871" s="1" t="s">
        <v>20</v>
      </c>
      <c r="P871" s="2">
        <v>1497</v>
      </c>
      <c r="Q871" s="1">
        <v>60.1</v>
      </c>
      <c r="R871" s="1">
        <v>5</v>
      </c>
      <c r="S871" s="1">
        <v>112</v>
      </c>
      <c r="T871" s="1">
        <v>2020</v>
      </c>
      <c r="U871" s="5" t="str">
        <f t="shared" si="130"/>
        <v>Automatic</v>
      </c>
      <c r="V871" s="7">
        <f t="shared" si="131"/>
        <v>15000</v>
      </c>
      <c r="W871" s="7" t="str">
        <f>IFERROR(INDEX(PriceBands!C:C,MATCH(V871,PriceBands!A:A,0)),"£30k+")</f>
        <v>£15-20k</v>
      </c>
      <c r="X871" s="7">
        <f t="shared" si="132"/>
        <v>0</v>
      </c>
      <c r="Y871" s="7" t="str">
        <f>IFERROR(INDEX(MileageBand!B:B,MATCH(VehicleData!X871,MileageBand!A:A,0)),"Extremely High")</f>
        <v>Low</v>
      </c>
      <c r="Z871" s="7">
        <f t="shared" si="133"/>
        <v>1.5</v>
      </c>
      <c r="AA871" s="9" t="str">
        <f t="shared" si="134"/>
        <v>Y</v>
      </c>
      <c r="AB871" s="9" t="str">
        <f t="shared" si="135"/>
        <v>Y</v>
      </c>
      <c r="AC871" s="9" t="str">
        <f t="shared" si="136"/>
        <v>Y</v>
      </c>
      <c r="AD871" s="9" t="str">
        <f t="shared" si="137"/>
        <v>Y</v>
      </c>
      <c r="AE871" s="9" t="str">
        <f t="shared" si="138"/>
        <v>Y</v>
      </c>
      <c r="AF871" s="11" t="str">
        <f t="shared" si="139"/>
        <v>Y</v>
      </c>
    </row>
    <row r="872" spans="1:32" ht="13" x14ac:dyDescent="0.15">
      <c r="A872" s="1" t="s">
        <v>2358</v>
      </c>
      <c r="B872" s="1" t="s">
        <v>104</v>
      </c>
      <c r="C872" s="2">
        <v>13700</v>
      </c>
      <c r="D872" s="1" t="s">
        <v>2356</v>
      </c>
      <c r="E872" s="1">
        <v>2</v>
      </c>
      <c r="F872" s="1" t="s">
        <v>3</v>
      </c>
      <c r="G872" s="2">
        <v>9259</v>
      </c>
      <c r="H872" s="1" t="s">
        <v>32</v>
      </c>
      <c r="I872" s="1" t="s">
        <v>25</v>
      </c>
      <c r="J872" s="1" t="s">
        <v>13</v>
      </c>
      <c r="K872" s="1">
        <v>4</v>
      </c>
      <c r="L872" s="3">
        <v>45077</v>
      </c>
      <c r="M872" s="1">
        <v>8</v>
      </c>
      <c r="N872" s="1" t="s">
        <v>2359</v>
      </c>
      <c r="O872" s="1" t="s">
        <v>20</v>
      </c>
      <c r="P872" s="2">
        <v>1497</v>
      </c>
      <c r="Q872" s="1">
        <v>60.1</v>
      </c>
      <c r="R872" s="1">
        <v>5</v>
      </c>
      <c r="S872" s="1">
        <v>112</v>
      </c>
      <c r="T872" s="1">
        <v>2020</v>
      </c>
      <c r="U872" s="5" t="str">
        <f t="shared" si="130"/>
        <v>Automatic</v>
      </c>
      <c r="V872" s="7">
        <f t="shared" si="131"/>
        <v>10000</v>
      </c>
      <c r="W872" s="7" t="str">
        <f>IFERROR(INDEX(PriceBands!C:C,MATCH(V872,PriceBands!A:A,0)),"£30k+")</f>
        <v>£10-£15k</v>
      </c>
      <c r="X872" s="7">
        <f t="shared" si="132"/>
        <v>0</v>
      </c>
      <c r="Y872" s="7" t="str">
        <f>IFERROR(INDEX(MileageBand!B:B,MATCH(VehicleData!X872,MileageBand!A:A,0)),"Extremely High")</f>
        <v>Low</v>
      </c>
      <c r="Z872" s="7">
        <f t="shared" si="133"/>
        <v>1.5</v>
      </c>
      <c r="AA872" s="9" t="str">
        <f t="shared" si="134"/>
        <v>Y</v>
      </c>
      <c r="AB872" s="9" t="str">
        <f t="shared" si="135"/>
        <v>Y</v>
      </c>
      <c r="AC872" s="9" t="str">
        <f t="shared" si="136"/>
        <v>Y</v>
      </c>
      <c r="AD872" s="9" t="str">
        <f t="shared" si="137"/>
        <v>Y</v>
      </c>
      <c r="AE872" s="9" t="str">
        <f t="shared" si="138"/>
        <v>Y</v>
      </c>
      <c r="AF872" s="11" t="str">
        <f t="shared" si="139"/>
        <v>Y</v>
      </c>
    </row>
    <row r="873" spans="1:32" ht="13" x14ac:dyDescent="0.15">
      <c r="A873" s="1" t="s">
        <v>2360</v>
      </c>
      <c r="B873" s="1" t="s">
        <v>104</v>
      </c>
      <c r="C873" s="2">
        <v>16300</v>
      </c>
      <c r="D873" s="1" t="s">
        <v>2356</v>
      </c>
      <c r="E873" s="1">
        <v>2</v>
      </c>
      <c r="F873" s="1" t="s">
        <v>3</v>
      </c>
      <c r="G873" s="2">
        <v>24697</v>
      </c>
      <c r="H873" s="1" t="s">
        <v>32</v>
      </c>
      <c r="I873" s="1" t="s">
        <v>25</v>
      </c>
      <c r="J873" s="1" t="s">
        <v>13</v>
      </c>
      <c r="K873" s="1">
        <v>4</v>
      </c>
      <c r="L873" s="3">
        <v>45077</v>
      </c>
      <c r="M873" s="1">
        <v>8</v>
      </c>
      <c r="N873" s="1" t="s">
        <v>300</v>
      </c>
      <c r="O873" s="1" t="s">
        <v>20</v>
      </c>
      <c r="P873" s="2">
        <v>1497</v>
      </c>
      <c r="Q873" s="1">
        <v>60.1</v>
      </c>
      <c r="R873" s="1">
        <v>5</v>
      </c>
      <c r="S873" s="1">
        <v>112</v>
      </c>
      <c r="T873" s="1">
        <v>2020</v>
      </c>
      <c r="U873" s="5" t="str">
        <f t="shared" si="130"/>
        <v>Automatic</v>
      </c>
      <c r="V873" s="7">
        <f t="shared" si="131"/>
        <v>15000</v>
      </c>
      <c r="W873" s="7" t="str">
        <f>IFERROR(INDEX(PriceBands!C:C,MATCH(V873,PriceBands!A:A,0)),"£30k+")</f>
        <v>£15-20k</v>
      </c>
      <c r="X873" s="7">
        <f t="shared" si="132"/>
        <v>0</v>
      </c>
      <c r="Y873" s="7" t="str">
        <f>IFERROR(INDEX(MileageBand!B:B,MATCH(VehicleData!X873,MileageBand!A:A,0)),"Extremely High")</f>
        <v>Low</v>
      </c>
      <c r="Z873" s="7">
        <f t="shared" si="133"/>
        <v>1.5</v>
      </c>
      <c r="AA873" s="9" t="str">
        <f t="shared" si="134"/>
        <v>Y</v>
      </c>
      <c r="AB873" s="9" t="str">
        <f t="shared" si="135"/>
        <v>Y</v>
      </c>
      <c r="AC873" s="9" t="str">
        <f t="shared" si="136"/>
        <v>Y</v>
      </c>
      <c r="AD873" s="9" t="str">
        <f t="shared" si="137"/>
        <v>Y</v>
      </c>
      <c r="AE873" s="9" t="str">
        <f t="shared" si="138"/>
        <v>Y</v>
      </c>
      <c r="AF873" s="11" t="str">
        <f t="shared" si="139"/>
        <v>Y</v>
      </c>
    </row>
    <row r="874" spans="1:32" ht="13" x14ac:dyDescent="0.15">
      <c r="A874" s="1" t="s">
        <v>2361</v>
      </c>
      <c r="B874" s="1" t="s">
        <v>104</v>
      </c>
      <c r="C874" s="2">
        <v>16300</v>
      </c>
      <c r="D874" s="1" t="s">
        <v>2356</v>
      </c>
      <c r="E874" s="1">
        <v>2</v>
      </c>
      <c r="F874" s="1" t="s">
        <v>3</v>
      </c>
      <c r="G874" s="2">
        <v>19735</v>
      </c>
      <c r="H874" s="1" t="s">
        <v>32</v>
      </c>
      <c r="I874" s="1" t="s">
        <v>25</v>
      </c>
      <c r="J874" s="1" t="s">
        <v>13</v>
      </c>
      <c r="K874" s="1">
        <v>4</v>
      </c>
      <c r="L874" s="3">
        <v>45077</v>
      </c>
      <c r="M874" s="1">
        <v>8</v>
      </c>
      <c r="N874" s="1" t="s">
        <v>2362</v>
      </c>
      <c r="O874" s="1" t="s">
        <v>20</v>
      </c>
      <c r="P874" s="2">
        <v>1497</v>
      </c>
      <c r="Q874" s="1">
        <v>60.1</v>
      </c>
      <c r="R874" s="1">
        <v>5</v>
      </c>
      <c r="S874" s="1">
        <v>112</v>
      </c>
      <c r="T874" s="1">
        <v>2020</v>
      </c>
      <c r="U874" s="5" t="str">
        <f t="shared" si="130"/>
        <v>Automatic</v>
      </c>
      <c r="V874" s="7">
        <f t="shared" si="131"/>
        <v>15000</v>
      </c>
      <c r="W874" s="7" t="str">
        <f>IFERROR(INDEX(PriceBands!C:C,MATCH(V874,PriceBands!A:A,0)),"£30k+")</f>
        <v>£15-20k</v>
      </c>
      <c r="X874" s="7">
        <f t="shared" si="132"/>
        <v>0</v>
      </c>
      <c r="Y874" s="7" t="str">
        <f>IFERROR(INDEX(MileageBand!B:B,MATCH(VehicleData!X874,MileageBand!A:A,0)),"Extremely High")</f>
        <v>Low</v>
      </c>
      <c r="Z874" s="7">
        <f t="shared" si="133"/>
        <v>1.5</v>
      </c>
      <c r="AA874" s="9" t="str">
        <f t="shared" si="134"/>
        <v>Y</v>
      </c>
      <c r="AB874" s="9" t="str">
        <f t="shared" si="135"/>
        <v>Y</v>
      </c>
      <c r="AC874" s="9" t="str">
        <f t="shared" si="136"/>
        <v>Y</v>
      </c>
      <c r="AD874" s="9" t="str">
        <f t="shared" si="137"/>
        <v>Y</v>
      </c>
      <c r="AE874" s="9" t="str">
        <f t="shared" si="138"/>
        <v>Y</v>
      </c>
      <c r="AF874" s="11" t="str">
        <f t="shared" si="139"/>
        <v>Y</v>
      </c>
    </row>
    <row r="875" spans="1:32" ht="13" x14ac:dyDescent="0.15">
      <c r="A875" s="1" t="s">
        <v>2363</v>
      </c>
      <c r="B875" s="1" t="s">
        <v>104</v>
      </c>
      <c r="C875" s="2">
        <v>16300</v>
      </c>
      <c r="D875" s="1" t="s">
        <v>2356</v>
      </c>
      <c r="E875" s="1">
        <v>2</v>
      </c>
      <c r="F875" s="1" t="s">
        <v>3</v>
      </c>
      <c r="G875" s="2">
        <v>11789</v>
      </c>
      <c r="H875" s="1" t="s">
        <v>56</v>
      </c>
      <c r="I875" s="1" t="s">
        <v>25</v>
      </c>
      <c r="J875" s="1" t="s">
        <v>13</v>
      </c>
      <c r="K875" s="1">
        <v>4</v>
      </c>
      <c r="L875" s="3">
        <v>45077</v>
      </c>
      <c r="M875" s="1">
        <v>8</v>
      </c>
      <c r="N875" s="1" t="s">
        <v>2364</v>
      </c>
      <c r="O875" s="1" t="s">
        <v>20</v>
      </c>
      <c r="P875" s="2">
        <v>1497</v>
      </c>
      <c r="Q875" s="1">
        <v>60.1</v>
      </c>
      <c r="R875" s="1">
        <v>5</v>
      </c>
      <c r="S875" s="1">
        <v>112</v>
      </c>
      <c r="T875" s="1">
        <v>2020</v>
      </c>
      <c r="U875" s="5" t="str">
        <f t="shared" si="130"/>
        <v>Automatic</v>
      </c>
      <c r="V875" s="7">
        <f t="shared" si="131"/>
        <v>15000</v>
      </c>
      <c r="W875" s="7" t="str">
        <f>IFERROR(INDEX(PriceBands!C:C,MATCH(V875,PriceBands!A:A,0)),"£30k+")</f>
        <v>£15-20k</v>
      </c>
      <c r="X875" s="7">
        <f t="shared" si="132"/>
        <v>0</v>
      </c>
      <c r="Y875" s="7" t="str">
        <f>IFERROR(INDEX(MileageBand!B:B,MATCH(VehicleData!X875,MileageBand!A:A,0)),"Extremely High")</f>
        <v>Low</v>
      </c>
      <c r="Z875" s="7">
        <f t="shared" si="133"/>
        <v>1.5</v>
      </c>
      <c r="AA875" s="9" t="str">
        <f t="shared" si="134"/>
        <v>Y</v>
      </c>
      <c r="AB875" s="9" t="str">
        <f t="shared" si="135"/>
        <v>Y</v>
      </c>
      <c r="AC875" s="9" t="str">
        <f t="shared" si="136"/>
        <v>Y</v>
      </c>
      <c r="AD875" s="9" t="str">
        <f t="shared" si="137"/>
        <v>Y</v>
      </c>
      <c r="AE875" s="9" t="str">
        <f t="shared" si="138"/>
        <v>Y</v>
      </c>
      <c r="AF875" s="11" t="str">
        <f t="shared" si="139"/>
        <v>Y</v>
      </c>
    </row>
    <row r="876" spans="1:32" ht="13" x14ac:dyDescent="0.15">
      <c r="A876" s="1" t="s">
        <v>2365</v>
      </c>
      <c r="B876" s="1" t="s">
        <v>104</v>
      </c>
      <c r="C876" s="2">
        <v>14400</v>
      </c>
      <c r="D876" s="1" t="s">
        <v>2366</v>
      </c>
      <c r="E876" s="1">
        <v>2</v>
      </c>
      <c r="F876" s="1" t="s">
        <v>3</v>
      </c>
      <c r="G876" s="2">
        <v>22666</v>
      </c>
      <c r="H876" s="1" t="s">
        <v>48</v>
      </c>
      <c r="I876" s="1" t="s">
        <v>25</v>
      </c>
      <c r="J876" s="1" t="s">
        <v>13</v>
      </c>
      <c r="K876" s="1">
        <v>4</v>
      </c>
      <c r="L876" s="3">
        <v>45077</v>
      </c>
      <c r="M876" s="1">
        <v>8</v>
      </c>
      <c r="N876" s="1" t="s">
        <v>2367</v>
      </c>
      <c r="O876" s="1" t="s">
        <v>20</v>
      </c>
      <c r="P876" s="2">
        <v>1497</v>
      </c>
      <c r="Q876" s="1">
        <v>60.1</v>
      </c>
      <c r="R876" s="1">
        <v>5</v>
      </c>
      <c r="S876" s="1">
        <v>112</v>
      </c>
      <c r="T876" s="1">
        <v>2020</v>
      </c>
      <c r="U876" s="5" t="str">
        <f t="shared" si="130"/>
        <v>Automatic</v>
      </c>
      <c r="V876" s="7">
        <f t="shared" si="131"/>
        <v>10000</v>
      </c>
      <c r="W876" s="7" t="str">
        <f>IFERROR(INDEX(PriceBands!C:C,MATCH(V876,PriceBands!A:A,0)),"£30k+")</f>
        <v>£10-£15k</v>
      </c>
      <c r="X876" s="7">
        <f t="shared" si="132"/>
        <v>0</v>
      </c>
      <c r="Y876" s="7" t="str">
        <f>IFERROR(INDEX(MileageBand!B:B,MATCH(VehicleData!X876,MileageBand!A:A,0)),"Extremely High")</f>
        <v>Low</v>
      </c>
      <c r="Z876" s="7">
        <f t="shared" si="133"/>
        <v>1.5</v>
      </c>
      <c r="AA876" s="9" t="str">
        <f t="shared" si="134"/>
        <v>Y</v>
      </c>
      <c r="AB876" s="9" t="str">
        <f t="shared" si="135"/>
        <v>Y</v>
      </c>
      <c r="AC876" s="9" t="str">
        <f t="shared" si="136"/>
        <v>Y</v>
      </c>
      <c r="AD876" s="9" t="str">
        <f t="shared" si="137"/>
        <v>Y</v>
      </c>
      <c r="AE876" s="9" t="str">
        <f t="shared" si="138"/>
        <v>Y</v>
      </c>
      <c r="AF876" s="11" t="str">
        <f t="shared" si="139"/>
        <v>Y</v>
      </c>
    </row>
    <row r="877" spans="1:32" ht="13" x14ac:dyDescent="0.15">
      <c r="A877" s="1" t="s">
        <v>2368</v>
      </c>
      <c r="B877" s="1" t="s">
        <v>104</v>
      </c>
      <c r="C877" s="2">
        <v>16300</v>
      </c>
      <c r="D877" s="1" t="s">
        <v>2356</v>
      </c>
      <c r="E877" s="1">
        <v>2</v>
      </c>
      <c r="F877" s="1" t="s">
        <v>3</v>
      </c>
      <c r="G877" s="2">
        <v>25705</v>
      </c>
      <c r="H877" s="1" t="s">
        <v>56</v>
      </c>
      <c r="I877" s="1" t="s">
        <v>25</v>
      </c>
      <c r="J877" s="1" t="s">
        <v>13</v>
      </c>
      <c r="K877" s="1">
        <v>4</v>
      </c>
      <c r="L877" s="3">
        <v>45077</v>
      </c>
      <c r="M877" s="1">
        <v>8</v>
      </c>
      <c r="N877" s="1" t="s">
        <v>2369</v>
      </c>
      <c r="O877" s="1" t="s">
        <v>20</v>
      </c>
      <c r="P877" s="2">
        <v>1497</v>
      </c>
      <c r="Q877" s="1">
        <v>60.1</v>
      </c>
      <c r="R877" s="1">
        <v>5</v>
      </c>
      <c r="S877" s="1">
        <v>112</v>
      </c>
      <c r="T877" s="1">
        <v>2020</v>
      </c>
      <c r="U877" s="5" t="str">
        <f t="shared" si="130"/>
        <v>Automatic</v>
      </c>
      <c r="V877" s="7">
        <f t="shared" si="131"/>
        <v>15000</v>
      </c>
      <c r="W877" s="7" t="str">
        <f>IFERROR(INDEX(PriceBands!C:C,MATCH(V877,PriceBands!A:A,0)),"£30k+")</f>
        <v>£15-20k</v>
      </c>
      <c r="X877" s="7">
        <f t="shared" si="132"/>
        <v>0</v>
      </c>
      <c r="Y877" s="7" t="str">
        <f>IFERROR(INDEX(MileageBand!B:B,MATCH(VehicleData!X877,MileageBand!A:A,0)),"Extremely High")</f>
        <v>Low</v>
      </c>
      <c r="Z877" s="7">
        <f t="shared" si="133"/>
        <v>1.5</v>
      </c>
      <c r="AA877" s="9" t="str">
        <f t="shared" si="134"/>
        <v>Y</v>
      </c>
      <c r="AB877" s="9" t="str">
        <f t="shared" si="135"/>
        <v>Y</v>
      </c>
      <c r="AC877" s="9" t="str">
        <f t="shared" si="136"/>
        <v>Y</v>
      </c>
      <c r="AD877" s="9" t="str">
        <f t="shared" si="137"/>
        <v>Y</v>
      </c>
      <c r="AE877" s="9" t="str">
        <f t="shared" si="138"/>
        <v>Y</v>
      </c>
      <c r="AF877" s="11" t="str">
        <f t="shared" si="139"/>
        <v>Y</v>
      </c>
    </row>
    <row r="878" spans="1:32" ht="13" x14ac:dyDescent="0.15">
      <c r="A878" s="1" t="s">
        <v>2370</v>
      </c>
      <c r="B878" s="1" t="s">
        <v>104</v>
      </c>
      <c r="C878" s="2">
        <v>14400</v>
      </c>
      <c r="D878" s="1" t="s">
        <v>2366</v>
      </c>
      <c r="E878" s="1">
        <v>2</v>
      </c>
      <c r="F878" s="1" t="s">
        <v>3</v>
      </c>
      <c r="G878" s="2">
        <v>22192</v>
      </c>
      <c r="H878" s="1" t="s">
        <v>65</v>
      </c>
      <c r="I878" s="1" t="s">
        <v>25</v>
      </c>
      <c r="J878" s="1" t="s">
        <v>13</v>
      </c>
      <c r="K878" s="1">
        <v>4</v>
      </c>
      <c r="L878" s="3">
        <v>45077</v>
      </c>
      <c r="M878" s="1">
        <v>8</v>
      </c>
      <c r="N878" s="1" t="s">
        <v>2371</v>
      </c>
      <c r="O878" s="1" t="s">
        <v>20</v>
      </c>
      <c r="P878" s="2">
        <v>1497</v>
      </c>
      <c r="Q878" s="1">
        <v>60.1</v>
      </c>
      <c r="R878" s="1">
        <v>5</v>
      </c>
      <c r="S878" s="1">
        <v>112</v>
      </c>
      <c r="T878" s="1">
        <v>2020</v>
      </c>
      <c r="U878" s="5" t="str">
        <f t="shared" si="130"/>
        <v>Automatic</v>
      </c>
      <c r="V878" s="7">
        <f t="shared" si="131"/>
        <v>10000</v>
      </c>
      <c r="W878" s="7" t="str">
        <f>IFERROR(INDEX(PriceBands!C:C,MATCH(V878,PriceBands!A:A,0)),"£30k+")</f>
        <v>£10-£15k</v>
      </c>
      <c r="X878" s="7">
        <f t="shared" si="132"/>
        <v>0</v>
      </c>
      <c r="Y878" s="7" t="str">
        <f>IFERROR(INDEX(MileageBand!B:B,MATCH(VehicleData!X878,MileageBand!A:A,0)),"Extremely High")</f>
        <v>Low</v>
      </c>
      <c r="Z878" s="7">
        <f t="shared" si="133"/>
        <v>1.5</v>
      </c>
      <c r="AA878" s="9" t="str">
        <f t="shared" si="134"/>
        <v>Y</v>
      </c>
      <c r="AB878" s="9" t="str">
        <f t="shared" si="135"/>
        <v>Y</v>
      </c>
      <c r="AC878" s="9" t="str">
        <f t="shared" si="136"/>
        <v>Y</v>
      </c>
      <c r="AD878" s="9" t="str">
        <f t="shared" si="137"/>
        <v>Y</v>
      </c>
      <c r="AE878" s="9" t="str">
        <f t="shared" si="138"/>
        <v>Y</v>
      </c>
      <c r="AF878" s="11" t="str">
        <f t="shared" si="139"/>
        <v>Y</v>
      </c>
    </row>
    <row r="879" spans="1:32" ht="13" x14ac:dyDescent="0.15">
      <c r="A879" s="1" t="s">
        <v>2372</v>
      </c>
      <c r="B879" s="1" t="s">
        <v>278</v>
      </c>
      <c r="C879" s="2">
        <v>21050</v>
      </c>
      <c r="D879" s="1" t="s">
        <v>2373</v>
      </c>
      <c r="E879" s="1">
        <v>2</v>
      </c>
      <c r="F879" s="1" t="s">
        <v>24</v>
      </c>
      <c r="G879" s="2">
        <v>35600</v>
      </c>
      <c r="H879" s="1" t="s">
        <v>12</v>
      </c>
      <c r="I879" s="1" t="s">
        <v>5</v>
      </c>
      <c r="J879" s="1" t="s">
        <v>6</v>
      </c>
      <c r="K879" s="1">
        <v>5</v>
      </c>
      <c r="L879" s="3">
        <v>45720</v>
      </c>
      <c r="M879" s="1">
        <v>19</v>
      </c>
      <c r="N879" s="1" t="s">
        <v>2374</v>
      </c>
      <c r="O879" s="1" t="s">
        <v>6</v>
      </c>
      <c r="P879" s="2">
        <v>1968</v>
      </c>
      <c r="Q879" s="1">
        <v>39.200000000000003</v>
      </c>
      <c r="R879" s="1">
        <v>7</v>
      </c>
      <c r="S879" s="1">
        <v>145</v>
      </c>
      <c r="T879" s="1">
        <v>2019</v>
      </c>
      <c r="U879" s="5" t="str">
        <f t="shared" si="130"/>
        <v>Automatic</v>
      </c>
      <c r="V879" s="7">
        <f t="shared" si="131"/>
        <v>20000</v>
      </c>
      <c r="W879" s="7" t="str">
        <f>IFERROR(INDEX(PriceBands!C:C,MATCH(V879,PriceBands!A:A,0)),"£30k+")</f>
        <v>£20-25k</v>
      </c>
      <c r="X879" s="7">
        <f t="shared" si="132"/>
        <v>0</v>
      </c>
      <c r="Y879" s="7" t="str">
        <f>IFERROR(INDEX(MileageBand!B:B,MATCH(VehicleData!X879,MileageBand!A:A,0)),"Extremely High")</f>
        <v>Low</v>
      </c>
      <c r="Z879" s="7">
        <f t="shared" si="133"/>
        <v>2</v>
      </c>
      <c r="AA879" s="9" t="str">
        <f t="shared" si="134"/>
        <v>Y</v>
      </c>
      <c r="AB879" s="9" t="str">
        <f t="shared" si="135"/>
        <v>Y</v>
      </c>
      <c r="AC879" s="9" t="str">
        <f t="shared" si="136"/>
        <v>Y</v>
      </c>
      <c r="AD879" s="9" t="str">
        <f t="shared" si="137"/>
        <v>Y</v>
      </c>
      <c r="AE879" s="9" t="str">
        <f t="shared" si="138"/>
        <v>Y</v>
      </c>
      <c r="AF879" s="11" t="str">
        <f t="shared" si="139"/>
        <v>Y</v>
      </c>
    </row>
    <row r="880" spans="1:32" ht="13" x14ac:dyDescent="0.15">
      <c r="A880" s="1" t="s">
        <v>2375</v>
      </c>
      <c r="B880" s="1" t="s">
        <v>104</v>
      </c>
      <c r="C880" s="2">
        <v>6245</v>
      </c>
      <c r="D880" s="1" t="s">
        <v>1054</v>
      </c>
      <c r="E880" s="1">
        <v>2</v>
      </c>
      <c r="F880" s="1" t="s">
        <v>3</v>
      </c>
      <c r="G880" s="2">
        <v>22624</v>
      </c>
      <c r="H880" s="1" t="s">
        <v>4</v>
      </c>
      <c r="I880" s="1" t="s">
        <v>25</v>
      </c>
      <c r="J880" s="1" t="s">
        <v>13</v>
      </c>
      <c r="K880" s="1">
        <v>10</v>
      </c>
      <c r="L880" s="3">
        <v>44457</v>
      </c>
      <c r="M880" s="1">
        <v>11</v>
      </c>
      <c r="N880" s="1" t="s">
        <v>2376</v>
      </c>
      <c r="O880" s="1" t="s">
        <v>20</v>
      </c>
      <c r="P880" s="2">
        <v>1497</v>
      </c>
      <c r="Q880" s="1">
        <v>76.400000000000006</v>
      </c>
      <c r="R880" s="1">
        <v>5</v>
      </c>
      <c r="S880" s="1">
        <v>85</v>
      </c>
      <c r="T880" s="1">
        <v>2014</v>
      </c>
      <c r="U880" s="5" t="str">
        <f t="shared" si="130"/>
        <v>Automatic</v>
      </c>
      <c r="V880" s="7">
        <f t="shared" si="131"/>
        <v>5000</v>
      </c>
      <c r="W880" s="7" t="str">
        <f>IFERROR(INDEX(PriceBands!C:C,MATCH(V880,PriceBands!A:A,0)),"£30k+")</f>
        <v>£5-10k</v>
      </c>
      <c r="X880" s="7">
        <f t="shared" si="132"/>
        <v>0</v>
      </c>
      <c r="Y880" s="7" t="str">
        <f>IFERROR(INDEX(MileageBand!B:B,MATCH(VehicleData!X880,MileageBand!A:A,0)),"Extremely High")</f>
        <v>Low</v>
      </c>
      <c r="Z880" s="7">
        <f t="shared" si="133"/>
        <v>1.5</v>
      </c>
      <c r="AA880" s="9" t="str">
        <f t="shared" si="134"/>
        <v>Y</v>
      </c>
      <c r="AB880" s="9" t="str">
        <f t="shared" si="135"/>
        <v>Y</v>
      </c>
      <c r="AC880" s="9" t="str">
        <f t="shared" si="136"/>
        <v>Y</v>
      </c>
      <c r="AD880" s="9" t="str">
        <f t="shared" si="137"/>
        <v>Y</v>
      </c>
      <c r="AE880" s="9" t="str">
        <f t="shared" si="138"/>
        <v>Y</v>
      </c>
      <c r="AF880" s="11" t="str">
        <f t="shared" si="139"/>
        <v>Y</v>
      </c>
    </row>
    <row r="881" spans="1:32" ht="13" x14ac:dyDescent="0.15">
      <c r="A881" s="1" t="s">
        <v>2377</v>
      </c>
      <c r="B881" s="1" t="s">
        <v>40</v>
      </c>
      <c r="C881" s="2">
        <v>9490</v>
      </c>
      <c r="D881" s="1" t="s">
        <v>1110</v>
      </c>
      <c r="E881" s="1">
        <v>1</v>
      </c>
      <c r="F881" s="1" t="s">
        <v>24</v>
      </c>
      <c r="G881" s="2">
        <v>52000</v>
      </c>
      <c r="H881" s="1" t="s">
        <v>12</v>
      </c>
      <c r="I881" s="1" t="s">
        <v>5</v>
      </c>
      <c r="J881" s="1" t="s">
        <v>13</v>
      </c>
      <c r="K881" s="1">
        <v>8</v>
      </c>
      <c r="L881" s="3">
        <v>45415</v>
      </c>
      <c r="M881" s="1">
        <v>13</v>
      </c>
      <c r="N881" s="1" t="s">
        <v>2378</v>
      </c>
      <c r="O881" s="1" t="s">
        <v>20</v>
      </c>
      <c r="P881" s="2">
        <v>1461</v>
      </c>
      <c r="Q881" s="1">
        <v>72.400000000000006</v>
      </c>
      <c r="R881" s="1">
        <v>5</v>
      </c>
      <c r="S881" s="1">
        <v>102</v>
      </c>
      <c r="T881" s="1">
        <v>2016</v>
      </c>
      <c r="U881" s="5" t="str">
        <f t="shared" si="130"/>
        <v>Manual</v>
      </c>
      <c r="V881" s="7">
        <f t="shared" si="131"/>
        <v>5000</v>
      </c>
      <c r="W881" s="7" t="str">
        <f>IFERROR(INDEX(PriceBands!C:C,MATCH(V881,PriceBands!A:A,0)),"£30k+")</f>
        <v>£5-10k</v>
      </c>
      <c r="X881" s="7">
        <f t="shared" si="132"/>
        <v>50000</v>
      </c>
      <c r="Y881" s="7" t="str">
        <f>IFERROR(INDEX(MileageBand!B:B,MATCH(VehicleData!X881,MileageBand!A:A,0)),"Extremely High")</f>
        <v>Medium</v>
      </c>
      <c r="Z881" s="7">
        <f t="shared" si="133"/>
        <v>1.5</v>
      </c>
      <c r="AA881" s="9" t="str">
        <f t="shared" si="134"/>
        <v>Y</v>
      </c>
      <c r="AB881" s="9" t="str">
        <f t="shared" si="135"/>
        <v>Y</v>
      </c>
      <c r="AC881" s="9" t="str">
        <f t="shared" si="136"/>
        <v>Y</v>
      </c>
      <c r="AD881" s="9" t="str">
        <f t="shared" si="137"/>
        <v>Y</v>
      </c>
      <c r="AE881" s="9" t="str">
        <f t="shared" si="138"/>
        <v>Y</v>
      </c>
      <c r="AF881" s="11" t="str">
        <f t="shared" si="139"/>
        <v>Y</v>
      </c>
    </row>
    <row r="882" spans="1:32" ht="13" x14ac:dyDescent="0.15">
      <c r="A882" s="1" t="s">
        <v>2379</v>
      </c>
      <c r="B882" s="1" t="s">
        <v>214</v>
      </c>
      <c r="C882" s="2">
        <v>14554</v>
      </c>
      <c r="D882" s="1" t="s">
        <v>2329</v>
      </c>
      <c r="E882" s="1">
        <v>2</v>
      </c>
      <c r="F882" s="1" t="s">
        <v>11</v>
      </c>
      <c r="G882" s="2">
        <v>31460</v>
      </c>
      <c r="H882" s="1" t="s">
        <v>48</v>
      </c>
      <c r="I882" s="1" t="s">
        <v>5</v>
      </c>
      <c r="J882" s="1" t="s">
        <v>13</v>
      </c>
      <c r="K882" s="1">
        <v>3</v>
      </c>
      <c r="L882" s="3">
        <v>45473</v>
      </c>
      <c r="M882" s="1">
        <v>12</v>
      </c>
      <c r="N882" s="1" t="s">
        <v>2380</v>
      </c>
      <c r="O882" s="1" t="s">
        <v>20</v>
      </c>
      <c r="P882" s="1">
        <v>999</v>
      </c>
      <c r="Q882" s="1">
        <v>51.4</v>
      </c>
      <c r="R882" s="1">
        <v>5</v>
      </c>
      <c r="S882" s="1">
        <v>110</v>
      </c>
      <c r="T882" s="1">
        <v>2021</v>
      </c>
      <c r="U882" s="5" t="str">
        <f t="shared" si="130"/>
        <v>Automatic</v>
      </c>
      <c r="V882" s="7">
        <f t="shared" si="131"/>
        <v>10000</v>
      </c>
      <c r="W882" s="7" t="str">
        <f>IFERROR(INDEX(PriceBands!C:C,MATCH(V882,PriceBands!A:A,0)),"£30k+")</f>
        <v>£10-£15k</v>
      </c>
      <c r="X882" s="7">
        <f t="shared" si="132"/>
        <v>0</v>
      </c>
      <c r="Y882" s="7" t="str">
        <f>IFERROR(INDEX(MileageBand!B:B,MATCH(VehicleData!X882,MileageBand!A:A,0)),"Extremely High")</f>
        <v>Low</v>
      </c>
      <c r="Z882" s="7">
        <f t="shared" si="133"/>
        <v>1</v>
      </c>
      <c r="AA882" s="9" t="str">
        <f t="shared" si="134"/>
        <v>Y</v>
      </c>
      <c r="AB882" s="9" t="str">
        <f t="shared" si="135"/>
        <v>Y</v>
      </c>
      <c r="AC882" s="9" t="str">
        <f t="shared" si="136"/>
        <v>Y</v>
      </c>
      <c r="AD882" s="9" t="str">
        <f t="shared" si="137"/>
        <v>Y</v>
      </c>
      <c r="AE882" s="9" t="str">
        <f t="shared" si="138"/>
        <v>Y</v>
      </c>
      <c r="AF882" s="11" t="str">
        <f t="shared" si="139"/>
        <v>Y</v>
      </c>
    </row>
    <row r="883" spans="1:32" ht="13" x14ac:dyDescent="0.15">
      <c r="A883" s="1" t="s">
        <v>2381</v>
      </c>
      <c r="B883" s="1" t="s">
        <v>214</v>
      </c>
      <c r="C883" s="2">
        <v>14554</v>
      </c>
      <c r="D883" s="1" t="s">
        <v>2329</v>
      </c>
      <c r="E883" s="1">
        <v>2</v>
      </c>
      <c r="F883" s="1" t="s">
        <v>11</v>
      </c>
      <c r="G883" s="2">
        <v>36351</v>
      </c>
      <c r="H883" s="1" t="s">
        <v>48</v>
      </c>
      <c r="I883" s="1" t="s">
        <v>5</v>
      </c>
      <c r="J883" s="1" t="s">
        <v>13</v>
      </c>
      <c r="K883" s="1">
        <v>3</v>
      </c>
      <c r="L883" s="3">
        <v>45473</v>
      </c>
      <c r="M883" s="1">
        <v>12</v>
      </c>
      <c r="N883" s="1" t="s">
        <v>2382</v>
      </c>
      <c r="O883" s="1" t="s">
        <v>20</v>
      </c>
      <c r="P883" s="1">
        <v>999</v>
      </c>
      <c r="Q883" s="1">
        <v>51.4</v>
      </c>
      <c r="R883" s="1">
        <v>5</v>
      </c>
      <c r="S883" s="1">
        <v>110</v>
      </c>
      <c r="T883" s="1">
        <v>2021</v>
      </c>
      <c r="U883" s="5" t="str">
        <f t="shared" si="130"/>
        <v>Automatic</v>
      </c>
      <c r="V883" s="7">
        <f t="shared" si="131"/>
        <v>10000</v>
      </c>
      <c r="W883" s="7" t="str">
        <f>IFERROR(INDEX(PriceBands!C:C,MATCH(V883,PriceBands!A:A,0)),"£30k+")</f>
        <v>£10-£15k</v>
      </c>
      <c r="X883" s="7">
        <f t="shared" si="132"/>
        <v>0</v>
      </c>
      <c r="Y883" s="7" t="str">
        <f>IFERROR(INDEX(MileageBand!B:B,MATCH(VehicleData!X883,MileageBand!A:A,0)),"Extremely High")</f>
        <v>Low</v>
      </c>
      <c r="Z883" s="7">
        <f t="shared" si="133"/>
        <v>1</v>
      </c>
      <c r="AA883" s="9" t="str">
        <f t="shared" si="134"/>
        <v>Y</v>
      </c>
      <c r="AB883" s="9" t="str">
        <f t="shared" si="135"/>
        <v>Y</v>
      </c>
      <c r="AC883" s="9" t="str">
        <f t="shared" si="136"/>
        <v>Y</v>
      </c>
      <c r="AD883" s="9" t="str">
        <f t="shared" si="137"/>
        <v>Y</v>
      </c>
      <c r="AE883" s="9" t="str">
        <f t="shared" si="138"/>
        <v>Y</v>
      </c>
      <c r="AF883" s="11" t="str">
        <f t="shared" si="139"/>
        <v>Y</v>
      </c>
    </row>
    <row r="884" spans="1:32" ht="13" x14ac:dyDescent="0.15">
      <c r="A884" s="1" t="s">
        <v>2383</v>
      </c>
      <c r="B884" s="1" t="s">
        <v>214</v>
      </c>
      <c r="C884" s="2">
        <v>14554</v>
      </c>
      <c r="D884" s="1" t="s">
        <v>2329</v>
      </c>
      <c r="E884" s="1">
        <v>2</v>
      </c>
      <c r="F884" s="1" t="s">
        <v>11</v>
      </c>
      <c r="G884" s="2">
        <v>27024</v>
      </c>
      <c r="H884" s="1" t="s">
        <v>48</v>
      </c>
      <c r="I884" s="1" t="s">
        <v>5</v>
      </c>
      <c r="J884" s="1" t="s">
        <v>13</v>
      </c>
      <c r="K884" s="1">
        <v>3</v>
      </c>
      <c r="L884" s="3">
        <v>45473</v>
      </c>
      <c r="M884" s="1">
        <v>12</v>
      </c>
      <c r="N884" s="1" t="s">
        <v>2384</v>
      </c>
      <c r="O884" s="1" t="s">
        <v>20</v>
      </c>
      <c r="P884" s="1">
        <v>999</v>
      </c>
      <c r="Q884" s="1">
        <v>51.4</v>
      </c>
      <c r="R884" s="1">
        <v>5</v>
      </c>
      <c r="S884" s="1">
        <v>110</v>
      </c>
      <c r="T884" s="1">
        <v>2021</v>
      </c>
      <c r="U884" s="5" t="str">
        <f t="shared" si="130"/>
        <v>Automatic</v>
      </c>
      <c r="V884" s="7">
        <f t="shared" si="131"/>
        <v>10000</v>
      </c>
      <c r="W884" s="7" t="str">
        <f>IFERROR(INDEX(PriceBands!C:C,MATCH(V884,PriceBands!A:A,0)),"£30k+")</f>
        <v>£10-£15k</v>
      </c>
      <c r="X884" s="7">
        <f t="shared" si="132"/>
        <v>0</v>
      </c>
      <c r="Y884" s="7" t="str">
        <f>IFERROR(INDEX(MileageBand!B:B,MATCH(VehicleData!X884,MileageBand!A:A,0)),"Extremely High")</f>
        <v>Low</v>
      </c>
      <c r="Z884" s="7">
        <f t="shared" si="133"/>
        <v>1</v>
      </c>
      <c r="AA884" s="9" t="str">
        <f t="shared" si="134"/>
        <v>Y</v>
      </c>
      <c r="AB884" s="9" t="str">
        <f t="shared" si="135"/>
        <v>Y</v>
      </c>
      <c r="AC884" s="9" t="str">
        <f t="shared" si="136"/>
        <v>Y</v>
      </c>
      <c r="AD884" s="9" t="str">
        <f t="shared" si="137"/>
        <v>Y</v>
      </c>
      <c r="AE884" s="9" t="str">
        <f t="shared" si="138"/>
        <v>Y</v>
      </c>
      <c r="AF884" s="11" t="str">
        <f t="shared" si="139"/>
        <v>Y</v>
      </c>
    </row>
    <row r="885" spans="1:32" ht="13" x14ac:dyDescent="0.15">
      <c r="A885" s="1" t="s">
        <v>2385</v>
      </c>
      <c r="B885" s="1" t="s">
        <v>214</v>
      </c>
      <c r="C885" s="2">
        <v>15800</v>
      </c>
      <c r="D885" s="1" t="s">
        <v>2329</v>
      </c>
      <c r="E885" s="1">
        <v>2</v>
      </c>
      <c r="F885" s="1" t="s">
        <v>11</v>
      </c>
      <c r="G885" s="2">
        <v>6892</v>
      </c>
      <c r="H885" s="1" t="s">
        <v>48</v>
      </c>
      <c r="I885" s="1" t="s">
        <v>33</v>
      </c>
      <c r="J885" s="1" t="s">
        <v>13</v>
      </c>
      <c r="K885" s="1">
        <v>3</v>
      </c>
      <c r="L885" s="3">
        <v>45473</v>
      </c>
      <c r="M885" s="1">
        <v>12</v>
      </c>
      <c r="N885" s="1" t="s">
        <v>2386</v>
      </c>
      <c r="O885" s="1" t="s">
        <v>20</v>
      </c>
      <c r="P885" s="1">
        <v>999</v>
      </c>
      <c r="Q885" s="1">
        <v>51.4</v>
      </c>
      <c r="R885" s="1">
        <v>5</v>
      </c>
      <c r="S885" s="1">
        <v>110</v>
      </c>
      <c r="T885" s="1">
        <v>2021</v>
      </c>
      <c r="U885" s="5" t="str">
        <f t="shared" si="130"/>
        <v>Automatic</v>
      </c>
      <c r="V885" s="7">
        <f t="shared" si="131"/>
        <v>15000</v>
      </c>
      <c r="W885" s="7" t="str">
        <f>IFERROR(INDEX(PriceBands!C:C,MATCH(V885,PriceBands!A:A,0)),"£30k+")</f>
        <v>£15-20k</v>
      </c>
      <c r="X885" s="7">
        <f t="shared" si="132"/>
        <v>0</v>
      </c>
      <c r="Y885" s="7" t="str">
        <f>IFERROR(INDEX(MileageBand!B:B,MATCH(VehicleData!X885,MileageBand!A:A,0)),"Extremely High")</f>
        <v>Low</v>
      </c>
      <c r="Z885" s="7">
        <f t="shared" si="133"/>
        <v>1</v>
      </c>
      <c r="AA885" s="9" t="str">
        <f t="shared" si="134"/>
        <v>Y</v>
      </c>
      <c r="AB885" s="9" t="str">
        <f t="shared" si="135"/>
        <v>Y</v>
      </c>
      <c r="AC885" s="9" t="str">
        <f t="shared" si="136"/>
        <v>Y</v>
      </c>
      <c r="AD885" s="9" t="str">
        <f t="shared" si="137"/>
        <v>Y</v>
      </c>
      <c r="AE885" s="9" t="str">
        <f t="shared" si="138"/>
        <v>Y</v>
      </c>
      <c r="AF885" s="11" t="str">
        <f t="shared" si="139"/>
        <v>Y</v>
      </c>
    </row>
    <row r="886" spans="1:32" ht="13" x14ac:dyDescent="0.15">
      <c r="A886" s="1" t="s">
        <v>2387</v>
      </c>
      <c r="B886" s="1" t="s">
        <v>214</v>
      </c>
      <c r="C886" s="2">
        <v>14550</v>
      </c>
      <c r="D886" s="1" t="s">
        <v>2329</v>
      </c>
      <c r="E886" s="1">
        <v>2</v>
      </c>
      <c r="F886" s="1" t="s">
        <v>11</v>
      </c>
      <c r="G886" s="2">
        <v>27978</v>
      </c>
      <c r="H886" s="1" t="s">
        <v>56</v>
      </c>
      <c r="I886" s="1" t="s">
        <v>5</v>
      </c>
      <c r="J886" s="1" t="s">
        <v>13</v>
      </c>
      <c r="K886" s="1">
        <v>3</v>
      </c>
      <c r="L886" s="3">
        <v>45473</v>
      </c>
      <c r="M886" s="1">
        <v>12</v>
      </c>
      <c r="N886" s="1" t="s">
        <v>2388</v>
      </c>
      <c r="O886" s="1" t="s">
        <v>20</v>
      </c>
      <c r="P886" s="1">
        <v>999</v>
      </c>
      <c r="Q886" s="1">
        <v>51.4</v>
      </c>
      <c r="R886" s="1">
        <v>5</v>
      </c>
      <c r="S886" s="1">
        <v>110</v>
      </c>
      <c r="T886" s="1">
        <v>2021</v>
      </c>
      <c r="U886" s="5" t="str">
        <f t="shared" si="130"/>
        <v>Automatic</v>
      </c>
      <c r="V886" s="7">
        <f t="shared" si="131"/>
        <v>10000</v>
      </c>
      <c r="W886" s="7" t="str">
        <f>IFERROR(INDEX(PriceBands!C:C,MATCH(V886,PriceBands!A:A,0)),"£30k+")</f>
        <v>£10-£15k</v>
      </c>
      <c r="X886" s="7">
        <f t="shared" si="132"/>
        <v>0</v>
      </c>
      <c r="Y886" s="7" t="str">
        <f>IFERROR(INDEX(MileageBand!B:B,MATCH(VehicleData!X886,MileageBand!A:A,0)),"Extremely High")</f>
        <v>Low</v>
      </c>
      <c r="Z886" s="7">
        <f t="shared" si="133"/>
        <v>1</v>
      </c>
      <c r="AA886" s="9" t="str">
        <f t="shared" si="134"/>
        <v>Y</v>
      </c>
      <c r="AB886" s="9" t="str">
        <f t="shared" si="135"/>
        <v>Y</v>
      </c>
      <c r="AC886" s="9" t="str">
        <f t="shared" si="136"/>
        <v>Y</v>
      </c>
      <c r="AD886" s="9" t="str">
        <f t="shared" si="137"/>
        <v>Y</v>
      </c>
      <c r="AE886" s="9" t="str">
        <f t="shared" si="138"/>
        <v>Y</v>
      </c>
      <c r="AF886" s="11" t="str">
        <f t="shared" si="139"/>
        <v>Y</v>
      </c>
    </row>
    <row r="887" spans="1:32" ht="13" x14ac:dyDescent="0.15">
      <c r="A887" s="1" t="s">
        <v>2389</v>
      </c>
      <c r="B887" s="1" t="s">
        <v>214</v>
      </c>
      <c r="C887" s="2">
        <v>14550</v>
      </c>
      <c r="D887" s="1" t="s">
        <v>2329</v>
      </c>
      <c r="E887" s="1">
        <v>2</v>
      </c>
      <c r="F887" s="1" t="s">
        <v>11</v>
      </c>
      <c r="G887" s="2">
        <v>25465</v>
      </c>
      <c r="H887" s="1" t="s">
        <v>56</v>
      </c>
      <c r="I887" s="1" t="s">
        <v>5</v>
      </c>
      <c r="J887" s="1" t="s">
        <v>13</v>
      </c>
      <c r="K887" s="1">
        <v>3</v>
      </c>
      <c r="L887" s="3">
        <v>45473</v>
      </c>
      <c r="M887" s="1">
        <v>12</v>
      </c>
      <c r="N887" s="1" t="s">
        <v>2390</v>
      </c>
      <c r="O887" s="1" t="s">
        <v>20</v>
      </c>
      <c r="P887" s="1">
        <v>999</v>
      </c>
      <c r="Q887" s="1">
        <v>51.4</v>
      </c>
      <c r="R887" s="1">
        <v>5</v>
      </c>
      <c r="S887" s="1">
        <v>110</v>
      </c>
      <c r="T887" s="1">
        <v>2021</v>
      </c>
      <c r="U887" s="5" t="str">
        <f t="shared" si="130"/>
        <v>Automatic</v>
      </c>
      <c r="V887" s="7">
        <f t="shared" si="131"/>
        <v>10000</v>
      </c>
      <c r="W887" s="7" t="str">
        <f>IFERROR(INDEX(PriceBands!C:C,MATCH(V887,PriceBands!A:A,0)),"£30k+")</f>
        <v>£10-£15k</v>
      </c>
      <c r="X887" s="7">
        <f t="shared" si="132"/>
        <v>0</v>
      </c>
      <c r="Y887" s="7" t="str">
        <f>IFERROR(INDEX(MileageBand!B:B,MATCH(VehicleData!X887,MileageBand!A:A,0)),"Extremely High")</f>
        <v>Low</v>
      </c>
      <c r="Z887" s="7">
        <f t="shared" si="133"/>
        <v>1</v>
      </c>
      <c r="AA887" s="9" t="str">
        <f t="shared" si="134"/>
        <v>Y</v>
      </c>
      <c r="AB887" s="9" t="str">
        <f t="shared" si="135"/>
        <v>Y</v>
      </c>
      <c r="AC887" s="9" t="str">
        <f t="shared" si="136"/>
        <v>Y</v>
      </c>
      <c r="AD887" s="9" t="str">
        <f t="shared" si="137"/>
        <v>Y</v>
      </c>
      <c r="AE887" s="9" t="str">
        <f t="shared" si="138"/>
        <v>Y</v>
      </c>
      <c r="AF887" s="11" t="str">
        <f t="shared" si="139"/>
        <v>Y</v>
      </c>
    </row>
    <row r="888" spans="1:32" ht="13" x14ac:dyDescent="0.15">
      <c r="A888" s="1" t="s">
        <v>2391</v>
      </c>
      <c r="B888" s="1" t="s">
        <v>214</v>
      </c>
      <c r="C888" s="2">
        <v>14554</v>
      </c>
      <c r="D888" s="1" t="s">
        <v>2329</v>
      </c>
      <c r="E888" s="1">
        <v>2</v>
      </c>
      <c r="F888" s="1" t="s">
        <v>11</v>
      </c>
      <c r="G888" s="2">
        <v>26264</v>
      </c>
      <c r="H888" s="1" t="s">
        <v>56</v>
      </c>
      <c r="I888" s="1" t="s">
        <v>5</v>
      </c>
      <c r="J888" s="1" t="s">
        <v>13</v>
      </c>
      <c r="K888" s="1">
        <v>3</v>
      </c>
      <c r="L888" s="3">
        <v>45473</v>
      </c>
      <c r="M888" s="1">
        <v>12</v>
      </c>
      <c r="N888" s="1" t="s">
        <v>2392</v>
      </c>
      <c r="O888" s="1" t="s">
        <v>20</v>
      </c>
      <c r="P888" s="1">
        <v>999</v>
      </c>
      <c r="Q888" s="1">
        <v>51.4</v>
      </c>
      <c r="R888" s="1">
        <v>5</v>
      </c>
      <c r="S888" s="1">
        <v>110</v>
      </c>
      <c r="T888" s="1">
        <v>2021</v>
      </c>
      <c r="U888" s="5" t="str">
        <f t="shared" si="130"/>
        <v>Automatic</v>
      </c>
      <c r="V888" s="7">
        <f t="shared" si="131"/>
        <v>10000</v>
      </c>
      <c r="W888" s="7" t="str">
        <f>IFERROR(INDEX(PriceBands!C:C,MATCH(V888,PriceBands!A:A,0)),"£30k+")</f>
        <v>£10-£15k</v>
      </c>
      <c r="X888" s="7">
        <f t="shared" si="132"/>
        <v>0</v>
      </c>
      <c r="Y888" s="7" t="str">
        <f>IFERROR(INDEX(MileageBand!B:B,MATCH(VehicleData!X888,MileageBand!A:A,0)),"Extremely High")</f>
        <v>Low</v>
      </c>
      <c r="Z888" s="7">
        <f t="shared" si="133"/>
        <v>1</v>
      </c>
      <c r="AA888" s="9" t="str">
        <f t="shared" si="134"/>
        <v>Y</v>
      </c>
      <c r="AB888" s="9" t="str">
        <f t="shared" si="135"/>
        <v>Y</v>
      </c>
      <c r="AC888" s="9" t="str">
        <f t="shared" si="136"/>
        <v>Y</v>
      </c>
      <c r="AD888" s="9" t="str">
        <f t="shared" si="137"/>
        <v>Y</v>
      </c>
      <c r="AE888" s="9" t="str">
        <f t="shared" si="138"/>
        <v>Y</v>
      </c>
      <c r="AF888" s="11" t="str">
        <f t="shared" si="139"/>
        <v>Y</v>
      </c>
    </row>
    <row r="889" spans="1:32" ht="13" x14ac:dyDescent="0.15">
      <c r="A889" s="1" t="s">
        <v>2393</v>
      </c>
      <c r="B889" s="1" t="s">
        <v>214</v>
      </c>
      <c r="C889" s="2">
        <v>15800</v>
      </c>
      <c r="D889" s="1" t="s">
        <v>2329</v>
      </c>
      <c r="E889" s="1">
        <v>2</v>
      </c>
      <c r="F889" s="1" t="s">
        <v>11</v>
      </c>
      <c r="G889" s="2">
        <v>15233</v>
      </c>
      <c r="H889" s="1" t="s">
        <v>56</v>
      </c>
      <c r="I889" s="1" t="s">
        <v>33</v>
      </c>
      <c r="J889" s="1" t="s">
        <v>13</v>
      </c>
      <c r="K889" s="1">
        <v>3</v>
      </c>
      <c r="L889" s="3">
        <v>45473</v>
      </c>
      <c r="M889" s="1">
        <v>12</v>
      </c>
      <c r="N889" s="1" t="s">
        <v>2394</v>
      </c>
      <c r="O889" s="1" t="s">
        <v>20</v>
      </c>
      <c r="P889" s="1">
        <v>999</v>
      </c>
      <c r="Q889" s="1">
        <v>51.4</v>
      </c>
      <c r="R889" s="1">
        <v>5</v>
      </c>
      <c r="S889" s="1">
        <v>110</v>
      </c>
      <c r="T889" s="1">
        <v>2021</v>
      </c>
      <c r="U889" s="5" t="str">
        <f t="shared" si="130"/>
        <v>Automatic</v>
      </c>
      <c r="V889" s="7">
        <f t="shared" si="131"/>
        <v>15000</v>
      </c>
      <c r="W889" s="7" t="str">
        <f>IFERROR(INDEX(PriceBands!C:C,MATCH(V889,PriceBands!A:A,0)),"£30k+")</f>
        <v>£15-20k</v>
      </c>
      <c r="X889" s="7">
        <f t="shared" si="132"/>
        <v>0</v>
      </c>
      <c r="Y889" s="7" t="str">
        <f>IFERROR(INDEX(MileageBand!B:B,MATCH(VehicleData!X889,MileageBand!A:A,0)),"Extremely High")</f>
        <v>Low</v>
      </c>
      <c r="Z889" s="7">
        <f t="shared" si="133"/>
        <v>1</v>
      </c>
      <c r="AA889" s="9" t="str">
        <f t="shared" si="134"/>
        <v>Y</v>
      </c>
      <c r="AB889" s="9" t="str">
        <f t="shared" si="135"/>
        <v>Y</v>
      </c>
      <c r="AC889" s="9" t="str">
        <f t="shared" si="136"/>
        <v>Y</v>
      </c>
      <c r="AD889" s="9" t="str">
        <f t="shared" si="137"/>
        <v>Y</v>
      </c>
      <c r="AE889" s="9" t="str">
        <f t="shared" si="138"/>
        <v>Y</v>
      </c>
      <c r="AF889" s="11" t="str">
        <f t="shared" si="139"/>
        <v>Y</v>
      </c>
    </row>
    <row r="890" spans="1:32" ht="13" x14ac:dyDescent="0.15">
      <c r="A890" s="1" t="s">
        <v>2395</v>
      </c>
      <c r="B890" s="1" t="s">
        <v>214</v>
      </c>
      <c r="C890" s="2">
        <v>14550</v>
      </c>
      <c r="D890" s="1" t="s">
        <v>2329</v>
      </c>
      <c r="E890" s="1">
        <v>2</v>
      </c>
      <c r="F890" s="1" t="s">
        <v>11</v>
      </c>
      <c r="G890" s="2">
        <v>34340</v>
      </c>
      <c r="H890" s="1" t="s">
        <v>56</v>
      </c>
      <c r="I890" s="1" t="s">
        <v>5</v>
      </c>
      <c r="J890" s="1" t="s">
        <v>13</v>
      </c>
      <c r="K890" s="1">
        <v>3</v>
      </c>
      <c r="L890" s="3">
        <v>45473</v>
      </c>
      <c r="M890" s="1">
        <v>12</v>
      </c>
      <c r="N890" s="1" t="s">
        <v>2396</v>
      </c>
      <c r="O890" s="1" t="s">
        <v>20</v>
      </c>
      <c r="P890" s="1">
        <v>999</v>
      </c>
      <c r="Q890" s="1">
        <v>51.4</v>
      </c>
      <c r="R890" s="1">
        <v>5</v>
      </c>
      <c r="S890" s="1">
        <v>110</v>
      </c>
      <c r="T890" s="1">
        <v>2021</v>
      </c>
      <c r="U890" s="5" t="str">
        <f t="shared" si="130"/>
        <v>Automatic</v>
      </c>
      <c r="V890" s="7">
        <f t="shared" si="131"/>
        <v>10000</v>
      </c>
      <c r="W890" s="7" t="str">
        <f>IFERROR(INDEX(PriceBands!C:C,MATCH(V890,PriceBands!A:A,0)),"£30k+")</f>
        <v>£10-£15k</v>
      </c>
      <c r="X890" s="7">
        <f t="shared" si="132"/>
        <v>0</v>
      </c>
      <c r="Y890" s="7" t="str">
        <f>IFERROR(INDEX(MileageBand!B:B,MATCH(VehicleData!X890,MileageBand!A:A,0)),"Extremely High")</f>
        <v>Low</v>
      </c>
      <c r="Z890" s="7">
        <f t="shared" si="133"/>
        <v>1</v>
      </c>
      <c r="AA890" s="9" t="str">
        <f t="shared" si="134"/>
        <v>Y</v>
      </c>
      <c r="AB890" s="9" t="str">
        <f t="shared" si="135"/>
        <v>Y</v>
      </c>
      <c r="AC890" s="9" t="str">
        <f t="shared" si="136"/>
        <v>Y</v>
      </c>
      <c r="AD890" s="9" t="str">
        <f t="shared" si="137"/>
        <v>Y</v>
      </c>
      <c r="AE890" s="9" t="str">
        <f t="shared" si="138"/>
        <v>Y</v>
      </c>
      <c r="AF890" s="11" t="str">
        <f t="shared" si="139"/>
        <v>Y</v>
      </c>
    </row>
    <row r="891" spans="1:32" ht="13" x14ac:dyDescent="0.15">
      <c r="A891" s="1" t="s">
        <v>2397</v>
      </c>
      <c r="B891" s="1" t="s">
        <v>214</v>
      </c>
      <c r="C891" s="2">
        <v>14554</v>
      </c>
      <c r="D891" s="1" t="s">
        <v>2329</v>
      </c>
      <c r="E891" s="1">
        <v>2</v>
      </c>
      <c r="F891" s="1" t="s">
        <v>11</v>
      </c>
      <c r="G891" s="2">
        <v>21784</v>
      </c>
      <c r="H891" s="1" t="s">
        <v>65</v>
      </c>
      <c r="I891" s="1" t="s">
        <v>5</v>
      </c>
      <c r="J891" s="1" t="s">
        <v>13</v>
      </c>
      <c r="K891" s="1">
        <v>3</v>
      </c>
      <c r="L891" s="3">
        <v>45473</v>
      </c>
      <c r="M891" s="1">
        <v>12</v>
      </c>
      <c r="N891" s="1" t="s">
        <v>2398</v>
      </c>
      <c r="O891" s="1" t="s">
        <v>20</v>
      </c>
      <c r="P891" s="1">
        <v>999</v>
      </c>
      <c r="Q891" s="1">
        <v>51.4</v>
      </c>
      <c r="R891" s="1">
        <v>5</v>
      </c>
      <c r="S891" s="1">
        <v>110</v>
      </c>
      <c r="T891" s="1">
        <v>2021</v>
      </c>
      <c r="U891" s="5" t="str">
        <f t="shared" si="130"/>
        <v>Automatic</v>
      </c>
      <c r="V891" s="7">
        <f t="shared" si="131"/>
        <v>10000</v>
      </c>
      <c r="W891" s="7" t="str">
        <f>IFERROR(INDEX(PriceBands!C:C,MATCH(V891,PriceBands!A:A,0)),"£30k+")</f>
        <v>£10-£15k</v>
      </c>
      <c r="X891" s="7">
        <f t="shared" si="132"/>
        <v>0</v>
      </c>
      <c r="Y891" s="7" t="str">
        <f>IFERROR(INDEX(MileageBand!B:B,MATCH(VehicleData!X891,MileageBand!A:A,0)),"Extremely High")</f>
        <v>Low</v>
      </c>
      <c r="Z891" s="7">
        <f t="shared" si="133"/>
        <v>1</v>
      </c>
      <c r="AA891" s="9" t="str">
        <f t="shared" si="134"/>
        <v>Y</v>
      </c>
      <c r="AB891" s="9" t="str">
        <f t="shared" si="135"/>
        <v>Y</v>
      </c>
      <c r="AC891" s="9" t="str">
        <f t="shared" si="136"/>
        <v>Y</v>
      </c>
      <c r="AD891" s="9" t="str">
        <f t="shared" si="137"/>
        <v>Y</v>
      </c>
      <c r="AE891" s="9" t="str">
        <f t="shared" si="138"/>
        <v>Y</v>
      </c>
      <c r="AF891" s="11" t="str">
        <f t="shared" si="139"/>
        <v>Y</v>
      </c>
    </row>
    <row r="892" spans="1:32" ht="13" x14ac:dyDescent="0.15">
      <c r="A892" s="1" t="s">
        <v>2399</v>
      </c>
      <c r="B892" s="1" t="s">
        <v>214</v>
      </c>
      <c r="C892" s="2">
        <v>14550</v>
      </c>
      <c r="D892" s="1" t="s">
        <v>2329</v>
      </c>
      <c r="E892" s="1">
        <v>2</v>
      </c>
      <c r="F892" s="1" t="s">
        <v>11</v>
      </c>
      <c r="G892" s="2">
        <v>6421</v>
      </c>
      <c r="H892" s="1" t="s">
        <v>65</v>
      </c>
      <c r="I892" s="1" t="s">
        <v>5</v>
      </c>
      <c r="J892" s="1" t="s">
        <v>13</v>
      </c>
      <c r="K892" s="1">
        <v>3</v>
      </c>
      <c r="L892" s="3">
        <v>45473</v>
      </c>
      <c r="M892" s="1">
        <v>12</v>
      </c>
      <c r="N892" s="1" t="s">
        <v>2400</v>
      </c>
      <c r="O892" s="1" t="s">
        <v>20</v>
      </c>
      <c r="P892" s="1">
        <v>999</v>
      </c>
      <c r="Q892" s="1">
        <v>51.4</v>
      </c>
      <c r="R892" s="1">
        <v>5</v>
      </c>
      <c r="S892" s="1">
        <v>110</v>
      </c>
      <c r="T892" s="1">
        <v>2021</v>
      </c>
      <c r="U892" s="5" t="str">
        <f t="shared" si="130"/>
        <v>Automatic</v>
      </c>
      <c r="V892" s="7">
        <f t="shared" si="131"/>
        <v>10000</v>
      </c>
      <c r="W892" s="7" t="str">
        <f>IFERROR(INDEX(PriceBands!C:C,MATCH(V892,PriceBands!A:A,0)),"£30k+")</f>
        <v>£10-£15k</v>
      </c>
      <c r="X892" s="7">
        <f t="shared" si="132"/>
        <v>0</v>
      </c>
      <c r="Y892" s="7" t="str">
        <f>IFERROR(INDEX(MileageBand!B:B,MATCH(VehicleData!X892,MileageBand!A:A,0)),"Extremely High")</f>
        <v>Low</v>
      </c>
      <c r="Z892" s="7">
        <f t="shared" si="133"/>
        <v>1</v>
      </c>
      <c r="AA892" s="9" t="str">
        <f t="shared" si="134"/>
        <v>Y</v>
      </c>
      <c r="AB892" s="9" t="str">
        <f t="shared" si="135"/>
        <v>Y</v>
      </c>
      <c r="AC892" s="9" t="str">
        <f t="shared" si="136"/>
        <v>Y</v>
      </c>
      <c r="AD892" s="9" t="str">
        <f t="shared" si="137"/>
        <v>Y</v>
      </c>
      <c r="AE892" s="9" t="str">
        <f t="shared" si="138"/>
        <v>Y</v>
      </c>
      <c r="AF892" s="11" t="str">
        <f t="shared" si="139"/>
        <v>Y</v>
      </c>
    </row>
    <row r="893" spans="1:32" ht="13" x14ac:dyDescent="0.15">
      <c r="A893" s="1" t="s">
        <v>2401</v>
      </c>
      <c r="B893" s="1" t="s">
        <v>214</v>
      </c>
      <c r="C893" s="2">
        <v>14546</v>
      </c>
      <c r="D893" s="1" t="s">
        <v>2329</v>
      </c>
      <c r="E893" s="1">
        <v>2</v>
      </c>
      <c r="F893" s="1" t="s">
        <v>11</v>
      </c>
      <c r="G893" s="2">
        <v>22302</v>
      </c>
      <c r="H893" s="1" t="s">
        <v>65</v>
      </c>
      <c r="I893" s="1" t="s">
        <v>5</v>
      </c>
      <c r="J893" s="1" t="s">
        <v>13</v>
      </c>
      <c r="K893" s="1">
        <v>3</v>
      </c>
      <c r="L893" s="3">
        <v>45473</v>
      </c>
      <c r="M893" s="1">
        <v>12</v>
      </c>
      <c r="N893" s="1" t="s">
        <v>2402</v>
      </c>
      <c r="O893" s="1" t="s">
        <v>20</v>
      </c>
      <c r="P893" s="1">
        <v>999</v>
      </c>
      <c r="Q893" s="1">
        <v>51.4</v>
      </c>
      <c r="R893" s="1">
        <v>5</v>
      </c>
      <c r="S893" s="1">
        <v>110</v>
      </c>
      <c r="T893" s="1">
        <v>2021</v>
      </c>
      <c r="U893" s="5" t="str">
        <f t="shared" si="130"/>
        <v>Automatic</v>
      </c>
      <c r="V893" s="7">
        <f t="shared" si="131"/>
        <v>10000</v>
      </c>
      <c r="W893" s="7" t="str">
        <f>IFERROR(INDEX(PriceBands!C:C,MATCH(V893,PriceBands!A:A,0)),"£30k+")</f>
        <v>£10-£15k</v>
      </c>
      <c r="X893" s="7">
        <f t="shared" si="132"/>
        <v>0</v>
      </c>
      <c r="Y893" s="7" t="str">
        <f>IFERROR(INDEX(MileageBand!B:B,MATCH(VehicleData!X893,MileageBand!A:A,0)),"Extremely High")</f>
        <v>Low</v>
      </c>
      <c r="Z893" s="7">
        <f t="shared" si="133"/>
        <v>1</v>
      </c>
      <c r="AA893" s="9" t="str">
        <f t="shared" si="134"/>
        <v>Y</v>
      </c>
      <c r="AB893" s="9" t="str">
        <f t="shared" si="135"/>
        <v>Y</v>
      </c>
      <c r="AC893" s="9" t="str">
        <f t="shared" si="136"/>
        <v>Y</v>
      </c>
      <c r="AD893" s="9" t="str">
        <f t="shared" si="137"/>
        <v>Y</v>
      </c>
      <c r="AE893" s="9" t="str">
        <f t="shared" si="138"/>
        <v>Y</v>
      </c>
      <c r="AF893" s="11" t="str">
        <f t="shared" si="139"/>
        <v>Y</v>
      </c>
    </row>
    <row r="894" spans="1:32" ht="13" x14ac:dyDescent="0.15">
      <c r="A894" s="1" t="s">
        <v>2403</v>
      </c>
      <c r="B894" s="1" t="s">
        <v>214</v>
      </c>
      <c r="C894" s="2">
        <v>14550</v>
      </c>
      <c r="D894" s="1" t="s">
        <v>2329</v>
      </c>
      <c r="E894" s="1">
        <v>2</v>
      </c>
      <c r="F894" s="1" t="s">
        <v>11</v>
      </c>
      <c r="G894" s="2">
        <v>23131</v>
      </c>
      <c r="H894" s="1" t="s">
        <v>65</v>
      </c>
      <c r="I894" s="1" t="s">
        <v>5</v>
      </c>
      <c r="J894" s="1" t="s">
        <v>13</v>
      </c>
      <c r="K894" s="1">
        <v>3</v>
      </c>
      <c r="L894" s="3">
        <v>45473</v>
      </c>
      <c r="M894" s="1">
        <v>12</v>
      </c>
      <c r="N894" s="1" t="s">
        <v>2404</v>
      </c>
      <c r="O894" s="1" t="s">
        <v>20</v>
      </c>
      <c r="P894" s="1">
        <v>999</v>
      </c>
      <c r="Q894" s="1">
        <v>51.4</v>
      </c>
      <c r="R894" s="1">
        <v>5</v>
      </c>
      <c r="S894" s="1">
        <v>110</v>
      </c>
      <c r="T894" s="1">
        <v>2021</v>
      </c>
      <c r="U894" s="5" t="str">
        <f t="shared" si="130"/>
        <v>Automatic</v>
      </c>
      <c r="V894" s="7">
        <f t="shared" si="131"/>
        <v>10000</v>
      </c>
      <c r="W894" s="7" t="str">
        <f>IFERROR(INDEX(PriceBands!C:C,MATCH(V894,PriceBands!A:A,0)),"£30k+")</f>
        <v>£10-£15k</v>
      </c>
      <c r="X894" s="7">
        <f t="shared" si="132"/>
        <v>0</v>
      </c>
      <c r="Y894" s="7" t="str">
        <f>IFERROR(INDEX(MileageBand!B:B,MATCH(VehicleData!X894,MileageBand!A:A,0)),"Extremely High")</f>
        <v>Low</v>
      </c>
      <c r="Z894" s="7">
        <f t="shared" si="133"/>
        <v>1</v>
      </c>
      <c r="AA894" s="9" t="str">
        <f t="shared" si="134"/>
        <v>Y</v>
      </c>
      <c r="AB894" s="9" t="str">
        <f t="shared" si="135"/>
        <v>Y</v>
      </c>
      <c r="AC894" s="9" t="str">
        <f t="shared" si="136"/>
        <v>Y</v>
      </c>
      <c r="AD894" s="9" t="str">
        <f t="shared" si="137"/>
        <v>Y</v>
      </c>
      <c r="AE894" s="9" t="str">
        <f t="shared" si="138"/>
        <v>Y</v>
      </c>
      <c r="AF894" s="11" t="str">
        <f t="shared" si="139"/>
        <v>Y</v>
      </c>
    </row>
    <row r="895" spans="1:32" ht="13" x14ac:dyDescent="0.15">
      <c r="A895" s="1" t="s">
        <v>2405</v>
      </c>
      <c r="B895" s="1" t="s">
        <v>214</v>
      </c>
      <c r="C895" s="2">
        <v>14550</v>
      </c>
      <c r="D895" s="1" t="s">
        <v>2329</v>
      </c>
      <c r="E895" s="1">
        <v>2</v>
      </c>
      <c r="F895" s="1" t="s">
        <v>11</v>
      </c>
      <c r="G895" s="2">
        <v>22874</v>
      </c>
      <c r="H895" s="1" t="s">
        <v>65</v>
      </c>
      <c r="I895" s="1" t="s">
        <v>5</v>
      </c>
      <c r="J895" s="1" t="s">
        <v>13</v>
      </c>
      <c r="K895" s="1">
        <v>3</v>
      </c>
      <c r="L895" s="3">
        <v>45473</v>
      </c>
      <c r="M895" s="1">
        <v>12</v>
      </c>
      <c r="N895" s="1" t="s">
        <v>2406</v>
      </c>
      <c r="O895" s="1" t="s">
        <v>20</v>
      </c>
      <c r="P895" s="1">
        <v>999</v>
      </c>
      <c r="Q895" s="1">
        <v>51.4</v>
      </c>
      <c r="R895" s="1">
        <v>5</v>
      </c>
      <c r="S895" s="1">
        <v>110</v>
      </c>
      <c r="T895" s="1">
        <v>2021</v>
      </c>
      <c r="U895" s="5" t="str">
        <f t="shared" si="130"/>
        <v>Automatic</v>
      </c>
      <c r="V895" s="7">
        <f t="shared" si="131"/>
        <v>10000</v>
      </c>
      <c r="W895" s="7" t="str">
        <f>IFERROR(INDEX(PriceBands!C:C,MATCH(V895,PriceBands!A:A,0)),"£30k+")</f>
        <v>£10-£15k</v>
      </c>
      <c r="X895" s="7">
        <f t="shared" si="132"/>
        <v>0</v>
      </c>
      <c r="Y895" s="7" t="str">
        <f>IFERROR(INDEX(MileageBand!B:B,MATCH(VehicleData!X895,MileageBand!A:A,0)),"Extremely High")</f>
        <v>Low</v>
      </c>
      <c r="Z895" s="7">
        <f t="shared" si="133"/>
        <v>1</v>
      </c>
      <c r="AA895" s="9" t="str">
        <f t="shared" si="134"/>
        <v>Y</v>
      </c>
      <c r="AB895" s="9" t="str">
        <f t="shared" si="135"/>
        <v>Y</v>
      </c>
      <c r="AC895" s="9" t="str">
        <f t="shared" si="136"/>
        <v>Y</v>
      </c>
      <c r="AD895" s="9" t="str">
        <f t="shared" si="137"/>
        <v>Y</v>
      </c>
      <c r="AE895" s="9" t="str">
        <f t="shared" si="138"/>
        <v>Y</v>
      </c>
      <c r="AF895" s="11" t="str">
        <f t="shared" si="139"/>
        <v>Y</v>
      </c>
    </row>
    <row r="896" spans="1:32" ht="13" x14ac:dyDescent="0.15">
      <c r="A896" s="1" t="s">
        <v>2407</v>
      </c>
      <c r="B896" s="1" t="s">
        <v>214</v>
      </c>
      <c r="C896" s="2">
        <v>14554</v>
      </c>
      <c r="D896" s="1" t="s">
        <v>2329</v>
      </c>
      <c r="E896" s="1">
        <v>2</v>
      </c>
      <c r="F896" s="1" t="s">
        <v>11</v>
      </c>
      <c r="G896" s="2">
        <v>33505</v>
      </c>
      <c r="H896" s="1" t="s">
        <v>65</v>
      </c>
      <c r="I896" s="1" t="s">
        <v>5</v>
      </c>
      <c r="J896" s="1" t="s">
        <v>13</v>
      </c>
      <c r="K896" s="1">
        <v>3</v>
      </c>
      <c r="L896" s="3">
        <v>45473</v>
      </c>
      <c r="M896" s="1">
        <v>12</v>
      </c>
      <c r="N896" s="1" t="s">
        <v>2408</v>
      </c>
      <c r="O896" s="1" t="s">
        <v>20</v>
      </c>
      <c r="P896" s="1">
        <v>999</v>
      </c>
      <c r="Q896" s="1">
        <v>51.4</v>
      </c>
      <c r="R896" s="1">
        <v>5</v>
      </c>
      <c r="S896" s="1">
        <v>110</v>
      </c>
      <c r="T896" s="1">
        <v>2021</v>
      </c>
      <c r="U896" s="5" t="str">
        <f t="shared" si="130"/>
        <v>Automatic</v>
      </c>
      <c r="V896" s="7">
        <f t="shared" si="131"/>
        <v>10000</v>
      </c>
      <c r="W896" s="7" t="str">
        <f>IFERROR(INDEX(PriceBands!C:C,MATCH(V896,PriceBands!A:A,0)),"£30k+")</f>
        <v>£10-£15k</v>
      </c>
      <c r="X896" s="7">
        <f t="shared" si="132"/>
        <v>0</v>
      </c>
      <c r="Y896" s="7" t="str">
        <f>IFERROR(INDEX(MileageBand!B:B,MATCH(VehicleData!X896,MileageBand!A:A,0)),"Extremely High")</f>
        <v>Low</v>
      </c>
      <c r="Z896" s="7">
        <f t="shared" si="133"/>
        <v>1</v>
      </c>
      <c r="AA896" s="9" t="str">
        <f t="shared" si="134"/>
        <v>Y</v>
      </c>
      <c r="AB896" s="9" t="str">
        <f t="shared" si="135"/>
        <v>Y</v>
      </c>
      <c r="AC896" s="9" t="str">
        <f t="shared" si="136"/>
        <v>Y</v>
      </c>
      <c r="AD896" s="9" t="str">
        <f t="shared" si="137"/>
        <v>Y</v>
      </c>
      <c r="AE896" s="9" t="str">
        <f t="shared" si="138"/>
        <v>Y</v>
      </c>
      <c r="AF896" s="11" t="str">
        <f t="shared" si="139"/>
        <v>Y</v>
      </c>
    </row>
    <row r="897" spans="1:32" ht="13" x14ac:dyDescent="0.15">
      <c r="A897" s="1" t="s">
        <v>2409</v>
      </c>
      <c r="B897" s="1" t="s">
        <v>214</v>
      </c>
      <c r="C897" s="2">
        <v>14554</v>
      </c>
      <c r="D897" s="1" t="s">
        <v>2329</v>
      </c>
      <c r="E897" s="1">
        <v>2</v>
      </c>
      <c r="F897" s="1" t="s">
        <v>11</v>
      </c>
      <c r="G897" s="2">
        <v>26491</v>
      </c>
      <c r="H897" s="1" t="s">
        <v>65</v>
      </c>
      <c r="I897" s="1" t="s">
        <v>5</v>
      </c>
      <c r="J897" s="1" t="s">
        <v>13</v>
      </c>
      <c r="K897" s="1">
        <v>3</v>
      </c>
      <c r="L897" s="3">
        <v>45473</v>
      </c>
      <c r="M897" s="1">
        <v>12</v>
      </c>
      <c r="N897" s="1" t="s">
        <v>2410</v>
      </c>
      <c r="O897" s="1" t="s">
        <v>20</v>
      </c>
      <c r="P897" s="1">
        <v>999</v>
      </c>
      <c r="Q897" s="1">
        <v>51.4</v>
      </c>
      <c r="R897" s="1">
        <v>5</v>
      </c>
      <c r="S897" s="1">
        <v>110</v>
      </c>
      <c r="T897" s="1">
        <v>2021</v>
      </c>
      <c r="U897" s="5" t="str">
        <f t="shared" si="130"/>
        <v>Automatic</v>
      </c>
      <c r="V897" s="7">
        <f t="shared" si="131"/>
        <v>10000</v>
      </c>
      <c r="W897" s="7" t="str">
        <f>IFERROR(INDEX(PriceBands!C:C,MATCH(V897,PriceBands!A:A,0)),"£30k+")</f>
        <v>£10-£15k</v>
      </c>
      <c r="X897" s="7">
        <f t="shared" si="132"/>
        <v>0</v>
      </c>
      <c r="Y897" s="7" t="str">
        <f>IFERROR(INDEX(MileageBand!B:B,MATCH(VehicleData!X897,MileageBand!A:A,0)),"Extremely High")</f>
        <v>Low</v>
      </c>
      <c r="Z897" s="7">
        <f t="shared" si="133"/>
        <v>1</v>
      </c>
      <c r="AA897" s="9" t="str">
        <f t="shared" si="134"/>
        <v>Y</v>
      </c>
      <c r="AB897" s="9" t="str">
        <f t="shared" si="135"/>
        <v>Y</v>
      </c>
      <c r="AC897" s="9" t="str">
        <f t="shared" si="136"/>
        <v>Y</v>
      </c>
      <c r="AD897" s="9" t="str">
        <f t="shared" si="137"/>
        <v>Y</v>
      </c>
      <c r="AE897" s="9" t="str">
        <f t="shared" si="138"/>
        <v>Y</v>
      </c>
      <c r="AF897" s="11" t="str">
        <f t="shared" si="139"/>
        <v>Y</v>
      </c>
    </row>
    <row r="898" spans="1:32" ht="13" x14ac:dyDescent="0.15">
      <c r="A898" s="1" t="s">
        <v>2411</v>
      </c>
      <c r="B898" s="1" t="s">
        <v>214</v>
      </c>
      <c r="C898" s="2">
        <v>14554</v>
      </c>
      <c r="D898" s="1" t="s">
        <v>2329</v>
      </c>
      <c r="E898" s="1">
        <v>2</v>
      </c>
      <c r="F898" s="1" t="s">
        <v>11</v>
      </c>
      <c r="G898" s="2">
        <v>22973</v>
      </c>
      <c r="H898" s="1" t="s">
        <v>65</v>
      </c>
      <c r="I898" s="1" t="s">
        <v>5</v>
      </c>
      <c r="J898" s="1" t="s">
        <v>13</v>
      </c>
      <c r="K898" s="1">
        <v>3</v>
      </c>
      <c r="L898" s="3">
        <v>45473</v>
      </c>
      <c r="M898" s="1">
        <v>12</v>
      </c>
      <c r="N898" s="1" t="s">
        <v>2412</v>
      </c>
      <c r="O898" s="1" t="s">
        <v>20</v>
      </c>
      <c r="P898" s="1">
        <v>999</v>
      </c>
      <c r="Q898" s="1">
        <v>51.4</v>
      </c>
      <c r="R898" s="1">
        <v>5</v>
      </c>
      <c r="S898" s="1">
        <v>110</v>
      </c>
      <c r="T898" s="1">
        <v>2021</v>
      </c>
      <c r="U898" s="5" t="str">
        <f t="shared" si="130"/>
        <v>Automatic</v>
      </c>
      <c r="V898" s="7">
        <f t="shared" si="131"/>
        <v>10000</v>
      </c>
      <c r="W898" s="7" t="str">
        <f>IFERROR(INDEX(PriceBands!C:C,MATCH(V898,PriceBands!A:A,0)),"£30k+")</f>
        <v>£10-£15k</v>
      </c>
      <c r="X898" s="7">
        <f t="shared" si="132"/>
        <v>0</v>
      </c>
      <c r="Y898" s="7" t="str">
        <f>IFERROR(INDEX(MileageBand!B:B,MATCH(VehicleData!X898,MileageBand!A:A,0)),"Extremely High")</f>
        <v>Low</v>
      </c>
      <c r="Z898" s="7">
        <f t="shared" si="133"/>
        <v>1</v>
      </c>
      <c r="AA898" s="9" t="str">
        <f t="shared" si="134"/>
        <v>Y</v>
      </c>
      <c r="AB898" s="9" t="str">
        <f t="shared" si="135"/>
        <v>Y</v>
      </c>
      <c r="AC898" s="9" t="str">
        <f t="shared" si="136"/>
        <v>Y</v>
      </c>
      <c r="AD898" s="9" t="str">
        <f t="shared" si="137"/>
        <v>Y</v>
      </c>
      <c r="AE898" s="9" t="str">
        <f t="shared" si="138"/>
        <v>Y</v>
      </c>
      <c r="AF898" s="11" t="str">
        <f t="shared" si="139"/>
        <v>Y</v>
      </c>
    </row>
    <row r="899" spans="1:32" ht="13" x14ac:dyDescent="0.15">
      <c r="A899" s="1" t="s">
        <v>2413</v>
      </c>
      <c r="B899" s="1" t="s">
        <v>214</v>
      </c>
      <c r="C899" s="2">
        <v>14550</v>
      </c>
      <c r="D899" s="1" t="s">
        <v>2329</v>
      </c>
      <c r="E899" s="1">
        <v>2</v>
      </c>
      <c r="F899" s="1" t="s">
        <v>11</v>
      </c>
      <c r="G899" s="2">
        <v>21928</v>
      </c>
      <c r="H899" s="1" t="s">
        <v>65</v>
      </c>
      <c r="I899" s="1" t="s">
        <v>5</v>
      </c>
      <c r="J899" s="1" t="s">
        <v>13</v>
      </c>
      <c r="K899" s="1">
        <v>3</v>
      </c>
      <c r="L899" s="3">
        <v>45473</v>
      </c>
      <c r="M899" s="1">
        <v>12</v>
      </c>
      <c r="N899" s="1" t="s">
        <v>2414</v>
      </c>
      <c r="O899" s="1" t="s">
        <v>20</v>
      </c>
      <c r="P899" s="1">
        <v>999</v>
      </c>
      <c r="Q899" s="1">
        <v>51.4</v>
      </c>
      <c r="R899" s="1">
        <v>5</v>
      </c>
      <c r="S899" s="1">
        <v>110</v>
      </c>
      <c r="T899" s="1">
        <v>2021</v>
      </c>
      <c r="U899" s="5" t="str">
        <f t="shared" ref="U899:U962" si="140">IF(E899=2,"Automatic","Manual")</f>
        <v>Automatic</v>
      </c>
      <c r="V899" s="7">
        <f t="shared" ref="V899:V962" si="141">ROUNDDOWN(C899/5000,0)*5000</f>
        <v>10000</v>
      </c>
      <c r="W899" s="7" t="str">
        <f>IFERROR(INDEX(PriceBands!C:C,MATCH(V899,PriceBands!A:A,0)),"£30k+")</f>
        <v>£10-£15k</v>
      </c>
      <c r="X899" s="7">
        <f t="shared" ref="X899:X962" si="142">ROUNDDOWN(G899/50000,0)*50000</f>
        <v>0</v>
      </c>
      <c r="Y899" s="7" t="str">
        <f>IFERROR(INDEX(MileageBand!B:B,MATCH(VehicleData!X899,MileageBand!A:A,0)),"Extremely High")</f>
        <v>Low</v>
      </c>
      <c r="Z899" s="7">
        <f t="shared" ref="Z899:Z962" si="143">ROUND(P899/1000,1)</f>
        <v>1</v>
      </c>
      <c r="AA899" s="9" t="str">
        <f t="shared" ref="AA899:AA962" si="144">IF(W899="£30k+","N","Y")</f>
        <v>Y</v>
      </c>
      <c r="AB899" s="9" t="str">
        <f t="shared" ref="AB899:AB962" si="145">IF(Y899="High","N","Y")</f>
        <v>Y</v>
      </c>
      <c r="AC899" s="9" t="str">
        <f t="shared" ref="AC899:AC962" si="146">IF(Z899&gt;2.5,"N","Y")</f>
        <v>Y</v>
      </c>
      <c r="AD899" s="9" t="str">
        <f t="shared" ref="AD899:AD962" si="147">IF(T899&lt;2014,"N","Y")</f>
        <v>Y</v>
      </c>
      <c r="AE899" s="9" t="str">
        <f t="shared" ref="AE899:AE962" si="148">IF(Q899&lt;30,"N","Y")</f>
        <v>Y</v>
      </c>
      <c r="AF899" s="11" t="str">
        <f t="shared" ref="AF899:AF962" si="149">IF(AND(AA899="Y",AB899="Y",AC899="Y",AD899="Y",AE899="Y"),"Y","N")</f>
        <v>Y</v>
      </c>
    </row>
    <row r="900" spans="1:32" ht="13" x14ac:dyDescent="0.15">
      <c r="A900" s="1" t="s">
        <v>2415</v>
      </c>
      <c r="B900" s="1" t="s">
        <v>214</v>
      </c>
      <c r="C900" s="2">
        <v>14541</v>
      </c>
      <c r="D900" s="1" t="s">
        <v>2329</v>
      </c>
      <c r="E900" s="1">
        <v>2</v>
      </c>
      <c r="F900" s="1" t="s">
        <v>11</v>
      </c>
      <c r="G900" s="2">
        <v>21177</v>
      </c>
      <c r="H900" s="1" t="s">
        <v>65</v>
      </c>
      <c r="I900" s="1" t="s">
        <v>5</v>
      </c>
      <c r="J900" s="1" t="s">
        <v>13</v>
      </c>
      <c r="K900" s="1">
        <v>3</v>
      </c>
      <c r="L900" s="3">
        <v>45473</v>
      </c>
      <c r="M900" s="1">
        <v>12</v>
      </c>
      <c r="N900" s="1" t="s">
        <v>2416</v>
      </c>
      <c r="O900" s="1" t="s">
        <v>20</v>
      </c>
      <c r="P900" s="1">
        <v>999</v>
      </c>
      <c r="Q900" s="1">
        <v>51.4</v>
      </c>
      <c r="R900" s="1">
        <v>5</v>
      </c>
      <c r="S900" s="1">
        <v>110</v>
      </c>
      <c r="T900" s="1">
        <v>2021</v>
      </c>
      <c r="U900" s="5" t="str">
        <f t="shared" si="140"/>
        <v>Automatic</v>
      </c>
      <c r="V900" s="7">
        <f t="shared" si="141"/>
        <v>10000</v>
      </c>
      <c r="W900" s="7" t="str">
        <f>IFERROR(INDEX(PriceBands!C:C,MATCH(V900,PriceBands!A:A,0)),"£30k+")</f>
        <v>£10-£15k</v>
      </c>
      <c r="X900" s="7">
        <f t="shared" si="142"/>
        <v>0</v>
      </c>
      <c r="Y900" s="7" t="str">
        <f>IFERROR(INDEX(MileageBand!B:B,MATCH(VehicleData!X900,MileageBand!A:A,0)),"Extremely High")</f>
        <v>Low</v>
      </c>
      <c r="Z900" s="7">
        <f t="shared" si="143"/>
        <v>1</v>
      </c>
      <c r="AA900" s="9" t="str">
        <f t="shared" si="144"/>
        <v>Y</v>
      </c>
      <c r="AB900" s="9" t="str">
        <f t="shared" si="145"/>
        <v>Y</v>
      </c>
      <c r="AC900" s="9" t="str">
        <f t="shared" si="146"/>
        <v>Y</v>
      </c>
      <c r="AD900" s="9" t="str">
        <f t="shared" si="147"/>
        <v>Y</v>
      </c>
      <c r="AE900" s="9" t="str">
        <f t="shared" si="148"/>
        <v>Y</v>
      </c>
      <c r="AF900" s="11" t="str">
        <f t="shared" si="149"/>
        <v>Y</v>
      </c>
    </row>
    <row r="901" spans="1:32" ht="13" x14ac:dyDescent="0.15">
      <c r="A901" s="1" t="s">
        <v>2417</v>
      </c>
      <c r="B901" s="1" t="s">
        <v>214</v>
      </c>
      <c r="C901" s="2">
        <v>14554</v>
      </c>
      <c r="D901" s="1" t="s">
        <v>2329</v>
      </c>
      <c r="E901" s="1">
        <v>2</v>
      </c>
      <c r="F901" s="1" t="s">
        <v>11</v>
      </c>
      <c r="G901" s="2">
        <v>33836</v>
      </c>
      <c r="H901" s="1" t="s">
        <v>12</v>
      </c>
      <c r="I901" s="1" t="s">
        <v>5</v>
      </c>
      <c r="J901" s="1" t="s">
        <v>13</v>
      </c>
      <c r="K901" s="1">
        <v>3</v>
      </c>
      <c r="L901" s="3">
        <v>45473</v>
      </c>
      <c r="M901" s="1">
        <v>12</v>
      </c>
      <c r="N901" s="1" t="s">
        <v>2418</v>
      </c>
      <c r="O901" s="1" t="s">
        <v>20</v>
      </c>
      <c r="P901" s="1">
        <v>999</v>
      </c>
      <c r="Q901" s="1">
        <v>51.4</v>
      </c>
      <c r="R901" s="1">
        <v>5</v>
      </c>
      <c r="S901" s="1">
        <v>110</v>
      </c>
      <c r="T901" s="1">
        <v>2021</v>
      </c>
      <c r="U901" s="5" t="str">
        <f t="shared" si="140"/>
        <v>Automatic</v>
      </c>
      <c r="V901" s="7">
        <f t="shared" si="141"/>
        <v>10000</v>
      </c>
      <c r="W901" s="7" t="str">
        <f>IFERROR(INDEX(PriceBands!C:C,MATCH(V901,PriceBands!A:A,0)),"£30k+")</f>
        <v>£10-£15k</v>
      </c>
      <c r="X901" s="7">
        <f t="shared" si="142"/>
        <v>0</v>
      </c>
      <c r="Y901" s="7" t="str">
        <f>IFERROR(INDEX(MileageBand!B:B,MATCH(VehicleData!X901,MileageBand!A:A,0)),"Extremely High")</f>
        <v>Low</v>
      </c>
      <c r="Z901" s="7">
        <f t="shared" si="143"/>
        <v>1</v>
      </c>
      <c r="AA901" s="9" t="str">
        <f t="shared" si="144"/>
        <v>Y</v>
      </c>
      <c r="AB901" s="9" t="str">
        <f t="shared" si="145"/>
        <v>Y</v>
      </c>
      <c r="AC901" s="9" t="str">
        <f t="shared" si="146"/>
        <v>Y</v>
      </c>
      <c r="AD901" s="9" t="str">
        <f t="shared" si="147"/>
        <v>Y</v>
      </c>
      <c r="AE901" s="9" t="str">
        <f t="shared" si="148"/>
        <v>Y</v>
      </c>
      <c r="AF901" s="11" t="str">
        <f t="shared" si="149"/>
        <v>Y</v>
      </c>
    </row>
    <row r="902" spans="1:32" ht="13" x14ac:dyDescent="0.15">
      <c r="A902" s="1" t="s">
        <v>2419</v>
      </c>
      <c r="B902" s="1" t="s">
        <v>214</v>
      </c>
      <c r="C902" s="2">
        <v>14554</v>
      </c>
      <c r="D902" s="1" t="s">
        <v>2329</v>
      </c>
      <c r="E902" s="1">
        <v>2</v>
      </c>
      <c r="F902" s="1" t="s">
        <v>11</v>
      </c>
      <c r="G902" s="2">
        <v>31939</v>
      </c>
      <c r="H902" s="1" t="s">
        <v>12</v>
      </c>
      <c r="I902" s="1" t="s">
        <v>5</v>
      </c>
      <c r="J902" s="1" t="s">
        <v>13</v>
      </c>
      <c r="K902" s="1">
        <v>3</v>
      </c>
      <c r="L902" s="3">
        <v>45473</v>
      </c>
      <c r="M902" s="1">
        <v>12</v>
      </c>
      <c r="N902" s="1" t="s">
        <v>2420</v>
      </c>
      <c r="O902" s="1" t="s">
        <v>20</v>
      </c>
      <c r="P902" s="1">
        <v>999</v>
      </c>
      <c r="Q902" s="1">
        <v>51.4</v>
      </c>
      <c r="R902" s="1">
        <v>5</v>
      </c>
      <c r="S902" s="1">
        <v>110</v>
      </c>
      <c r="T902" s="1">
        <v>2021</v>
      </c>
      <c r="U902" s="5" t="str">
        <f t="shared" si="140"/>
        <v>Automatic</v>
      </c>
      <c r="V902" s="7">
        <f t="shared" si="141"/>
        <v>10000</v>
      </c>
      <c r="W902" s="7" t="str">
        <f>IFERROR(INDEX(PriceBands!C:C,MATCH(V902,PriceBands!A:A,0)),"£30k+")</f>
        <v>£10-£15k</v>
      </c>
      <c r="X902" s="7">
        <f t="shared" si="142"/>
        <v>0</v>
      </c>
      <c r="Y902" s="7" t="str">
        <f>IFERROR(INDEX(MileageBand!B:B,MATCH(VehicleData!X902,MileageBand!A:A,0)),"Extremely High")</f>
        <v>Low</v>
      </c>
      <c r="Z902" s="7">
        <f t="shared" si="143"/>
        <v>1</v>
      </c>
      <c r="AA902" s="9" t="str">
        <f t="shared" si="144"/>
        <v>Y</v>
      </c>
      <c r="AB902" s="9" t="str">
        <f t="shared" si="145"/>
        <v>Y</v>
      </c>
      <c r="AC902" s="9" t="str">
        <f t="shared" si="146"/>
        <v>Y</v>
      </c>
      <c r="AD902" s="9" t="str">
        <f t="shared" si="147"/>
        <v>Y</v>
      </c>
      <c r="AE902" s="9" t="str">
        <f t="shared" si="148"/>
        <v>Y</v>
      </c>
      <c r="AF902" s="11" t="str">
        <f t="shared" si="149"/>
        <v>Y</v>
      </c>
    </row>
    <row r="903" spans="1:32" ht="13" x14ac:dyDescent="0.15">
      <c r="A903" s="1" t="s">
        <v>2421</v>
      </c>
      <c r="B903" s="1" t="s">
        <v>214</v>
      </c>
      <c r="C903" s="2">
        <v>14554</v>
      </c>
      <c r="D903" s="1" t="s">
        <v>2329</v>
      </c>
      <c r="E903" s="1">
        <v>2</v>
      </c>
      <c r="F903" s="1" t="s">
        <v>11</v>
      </c>
      <c r="G903" s="2">
        <v>22002</v>
      </c>
      <c r="H903" s="1" t="s">
        <v>12</v>
      </c>
      <c r="I903" s="1" t="s">
        <v>5</v>
      </c>
      <c r="J903" s="1" t="s">
        <v>13</v>
      </c>
      <c r="K903" s="1">
        <v>3</v>
      </c>
      <c r="L903" s="3">
        <v>45473</v>
      </c>
      <c r="M903" s="1">
        <v>12</v>
      </c>
      <c r="N903" s="1" t="s">
        <v>2422</v>
      </c>
      <c r="O903" s="1" t="s">
        <v>20</v>
      </c>
      <c r="P903" s="1">
        <v>999</v>
      </c>
      <c r="Q903" s="1">
        <v>51.4</v>
      </c>
      <c r="R903" s="1">
        <v>5</v>
      </c>
      <c r="S903" s="1">
        <v>110</v>
      </c>
      <c r="T903" s="1">
        <v>2021</v>
      </c>
      <c r="U903" s="5" t="str">
        <f t="shared" si="140"/>
        <v>Automatic</v>
      </c>
      <c r="V903" s="7">
        <f t="shared" si="141"/>
        <v>10000</v>
      </c>
      <c r="W903" s="7" t="str">
        <f>IFERROR(INDEX(PriceBands!C:C,MATCH(V903,PriceBands!A:A,0)),"£30k+")</f>
        <v>£10-£15k</v>
      </c>
      <c r="X903" s="7">
        <f t="shared" si="142"/>
        <v>0</v>
      </c>
      <c r="Y903" s="7" t="str">
        <f>IFERROR(INDEX(MileageBand!B:B,MATCH(VehicleData!X903,MileageBand!A:A,0)),"Extremely High")</f>
        <v>Low</v>
      </c>
      <c r="Z903" s="7">
        <f t="shared" si="143"/>
        <v>1</v>
      </c>
      <c r="AA903" s="9" t="str">
        <f t="shared" si="144"/>
        <v>Y</v>
      </c>
      <c r="AB903" s="9" t="str">
        <f t="shared" si="145"/>
        <v>Y</v>
      </c>
      <c r="AC903" s="9" t="str">
        <f t="shared" si="146"/>
        <v>Y</v>
      </c>
      <c r="AD903" s="9" t="str">
        <f t="shared" si="147"/>
        <v>Y</v>
      </c>
      <c r="AE903" s="9" t="str">
        <f t="shared" si="148"/>
        <v>Y</v>
      </c>
      <c r="AF903" s="11" t="str">
        <f t="shared" si="149"/>
        <v>Y</v>
      </c>
    </row>
    <row r="904" spans="1:32" ht="13" x14ac:dyDescent="0.15">
      <c r="A904" s="1" t="s">
        <v>2423</v>
      </c>
      <c r="B904" s="1" t="s">
        <v>214</v>
      </c>
      <c r="C904" s="2">
        <v>14554</v>
      </c>
      <c r="D904" s="1" t="s">
        <v>2329</v>
      </c>
      <c r="E904" s="1">
        <v>2</v>
      </c>
      <c r="F904" s="1" t="s">
        <v>11</v>
      </c>
      <c r="G904" s="2">
        <v>22351</v>
      </c>
      <c r="H904" s="1" t="s">
        <v>12</v>
      </c>
      <c r="I904" s="1" t="s">
        <v>5</v>
      </c>
      <c r="J904" s="1" t="s">
        <v>13</v>
      </c>
      <c r="K904" s="1">
        <v>3</v>
      </c>
      <c r="L904" s="3">
        <v>45473</v>
      </c>
      <c r="M904" s="1">
        <v>12</v>
      </c>
      <c r="N904" s="1" t="s">
        <v>2424</v>
      </c>
      <c r="O904" s="1" t="s">
        <v>20</v>
      </c>
      <c r="P904" s="1">
        <v>999</v>
      </c>
      <c r="Q904" s="1">
        <v>51.4</v>
      </c>
      <c r="R904" s="1">
        <v>5</v>
      </c>
      <c r="S904" s="1">
        <v>110</v>
      </c>
      <c r="T904" s="1">
        <v>2021</v>
      </c>
      <c r="U904" s="5" t="str">
        <f t="shared" si="140"/>
        <v>Automatic</v>
      </c>
      <c r="V904" s="7">
        <f t="shared" si="141"/>
        <v>10000</v>
      </c>
      <c r="W904" s="7" t="str">
        <f>IFERROR(INDEX(PriceBands!C:C,MATCH(V904,PriceBands!A:A,0)),"£30k+")</f>
        <v>£10-£15k</v>
      </c>
      <c r="X904" s="7">
        <f t="shared" si="142"/>
        <v>0</v>
      </c>
      <c r="Y904" s="7" t="str">
        <f>IFERROR(INDEX(MileageBand!B:B,MATCH(VehicleData!X904,MileageBand!A:A,0)),"Extremely High")</f>
        <v>Low</v>
      </c>
      <c r="Z904" s="7">
        <f t="shared" si="143"/>
        <v>1</v>
      </c>
      <c r="AA904" s="9" t="str">
        <f t="shared" si="144"/>
        <v>Y</v>
      </c>
      <c r="AB904" s="9" t="str">
        <f t="shared" si="145"/>
        <v>Y</v>
      </c>
      <c r="AC904" s="9" t="str">
        <f t="shared" si="146"/>
        <v>Y</v>
      </c>
      <c r="AD904" s="9" t="str">
        <f t="shared" si="147"/>
        <v>Y</v>
      </c>
      <c r="AE904" s="9" t="str">
        <f t="shared" si="148"/>
        <v>Y</v>
      </c>
      <c r="AF904" s="11" t="str">
        <f t="shared" si="149"/>
        <v>Y</v>
      </c>
    </row>
    <row r="905" spans="1:32" ht="13" x14ac:dyDescent="0.15">
      <c r="A905" s="1" t="s">
        <v>2425</v>
      </c>
      <c r="B905" s="1" t="s">
        <v>214</v>
      </c>
      <c r="C905" s="2">
        <v>14546</v>
      </c>
      <c r="D905" s="1" t="s">
        <v>2329</v>
      </c>
      <c r="E905" s="1">
        <v>2</v>
      </c>
      <c r="F905" s="1" t="s">
        <v>11</v>
      </c>
      <c r="G905" s="2">
        <v>22576</v>
      </c>
      <c r="H905" s="1" t="s">
        <v>12</v>
      </c>
      <c r="I905" s="1" t="s">
        <v>5</v>
      </c>
      <c r="J905" s="1" t="s">
        <v>13</v>
      </c>
      <c r="K905" s="1">
        <v>3</v>
      </c>
      <c r="L905" s="3">
        <v>45473</v>
      </c>
      <c r="M905" s="1">
        <v>12</v>
      </c>
      <c r="N905" s="1" t="s">
        <v>2426</v>
      </c>
      <c r="O905" s="1" t="s">
        <v>20</v>
      </c>
      <c r="P905" s="1">
        <v>999</v>
      </c>
      <c r="Q905" s="1">
        <v>51.4</v>
      </c>
      <c r="R905" s="1">
        <v>5</v>
      </c>
      <c r="S905" s="1">
        <v>110</v>
      </c>
      <c r="T905" s="1">
        <v>2021</v>
      </c>
      <c r="U905" s="5" t="str">
        <f t="shared" si="140"/>
        <v>Automatic</v>
      </c>
      <c r="V905" s="7">
        <f t="shared" si="141"/>
        <v>10000</v>
      </c>
      <c r="W905" s="7" t="str">
        <f>IFERROR(INDEX(PriceBands!C:C,MATCH(V905,PriceBands!A:A,0)),"£30k+")</f>
        <v>£10-£15k</v>
      </c>
      <c r="X905" s="7">
        <f t="shared" si="142"/>
        <v>0</v>
      </c>
      <c r="Y905" s="7" t="str">
        <f>IFERROR(INDEX(MileageBand!B:B,MATCH(VehicleData!X905,MileageBand!A:A,0)),"Extremely High")</f>
        <v>Low</v>
      </c>
      <c r="Z905" s="7">
        <f t="shared" si="143"/>
        <v>1</v>
      </c>
      <c r="AA905" s="9" t="str">
        <f t="shared" si="144"/>
        <v>Y</v>
      </c>
      <c r="AB905" s="9" t="str">
        <f t="shared" si="145"/>
        <v>Y</v>
      </c>
      <c r="AC905" s="9" t="str">
        <f t="shared" si="146"/>
        <v>Y</v>
      </c>
      <c r="AD905" s="9" t="str">
        <f t="shared" si="147"/>
        <v>Y</v>
      </c>
      <c r="AE905" s="9" t="str">
        <f t="shared" si="148"/>
        <v>Y</v>
      </c>
      <c r="AF905" s="11" t="str">
        <f t="shared" si="149"/>
        <v>Y</v>
      </c>
    </row>
    <row r="906" spans="1:32" ht="13" x14ac:dyDescent="0.15">
      <c r="A906" s="1" t="s">
        <v>2427</v>
      </c>
      <c r="B906" s="1" t="s">
        <v>214</v>
      </c>
      <c r="C906" s="2">
        <v>14554</v>
      </c>
      <c r="D906" s="1" t="s">
        <v>2329</v>
      </c>
      <c r="E906" s="1">
        <v>2</v>
      </c>
      <c r="F906" s="1" t="s">
        <v>11</v>
      </c>
      <c r="G906" s="2">
        <v>18723</v>
      </c>
      <c r="H906" s="1" t="s">
        <v>12</v>
      </c>
      <c r="I906" s="1" t="s">
        <v>5</v>
      </c>
      <c r="J906" s="1" t="s">
        <v>13</v>
      </c>
      <c r="K906" s="1">
        <v>3</v>
      </c>
      <c r="L906" s="3">
        <v>45473</v>
      </c>
      <c r="M906" s="1">
        <v>12</v>
      </c>
      <c r="N906" s="1" t="s">
        <v>2428</v>
      </c>
      <c r="O906" s="1" t="s">
        <v>20</v>
      </c>
      <c r="P906" s="1">
        <v>999</v>
      </c>
      <c r="Q906" s="1">
        <v>51.4</v>
      </c>
      <c r="R906" s="1">
        <v>5</v>
      </c>
      <c r="S906" s="1">
        <v>110</v>
      </c>
      <c r="T906" s="1">
        <v>2021</v>
      </c>
      <c r="U906" s="5" t="str">
        <f t="shared" si="140"/>
        <v>Automatic</v>
      </c>
      <c r="V906" s="7">
        <f t="shared" si="141"/>
        <v>10000</v>
      </c>
      <c r="W906" s="7" t="str">
        <f>IFERROR(INDEX(PriceBands!C:C,MATCH(V906,PriceBands!A:A,0)),"£30k+")</f>
        <v>£10-£15k</v>
      </c>
      <c r="X906" s="7">
        <f t="shared" si="142"/>
        <v>0</v>
      </c>
      <c r="Y906" s="7" t="str">
        <f>IFERROR(INDEX(MileageBand!B:B,MATCH(VehicleData!X906,MileageBand!A:A,0)),"Extremely High")</f>
        <v>Low</v>
      </c>
      <c r="Z906" s="7">
        <f t="shared" si="143"/>
        <v>1</v>
      </c>
      <c r="AA906" s="9" t="str">
        <f t="shared" si="144"/>
        <v>Y</v>
      </c>
      <c r="AB906" s="9" t="str">
        <f t="shared" si="145"/>
        <v>Y</v>
      </c>
      <c r="AC906" s="9" t="str">
        <f t="shared" si="146"/>
        <v>Y</v>
      </c>
      <c r="AD906" s="9" t="str">
        <f t="shared" si="147"/>
        <v>Y</v>
      </c>
      <c r="AE906" s="9" t="str">
        <f t="shared" si="148"/>
        <v>Y</v>
      </c>
      <c r="AF906" s="11" t="str">
        <f t="shared" si="149"/>
        <v>Y</v>
      </c>
    </row>
    <row r="907" spans="1:32" ht="13" x14ac:dyDescent="0.15">
      <c r="A907" s="1" t="s">
        <v>2429</v>
      </c>
      <c r="B907" s="1" t="s">
        <v>214</v>
      </c>
      <c r="C907" s="2">
        <v>14554</v>
      </c>
      <c r="D907" s="1" t="s">
        <v>2329</v>
      </c>
      <c r="E907" s="1">
        <v>2</v>
      </c>
      <c r="F907" s="1" t="s">
        <v>11</v>
      </c>
      <c r="G907" s="2">
        <v>26228</v>
      </c>
      <c r="H907" s="1" t="s">
        <v>12</v>
      </c>
      <c r="I907" s="1" t="s">
        <v>5</v>
      </c>
      <c r="J907" s="1" t="s">
        <v>13</v>
      </c>
      <c r="K907" s="1">
        <v>3</v>
      </c>
      <c r="L907" s="3">
        <v>45473</v>
      </c>
      <c r="M907" s="1">
        <v>12</v>
      </c>
      <c r="N907" s="1" t="s">
        <v>2430</v>
      </c>
      <c r="O907" s="1" t="s">
        <v>20</v>
      </c>
      <c r="P907" s="1">
        <v>999</v>
      </c>
      <c r="Q907" s="1">
        <v>51.4</v>
      </c>
      <c r="R907" s="1">
        <v>5</v>
      </c>
      <c r="S907" s="1">
        <v>110</v>
      </c>
      <c r="T907" s="1">
        <v>2021</v>
      </c>
      <c r="U907" s="5" t="str">
        <f t="shared" si="140"/>
        <v>Automatic</v>
      </c>
      <c r="V907" s="7">
        <f t="shared" si="141"/>
        <v>10000</v>
      </c>
      <c r="W907" s="7" t="str">
        <f>IFERROR(INDEX(PriceBands!C:C,MATCH(V907,PriceBands!A:A,0)),"£30k+")</f>
        <v>£10-£15k</v>
      </c>
      <c r="X907" s="7">
        <f t="shared" si="142"/>
        <v>0</v>
      </c>
      <c r="Y907" s="7" t="str">
        <f>IFERROR(INDEX(MileageBand!B:B,MATCH(VehicleData!X907,MileageBand!A:A,0)),"Extremely High")</f>
        <v>Low</v>
      </c>
      <c r="Z907" s="7">
        <f t="shared" si="143"/>
        <v>1</v>
      </c>
      <c r="AA907" s="9" t="str">
        <f t="shared" si="144"/>
        <v>Y</v>
      </c>
      <c r="AB907" s="9" t="str">
        <f t="shared" si="145"/>
        <v>Y</v>
      </c>
      <c r="AC907" s="9" t="str">
        <f t="shared" si="146"/>
        <v>Y</v>
      </c>
      <c r="AD907" s="9" t="str">
        <f t="shared" si="147"/>
        <v>Y</v>
      </c>
      <c r="AE907" s="9" t="str">
        <f t="shared" si="148"/>
        <v>Y</v>
      </c>
      <c r="AF907" s="11" t="str">
        <f t="shared" si="149"/>
        <v>Y</v>
      </c>
    </row>
    <row r="908" spans="1:32" ht="13" x14ac:dyDescent="0.15">
      <c r="A908" s="1" t="s">
        <v>2431</v>
      </c>
      <c r="B908" s="1" t="s">
        <v>214</v>
      </c>
      <c r="C908" s="2">
        <v>14550</v>
      </c>
      <c r="D908" s="1" t="s">
        <v>2329</v>
      </c>
      <c r="E908" s="1">
        <v>2</v>
      </c>
      <c r="F908" s="1" t="s">
        <v>11</v>
      </c>
      <c r="G908" s="2">
        <v>25466</v>
      </c>
      <c r="H908" s="1" t="s">
        <v>12</v>
      </c>
      <c r="I908" s="1" t="s">
        <v>5</v>
      </c>
      <c r="J908" s="1" t="s">
        <v>13</v>
      </c>
      <c r="K908" s="1">
        <v>3</v>
      </c>
      <c r="L908" s="3">
        <v>45473</v>
      </c>
      <c r="M908" s="1">
        <v>12</v>
      </c>
      <c r="N908" s="1" t="s">
        <v>2432</v>
      </c>
      <c r="O908" s="1" t="s">
        <v>20</v>
      </c>
      <c r="P908" s="1">
        <v>999</v>
      </c>
      <c r="Q908" s="1">
        <v>51.4</v>
      </c>
      <c r="R908" s="1">
        <v>5</v>
      </c>
      <c r="S908" s="1">
        <v>110</v>
      </c>
      <c r="T908" s="1">
        <v>2021</v>
      </c>
      <c r="U908" s="5" t="str">
        <f t="shared" si="140"/>
        <v>Automatic</v>
      </c>
      <c r="V908" s="7">
        <f t="shared" si="141"/>
        <v>10000</v>
      </c>
      <c r="W908" s="7" t="str">
        <f>IFERROR(INDEX(PriceBands!C:C,MATCH(V908,PriceBands!A:A,0)),"£30k+")</f>
        <v>£10-£15k</v>
      </c>
      <c r="X908" s="7">
        <f t="shared" si="142"/>
        <v>0</v>
      </c>
      <c r="Y908" s="7" t="str">
        <f>IFERROR(INDEX(MileageBand!B:B,MATCH(VehicleData!X908,MileageBand!A:A,0)),"Extremely High")</f>
        <v>Low</v>
      </c>
      <c r="Z908" s="7">
        <f t="shared" si="143"/>
        <v>1</v>
      </c>
      <c r="AA908" s="9" t="str">
        <f t="shared" si="144"/>
        <v>Y</v>
      </c>
      <c r="AB908" s="9" t="str">
        <f t="shared" si="145"/>
        <v>Y</v>
      </c>
      <c r="AC908" s="9" t="str">
        <f t="shared" si="146"/>
        <v>Y</v>
      </c>
      <c r="AD908" s="9" t="str">
        <f t="shared" si="147"/>
        <v>Y</v>
      </c>
      <c r="AE908" s="9" t="str">
        <f t="shared" si="148"/>
        <v>Y</v>
      </c>
      <c r="AF908" s="11" t="str">
        <f t="shared" si="149"/>
        <v>Y</v>
      </c>
    </row>
    <row r="909" spans="1:32" ht="13" x14ac:dyDescent="0.15">
      <c r="A909" s="1" t="s">
        <v>2433</v>
      </c>
      <c r="B909" s="1" t="s">
        <v>214</v>
      </c>
      <c r="C909" s="2">
        <v>14554</v>
      </c>
      <c r="D909" s="1" t="s">
        <v>2329</v>
      </c>
      <c r="E909" s="1">
        <v>2</v>
      </c>
      <c r="F909" s="1" t="s">
        <v>11</v>
      </c>
      <c r="G909" s="2">
        <v>21022</v>
      </c>
      <c r="H909" s="1" t="s">
        <v>12</v>
      </c>
      <c r="I909" s="1" t="s">
        <v>5</v>
      </c>
      <c r="J909" s="1" t="s">
        <v>13</v>
      </c>
      <c r="K909" s="1">
        <v>3</v>
      </c>
      <c r="L909" s="3">
        <v>45473</v>
      </c>
      <c r="M909" s="1">
        <v>12</v>
      </c>
      <c r="N909" s="1" t="s">
        <v>2434</v>
      </c>
      <c r="O909" s="1" t="s">
        <v>20</v>
      </c>
      <c r="P909" s="1">
        <v>999</v>
      </c>
      <c r="Q909" s="1">
        <v>51.4</v>
      </c>
      <c r="R909" s="1">
        <v>5</v>
      </c>
      <c r="S909" s="1">
        <v>110</v>
      </c>
      <c r="T909" s="1">
        <v>2021</v>
      </c>
      <c r="U909" s="5" t="str">
        <f t="shared" si="140"/>
        <v>Automatic</v>
      </c>
      <c r="V909" s="7">
        <f t="shared" si="141"/>
        <v>10000</v>
      </c>
      <c r="W909" s="7" t="str">
        <f>IFERROR(INDEX(PriceBands!C:C,MATCH(V909,PriceBands!A:A,0)),"£30k+")</f>
        <v>£10-£15k</v>
      </c>
      <c r="X909" s="7">
        <f t="shared" si="142"/>
        <v>0</v>
      </c>
      <c r="Y909" s="7" t="str">
        <f>IFERROR(INDEX(MileageBand!B:B,MATCH(VehicleData!X909,MileageBand!A:A,0)),"Extremely High")</f>
        <v>Low</v>
      </c>
      <c r="Z909" s="7">
        <f t="shared" si="143"/>
        <v>1</v>
      </c>
      <c r="AA909" s="9" t="str">
        <f t="shared" si="144"/>
        <v>Y</v>
      </c>
      <c r="AB909" s="9" t="str">
        <f t="shared" si="145"/>
        <v>Y</v>
      </c>
      <c r="AC909" s="9" t="str">
        <f t="shared" si="146"/>
        <v>Y</v>
      </c>
      <c r="AD909" s="9" t="str">
        <f t="shared" si="147"/>
        <v>Y</v>
      </c>
      <c r="AE909" s="9" t="str">
        <f t="shared" si="148"/>
        <v>Y</v>
      </c>
      <c r="AF909" s="11" t="str">
        <f t="shared" si="149"/>
        <v>Y</v>
      </c>
    </row>
    <row r="910" spans="1:32" ht="13" x14ac:dyDescent="0.15">
      <c r="A910" s="1" t="s">
        <v>2435</v>
      </c>
      <c r="B910" s="1" t="s">
        <v>214</v>
      </c>
      <c r="C910" s="2">
        <v>14546</v>
      </c>
      <c r="D910" s="1" t="s">
        <v>2329</v>
      </c>
      <c r="E910" s="1">
        <v>2</v>
      </c>
      <c r="F910" s="1" t="s">
        <v>11</v>
      </c>
      <c r="G910" s="2">
        <v>24796</v>
      </c>
      <c r="H910" s="1" t="s">
        <v>32</v>
      </c>
      <c r="I910" s="1" t="s">
        <v>5</v>
      </c>
      <c r="J910" s="1" t="s">
        <v>13</v>
      </c>
      <c r="K910" s="1">
        <v>3</v>
      </c>
      <c r="L910" s="3">
        <v>45473</v>
      </c>
      <c r="M910" s="1">
        <v>12</v>
      </c>
      <c r="N910" s="1" t="s">
        <v>2436</v>
      </c>
      <c r="O910" s="1" t="s">
        <v>20</v>
      </c>
      <c r="P910" s="1">
        <v>999</v>
      </c>
      <c r="Q910" s="1">
        <v>51.4</v>
      </c>
      <c r="R910" s="1">
        <v>5</v>
      </c>
      <c r="S910" s="1">
        <v>110</v>
      </c>
      <c r="T910" s="1">
        <v>2021</v>
      </c>
      <c r="U910" s="5" t="str">
        <f t="shared" si="140"/>
        <v>Automatic</v>
      </c>
      <c r="V910" s="7">
        <f t="shared" si="141"/>
        <v>10000</v>
      </c>
      <c r="W910" s="7" t="str">
        <f>IFERROR(INDEX(PriceBands!C:C,MATCH(V910,PriceBands!A:A,0)),"£30k+")</f>
        <v>£10-£15k</v>
      </c>
      <c r="X910" s="7">
        <f t="shared" si="142"/>
        <v>0</v>
      </c>
      <c r="Y910" s="7" t="str">
        <f>IFERROR(INDEX(MileageBand!B:B,MATCH(VehicleData!X910,MileageBand!A:A,0)),"Extremely High")</f>
        <v>Low</v>
      </c>
      <c r="Z910" s="7">
        <f t="shared" si="143"/>
        <v>1</v>
      </c>
      <c r="AA910" s="9" t="str">
        <f t="shared" si="144"/>
        <v>Y</v>
      </c>
      <c r="AB910" s="9" t="str">
        <f t="shared" si="145"/>
        <v>Y</v>
      </c>
      <c r="AC910" s="9" t="str">
        <f t="shared" si="146"/>
        <v>Y</v>
      </c>
      <c r="AD910" s="9" t="str">
        <f t="shared" si="147"/>
        <v>Y</v>
      </c>
      <c r="AE910" s="9" t="str">
        <f t="shared" si="148"/>
        <v>Y</v>
      </c>
      <c r="AF910" s="11" t="str">
        <f t="shared" si="149"/>
        <v>Y</v>
      </c>
    </row>
    <row r="911" spans="1:32" ht="13" x14ac:dyDescent="0.15">
      <c r="A911" s="1" t="s">
        <v>2437</v>
      </c>
      <c r="B911" s="1" t="s">
        <v>214</v>
      </c>
      <c r="C911" s="2">
        <v>14550</v>
      </c>
      <c r="D911" s="1" t="s">
        <v>2329</v>
      </c>
      <c r="E911" s="1">
        <v>2</v>
      </c>
      <c r="F911" s="1" t="s">
        <v>11</v>
      </c>
      <c r="G911" s="2">
        <v>21820</v>
      </c>
      <c r="H911" s="1" t="s">
        <v>32</v>
      </c>
      <c r="I911" s="1" t="s">
        <v>5</v>
      </c>
      <c r="J911" s="1" t="s">
        <v>13</v>
      </c>
      <c r="K911" s="1">
        <v>3</v>
      </c>
      <c r="L911" s="3">
        <v>45473</v>
      </c>
      <c r="M911" s="1">
        <v>12</v>
      </c>
      <c r="N911" s="1" t="s">
        <v>2438</v>
      </c>
      <c r="O911" s="1" t="s">
        <v>20</v>
      </c>
      <c r="P911" s="1">
        <v>999</v>
      </c>
      <c r="Q911" s="1">
        <v>51.4</v>
      </c>
      <c r="R911" s="1">
        <v>5</v>
      </c>
      <c r="S911" s="1">
        <v>110</v>
      </c>
      <c r="T911" s="1">
        <v>2021</v>
      </c>
      <c r="U911" s="5" t="str">
        <f t="shared" si="140"/>
        <v>Automatic</v>
      </c>
      <c r="V911" s="7">
        <f t="shared" si="141"/>
        <v>10000</v>
      </c>
      <c r="W911" s="7" t="str">
        <f>IFERROR(INDEX(PriceBands!C:C,MATCH(V911,PriceBands!A:A,0)),"£30k+")</f>
        <v>£10-£15k</v>
      </c>
      <c r="X911" s="7">
        <f t="shared" si="142"/>
        <v>0</v>
      </c>
      <c r="Y911" s="7" t="str">
        <f>IFERROR(INDEX(MileageBand!B:B,MATCH(VehicleData!X911,MileageBand!A:A,0)),"Extremely High")</f>
        <v>Low</v>
      </c>
      <c r="Z911" s="7">
        <f t="shared" si="143"/>
        <v>1</v>
      </c>
      <c r="AA911" s="9" t="str">
        <f t="shared" si="144"/>
        <v>Y</v>
      </c>
      <c r="AB911" s="9" t="str">
        <f t="shared" si="145"/>
        <v>Y</v>
      </c>
      <c r="AC911" s="9" t="str">
        <f t="shared" si="146"/>
        <v>Y</v>
      </c>
      <c r="AD911" s="9" t="str">
        <f t="shared" si="147"/>
        <v>Y</v>
      </c>
      <c r="AE911" s="9" t="str">
        <f t="shared" si="148"/>
        <v>Y</v>
      </c>
      <c r="AF911" s="11" t="str">
        <f t="shared" si="149"/>
        <v>Y</v>
      </c>
    </row>
    <row r="912" spans="1:32" ht="13" x14ac:dyDescent="0.15">
      <c r="A912" s="1" t="s">
        <v>2439</v>
      </c>
      <c r="B912" s="1" t="s">
        <v>214</v>
      </c>
      <c r="C912" s="2">
        <v>14554</v>
      </c>
      <c r="D912" s="1" t="s">
        <v>2329</v>
      </c>
      <c r="E912" s="1">
        <v>2</v>
      </c>
      <c r="F912" s="1" t="s">
        <v>11</v>
      </c>
      <c r="G912" s="2">
        <v>25985</v>
      </c>
      <c r="H912" s="1" t="s">
        <v>32</v>
      </c>
      <c r="I912" s="1" t="s">
        <v>5</v>
      </c>
      <c r="J912" s="1" t="s">
        <v>13</v>
      </c>
      <c r="K912" s="1">
        <v>3</v>
      </c>
      <c r="L912" s="3">
        <v>45473</v>
      </c>
      <c r="M912" s="1">
        <v>12</v>
      </c>
      <c r="N912" s="1" t="s">
        <v>2440</v>
      </c>
      <c r="O912" s="1" t="s">
        <v>20</v>
      </c>
      <c r="P912" s="1">
        <v>999</v>
      </c>
      <c r="Q912" s="1">
        <v>51.4</v>
      </c>
      <c r="R912" s="1">
        <v>5</v>
      </c>
      <c r="S912" s="1">
        <v>110</v>
      </c>
      <c r="T912" s="1">
        <v>2021</v>
      </c>
      <c r="U912" s="5" t="str">
        <f t="shared" si="140"/>
        <v>Automatic</v>
      </c>
      <c r="V912" s="7">
        <f t="shared" si="141"/>
        <v>10000</v>
      </c>
      <c r="W912" s="7" t="str">
        <f>IFERROR(INDEX(PriceBands!C:C,MATCH(V912,PriceBands!A:A,0)),"£30k+")</f>
        <v>£10-£15k</v>
      </c>
      <c r="X912" s="7">
        <f t="shared" si="142"/>
        <v>0</v>
      </c>
      <c r="Y912" s="7" t="str">
        <f>IFERROR(INDEX(MileageBand!B:B,MATCH(VehicleData!X912,MileageBand!A:A,0)),"Extremely High")</f>
        <v>Low</v>
      </c>
      <c r="Z912" s="7">
        <f t="shared" si="143"/>
        <v>1</v>
      </c>
      <c r="AA912" s="9" t="str">
        <f t="shared" si="144"/>
        <v>Y</v>
      </c>
      <c r="AB912" s="9" t="str">
        <f t="shared" si="145"/>
        <v>Y</v>
      </c>
      <c r="AC912" s="9" t="str">
        <f t="shared" si="146"/>
        <v>Y</v>
      </c>
      <c r="AD912" s="9" t="str">
        <f t="shared" si="147"/>
        <v>Y</v>
      </c>
      <c r="AE912" s="9" t="str">
        <f t="shared" si="148"/>
        <v>Y</v>
      </c>
      <c r="AF912" s="11" t="str">
        <f t="shared" si="149"/>
        <v>Y</v>
      </c>
    </row>
    <row r="913" spans="1:32" ht="13" x14ac:dyDescent="0.15">
      <c r="A913" s="1" t="s">
        <v>2441</v>
      </c>
      <c r="B913" s="1" t="s">
        <v>214</v>
      </c>
      <c r="C913" s="2">
        <v>14550</v>
      </c>
      <c r="D913" s="1" t="s">
        <v>2329</v>
      </c>
      <c r="E913" s="1">
        <v>2</v>
      </c>
      <c r="F913" s="1" t="s">
        <v>11</v>
      </c>
      <c r="G913" s="2">
        <v>28130</v>
      </c>
      <c r="H913" s="1" t="s">
        <v>32</v>
      </c>
      <c r="I913" s="1" t="s">
        <v>5</v>
      </c>
      <c r="J913" s="1" t="s">
        <v>13</v>
      </c>
      <c r="K913" s="1">
        <v>3</v>
      </c>
      <c r="L913" s="3">
        <v>45473</v>
      </c>
      <c r="M913" s="1">
        <v>12</v>
      </c>
      <c r="N913" s="1" t="s">
        <v>2442</v>
      </c>
      <c r="O913" s="1" t="s">
        <v>20</v>
      </c>
      <c r="P913" s="1">
        <v>999</v>
      </c>
      <c r="Q913" s="1">
        <v>51.4</v>
      </c>
      <c r="R913" s="1">
        <v>5</v>
      </c>
      <c r="S913" s="1">
        <v>110</v>
      </c>
      <c r="T913" s="1">
        <v>2021</v>
      </c>
      <c r="U913" s="5" t="str">
        <f t="shared" si="140"/>
        <v>Automatic</v>
      </c>
      <c r="V913" s="7">
        <f t="shared" si="141"/>
        <v>10000</v>
      </c>
      <c r="W913" s="7" t="str">
        <f>IFERROR(INDEX(PriceBands!C:C,MATCH(V913,PriceBands!A:A,0)),"£30k+")</f>
        <v>£10-£15k</v>
      </c>
      <c r="X913" s="7">
        <f t="shared" si="142"/>
        <v>0</v>
      </c>
      <c r="Y913" s="7" t="str">
        <f>IFERROR(INDEX(MileageBand!B:B,MATCH(VehicleData!X913,MileageBand!A:A,0)),"Extremely High")</f>
        <v>Low</v>
      </c>
      <c r="Z913" s="7">
        <f t="shared" si="143"/>
        <v>1</v>
      </c>
      <c r="AA913" s="9" t="str">
        <f t="shared" si="144"/>
        <v>Y</v>
      </c>
      <c r="AB913" s="9" t="str">
        <f t="shared" si="145"/>
        <v>Y</v>
      </c>
      <c r="AC913" s="9" t="str">
        <f t="shared" si="146"/>
        <v>Y</v>
      </c>
      <c r="AD913" s="9" t="str">
        <f t="shared" si="147"/>
        <v>Y</v>
      </c>
      <c r="AE913" s="9" t="str">
        <f t="shared" si="148"/>
        <v>Y</v>
      </c>
      <c r="AF913" s="11" t="str">
        <f t="shared" si="149"/>
        <v>Y</v>
      </c>
    </row>
    <row r="914" spans="1:32" ht="13" x14ac:dyDescent="0.15">
      <c r="A914" s="1" t="s">
        <v>2443</v>
      </c>
      <c r="B914" s="1" t="s">
        <v>214</v>
      </c>
      <c r="C914" s="2">
        <v>14554</v>
      </c>
      <c r="D914" s="1" t="s">
        <v>2329</v>
      </c>
      <c r="E914" s="1">
        <v>2</v>
      </c>
      <c r="F914" s="1" t="s">
        <v>11</v>
      </c>
      <c r="G914" s="2">
        <v>27926</v>
      </c>
      <c r="H914" s="1" t="s">
        <v>32</v>
      </c>
      <c r="I914" s="1" t="s">
        <v>5</v>
      </c>
      <c r="J914" s="1" t="s">
        <v>13</v>
      </c>
      <c r="K914" s="1">
        <v>3</v>
      </c>
      <c r="L914" s="3">
        <v>45473</v>
      </c>
      <c r="M914" s="1">
        <v>12</v>
      </c>
      <c r="N914" s="1" t="s">
        <v>2444</v>
      </c>
      <c r="O914" s="1" t="s">
        <v>20</v>
      </c>
      <c r="P914" s="1">
        <v>999</v>
      </c>
      <c r="Q914" s="1">
        <v>51.4</v>
      </c>
      <c r="R914" s="1">
        <v>5</v>
      </c>
      <c r="S914" s="1">
        <v>110</v>
      </c>
      <c r="T914" s="1">
        <v>2021</v>
      </c>
      <c r="U914" s="5" t="str">
        <f t="shared" si="140"/>
        <v>Automatic</v>
      </c>
      <c r="V914" s="7">
        <f t="shared" si="141"/>
        <v>10000</v>
      </c>
      <c r="W914" s="7" t="str">
        <f>IFERROR(INDEX(PriceBands!C:C,MATCH(V914,PriceBands!A:A,0)),"£30k+")</f>
        <v>£10-£15k</v>
      </c>
      <c r="X914" s="7">
        <f t="shared" si="142"/>
        <v>0</v>
      </c>
      <c r="Y914" s="7" t="str">
        <f>IFERROR(INDEX(MileageBand!B:B,MATCH(VehicleData!X914,MileageBand!A:A,0)),"Extremely High")</f>
        <v>Low</v>
      </c>
      <c r="Z914" s="7">
        <f t="shared" si="143"/>
        <v>1</v>
      </c>
      <c r="AA914" s="9" t="str">
        <f t="shared" si="144"/>
        <v>Y</v>
      </c>
      <c r="AB914" s="9" t="str">
        <f t="shared" si="145"/>
        <v>Y</v>
      </c>
      <c r="AC914" s="9" t="str">
        <f t="shared" si="146"/>
        <v>Y</v>
      </c>
      <c r="AD914" s="9" t="str">
        <f t="shared" si="147"/>
        <v>Y</v>
      </c>
      <c r="AE914" s="9" t="str">
        <f t="shared" si="148"/>
        <v>Y</v>
      </c>
      <c r="AF914" s="11" t="str">
        <f t="shared" si="149"/>
        <v>Y</v>
      </c>
    </row>
    <row r="915" spans="1:32" ht="13" x14ac:dyDescent="0.15">
      <c r="A915" s="1" t="s">
        <v>2445</v>
      </c>
      <c r="B915" s="1" t="s">
        <v>214</v>
      </c>
      <c r="C915" s="2">
        <v>14541</v>
      </c>
      <c r="D915" s="1" t="s">
        <v>2329</v>
      </c>
      <c r="E915" s="1">
        <v>2</v>
      </c>
      <c r="F915" s="1" t="s">
        <v>11</v>
      </c>
      <c r="G915" s="2">
        <v>40133</v>
      </c>
      <c r="H915" s="1" t="s">
        <v>32</v>
      </c>
      <c r="I915" s="1" t="s">
        <v>5</v>
      </c>
      <c r="J915" s="1" t="s">
        <v>13</v>
      </c>
      <c r="K915" s="1">
        <v>3</v>
      </c>
      <c r="L915" s="3">
        <v>45473</v>
      </c>
      <c r="M915" s="1">
        <v>12</v>
      </c>
      <c r="N915" s="1" t="s">
        <v>2446</v>
      </c>
      <c r="O915" s="1" t="s">
        <v>20</v>
      </c>
      <c r="P915" s="1">
        <v>999</v>
      </c>
      <c r="Q915" s="1">
        <v>51.4</v>
      </c>
      <c r="R915" s="1">
        <v>5</v>
      </c>
      <c r="S915" s="1">
        <v>110</v>
      </c>
      <c r="T915" s="1">
        <v>2021</v>
      </c>
      <c r="U915" s="5" t="str">
        <f t="shared" si="140"/>
        <v>Automatic</v>
      </c>
      <c r="V915" s="7">
        <f t="shared" si="141"/>
        <v>10000</v>
      </c>
      <c r="W915" s="7" t="str">
        <f>IFERROR(INDEX(PriceBands!C:C,MATCH(V915,PriceBands!A:A,0)),"£30k+")</f>
        <v>£10-£15k</v>
      </c>
      <c r="X915" s="7">
        <f t="shared" si="142"/>
        <v>0</v>
      </c>
      <c r="Y915" s="7" t="str">
        <f>IFERROR(INDEX(MileageBand!B:B,MATCH(VehicleData!X915,MileageBand!A:A,0)),"Extremely High")</f>
        <v>Low</v>
      </c>
      <c r="Z915" s="7">
        <f t="shared" si="143"/>
        <v>1</v>
      </c>
      <c r="AA915" s="9" t="str">
        <f t="shared" si="144"/>
        <v>Y</v>
      </c>
      <c r="AB915" s="9" t="str">
        <f t="shared" si="145"/>
        <v>Y</v>
      </c>
      <c r="AC915" s="9" t="str">
        <f t="shared" si="146"/>
        <v>Y</v>
      </c>
      <c r="AD915" s="9" t="str">
        <f t="shared" si="147"/>
        <v>Y</v>
      </c>
      <c r="AE915" s="9" t="str">
        <f t="shared" si="148"/>
        <v>Y</v>
      </c>
      <c r="AF915" s="11" t="str">
        <f t="shared" si="149"/>
        <v>Y</v>
      </c>
    </row>
    <row r="916" spans="1:32" ht="13" x14ac:dyDescent="0.15">
      <c r="A916" s="1" t="s">
        <v>2447</v>
      </c>
      <c r="B916" s="1" t="s">
        <v>214</v>
      </c>
      <c r="C916" s="2">
        <v>14541</v>
      </c>
      <c r="D916" s="1" t="s">
        <v>2329</v>
      </c>
      <c r="E916" s="1">
        <v>2</v>
      </c>
      <c r="F916" s="1" t="s">
        <v>11</v>
      </c>
      <c r="G916" s="2">
        <v>26635</v>
      </c>
      <c r="H916" s="1" t="s">
        <v>32</v>
      </c>
      <c r="I916" s="1" t="s">
        <v>5</v>
      </c>
      <c r="J916" s="1" t="s">
        <v>13</v>
      </c>
      <c r="K916" s="1">
        <v>3</v>
      </c>
      <c r="L916" s="3">
        <v>45473</v>
      </c>
      <c r="M916" s="1">
        <v>12</v>
      </c>
      <c r="N916" s="1" t="s">
        <v>2448</v>
      </c>
      <c r="O916" s="1" t="s">
        <v>20</v>
      </c>
      <c r="P916" s="1">
        <v>999</v>
      </c>
      <c r="Q916" s="1">
        <v>51.4</v>
      </c>
      <c r="R916" s="1">
        <v>5</v>
      </c>
      <c r="S916" s="1">
        <v>110</v>
      </c>
      <c r="T916" s="1">
        <v>2021</v>
      </c>
      <c r="U916" s="5" t="str">
        <f t="shared" si="140"/>
        <v>Automatic</v>
      </c>
      <c r="V916" s="7">
        <f t="shared" si="141"/>
        <v>10000</v>
      </c>
      <c r="W916" s="7" t="str">
        <f>IFERROR(INDEX(PriceBands!C:C,MATCH(V916,PriceBands!A:A,0)),"£30k+")</f>
        <v>£10-£15k</v>
      </c>
      <c r="X916" s="7">
        <f t="shared" si="142"/>
        <v>0</v>
      </c>
      <c r="Y916" s="7" t="str">
        <f>IFERROR(INDEX(MileageBand!B:B,MATCH(VehicleData!X916,MileageBand!A:A,0)),"Extremely High")</f>
        <v>Low</v>
      </c>
      <c r="Z916" s="7">
        <f t="shared" si="143"/>
        <v>1</v>
      </c>
      <c r="AA916" s="9" t="str">
        <f t="shared" si="144"/>
        <v>Y</v>
      </c>
      <c r="AB916" s="9" t="str">
        <f t="shared" si="145"/>
        <v>Y</v>
      </c>
      <c r="AC916" s="9" t="str">
        <f t="shared" si="146"/>
        <v>Y</v>
      </c>
      <c r="AD916" s="9" t="str">
        <f t="shared" si="147"/>
        <v>Y</v>
      </c>
      <c r="AE916" s="9" t="str">
        <f t="shared" si="148"/>
        <v>Y</v>
      </c>
      <c r="AF916" s="11" t="str">
        <f t="shared" si="149"/>
        <v>Y</v>
      </c>
    </row>
    <row r="917" spans="1:32" ht="13" x14ac:dyDescent="0.15">
      <c r="A917" s="1" t="s">
        <v>2449</v>
      </c>
      <c r="B917" s="1" t="s">
        <v>214</v>
      </c>
      <c r="C917" s="2">
        <v>14550</v>
      </c>
      <c r="D917" s="1" t="s">
        <v>2329</v>
      </c>
      <c r="E917" s="1">
        <v>2</v>
      </c>
      <c r="F917" s="1" t="s">
        <v>11</v>
      </c>
      <c r="G917" s="2">
        <v>20934</v>
      </c>
      <c r="H917" s="1" t="s">
        <v>32</v>
      </c>
      <c r="I917" s="1" t="s">
        <v>5</v>
      </c>
      <c r="J917" s="1" t="s">
        <v>13</v>
      </c>
      <c r="K917" s="1">
        <v>3</v>
      </c>
      <c r="L917" s="3">
        <v>45473</v>
      </c>
      <c r="M917" s="1">
        <v>12</v>
      </c>
      <c r="N917" s="1" t="s">
        <v>2450</v>
      </c>
      <c r="O917" s="1" t="s">
        <v>20</v>
      </c>
      <c r="P917" s="1">
        <v>999</v>
      </c>
      <c r="Q917" s="1">
        <v>51.4</v>
      </c>
      <c r="R917" s="1">
        <v>5</v>
      </c>
      <c r="S917" s="1">
        <v>110</v>
      </c>
      <c r="T917" s="1">
        <v>2021</v>
      </c>
      <c r="U917" s="5" t="str">
        <f t="shared" si="140"/>
        <v>Automatic</v>
      </c>
      <c r="V917" s="7">
        <f t="shared" si="141"/>
        <v>10000</v>
      </c>
      <c r="W917" s="7" t="str">
        <f>IFERROR(INDEX(PriceBands!C:C,MATCH(V917,PriceBands!A:A,0)),"£30k+")</f>
        <v>£10-£15k</v>
      </c>
      <c r="X917" s="7">
        <f t="shared" si="142"/>
        <v>0</v>
      </c>
      <c r="Y917" s="7" t="str">
        <f>IFERROR(INDEX(MileageBand!B:B,MATCH(VehicleData!X917,MileageBand!A:A,0)),"Extremely High")</f>
        <v>Low</v>
      </c>
      <c r="Z917" s="7">
        <f t="shared" si="143"/>
        <v>1</v>
      </c>
      <c r="AA917" s="9" t="str">
        <f t="shared" si="144"/>
        <v>Y</v>
      </c>
      <c r="AB917" s="9" t="str">
        <f t="shared" si="145"/>
        <v>Y</v>
      </c>
      <c r="AC917" s="9" t="str">
        <f t="shared" si="146"/>
        <v>Y</v>
      </c>
      <c r="AD917" s="9" t="str">
        <f t="shared" si="147"/>
        <v>Y</v>
      </c>
      <c r="AE917" s="9" t="str">
        <f t="shared" si="148"/>
        <v>Y</v>
      </c>
      <c r="AF917" s="11" t="str">
        <f t="shared" si="149"/>
        <v>Y</v>
      </c>
    </row>
    <row r="918" spans="1:32" ht="13" x14ac:dyDescent="0.15">
      <c r="A918" s="1" t="s">
        <v>2451</v>
      </c>
      <c r="B918" s="1" t="s">
        <v>214</v>
      </c>
      <c r="C918" s="2">
        <v>14546</v>
      </c>
      <c r="D918" s="1" t="s">
        <v>2329</v>
      </c>
      <c r="E918" s="1">
        <v>2</v>
      </c>
      <c r="F918" s="1" t="s">
        <v>11</v>
      </c>
      <c r="G918" s="2">
        <v>22972</v>
      </c>
      <c r="H918" s="1" t="s">
        <v>32</v>
      </c>
      <c r="I918" s="1" t="s">
        <v>5</v>
      </c>
      <c r="J918" s="1" t="s">
        <v>13</v>
      </c>
      <c r="K918" s="1">
        <v>3</v>
      </c>
      <c r="L918" s="3">
        <v>45473</v>
      </c>
      <c r="M918" s="1">
        <v>12</v>
      </c>
      <c r="N918" s="1" t="s">
        <v>2448</v>
      </c>
      <c r="O918" s="1" t="s">
        <v>20</v>
      </c>
      <c r="P918" s="1">
        <v>999</v>
      </c>
      <c r="Q918" s="1">
        <v>51.4</v>
      </c>
      <c r="R918" s="1">
        <v>5</v>
      </c>
      <c r="S918" s="1">
        <v>110</v>
      </c>
      <c r="T918" s="1">
        <v>2021</v>
      </c>
      <c r="U918" s="5" t="str">
        <f t="shared" si="140"/>
        <v>Automatic</v>
      </c>
      <c r="V918" s="7">
        <f t="shared" si="141"/>
        <v>10000</v>
      </c>
      <c r="W918" s="7" t="str">
        <f>IFERROR(INDEX(PriceBands!C:C,MATCH(V918,PriceBands!A:A,0)),"£30k+")</f>
        <v>£10-£15k</v>
      </c>
      <c r="X918" s="7">
        <f t="shared" si="142"/>
        <v>0</v>
      </c>
      <c r="Y918" s="7" t="str">
        <f>IFERROR(INDEX(MileageBand!B:B,MATCH(VehicleData!X918,MileageBand!A:A,0)),"Extremely High")</f>
        <v>Low</v>
      </c>
      <c r="Z918" s="7">
        <f t="shared" si="143"/>
        <v>1</v>
      </c>
      <c r="AA918" s="9" t="str">
        <f t="shared" si="144"/>
        <v>Y</v>
      </c>
      <c r="AB918" s="9" t="str">
        <f t="shared" si="145"/>
        <v>Y</v>
      </c>
      <c r="AC918" s="9" t="str">
        <f t="shared" si="146"/>
        <v>Y</v>
      </c>
      <c r="AD918" s="9" t="str">
        <f t="shared" si="147"/>
        <v>Y</v>
      </c>
      <c r="AE918" s="9" t="str">
        <f t="shared" si="148"/>
        <v>Y</v>
      </c>
      <c r="AF918" s="11" t="str">
        <f t="shared" si="149"/>
        <v>Y</v>
      </c>
    </row>
    <row r="919" spans="1:32" ht="13" x14ac:dyDescent="0.15">
      <c r="A919" s="1" t="s">
        <v>2452</v>
      </c>
      <c r="B919" s="1" t="s">
        <v>214</v>
      </c>
      <c r="C919" s="2">
        <v>14546</v>
      </c>
      <c r="D919" s="1" t="s">
        <v>2329</v>
      </c>
      <c r="E919" s="1">
        <v>2</v>
      </c>
      <c r="F919" s="1" t="s">
        <v>11</v>
      </c>
      <c r="G919" s="2">
        <v>28352</v>
      </c>
      <c r="H919" s="1" t="s">
        <v>32</v>
      </c>
      <c r="I919" s="1" t="s">
        <v>5</v>
      </c>
      <c r="J919" s="1" t="s">
        <v>13</v>
      </c>
      <c r="K919" s="1">
        <v>3</v>
      </c>
      <c r="L919" s="3">
        <v>45473</v>
      </c>
      <c r="M919" s="1">
        <v>12</v>
      </c>
      <c r="N919" s="1" t="s">
        <v>2440</v>
      </c>
      <c r="O919" s="1" t="s">
        <v>20</v>
      </c>
      <c r="P919" s="1">
        <v>999</v>
      </c>
      <c r="Q919" s="1">
        <v>51.4</v>
      </c>
      <c r="R919" s="1">
        <v>5</v>
      </c>
      <c r="S919" s="1">
        <v>110</v>
      </c>
      <c r="T919" s="1">
        <v>2021</v>
      </c>
      <c r="U919" s="5" t="str">
        <f t="shared" si="140"/>
        <v>Automatic</v>
      </c>
      <c r="V919" s="7">
        <f t="shared" si="141"/>
        <v>10000</v>
      </c>
      <c r="W919" s="7" t="str">
        <f>IFERROR(INDEX(PriceBands!C:C,MATCH(V919,PriceBands!A:A,0)),"£30k+")</f>
        <v>£10-£15k</v>
      </c>
      <c r="X919" s="7">
        <f t="shared" si="142"/>
        <v>0</v>
      </c>
      <c r="Y919" s="7" t="str">
        <f>IFERROR(INDEX(MileageBand!B:B,MATCH(VehicleData!X919,MileageBand!A:A,0)),"Extremely High")</f>
        <v>Low</v>
      </c>
      <c r="Z919" s="7">
        <f t="shared" si="143"/>
        <v>1</v>
      </c>
      <c r="AA919" s="9" t="str">
        <f t="shared" si="144"/>
        <v>Y</v>
      </c>
      <c r="AB919" s="9" t="str">
        <f t="shared" si="145"/>
        <v>Y</v>
      </c>
      <c r="AC919" s="9" t="str">
        <f t="shared" si="146"/>
        <v>Y</v>
      </c>
      <c r="AD919" s="9" t="str">
        <f t="shared" si="147"/>
        <v>Y</v>
      </c>
      <c r="AE919" s="9" t="str">
        <f t="shared" si="148"/>
        <v>Y</v>
      </c>
      <c r="AF919" s="11" t="str">
        <f t="shared" si="149"/>
        <v>Y</v>
      </c>
    </row>
    <row r="920" spans="1:32" ht="13" x14ac:dyDescent="0.15">
      <c r="A920" s="1" t="s">
        <v>2453</v>
      </c>
      <c r="B920" s="1" t="s">
        <v>214</v>
      </c>
      <c r="C920" s="2">
        <v>14554</v>
      </c>
      <c r="D920" s="1" t="s">
        <v>2329</v>
      </c>
      <c r="E920" s="1">
        <v>2</v>
      </c>
      <c r="F920" s="1" t="s">
        <v>11</v>
      </c>
      <c r="G920" s="2">
        <v>24193</v>
      </c>
      <c r="H920" s="1" t="s">
        <v>4</v>
      </c>
      <c r="I920" s="1" t="s">
        <v>5</v>
      </c>
      <c r="J920" s="1" t="s">
        <v>13</v>
      </c>
      <c r="K920" s="1">
        <v>3</v>
      </c>
      <c r="L920" s="3">
        <v>45473</v>
      </c>
      <c r="M920" s="1">
        <v>12</v>
      </c>
      <c r="N920" s="1" t="s">
        <v>2454</v>
      </c>
      <c r="O920" s="1" t="s">
        <v>20</v>
      </c>
      <c r="P920" s="1">
        <v>999</v>
      </c>
      <c r="Q920" s="1">
        <v>51.4</v>
      </c>
      <c r="R920" s="1">
        <v>5</v>
      </c>
      <c r="S920" s="1">
        <v>110</v>
      </c>
      <c r="T920" s="1">
        <v>2021</v>
      </c>
      <c r="U920" s="5" t="str">
        <f t="shared" si="140"/>
        <v>Automatic</v>
      </c>
      <c r="V920" s="7">
        <f t="shared" si="141"/>
        <v>10000</v>
      </c>
      <c r="W920" s="7" t="str">
        <f>IFERROR(INDEX(PriceBands!C:C,MATCH(V920,PriceBands!A:A,0)),"£30k+")</f>
        <v>£10-£15k</v>
      </c>
      <c r="X920" s="7">
        <f t="shared" si="142"/>
        <v>0</v>
      </c>
      <c r="Y920" s="7" t="str">
        <f>IFERROR(INDEX(MileageBand!B:B,MATCH(VehicleData!X920,MileageBand!A:A,0)),"Extremely High")</f>
        <v>Low</v>
      </c>
      <c r="Z920" s="7">
        <f t="shared" si="143"/>
        <v>1</v>
      </c>
      <c r="AA920" s="9" t="str">
        <f t="shared" si="144"/>
        <v>Y</v>
      </c>
      <c r="AB920" s="9" t="str">
        <f t="shared" si="145"/>
        <v>Y</v>
      </c>
      <c r="AC920" s="9" t="str">
        <f t="shared" si="146"/>
        <v>Y</v>
      </c>
      <c r="AD920" s="9" t="str">
        <f t="shared" si="147"/>
        <v>Y</v>
      </c>
      <c r="AE920" s="9" t="str">
        <f t="shared" si="148"/>
        <v>Y</v>
      </c>
      <c r="AF920" s="11" t="str">
        <f t="shared" si="149"/>
        <v>Y</v>
      </c>
    </row>
    <row r="921" spans="1:32" ht="13" x14ac:dyDescent="0.15">
      <c r="A921" s="1" t="s">
        <v>2455</v>
      </c>
      <c r="B921" s="1" t="s">
        <v>214</v>
      </c>
      <c r="C921" s="2">
        <v>14554</v>
      </c>
      <c r="D921" s="1" t="s">
        <v>2329</v>
      </c>
      <c r="E921" s="1">
        <v>2</v>
      </c>
      <c r="F921" s="1" t="s">
        <v>11</v>
      </c>
      <c r="G921" s="2">
        <v>25554</v>
      </c>
      <c r="H921" s="1" t="s">
        <v>4</v>
      </c>
      <c r="I921" s="1" t="s">
        <v>5</v>
      </c>
      <c r="J921" s="1" t="s">
        <v>13</v>
      </c>
      <c r="K921" s="1">
        <v>3</v>
      </c>
      <c r="L921" s="3">
        <v>45473</v>
      </c>
      <c r="M921" s="1">
        <v>12</v>
      </c>
      <c r="N921" s="1" t="s">
        <v>2456</v>
      </c>
      <c r="O921" s="1" t="s">
        <v>20</v>
      </c>
      <c r="P921" s="1">
        <v>999</v>
      </c>
      <c r="Q921" s="1">
        <v>51.4</v>
      </c>
      <c r="R921" s="1">
        <v>5</v>
      </c>
      <c r="S921" s="1">
        <v>110</v>
      </c>
      <c r="T921" s="1">
        <v>2021</v>
      </c>
      <c r="U921" s="5" t="str">
        <f t="shared" si="140"/>
        <v>Automatic</v>
      </c>
      <c r="V921" s="7">
        <f t="shared" si="141"/>
        <v>10000</v>
      </c>
      <c r="W921" s="7" t="str">
        <f>IFERROR(INDEX(PriceBands!C:C,MATCH(V921,PriceBands!A:A,0)),"£30k+")</f>
        <v>£10-£15k</v>
      </c>
      <c r="X921" s="7">
        <f t="shared" si="142"/>
        <v>0</v>
      </c>
      <c r="Y921" s="7" t="str">
        <f>IFERROR(INDEX(MileageBand!B:B,MATCH(VehicleData!X921,MileageBand!A:A,0)),"Extremely High")</f>
        <v>Low</v>
      </c>
      <c r="Z921" s="7">
        <f t="shared" si="143"/>
        <v>1</v>
      </c>
      <c r="AA921" s="9" t="str">
        <f t="shared" si="144"/>
        <v>Y</v>
      </c>
      <c r="AB921" s="9" t="str">
        <f t="shared" si="145"/>
        <v>Y</v>
      </c>
      <c r="AC921" s="9" t="str">
        <f t="shared" si="146"/>
        <v>Y</v>
      </c>
      <c r="AD921" s="9" t="str">
        <f t="shared" si="147"/>
        <v>Y</v>
      </c>
      <c r="AE921" s="9" t="str">
        <f t="shared" si="148"/>
        <v>Y</v>
      </c>
      <c r="AF921" s="11" t="str">
        <f t="shared" si="149"/>
        <v>Y</v>
      </c>
    </row>
    <row r="922" spans="1:32" ht="13" x14ac:dyDescent="0.15">
      <c r="A922" s="1" t="s">
        <v>2457</v>
      </c>
      <c r="B922" s="1" t="s">
        <v>214</v>
      </c>
      <c r="C922" s="2">
        <v>14550</v>
      </c>
      <c r="D922" s="1" t="s">
        <v>2329</v>
      </c>
      <c r="E922" s="1">
        <v>2</v>
      </c>
      <c r="F922" s="1" t="s">
        <v>11</v>
      </c>
      <c r="G922" s="2">
        <v>25374</v>
      </c>
      <c r="H922" s="1" t="s">
        <v>4</v>
      </c>
      <c r="I922" s="1" t="s">
        <v>5</v>
      </c>
      <c r="J922" s="1" t="s">
        <v>13</v>
      </c>
      <c r="K922" s="1">
        <v>3</v>
      </c>
      <c r="L922" s="3">
        <v>45473</v>
      </c>
      <c r="M922" s="1">
        <v>12</v>
      </c>
      <c r="N922" s="1" t="s">
        <v>2458</v>
      </c>
      <c r="O922" s="1" t="s">
        <v>20</v>
      </c>
      <c r="P922" s="1">
        <v>999</v>
      </c>
      <c r="Q922" s="1">
        <v>51.4</v>
      </c>
      <c r="R922" s="1">
        <v>5</v>
      </c>
      <c r="S922" s="1">
        <v>110</v>
      </c>
      <c r="T922" s="1">
        <v>2021</v>
      </c>
      <c r="U922" s="5" t="str">
        <f t="shared" si="140"/>
        <v>Automatic</v>
      </c>
      <c r="V922" s="7">
        <f t="shared" si="141"/>
        <v>10000</v>
      </c>
      <c r="W922" s="7" t="str">
        <f>IFERROR(INDEX(PriceBands!C:C,MATCH(V922,PriceBands!A:A,0)),"£30k+")</f>
        <v>£10-£15k</v>
      </c>
      <c r="X922" s="7">
        <f t="shared" si="142"/>
        <v>0</v>
      </c>
      <c r="Y922" s="7" t="str">
        <f>IFERROR(INDEX(MileageBand!B:B,MATCH(VehicleData!X922,MileageBand!A:A,0)),"Extremely High")</f>
        <v>Low</v>
      </c>
      <c r="Z922" s="7">
        <f t="shared" si="143"/>
        <v>1</v>
      </c>
      <c r="AA922" s="9" t="str">
        <f t="shared" si="144"/>
        <v>Y</v>
      </c>
      <c r="AB922" s="9" t="str">
        <f t="shared" si="145"/>
        <v>Y</v>
      </c>
      <c r="AC922" s="9" t="str">
        <f t="shared" si="146"/>
        <v>Y</v>
      </c>
      <c r="AD922" s="9" t="str">
        <f t="shared" si="147"/>
        <v>Y</v>
      </c>
      <c r="AE922" s="9" t="str">
        <f t="shared" si="148"/>
        <v>Y</v>
      </c>
      <c r="AF922" s="11" t="str">
        <f t="shared" si="149"/>
        <v>Y</v>
      </c>
    </row>
    <row r="923" spans="1:32" ht="13" x14ac:dyDescent="0.15">
      <c r="A923" s="1" t="s">
        <v>2459</v>
      </c>
      <c r="B923" s="1" t="s">
        <v>214</v>
      </c>
      <c r="C923" s="2">
        <v>14546</v>
      </c>
      <c r="D923" s="1" t="s">
        <v>2329</v>
      </c>
      <c r="E923" s="1">
        <v>2</v>
      </c>
      <c r="F923" s="1" t="s">
        <v>11</v>
      </c>
      <c r="G923" s="2">
        <v>21703</v>
      </c>
      <c r="H923" s="1" t="s">
        <v>4</v>
      </c>
      <c r="I923" s="1" t="s">
        <v>5</v>
      </c>
      <c r="J923" s="1" t="s">
        <v>13</v>
      </c>
      <c r="K923" s="1">
        <v>3</v>
      </c>
      <c r="L923" s="3">
        <v>45473</v>
      </c>
      <c r="M923" s="1">
        <v>12</v>
      </c>
      <c r="N923" s="1" t="s">
        <v>2460</v>
      </c>
      <c r="O923" s="1" t="s">
        <v>20</v>
      </c>
      <c r="P923" s="1">
        <v>999</v>
      </c>
      <c r="Q923" s="1">
        <v>51.4</v>
      </c>
      <c r="R923" s="1">
        <v>5</v>
      </c>
      <c r="S923" s="1">
        <v>110</v>
      </c>
      <c r="T923" s="1">
        <v>2021</v>
      </c>
      <c r="U923" s="5" t="str">
        <f t="shared" si="140"/>
        <v>Automatic</v>
      </c>
      <c r="V923" s="7">
        <f t="shared" si="141"/>
        <v>10000</v>
      </c>
      <c r="W923" s="7" t="str">
        <f>IFERROR(INDEX(PriceBands!C:C,MATCH(V923,PriceBands!A:A,0)),"£30k+")</f>
        <v>£10-£15k</v>
      </c>
      <c r="X923" s="7">
        <f t="shared" si="142"/>
        <v>0</v>
      </c>
      <c r="Y923" s="7" t="str">
        <f>IFERROR(INDEX(MileageBand!B:B,MATCH(VehicleData!X923,MileageBand!A:A,0)),"Extremely High")</f>
        <v>Low</v>
      </c>
      <c r="Z923" s="7">
        <f t="shared" si="143"/>
        <v>1</v>
      </c>
      <c r="AA923" s="9" t="str">
        <f t="shared" si="144"/>
        <v>Y</v>
      </c>
      <c r="AB923" s="9" t="str">
        <f t="shared" si="145"/>
        <v>Y</v>
      </c>
      <c r="AC923" s="9" t="str">
        <f t="shared" si="146"/>
        <v>Y</v>
      </c>
      <c r="AD923" s="9" t="str">
        <f t="shared" si="147"/>
        <v>Y</v>
      </c>
      <c r="AE923" s="9" t="str">
        <f t="shared" si="148"/>
        <v>Y</v>
      </c>
      <c r="AF923" s="11" t="str">
        <f t="shared" si="149"/>
        <v>Y</v>
      </c>
    </row>
    <row r="924" spans="1:32" ht="13" x14ac:dyDescent="0.15">
      <c r="A924" s="1" t="s">
        <v>2461</v>
      </c>
      <c r="B924" s="1" t="s">
        <v>214</v>
      </c>
      <c r="C924" s="2">
        <v>14550</v>
      </c>
      <c r="D924" s="1" t="s">
        <v>2329</v>
      </c>
      <c r="E924" s="1">
        <v>2</v>
      </c>
      <c r="F924" s="1" t="s">
        <v>11</v>
      </c>
      <c r="G924" s="2">
        <v>23345</v>
      </c>
      <c r="H924" s="1" t="s">
        <v>4</v>
      </c>
      <c r="I924" s="1" t="s">
        <v>5</v>
      </c>
      <c r="J924" s="1" t="s">
        <v>13</v>
      </c>
      <c r="K924" s="1">
        <v>3</v>
      </c>
      <c r="L924" s="3">
        <v>45473</v>
      </c>
      <c r="M924" s="1">
        <v>12</v>
      </c>
      <c r="N924" s="1" t="s">
        <v>2444</v>
      </c>
      <c r="O924" s="1" t="s">
        <v>20</v>
      </c>
      <c r="P924" s="1">
        <v>999</v>
      </c>
      <c r="Q924" s="1">
        <v>51.4</v>
      </c>
      <c r="R924" s="1">
        <v>5</v>
      </c>
      <c r="S924" s="1">
        <v>110</v>
      </c>
      <c r="T924" s="1">
        <v>2021</v>
      </c>
      <c r="U924" s="5" t="str">
        <f t="shared" si="140"/>
        <v>Automatic</v>
      </c>
      <c r="V924" s="7">
        <f t="shared" si="141"/>
        <v>10000</v>
      </c>
      <c r="W924" s="7" t="str">
        <f>IFERROR(INDEX(PriceBands!C:C,MATCH(V924,PriceBands!A:A,0)),"£30k+")</f>
        <v>£10-£15k</v>
      </c>
      <c r="X924" s="7">
        <f t="shared" si="142"/>
        <v>0</v>
      </c>
      <c r="Y924" s="7" t="str">
        <f>IFERROR(INDEX(MileageBand!B:B,MATCH(VehicleData!X924,MileageBand!A:A,0)),"Extremely High")</f>
        <v>Low</v>
      </c>
      <c r="Z924" s="7">
        <f t="shared" si="143"/>
        <v>1</v>
      </c>
      <c r="AA924" s="9" t="str">
        <f t="shared" si="144"/>
        <v>Y</v>
      </c>
      <c r="AB924" s="9" t="str">
        <f t="shared" si="145"/>
        <v>Y</v>
      </c>
      <c r="AC924" s="9" t="str">
        <f t="shared" si="146"/>
        <v>Y</v>
      </c>
      <c r="AD924" s="9" t="str">
        <f t="shared" si="147"/>
        <v>Y</v>
      </c>
      <c r="AE924" s="9" t="str">
        <f t="shared" si="148"/>
        <v>Y</v>
      </c>
      <c r="AF924" s="11" t="str">
        <f t="shared" si="149"/>
        <v>Y</v>
      </c>
    </row>
    <row r="925" spans="1:32" ht="13" x14ac:dyDescent="0.15">
      <c r="A925" s="1" t="s">
        <v>2462</v>
      </c>
      <c r="B925" s="1" t="s">
        <v>214</v>
      </c>
      <c r="C925" s="2">
        <v>14550</v>
      </c>
      <c r="D925" s="1" t="s">
        <v>2329</v>
      </c>
      <c r="E925" s="1">
        <v>2</v>
      </c>
      <c r="F925" s="1" t="s">
        <v>11</v>
      </c>
      <c r="G925" s="2">
        <v>22077</v>
      </c>
      <c r="H925" s="1" t="s">
        <v>12</v>
      </c>
      <c r="I925" s="1" t="s">
        <v>5</v>
      </c>
      <c r="J925" s="1" t="s">
        <v>13</v>
      </c>
      <c r="K925" s="1">
        <v>3</v>
      </c>
      <c r="L925" s="3">
        <v>45473</v>
      </c>
      <c r="M925" s="1">
        <v>12</v>
      </c>
      <c r="N925" s="1" t="s">
        <v>2440</v>
      </c>
      <c r="O925" s="1" t="s">
        <v>20</v>
      </c>
      <c r="P925" s="1">
        <v>999</v>
      </c>
      <c r="Q925" s="1">
        <v>51.4</v>
      </c>
      <c r="R925" s="1">
        <v>5</v>
      </c>
      <c r="S925" s="1">
        <v>110</v>
      </c>
      <c r="T925" s="1">
        <v>2021</v>
      </c>
      <c r="U925" s="5" t="str">
        <f t="shared" si="140"/>
        <v>Automatic</v>
      </c>
      <c r="V925" s="7">
        <f t="shared" si="141"/>
        <v>10000</v>
      </c>
      <c r="W925" s="7" t="str">
        <f>IFERROR(INDEX(PriceBands!C:C,MATCH(V925,PriceBands!A:A,0)),"£30k+")</f>
        <v>£10-£15k</v>
      </c>
      <c r="X925" s="7">
        <f t="shared" si="142"/>
        <v>0</v>
      </c>
      <c r="Y925" s="7" t="str">
        <f>IFERROR(INDEX(MileageBand!B:B,MATCH(VehicleData!X925,MileageBand!A:A,0)),"Extremely High")</f>
        <v>Low</v>
      </c>
      <c r="Z925" s="7">
        <f t="shared" si="143"/>
        <v>1</v>
      </c>
      <c r="AA925" s="9" t="str">
        <f t="shared" si="144"/>
        <v>Y</v>
      </c>
      <c r="AB925" s="9" t="str">
        <f t="shared" si="145"/>
        <v>Y</v>
      </c>
      <c r="AC925" s="9" t="str">
        <f t="shared" si="146"/>
        <v>Y</v>
      </c>
      <c r="AD925" s="9" t="str">
        <f t="shared" si="147"/>
        <v>Y</v>
      </c>
      <c r="AE925" s="9" t="str">
        <f t="shared" si="148"/>
        <v>Y</v>
      </c>
      <c r="AF925" s="11" t="str">
        <f t="shared" si="149"/>
        <v>Y</v>
      </c>
    </row>
    <row r="926" spans="1:32" ht="13" x14ac:dyDescent="0.15">
      <c r="A926" s="1" t="s">
        <v>2463</v>
      </c>
      <c r="B926" s="1" t="s">
        <v>214</v>
      </c>
      <c r="C926" s="2">
        <v>14550</v>
      </c>
      <c r="D926" s="1" t="s">
        <v>2329</v>
      </c>
      <c r="E926" s="1">
        <v>2</v>
      </c>
      <c r="F926" s="1" t="s">
        <v>11</v>
      </c>
      <c r="G926" s="2">
        <v>22396</v>
      </c>
      <c r="H926" s="1" t="s">
        <v>48</v>
      </c>
      <c r="I926" s="1" t="s">
        <v>5</v>
      </c>
      <c r="J926" s="1" t="s">
        <v>13</v>
      </c>
      <c r="K926" s="1">
        <v>3</v>
      </c>
      <c r="L926" s="3">
        <v>45473</v>
      </c>
      <c r="M926" s="1">
        <v>12</v>
      </c>
      <c r="N926" s="1" t="s">
        <v>2464</v>
      </c>
      <c r="O926" s="1" t="s">
        <v>20</v>
      </c>
      <c r="P926" s="1">
        <v>999</v>
      </c>
      <c r="Q926" s="1">
        <v>51.4</v>
      </c>
      <c r="R926" s="1">
        <v>5</v>
      </c>
      <c r="S926" s="1">
        <v>110</v>
      </c>
      <c r="T926" s="1">
        <v>2021</v>
      </c>
      <c r="U926" s="5" t="str">
        <f t="shared" si="140"/>
        <v>Automatic</v>
      </c>
      <c r="V926" s="7">
        <f t="shared" si="141"/>
        <v>10000</v>
      </c>
      <c r="W926" s="7" t="str">
        <f>IFERROR(INDEX(PriceBands!C:C,MATCH(V926,PriceBands!A:A,0)),"£30k+")</f>
        <v>£10-£15k</v>
      </c>
      <c r="X926" s="7">
        <f t="shared" si="142"/>
        <v>0</v>
      </c>
      <c r="Y926" s="7" t="str">
        <f>IFERROR(INDEX(MileageBand!B:B,MATCH(VehicleData!X926,MileageBand!A:A,0)),"Extremely High")</f>
        <v>Low</v>
      </c>
      <c r="Z926" s="7">
        <f t="shared" si="143"/>
        <v>1</v>
      </c>
      <c r="AA926" s="9" t="str">
        <f t="shared" si="144"/>
        <v>Y</v>
      </c>
      <c r="AB926" s="9" t="str">
        <f t="shared" si="145"/>
        <v>Y</v>
      </c>
      <c r="AC926" s="9" t="str">
        <f t="shared" si="146"/>
        <v>Y</v>
      </c>
      <c r="AD926" s="9" t="str">
        <f t="shared" si="147"/>
        <v>Y</v>
      </c>
      <c r="AE926" s="9" t="str">
        <f t="shared" si="148"/>
        <v>Y</v>
      </c>
      <c r="AF926" s="11" t="str">
        <f t="shared" si="149"/>
        <v>Y</v>
      </c>
    </row>
    <row r="927" spans="1:32" ht="13" x14ac:dyDescent="0.15">
      <c r="A927" s="1" t="s">
        <v>2465</v>
      </c>
      <c r="B927" s="1" t="s">
        <v>214</v>
      </c>
      <c r="C927" s="2">
        <v>14415</v>
      </c>
      <c r="D927" s="1" t="s">
        <v>2329</v>
      </c>
      <c r="E927" s="1">
        <v>2</v>
      </c>
      <c r="F927" s="1" t="s">
        <v>11</v>
      </c>
      <c r="G927" s="2">
        <v>32168</v>
      </c>
      <c r="H927" s="1" t="s">
        <v>48</v>
      </c>
      <c r="I927" s="1" t="s">
        <v>5</v>
      </c>
      <c r="J927" s="1" t="s">
        <v>13</v>
      </c>
      <c r="K927" s="1">
        <v>3</v>
      </c>
      <c r="L927" s="3">
        <v>45473</v>
      </c>
      <c r="M927" s="1">
        <v>12</v>
      </c>
      <c r="N927" s="1" t="s">
        <v>2466</v>
      </c>
      <c r="O927" s="1" t="s">
        <v>20</v>
      </c>
      <c r="P927" s="1">
        <v>999</v>
      </c>
      <c r="Q927" s="1">
        <v>51.4</v>
      </c>
      <c r="R927" s="1">
        <v>5</v>
      </c>
      <c r="S927" s="1">
        <v>110</v>
      </c>
      <c r="T927" s="1">
        <v>2021</v>
      </c>
      <c r="U927" s="5" t="str">
        <f t="shared" si="140"/>
        <v>Automatic</v>
      </c>
      <c r="V927" s="7">
        <f t="shared" si="141"/>
        <v>10000</v>
      </c>
      <c r="W927" s="7" t="str">
        <f>IFERROR(INDEX(PriceBands!C:C,MATCH(V927,PriceBands!A:A,0)),"£30k+")</f>
        <v>£10-£15k</v>
      </c>
      <c r="X927" s="7">
        <f t="shared" si="142"/>
        <v>0</v>
      </c>
      <c r="Y927" s="7" t="str">
        <f>IFERROR(INDEX(MileageBand!B:B,MATCH(VehicleData!X927,MileageBand!A:A,0)),"Extremely High")</f>
        <v>Low</v>
      </c>
      <c r="Z927" s="7">
        <f t="shared" si="143"/>
        <v>1</v>
      </c>
      <c r="AA927" s="9" t="str">
        <f t="shared" si="144"/>
        <v>Y</v>
      </c>
      <c r="AB927" s="9" t="str">
        <f t="shared" si="145"/>
        <v>Y</v>
      </c>
      <c r="AC927" s="9" t="str">
        <f t="shared" si="146"/>
        <v>Y</v>
      </c>
      <c r="AD927" s="9" t="str">
        <f t="shared" si="147"/>
        <v>Y</v>
      </c>
      <c r="AE927" s="9" t="str">
        <f t="shared" si="148"/>
        <v>Y</v>
      </c>
      <c r="AF927" s="11" t="str">
        <f t="shared" si="149"/>
        <v>Y</v>
      </c>
    </row>
    <row r="928" spans="1:32" ht="13" x14ac:dyDescent="0.15">
      <c r="A928" s="1" t="s">
        <v>2467</v>
      </c>
      <c r="B928" s="1" t="s">
        <v>214</v>
      </c>
      <c r="C928" s="2">
        <v>14550</v>
      </c>
      <c r="D928" s="1" t="s">
        <v>2329</v>
      </c>
      <c r="E928" s="1">
        <v>2</v>
      </c>
      <c r="F928" s="1" t="s">
        <v>11</v>
      </c>
      <c r="G928" s="2">
        <v>22896</v>
      </c>
      <c r="H928" s="1" t="s">
        <v>48</v>
      </c>
      <c r="I928" s="1" t="s">
        <v>5</v>
      </c>
      <c r="J928" s="1" t="s">
        <v>13</v>
      </c>
      <c r="K928" s="1">
        <v>3</v>
      </c>
      <c r="L928" s="3">
        <v>45473</v>
      </c>
      <c r="M928" s="1">
        <v>12</v>
      </c>
      <c r="N928" s="1" t="s">
        <v>2468</v>
      </c>
      <c r="O928" s="1" t="s">
        <v>20</v>
      </c>
      <c r="P928" s="1">
        <v>999</v>
      </c>
      <c r="Q928" s="1">
        <v>51.4</v>
      </c>
      <c r="R928" s="1">
        <v>5</v>
      </c>
      <c r="S928" s="1">
        <v>110</v>
      </c>
      <c r="T928" s="1">
        <v>2021</v>
      </c>
      <c r="U928" s="5" t="str">
        <f t="shared" si="140"/>
        <v>Automatic</v>
      </c>
      <c r="V928" s="7">
        <f t="shared" si="141"/>
        <v>10000</v>
      </c>
      <c r="W928" s="7" t="str">
        <f>IFERROR(INDEX(PriceBands!C:C,MATCH(V928,PriceBands!A:A,0)),"£30k+")</f>
        <v>£10-£15k</v>
      </c>
      <c r="X928" s="7">
        <f t="shared" si="142"/>
        <v>0</v>
      </c>
      <c r="Y928" s="7" t="str">
        <f>IFERROR(INDEX(MileageBand!B:B,MATCH(VehicleData!X928,MileageBand!A:A,0)),"Extremely High")</f>
        <v>Low</v>
      </c>
      <c r="Z928" s="7">
        <f t="shared" si="143"/>
        <v>1</v>
      </c>
      <c r="AA928" s="9" t="str">
        <f t="shared" si="144"/>
        <v>Y</v>
      </c>
      <c r="AB928" s="9" t="str">
        <f t="shared" si="145"/>
        <v>Y</v>
      </c>
      <c r="AC928" s="9" t="str">
        <f t="shared" si="146"/>
        <v>Y</v>
      </c>
      <c r="AD928" s="9" t="str">
        <f t="shared" si="147"/>
        <v>Y</v>
      </c>
      <c r="AE928" s="9" t="str">
        <f t="shared" si="148"/>
        <v>Y</v>
      </c>
      <c r="AF928" s="11" t="str">
        <f t="shared" si="149"/>
        <v>Y</v>
      </c>
    </row>
    <row r="929" spans="1:32" ht="13" x14ac:dyDescent="0.15">
      <c r="A929" s="1" t="s">
        <v>2469</v>
      </c>
      <c r="B929" s="1" t="s">
        <v>214</v>
      </c>
      <c r="C929" s="2">
        <v>14550</v>
      </c>
      <c r="D929" s="1" t="s">
        <v>2329</v>
      </c>
      <c r="E929" s="1">
        <v>2</v>
      </c>
      <c r="F929" s="1" t="s">
        <v>11</v>
      </c>
      <c r="G929" s="2">
        <v>18248</v>
      </c>
      <c r="H929" s="1" t="s">
        <v>48</v>
      </c>
      <c r="I929" s="1" t="s">
        <v>5</v>
      </c>
      <c r="J929" s="1" t="s">
        <v>13</v>
      </c>
      <c r="K929" s="1">
        <v>3</v>
      </c>
      <c r="L929" s="3">
        <v>45473</v>
      </c>
      <c r="M929" s="1">
        <v>12</v>
      </c>
      <c r="N929" s="1" t="s">
        <v>2470</v>
      </c>
      <c r="O929" s="1" t="s">
        <v>20</v>
      </c>
      <c r="P929" s="1">
        <v>999</v>
      </c>
      <c r="Q929" s="1">
        <v>51.4</v>
      </c>
      <c r="R929" s="1">
        <v>5</v>
      </c>
      <c r="S929" s="1">
        <v>110</v>
      </c>
      <c r="T929" s="1">
        <v>2021</v>
      </c>
      <c r="U929" s="5" t="str">
        <f t="shared" si="140"/>
        <v>Automatic</v>
      </c>
      <c r="V929" s="7">
        <f t="shared" si="141"/>
        <v>10000</v>
      </c>
      <c r="W929" s="7" t="str">
        <f>IFERROR(INDEX(PriceBands!C:C,MATCH(V929,PriceBands!A:A,0)),"£30k+")</f>
        <v>£10-£15k</v>
      </c>
      <c r="X929" s="7">
        <f t="shared" si="142"/>
        <v>0</v>
      </c>
      <c r="Y929" s="7" t="str">
        <f>IFERROR(INDEX(MileageBand!B:B,MATCH(VehicleData!X929,MileageBand!A:A,0)),"Extremely High")</f>
        <v>Low</v>
      </c>
      <c r="Z929" s="7">
        <f t="shared" si="143"/>
        <v>1</v>
      </c>
      <c r="AA929" s="9" t="str">
        <f t="shared" si="144"/>
        <v>Y</v>
      </c>
      <c r="AB929" s="9" t="str">
        <f t="shared" si="145"/>
        <v>Y</v>
      </c>
      <c r="AC929" s="9" t="str">
        <f t="shared" si="146"/>
        <v>Y</v>
      </c>
      <c r="AD929" s="9" t="str">
        <f t="shared" si="147"/>
        <v>Y</v>
      </c>
      <c r="AE929" s="9" t="str">
        <f t="shared" si="148"/>
        <v>Y</v>
      </c>
      <c r="AF929" s="11" t="str">
        <f t="shared" si="149"/>
        <v>Y</v>
      </c>
    </row>
    <row r="930" spans="1:32" ht="13" x14ac:dyDescent="0.15">
      <c r="A930" s="1" t="s">
        <v>2471</v>
      </c>
      <c r="B930" s="1" t="s">
        <v>214</v>
      </c>
      <c r="C930" s="2">
        <v>14550</v>
      </c>
      <c r="D930" s="1" t="s">
        <v>2329</v>
      </c>
      <c r="E930" s="1">
        <v>2</v>
      </c>
      <c r="F930" s="1" t="s">
        <v>11</v>
      </c>
      <c r="G930" s="2">
        <v>18225</v>
      </c>
      <c r="H930" s="1" t="s">
        <v>48</v>
      </c>
      <c r="I930" s="1" t="s">
        <v>5</v>
      </c>
      <c r="J930" s="1" t="s">
        <v>13</v>
      </c>
      <c r="K930" s="1">
        <v>3</v>
      </c>
      <c r="L930" s="3">
        <v>45473</v>
      </c>
      <c r="M930" s="1">
        <v>12</v>
      </c>
      <c r="N930" s="1" t="s">
        <v>2472</v>
      </c>
      <c r="O930" s="1" t="s">
        <v>20</v>
      </c>
      <c r="P930" s="1">
        <v>999</v>
      </c>
      <c r="Q930" s="1">
        <v>51.4</v>
      </c>
      <c r="R930" s="1">
        <v>5</v>
      </c>
      <c r="S930" s="1">
        <v>110</v>
      </c>
      <c r="T930" s="1">
        <v>2021</v>
      </c>
      <c r="U930" s="5" t="str">
        <f t="shared" si="140"/>
        <v>Automatic</v>
      </c>
      <c r="V930" s="7">
        <f t="shared" si="141"/>
        <v>10000</v>
      </c>
      <c r="W930" s="7" t="str">
        <f>IFERROR(INDEX(PriceBands!C:C,MATCH(V930,PriceBands!A:A,0)),"£30k+")</f>
        <v>£10-£15k</v>
      </c>
      <c r="X930" s="7">
        <f t="shared" si="142"/>
        <v>0</v>
      </c>
      <c r="Y930" s="7" t="str">
        <f>IFERROR(INDEX(MileageBand!B:B,MATCH(VehicleData!X930,MileageBand!A:A,0)),"Extremely High")</f>
        <v>Low</v>
      </c>
      <c r="Z930" s="7">
        <f t="shared" si="143"/>
        <v>1</v>
      </c>
      <c r="AA930" s="9" t="str">
        <f t="shared" si="144"/>
        <v>Y</v>
      </c>
      <c r="AB930" s="9" t="str">
        <f t="shared" si="145"/>
        <v>Y</v>
      </c>
      <c r="AC930" s="9" t="str">
        <f t="shared" si="146"/>
        <v>Y</v>
      </c>
      <c r="AD930" s="9" t="str">
        <f t="shared" si="147"/>
        <v>Y</v>
      </c>
      <c r="AE930" s="9" t="str">
        <f t="shared" si="148"/>
        <v>Y</v>
      </c>
      <c r="AF930" s="11" t="str">
        <f t="shared" si="149"/>
        <v>Y</v>
      </c>
    </row>
    <row r="931" spans="1:32" ht="13" x14ac:dyDescent="0.15">
      <c r="A931" s="1" t="s">
        <v>2473</v>
      </c>
      <c r="B931" s="1" t="s">
        <v>214</v>
      </c>
      <c r="C931" s="2">
        <v>14537</v>
      </c>
      <c r="D931" s="1" t="s">
        <v>2329</v>
      </c>
      <c r="E931" s="1">
        <v>2</v>
      </c>
      <c r="F931" s="1" t="s">
        <v>11</v>
      </c>
      <c r="G931" s="2">
        <v>27888</v>
      </c>
      <c r="H931" s="1" t="s">
        <v>32</v>
      </c>
      <c r="I931" s="1" t="s">
        <v>5</v>
      </c>
      <c r="J931" s="1" t="s">
        <v>13</v>
      </c>
      <c r="K931" s="1">
        <v>3</v>
      </c>
      <c r="L931" s="3">
        <v>45473</v>
      </c>
      <c r="M931" s="1">
        <v>12</v>
      </c>
      <c r="N931" s="1" t="s">
        <v>2474</v>
      </c>
      <c r="O931" s="1" t="s">
        <v>20</v>
      </c>
      <c r="P931" s="1">
        <v>999</v>
      </c>
      <c r="Q931" s="1">
        <v>51.4</v>
      </c>
      <c r="R931" s="1">
        <v>5</v>
      </c>
      <c r="S931" s="1">
        <v>110</v>
      </c>
      <c r="T931" s="1">
        <v>2021</v>
      </c>
      <c r="U931" s="5" t="str">
        <f t="shared" si="140"/>
        <v>Automatic</v>
      </c>
      <c r="V931" s="7">
        <f t="shared" si="141"/>
        <v>10000</v>
      </c>
      <c r="W931" s="7" t="str">
        <f>IFERROR(INDEX(PriceBands!C:C,MATCH(V931,PriceBands!A:A,0)),"£30k+")</f>
        <v>£10-£15k</v>
      </c>
      <c r="X931" s="7">
        <f t="shared" si="142"/>
        <v>0</v>
      </c>
      <c r="Y931" s="7" t="str">
        <f>IFERROR(INDEX(MileageBand!B:B,MATCH(VehicleData!X931,MileageBand!A:A,0)),"Extremely High")</f>
        <v>Low</v>
      </c>
      <c r="Z931" s="7">
        <f t="shared" si="143"/>
        <v>1</v>
      </c>
      <c r="AA931" s="9" t="str">
        <f t="shared" si="144"/>
        <v>Y</v>
      </c>
      <c r="AB931" s="9" t="str">
        <f t="shared" si="145"/>
        <v>Y</v>
      </c>
      <c r="AC931" s="9" t="str">
        <f t="shared" si="146"/>
        <v>Y</v>
      </c>
      <c r="AD931" s="9" t="str">
        <f t="shared" si="147"/>
        <v>Y</v>
      </c>
      <c r="AE931" s="9" t="str">
        <f t="shared" si="148"/>
        <v>Y</v>
      </c>
      <c r="AF931" s="11" t="str">
        <f t="shared" si="149"/>
        <v>Y</v>
      </c>
    </row>
    <row r="932" spans="1:32" ht="13" x14ac:dyDescent="0.15">
      <c r="A932" s="1" t="s">
        <v>2475</v>
      </c>
      <c r="B932" s="1" t="s">
        <v>375</v>
      </c>
      <c r="C932" s="2">
        <v>14203</v>
      </c>
      <c r="D932" s="1" t="s">
        <v>2476</v>
      </c>
      <c r="E932" s="1">
        <v>2</v>
      </c>
      <c r="F932" s="1" t="s">
        <v>24</v>
      </c>
      <c r="G932" s="2">
        <v>27000</v>
      </c>
      <c r="H932" s="1" t="s">
        <v>4</v>
      </c>
      <c r="I932" s="1" t="s">
        <v>5</v>
      </c>
      <c r="J932" s="1" t="s">
        <v>42</v>
      </c>
      <c r="K932" s="1">
        <v>5</v>
      </c>
      <c r="L932" s="3">
        <v>45491</v>
      </c>
      <c r="M932" s="1">
        <v>21</v>
      </c>
      <c r="N932" s="1" t="s">
        <v>2477</v>
      </c>
      <c r="O932" s="1" t="s">
        <v>44</v>
      </c>
      <c r="P932" s="2">
        <v>1499</v>
      </c>
      <c r="Q932" s="1">
        <v>57.7</v>
      </c>
      <c r="R932" s="1">
        <v>7</v>
      </c>
      <c r="S932" s="1">
        <v>106</v>
      </c>
      <c r="T932" s="1">
        <v>2019</v>
      </c>
      <c r="U932" s="5" t="str">
        <f t="shared" si="140"/>
        <v>Automatic</v>
      </c>
      <c r="V932" s="7">
        <f t="shared" si="141"/>
        <v>10000</v>
      </c>
      <c r="W932" s="7" t="str">
        <f>IFERROR(INDEX(PriceBands!C:C,MATCH(V932,PriceBands!A:A,0)),"£30k+")</f>
        <v>£10-£15k</v>
      </c>
      <c r="X932" s="7">
        <f t="shared" si="142"/>
        <v>0</v>
      </c>
      <c r="Y932" s="7" t="str">
        <f>IFERROR(INDEX(MileageBand!B:B,MATCH(VehicleData!X932,MileageBand!A:A,0)),"Extremely High")</f>
        <v>Low</v>
      </c>
      <c r="Z932" s="7">
        <f t="shared" si="143"/>
        <v>1.5</v>
      </c>
      <c r="AA932" s="9" t="str">
        <f t="shared" si="144"/>
        <v>Y</v>
      </c>
      <c r="AB932" s="9" t="str">
        <f t="shared" si="145"/>
        <v>Y</v>
      </c>
      <c r="AC932" s="9" t="str">
        <f t="shared" si="146"/>
        <v>Y</v>
      </c>
      <c r="AD932" s="9" t="str">
        <f t="shared" si="147"/>
        <v>Y</v>
      </c>
      <c r="AE932" s="9" t="str">
        <f t="shared" si="148"/>
        <v>Y</v>
      </c>
      <c r="AF932" s="11" t="str">
        <f t="shared" si="149"/>
        <v>Y</v>
      </c>
    </row>
    <row r="933" spans="1:32" ht="13" x14ac:dyDescent="0.15">
      <c r="A933" s="1" t="s">
        <v>2478</v>
      </c>
      <c r="B933" s="1" t="s">
        <v>17</v>
      </c>
      <c r="C933" s="2">
        <v>6303</v>
      </c>
      <c r="D933" s="1" t="s">
        <v>2479</v>
      </c>
      <c r="E933" s="1">
        <v>1</v>
      </c>
      <c r="F933" s="1" t="s">
        <v>11</v>
      </c>
      <c r="G933" s="2">
        <v>43809</v>
      </c>
      <c r="H933" s="1" t="s">
        <v>56</v>
      </c>
      <c r="I933" s="1" t="s">
        <v>5</v>
      </c>
      <c r="J933" s="1" t="s">
        <v>13</v>
      </c>
      <c r="K933" s="1">
        <v>9</v>
      </c>
      <c r="L933" s="3">
        <v>45762</v>
      </c>
      <c r="M933" s="1">
        <v>10</v>
      </c>
      <c r="N933" s="1" t="s">
        <v>2480</v>
      </c>
      <c r="O933" s="1" t="s">
        <v>20</v>
      </c>
      <c r="P933" s="2">
        <v>1198</v>
      </c>
      <c r="Q933" s="1">
        <v>56.5</v>
      </c>
      <c r="R933" s="1">
        <v>5</v>
      </c>
      <c r="S933" s="1">
        <v>117</v>
      </c>
      <c r="T933" s="1">
        <v>2015</v>
      </c>
      <c r="U933" s="5" t="str">
        <f t="shared" si="140"/>
        <v>Manual</v>
      </c>
      <c r="V933" s="7">
        <f t="shared" si="141"/>
        <v>5000</v>
      </c>
      <c r="W933" s="7" t="str">
        <f>IFERROR(INDEX(PriceBands!C:C,MATCH(V933,PriceBands!A:A,0)),"£30k+")</f>
        <v>£5-10k</v>
      </c>
      <c r="X933" s="7">
        <f t="shared" si="142"/>
        <v>0</v>
      </c>
      <c r="Y933" s="7" t="str">
        <f>IFERROR(INDEX(MileageBand!B:B,MATCH(VehicleData!X933,MileageBand!A:A,0)),"Extremely High")</f>
        <v>Low</v>
      </c>
      <c r="Z933" s="7">
        <f t="shared" si="143"/>
        <v>1.2</v>
      </c>
      <c r="AA933" s="9" t="str">
        <f t="shared" si="144"/>
        <v>Y</v>
      </c>
      <c r="AB933" s="9" t="str">
        <f t="shared" si="145"/>
        <v>Y</v>
      </c>
      <c r="AC933" s="9" t="str">
        <f t="shared" si="146"/>
        <v>Y</v>
      </c>
      <c r="AD933" s="9" t="str">
        <f t="shared" si="147"/>
        <v>Y</v>
      </c>
      <c r="AE933" s="9" t="str">
        <f t="shared" si="148"/>
        <v>Y</v>
      </c>
      <c r="AF933" s="11" t="str">
        <f t="shared" si="149"/>
        <v>Y</v>
      </c>
    </row>
    <row r="934" spans="1:32" ht="13" x14ac:dyDescent="0.15">
      <c r="A934" s="1" t="s">
        <v>2481</v>
      </c>
      <c r="B934" s="1" t="s">
        <v>104</v>
      </c>
      <c r="C934" s="2">
        <v>16345</v>
      </c>
      <c r="D934" s="1" t="s">
        <v>2482</v>
      </c>
      <c r="E934" s="1">
        <v>2</v>
      </c>
      <c r="F934" s="1" t="s">
        <v>3</v>
      </c>
      <c r="G934" s="2">
        <v>17000</v>
      </c>
      <c r="H934" s="1" t="s">
        <v>65</v>
      </c>
      <c r="I934" s="1" t="s">
        <v>5</v>
      </c>
      <c r="J934" s="1" t="s">
        <v>6</v>
      </c>
      <c r="K934" s="1">
        <v>6</v>
      </c>
      <c r="L934" s="3">
        <v>45472</v>
      </c>
      <c r="M934" s="1">
        <v>27</v>
      </c>
      <c r="N934" s="1" t="s">
        <v>2483</v>
      </c>
      <c r="O934" s="1" t="s">
        <v>6</v>
      </c>
      <c r="P934" s="2">
        <v>2494</v>
      </c>
      <c r="Q934" s="1">
        <v>56.5</v>
      </c>
      <c r="R934" s="1">
        <v>5</v>
      </c>
      <c r="S934" s="1">
        <v>127</v>
      </c>
      <c r="T934" s="1">
        <v>2018</v>
      </c>
      <c r="U934" s="5" t="str">
        <f t="shared" si="140"/>
        <v>Automatic</v>
      </c>
      <c r="V934" s="7">
        <f t="shared" si="141"/>
        <v>15000</v>
      </c>
      <c r="W934" s="7" t="str">
        <f>IFERROR(INDEX(PriceBands!C:C,MATCH(V934,PriceBands!A:A,0)),"£30k+")</f>
        <v>£15-20k</v>
      </c>
      <c r="X934" s="7">
        <f t="shared" si="142"/>
        <v>0</v>
      </c>
      <c r="Y934" s="7" t="str">
        <f>IFERROR(INDEX(MileageBand!B:B,MATCH(VehicleData!X934,MileageBand!A:A,0)),"Extremely High")</f>
        <v>Low</v>
      </c>
      <c r="Z934" s="7">
        <f t="shared" si="143"/>
        <v>2.5</v>
      </c>
      <c r="AA934" s="9" t="str">
        <f t="shared" si="144"/>
        <v>Y</v>
      </c>
      <c r="AB934" s="9" t="str">
        <f t="shared" si="145"/>
        <v>Y</v>
      </c>
      <c r="AC934" s="9" t="str">
        <f t="shared" si="146"/>
        <v>Y</v>
      </c>
      <c r="AD934" s="9" t="str">
        <f t="shared" si="147"/>
        <v>Y</v>
      </c>
      <c r="AE934" s="9" t="str">
        <f t="shared" si="148"/>
        <v>Y</v>
      </c>
      <c r="AF934" s="11" t="str">
        <f t="shared" si="149"/>
        <v>Y</v>
      </c>
    </row>
    <row r="935" spans="1:32" ht="13" x14ac:dyDescent="0.15">
      <c r="A935" s="1" t="s">
        <v>2484</v>
      </c>
      <c r="B935" s="1" t="s">
        <v>51</v>
      </c>
      <c r="C935" s="2">
        <v>2661</v>
      </c>
      <c r="D935" s="1" t="s">
        <v>440</v>
      </c>
      <c r="E935" s="1">
        <v>1</v>
      </c>
      <c r="F935" s="1" t="s">
        <v>11</v>
      </c>
      <c r="G935" s="2">
        <v>100000</v>
      </c>
      <c r="H935" s="1" t="s">
        <v>65</v>
      </c>
      <c r="I935" s="1" t="s">
        <v>5</v>
      </c>
      <c r="J935" s="1" t="s">
        <v>13</v>
      </c>
      <c r="K935" s="1">
        <v>14</v>
      </c>
      <c r="L935" s="3">
        <v>45720</v>
      </c>
      <c r="M935" s="1">
        <v>10</v>
      </c>
      <c r="N935" s="1" t="s">
        <v>2485</v>
      </c>
      <c r="O935" s="1" t="s">
        <v>20</v>
      </c>
      <c r="P935" s="2">
        <v>1596</v>
      </c>
      <c r="Q935" s="1">
        <v>42.2</v>
      </c>
      <c r="R935" s="1">
        <v>5</v>
      </c>
      <c r="S935" s="1">
        <v>159</v>
      </c>
      <c r="T935" s="1">
        <v>2010</v>
      </c>
      <c r="U935" s="5" t="str">
        <f t="shared" si="140"/>
        <v>Manual</v>
      </c>
      <c r="V935" s="7">
        <f t="shared" si="141"/>
        <v>0</v>
      </c>
      <c r="W935" s="7" t="str">
        <f>IFERROR(INDEX(PriceBands!C:C,MATCH(V935,PriceBands!A:A,0)),"£30k+")</f>
        <v>£0-5k</v>
      </c>
      <c r="X935" s="7">
        <f t="shared" si="142"/>
        <v>100000</v>
      </c>
      <c r="Y935" s="7" t="str">
        <f>IFERROR(INDEX(MileageBand!B:B,MATCH(VehicleData!X935,MileageBand!A:A,0)),"Extremely High")</f>
        <v>High</v>
      </c>
      <c r="Z935" s="7">
        <f t="shared" si="143"/>
        <v>1.6</v>
      </c>
      <c r="AA935" s="9" t="str">
        <f t="shared" si="144"/>
        <v>Y</v>
      </c>
      <c r="AB935" s="9" t="str">
        <f t="shared" si="145"/>
        <v>N</v>
      </c>
      <c r="AC935" s="9" t="str">
        <f t="shared" si="146"/>
        <v>Y</v>
      </c>
      <c r="AD935" s="9" t="str">
        <f t="shared" si="147"/>
        <v>N</v>
      </c>
      <c r="AE935" s="9" t="str">
        <f t="shared" si="148"/>
        <v>Y</v>
      </c>
      <c r="AF935" s="11" t="str">
        <f t="shared" si="149"/>
        <v>N</v>
      </c>
    </row>
    <row r="936" spans="1:32" ht="13" x14ac:dyDescent="0.15">
      <c r="A936" s="1" t="s">
        <v>2486</v>
      </c>
      <c r="B936" s="1" t="s">
        <v>214</v>
      </c>
      <c r="C936" s="2">
        <v>13648</v>
      </c>
      <c r="D936" s="1" t="s">
        <v>2329</v>
      </c>
      <c r="E936" s="1">
        <v>1</v>
      </c>
      <c r="F936" s="1" t="s">
        <v>11</v>
      </c>
      <c r="G936" s="2">
        <v>13563</v>
      </c>
      <c r="H936" s="1" t="s">
        <v>32</v>
      </c>
      <c r="I936" s="1" t="s">
        <v>5</v>
      </c>
      <c r="J936" s="1" t="s">
        <v>13</v>
      </c>
      <c r="K936" s="1">
        <v>5</v>
      </c>
      <c r="L936" s="3">
        <v>45443</v>
      </c>
      <c r="M936" s="1">
        <v>12</v>
      </c>
      <c r="N936" s="1" t="s">
        <v>2487</v>
      </c>
      <c r="O936" s="1" t="s">
        <v>20</v>
      </c>
      <c r="P936" s="1">
        <v>999</v>
      </c>
      <c r="Q936" s="1">
        <v>51.4</v>
      </c>
      <c r="R936" s="1">
        <v>5</v>
      </c>
      <c r="S936" s="1">
        <v>110</v>
      </c>
      <c r="T936" s="1">
        <v>2019</v>
      </c>
      <c r="U936" s="5" t="str">
        <f t="shared" si="140"/>
        <v>Manual</v>
      </c>
      <c r="V936" s="7">
        <f t="shared" si="141"/>
        <v>10000</v>
      </c>
      <c r="W936" s="7" t="str">
        <f>IFERROR(INDEX(PriceBands!C:C,MATCH(V936,PriceBands!A:A,0)),"£30k+")</f>
        <v>£10-£15k</v>
      </c>
      <c r="X936" s="7">
        <f t="shared" si="142"/>
        <v>0</v>
      </c>
      <c r="Y936" s="7" t="str">
        <f>IFERROR(INDEX(MileageBand!B:B,MATCH(VehicleData!X936,MileageBand!A:A,0)),"Extremely High")</f>
        <v>Low</v>
      </c>
      <c r="Z936" s="7">
        <f t="shared" si="143"/>
        <v>1</v>
      </c>
      <c r="AA936" s="9" t="str">
        <f t="shared" si="144"/>
        <v>Y</v>
      </c>
      <c r="AB936" s="9" t="str">
        <f t="shared" si="145"/>
        <v>Y</v>
      </c>
      <c r="AC936" s="9" t="str">
        <f t="shared" si="146"/>
        <v>Y</v>
      </c>
      <c r="AD936" s="9" t="str">
        <f t="shared" si="147"/>
        <v>Y</v>
      </c>
      <c r="AE936" s="9" t="str">
        <f t="shared" si="148"/>
        <v>Y</v>
      </c>
      <c r="AF936" s="11" t="str">
        <f t="shared" si="149"/>
        <v>Y</v>
      </c>
    </row>
    <row r="937" spans="1:32" ht="13" x14ac:dyDescent="0.15">
      <c r="A937" s="1" t="s">
        <v>2488</v>
      </c>
      <c r="B937" s="1" t="s">
        <v>214</v>
      </c>
      <c r="C937" s="2">
        <v>13643</v>
      </c>
      <c r="D937" s="1" t="s">
        <v>2329</v>
      </c>
      <c r="E937" s="1">
        <v>1</v>
      </c>
      <c r="F937" s="1" t="s">
        <v>11</v>
      </c>
      <c r="G937" s="2">
        <v>15732</v>
      </c>
      <c r="H937" s="1" t="s">
        <v>32</v>
      </c>
      <c r="I937" s="1" t="s">
        <v>5</v>
      </c>
      <c r="J937" s="1" t="s">
        <v>13</v>
      </c>
      <c r="K937" s="1">
        <v>5</v>
      </c>
      <c r="L937" s="3">
        <v>45443</v>
      </c>
      <c r="M937" s="1">
        <v>12</v>
      </c>
      <c r="N937" s="1" t="s">
        <v>2458</v>
      </c>
      <c r="O937" s="1" t="s">
        <v>20</v>
      </c>
      <c r="P937" s="1">
        <v>999</v>
      </c>
      <c r="Q937" s="1">
        <v>51.4</v>
      </c>
      <c r="R937" s="1">
        <v>5</v>
      </c>
      <c r="S937" s="1">
        <v>110</v>
      </c>
      <c r="T937" s="1">
        <v>2019</v>
      </c>
      <c r="U937" s="5" t="str">
        <f t="shared" si="140"/>
        <v>Manual</v>
      </c>
      <c r="V937" s="7">
        <f t="shared" si="141"/>
        <v>10000</v>
      </c>
      <c r="W937" s="7" t="str">
        <f>IFERROR(INDEX(PriceBands!C:C,MATCH(V937,PriceBands!A:A,0)),"£30k+")</f>
        <v>£10-£15k</v>
      </c>
      <c r="X937" s="7">
        <f t="shared" si="142"/>
        <v>0</v>
      </c>
      <c r="Y937" s="7" t="str">
        <f>IFERROR(INDEX(MileageBand!B:B,MATCH(VehicleData!X937,MileageBand!A:A,0)),"Extremely High")</f>
        <v>Low</v>
      </c>
      <c r="Z937" s="7">
        <f t="shared" si="143"/>
        <v>1</v>
      </c>
      <c r="AA937" s="9" t="str">
        <f t="shared" si="144"/>
        <v>Y</v>
      </c>
      <c r="AB937" s="9" t="str">
        <f t="shared" si="145"/>
        <v>Y</v>
      </c>
      <c r="AC937" s="9" t="str">
        <f t="shared" si="146"/>
        <v>Y</v>
      </c>
      <c r="AD937" s="9" t="str">
        <f t="shared" si="147"/>
        <v>Y</v>
      </c>
      <c r="AE937" s="9" t="str">
        <f t="shared" si="148"/>
        <v>Y</v>
      </c>
      <c r="AF937" s="11" t="str">
        <f t="shared" si="149"/>
        <v>Y</v>
      </c>
    </row>
    <row r="938" spans="1:32" ht="13" x14ac:dyDescent="0.15">
      <c r="A938" s="1" t="s">
        <v>2489</v>
      </c>
      <c r="B938" s="1" t="s">
        <v>214</v>
      </c>
      <c r="C938" s="2">
        <v>13615</v>
      </c>
      <c r="D938" s="1" t="s">
        <v>2329</v>
      </c>
      <c r="E938" s="1">
        <v>1</v>
      </c>
      <c r="F938" s="1" t="s">
        <v>11</v>
      </c>
      <c r="G938" s="2">
        <v>15042</v>
      </c>
      <c r="H938" s="1" t="s">
        <v>32</v>
      </c>
      <c r="I938" s="1" t="s">
        <v>5</v>
      </c>
      <c r="J938" s="1" t="s">
        <v>13</v>
      </c>
      <c r="K938" s="1">
        <v>5</v>
      </c>
      <c r="L938" s="3">
        <v>45443</v>
      </c>
      <c r="M938" s="1">
        <v>12</v>
      </c>
      <c r="N938" s="1" t="s">
        <v>2490</v>
      </c>
      <c r="O938" s="1" t="s">
        <v>20</v>
      </c>
      <c r="P938" s="1">
        <v>999</v>
      </c>
      <c r="Q938" s="1">
        <v>51.4</v>
      </c>
      <c r="R938" s="1">
        <v>5</v>
      </c>
      <c r="S938" s="1">
        <v>110</v>
      </c>
      <c r="T938" s="1">
        <v>2019</v>
      </c>
      <c r="U938" s="5" t="str">
        <f t="shared" si="140"/>
        <v>Manual</v>
      </c>
      <c r="V938" s="7">
        <f t="shared" si="141"/>
        <v>10000</v>
      </c>
      <c r="W938" s="7" t="str">
        <f>IFERROR(INDEX(PriceBands!C:C,MATCH(V938,PriceBands!A:A,0)),"£30k+")</f>
        <v>£10-£15k</v>
      </c>
      <c r="X938" s="7">
        <f t="shared" si="142"/>
        <v>0</v>
      </c>
      <c r="Y938" s="7" t="str">
        <f>IFERROR(INDEX(MileageBand!B:B,MATCH(VehicleData!X938,MileageBand!A:A,0)),"Extremely High")</f>
        <v>Low</v>
      </c>
      <c r="Z938" s="7">
        <f t="shared" si="143"/>
        <v>1</v>
      </c>
      <c r="AA938" s="9" t="str">
        <f t="shared" si="144"/>
        <v>Y</v>
      </c>
      <c r="AB938" s="9" t="str">
        <f t="shared" si="145"/>
        <v>Y</v>
      </c>
      <c r="AC938" s="9" t="str">
        <f t="shared" si="146"/>
        <v>Y</v>
      </c>
      <c r="AD938" s="9" t="str">
        <f t="shared" si="147"/>
        <v>Y</v>
      </c>
      <c r="AE938" s="9" t="str">
        <f t="shared" si="148"/>
        <v>Y</v>
      </c>
      <c r="AF938" s="11" t="str">
        <f t="shared" si="149"/>
        <v>Y</v>
      </c>
    </row>
    <row r="939" spans="1:32" ht="13" x14ac:dyDescent="0.15">
      <c r="A939" s="1" t="s">
        <v>2491</v>
      </c>
      <c r="B939" s="1" t="s">
        <v>214</v>
      </c>
      <c r="C939" s="2">
        <v>13607</v>
      </c>
      <c r="D939" s="1" t="s">
        <v>2329</v>
      </c>
      <c r="E939" s="1">
        <v>1</v>
      </c>
      <c r="F939" s="1" t="s">
        <v>11</v>
      </c>
      <c r="G939" s="2">
        <v>15626</v>
      </c>
      <c r="H939" s="1" t="s">
        <v>65</v>
      </c>
      <c r="I939" s="1" t="s">
        <v>5</v>
      </c>
      <c r="J939" s="1" t="s">
        <v>13</v>
      </c>
      <c r="K939" s="1">
        <v>5</v>
      </c>
      <c r="L939" s="3">
        <v>45443</v>
      </c>
      <c r="M939" s="1">
        <v>12</v>
      </c>
      <c r="N939" s="1" t="s">
        <v>2492</v>
      </c>
      <c r="O939" s="1" t="s">
        <v>20</v>
      </c>
      <c r="P939" s="1">
        <v>999</v>
      </c>
      <c r="Q939" s="1">
        <v>51.4</v>
      </c>
      <c r="R939" s="1">
        <v>5</v>
      </c>
      <c r="S939" s="1">
        <v>110</v>
      </c>
      <c r="T939" s="1">
        <v>2019</v>
      </c>
      <c r="U939" s="5" t="str">
        <f t="shared" si="140"/>
        <v>Manual</v>
      </c>
      <c r="V939" s="7">
        <f t="shared" si="141"/>
        <v>10000</v>
      </c>
      <c r="W939" s="7" t="str">
        <f>IFERROR(INDEX(PriceBands!C:C,MATCH(V939,PriceBands!A:A,0)),"£30k+")</f>
        <v>£10-£15k</v>
      </c>
      <c r="X939" s="7">
        <f t="shared" si="142"/>
        <v>0</v>
      </c>
      <c r="Y939" s="7" t="str">
        <f>IFERROR(INDEX(MileageBand!B:B,MATCH(VehicleData!X939,MileageBand!A:A,0)),"Extremely High")</f>
        <v>Low</v>
      </c>
      <c r="Z939" s="7">
        <f t="shared" si="143"/>
        <v>1</v>
      </c>
      <c r="AA939" s="9" t="str">
        <f t="shared" si="144"/>
        <v>Y</v>
      </c>
      <c r="AB939" s="9" t="str">
        <f t="shared" si="145"/>
        <v>Y</v>
      </c>
      <c r="AC939" s="9" t="str">
        <f t="shared" si="146"/>
        <v>Y</v>
      </c>
      <c r="AD939" s="9" t="str">
        <f t="shared" si="147"/>
        <v>Y</v>
      </c>
      <c r="AE939" s="9" t="str">
        <f t="shared" si="148"/>
        <v>Y</v>
      </c>
      <c r="AF939" s="11" t="str">
        <f t="shared" si="149"/>
        <v>Y</v>
      </c>
    </row>
    <row r="940" spans="1:32" ht="13" x14ac:dyDescent="0.15">
      <c r="A940" s="1" t="s">
        <v>2493</v>
      </c>
      <c r="B940" s="1" t="s">
        <v>214</v>
      </c>
      <c r="C940" s="2">
        <v>14950</v>
      </c>
      <c r="D940" s="1" t="s">
        <v>2329</v>
      </c>
      <c r="E940" s="1">
        <v>1</v>
      </c>
      <c r="F940" s="1" t="s">
        <v>11</v>
      </c>
      <c r="G940" s="2">
        <v>4851</v>
      </c>
      <c r="H940" s="1" t="s">
        <v>32</v>
      </c>
      <c r="I940" s="1" t="s">
        <v>33</v>
      </c>
      <c r="J940" s="1" t="s">
        <v>13</v>
      </c>
      <c r="K940" s="1">
        <v>5</v>
      </c>
      <c r="L940" s="3">
        <v>45443</v>
      </c>
      <c r="M940" s="1">
        <v>12</v>
      </c>
      <c r="N940" s="1" t="s">
        <v>2494</v>
      </c>
      <c r="O940" s="1" t="s">
        <v>20</v>
      </c>
      <c r="P940" s="1">
        <v>999</v>
      </c>
      <c r="Q940" s="1">
        <v>51.4</v>
      </c>
      <c r="R940" s="1">
        <v>5</v>
      </c>
      <c r="S940" s="1">
        <v>110</v>
      </c>
      <c r="T940" s="1">
        <v>2019</v>
      </c>
      <c r="U940" s="5" t="str">
        <f t="shared" si="140"/>
        <v>Manual</v>
      </c>
      <c r="V940" s="7">
        <f t="shared" si="141"/>
        <v>10000</v>
      </c>
      <c r="W940" s="7" t="str">
        <f>IFERROR(INDEX(PriceBands!C:C,MATCH(V940,PriceBands!A:A,0)),"£30k+")</f>
        <v>£10-£15k</v>
      </c>
      <c r="X940" s="7">
        <f t="shared" si="142"/>
        <v>0</v>
      </c>
      <c r="Y940" s="7" t="str">
        <f>IFERROR(INDEX(MileageBand!B:B,MATCH(VehicleData!X940,MileageBand!A:A,0)),"Extremely High")</f>
        <v>Low</v>
      </c>
      <c r="Z940" s="7">
        <f t="shared" si="143"/>
        <v>1</v>
      </c>
      <c r="AA940" s="9" t="str">
        <f t="shared" si="144"/>
        <v>Y</v>
      </c>
      <c r="AB940" s="9" t="str">
        <f t="shared" si="145"/>
        <v>Y</v>
      </c>
      <c r="AC940" s="9" t="str">
        <f t="shared" si="146"/>
        <v>Y</v>
      </c>
      <c r="AD940" s="9" t="str">
        <f t="shared" si="147"/>
        <v>Y</v>
      </c>
      <c r="AE940" s="9" t="str">
        <f t="shared" si="148"/>
        <v>Y</v>
      </c>
      <c r="AF940" s="11" t="str">
        <f t="shared" si="149"/>
        <v>Y</v>
      </c>
    </row>
    <row r="941" spans="1:32" ht="13" x14ac:dyDescent="0.15">
      <c r="A941" s="1" t="s">
        <v>2495</v>
      </c>
      <c r="B941" s="1" t="s">
        <v>214</v>
      </c>
      <c r="C941" s="2">
        <v>13639</v>
      </c>
      <c r="D941" s="1" t="s">
        <v>2329</v>
      </c>
      <c r="E941" s="1">
        <v>1</v>
      </c>
      <c r="F941" s="1" t="s">
        <v>11</v>
      </c>
      <c r="G941" s="2">
        <v>14624</v>
      </c>
      <c r="H941" s="1" t="s">
        <v>32</v>
      </c>
      <c r="I941" s="1" t="s">
        <v>5</v>
      </c>
      <c r="J941" s="1" t="s">
        <v>13</v>
      </c>
      <c r="K941" s="1">
        <v>5</v>
      </c>
      <c r="L941" s="3">
        <v>45443</v>
      </c>
      <c r="M941" s="1">
        <v>12</v>
      </c>
      <c r="N941" s="1" t="s">
        <v>2496</v>
      </c>
      <c r="O941" s="1" t="s">
        <v>20</v>
      </c>
      <c r="P941" s="1">
        <v>999</v>
      </c>
      <c r="Q941" s="1">
        <v>51.4</v>
      </c>
      <c r="R941" s="1">
        <v>5</v>
      </c>
      <c r="S941" s="1">
        <v>110</v>
      </c>
      <c r="T941" s="1">
        <v>2019</v>
      </c>
      <c r="U941" s="5" t="str">
        <f t="shared" si="140"/>
        <v>Manual</v>
      </c>
      <c r="V941" s="7">
        <f t="shared" si="141"/>
        <v>10000</v>
      </c>
      <c r="W941" s="7" t="str">
        <f>IFERROR(INDEX(PriceBands!C:C,MATCH(V941,PriceBands!A:A,0)),"£30k+")</f>
        <v>£10-£15k</v>
      </c>
      <c r="X941" s="7">
        <f t="shared" si="142"/>
        <v>0</v>
      </c>
      <c r="Y941" s="7" t="str">
        <f>IFERROR(INDEX(MileageBand!B:B,MATCH(VehicleData!X941,MileageBand!A:A,0)),"Extremely High")</f>
        <v>Low</v>
      </c>
      <c r="Z941" s="7">
        <f t="shared" si="143"/>
        <v>1</v>
      </c>
      <c r="AA941" s="9" t="str">
        <f t="shared" si="144"/>
        <v>Y</v>
      </c>
      <c r="AB941" s="9" t="str">
        <f t="shared" si="145"/>
        <v>Y</v>
      </c>
      <c r="AC941" s="9" t="str">
        <f t="shared" si="146"/>
        <v>Y</v>
      </c>
      <c r="AD941" s="9" t="str">
        <f t="shared" si="147"/>
        <v>Y</v>
      </c>
      <c r="AE941" s="9" t="str">
        <f t="shared" si="148"/>
        <v>Y</v>
      </c>
      <c r="AF941" s="11" t="str">
        <f t="shared" si="149"/>
        <v>Y</v>
      </c>
    </row>
    <row r="942" spans="1:32" ht="13" x14ac:dyDescent="0.15">
      <c r="A942" s="1" t="s">
        <v>2497</v>
      </c>
      <c r="B942" s="1" t="s">
        <v>214</v>
      </c>
      <c r="C942" s="2">
        <v>13619</v>
      </c>
      <c r="D942" s="1" t="s">
        <v>2329</v>
      </c>
      <c r="E942" s="1">
        <v>1</v>
      </c>
      <c r="F942" s="1" t="s">
        <v>11</v>
      </c>
      <c r="G942" s="2">
        <v>30501</v>
      </c>
      <c r="H942" s="1" t="s">
        <v>32</v>
      </c>
      <c r="I942" s="1" t="s">
        <v>5</v>
      </c>
      <c r="J942" s="1" t="s">
        <v>13</v>
      </c>
      <c r="K942" s="1">
        <v>5</v>
      </c>
      <c r="L942" s="3">
        <v>45443</v>
      </c>
      <c r="M942" s="1">
        <v>12</v>
      </c>
      <c r="N942" s="1" t="s">
        <v>2498</v>
      </c>
      <c r="O942" s="1" t="s">
        <v>20</v>
      </c>
      <c r="P942" s="1">
        <v>999</v>
      </c>
      <c r="Q942" s="1">
        <v>51.4</v>
      </c>
      <c r="R942" s="1">
        <v>5</v>
      </c>
      <c r="S942" s="1">
        <v>110</v>
      </c>
      <c r="T942" s="1">
        <v>2019</v>
      </c>
      <c r="U942" s="5" t="str">
        <f t="shared" si="140"/>
        <v>Manual</v>
      </c>
      <c r="V942" s="7">
        <f t="shared" si="141"/>
        <v>10000</v>
      </c>
      <c r="W942" s="7" t="str">
        <f>IFERROR(INDEX(PriceBands!C:C,MATCH(V942,PriceBands!A:A,0)),"£30k+")</f>
        <v>£10-£15k</v>
      </c>
      <c r="X942" s="7">
        <f t="shared" si="142"/>
        <v>0</v>
      </c>
      <c r="Y942" s="7" t="str">
        <f>IFERROR(INDEX(MileageBand!B:B,MATCH(VehicleData!X942,MileageBand!A:A,0)),"Extremely High")</f>
        <v>Low</v>
      </c>
      <c r="Z942" s="7">
        <f t="shared" si="143"/>
        <v>1</v>
      </c>
      <c r="AA942" s="9" t="str">
        <f t="shared" si="144"/>
        <v>Y</v>
      </c>
      <c r="AB942" s="9" t="str">
        <f t="shared" si="145"/>
        <v>Y</v>
      </c>
      <c r="AC942" s="9" t="str">
        <f t="shared" si="146"/>
        <v>Y</v>
      </c>
      <c r="AD942" s="9" t="str">
        <f t="shared" si="147"/>
        <v>Y</v>
      </c>
      <c r="AE942" s="9" t="str">
        <f t="shared" si="148"/>
        <v>Y</v>
      </c>
      <c r="AF942" s="11" t="str">
        <f t="shared" si="149"/>
        <v>Y</v>
      </c>
    </row>
    <row r="943" spans="1:32" ht="13" x14ac:dyDescent="0.15">
      <c r="A943" s="1" t="s">
        <v>2499</v>
      </c>
      <c r="B943" s="1" t="s">
        <v>214</v>
      </c>
      <c r="C943" s="2">
        <v>13615</v>
      </c>
      <c r="D943" s="1" t="s">
        <v>2329</v>
      </c>
      <c r="E943" s="1">
        <v>1</v>
      </c>
      <c r="F943" s="1" t="s">
        <v>11</v>
      </c>
      <c r="G943" s="2">
        <v>12297</v>
      </c>
      <c r="H943" s="1" t="s">
        <v>32</v>
      </c>
      <c r="I943" s="1" t="s">
        <v>5</v>
      </c>
      <c r="J943" s="1" t="s">
        <v>13</v>
      </c>
      <c r="K943" s="1">
        <v>5</v>
      </c>
      <c r="L943" s="3">
        <v>45443</v>
      </c>
      <c r="M943" s="1">
        <v>12</v>
      </c>
      <c r="N943" s="1" t="s">
        <v>2500</v>
      </c>
      <c r="O943" s="1" t="s">
        <v>20</v>
      </c>
      <c r="P943" s="1">
        <v>999</v>
      </c>
      <c r="Q943" s="1">
        <v>51.4</v>
      </c>
      <c r="R943" s="1">
        <v>5</v>
      </c>
      <c r="S943" s="1">
        <v>110</v>
      </c>
      <c r="T943" s="1">
        <v>2019</v>
      </c>
      <c r="U943" s="5" t="str">
        <f t="shared" si="140"/>
        <v>Manual</v>
      </c>
      <c r="V943" s="7">
        <f t="shared" si="141"/>
        <v>10000</v>
      </c>
      <c r="W943" s="7" t="str">
        <f>IFERROR(INDEX(PriceBands!C:C,MATCH(V943,PriceBands!A:A,0)),"£30k+")</f>
        <v>£10-£15k</v>
      </c>
      <c r="X943" s="7">
        <f t="shared" si="142"/>
        <v>0</v>
      </c>
      <c r="Y943" s="7" t="str">
        <f>IFERROR(INDEX(MileageBand!B:B,MATCH(VehicleData!X943,MileageBand!A:A,0)),"Extremely High")</f>
        <v>Low</v>
      </c>
      <c r="Z943" s="7">
        <f t="shared" si="143"/>
        <v>1</v>
      </c>
      <c r="AA943" s="9" t="str">
        <f t="shared" si="144"/>
        <v>Y</v>
      </c>
      <c r="AB943" s="9" t="str">
        <f t="shared" si="145"/>
        <v>Y</v>
      </c>
      <c r="AC943" s="9" t="str">
        <f t="shared" si="146"/>
        <v>Y</v>
      </c>
      <c r="AD943" s="9" t="str">
        <f t="shared" si="147"/>
        <v>Y</v>
      </c>
      <c r="AE943" s="9" t="str">
        <f t="shared" si="148"/>
        <v>Y</v>
      </c>
      <c r="AF943" s="11" t="str">
        <f t="shared" si="149"/>
        <v>Y</v>
      </c>
    </row>
    <row r="944" spans="1:32" ht="13" x14ac:dyDescent="0.15">
      <c r="A944" s="1" t="s">
        <v>2501</v>
      </c>
      <c r="B944" s="1" t="s">
        <v>94</v>
      </c>
      <c r="C944" s="2">
        <v>20750</v>
      </c>
      <c r="D944" s="1" t="s">
        <v>2502</v>
      </c>
      <c r="E944" s="1">
        <v>1</v>
      </c>
      <c r="F944" s="1" t="s">
        <v>24</v>
      </c>
      <c r="G944" s="1">
        <v>200</v>
      </c>
      <c r="H944" s="1" t="s">
        <v>65</v>
      </c>
      <c r="I944" s="1" t="s">
        <v>25</v>
      </c>
      <c r="J944" s="1" t="s">
        <v>117</v>
      </c>
      <c r="K944" s="1">
        <v>5</v>
      </c>
      <c r="L944" s="3">
        <v>45088</v>
      </c>
      <c r="M944" s="1">
        <v>28</v>
      </c>
      <c r="N944" s="1" t="s">
        <v>2503</v>
      </c>
      <c r="O944" s="1" t="s">
        <v>130</v>
      </c>
      <c r="P944" s="2">
        <v>1995</v>
      </c>
      <c r="Q944" s="1">
        <v>60.1</v>
      </c>
      <c r="R944" s="1">
        <v>4</v>
      </c>
      <c r="S944" s="1">
        <v>134</v>
      </c>
      <c r="T944" s="1">
        <v>2019</v>
      </c>
      <c r="U944" s="5" t="str">
        <f t="shared" si="140"/>
        <v>Manual</v>
      </c>
      <c r="V944" s="7">
        <f t="shared" si="141"/>
        <v>20000</v>
      </c>
      <c r="W944" s="7" t="str">
        <f>IFERROR(INDEX(PriceBands!C:C,MATCH(V944,PriceBands!A:A,0)),"£30k+")</f>
        <v>£20-25k</v>
      </c>
      <c r="X944" s="7">
        <f t="shared" si="142"/>
        <v>0</v>
      </c>
      <c r="Y944" s="7" t="str">
        <f>IFERROR(INDEX(MileageBand!B:B,MATCH(VehicleData!X944,MileageBand!A:A,0)),"Extremely High")</f>
        <v>Low</v>
      </c>
      <c r="Z944" s="7">
        <f t="shared" si="143"/>
        <v>2</v>
      </c>
      <c r="AA944" s="9" t="str">
        <f t="shared" si="144"/>
        <v>Y</v>
      </c>
      <c r="AB944" s="9" t="str">
        <f t="shared" si="145"/>
        <v>Y</v>
      </c>
      <c r="AC944" s="9" t="str">
        <f t="shared" si="146"/>
        <v>Y</v>
      </c>
      <c r="AD944" s="9" t="str">
        <f t="shared" si="147"/>
        <v>Y</v>
      </c>
      <c r="AE944" s="9" t="str">
        <f t="shared" si="148"/>
        <v>Y</v>
      </c>
      <c r="AF944" s="11" t="str">
        <f t="shared" si="149"/>
        <v>Y</v>
      </c>
    </row>
    <row r="945" spans="1:32" ht="13" x14ac:dyDescent="0.15">
      <c r="A945" s="1" t="s">
        <v>2504</v>
      </c>
      <c r="B945" s="1" t="s">
        <v>9</v>
      </c>
      <c r="C945" s="2">
        <v>3895</v>
      </c>
      <c r="D945" s="1" t="s">
        <v>1519</v>
      </c>
      <c r="E945" s="1">
        <v>1</v>
      </c>
      <c r="F945" s="1" t="s">
        <v>11</v>
      </c>
      <c r="G945" s="2">
        <v>49000</v>
      </c>
      <c r="H945" s="1" t="s">
        <v>56</v>
      </c>
      <c r="I945" s="1" t="s">
        <v>5</v>
      </c>
      <c r="J945" s="1" t="s">
        <v>13</v>
      </c>
      <c r="K945" s="1">
        <v>10</v>
      </c>
      <c r="L945" s="3">
        <v>45419</v>
      </c>
      <c r="M945" s="1">
        <v>7</v>
      </c>
      <c r="N945" s="1" t="s">
        <v>2505</v>
      </c>
      <c r="O945" s="1" t="s">
        <v>15</v>
      </c>
      <c r="P945" s="2">
        <v>1229</v>
      </c>
      <c r="Q945" s="1">
        <v>51.4</v>
      </c>
      <c r="R945" s="1">
        <v>5</v>
      </c>
      <c r="S945" s="1">
        <v>129</v>
      </c>
      <c r="T945" s="1">
        <v>2014</v>
      </c>
      <c r="U945" s="5" t="str">
        <f t="shared" si="140"/>
        <v>Manual</v>
      </c>
      <c r="V945" s="7">
        <f t="shared" si="141"/>
        <v>0</v>
      </c>
      <c r="W945" s="7" t="str">
        <f>IFERROR(INDEX(PriceBands!C:C,MATCH(V945,PriceBands!A:A,0)),"£30k+")</f>
        <v>£0-5k</v>
      </c>
      <c r="X945" s="7">
        <f t="shared" si="142"/>
        <v>0</v>
      </c>
      <c r="Y945" s="7" t="str">
        <f>IFERROR(INDEX(MileageBand!B:B,MATCH(VehicleData!X945,MileageBand!A:A,0)),"Extremely High")</f>
        <v>Low</v>
      </c>
      <c r="Z945" s="7">
        <f t="shared" si="143"/>
        <v>1.2</v>
      </c>
      <c r="AA945" s="9" t="str">
        <f t="shared" si="144"/>
        <v>Y</v>
      </c>
      <c r="AB945" s="9" t="str">
        <f t="shared" si="145"/>
        <v>Y</v>
      </c>
      <c r="AC945" s="9" t="str">
        <f t="shared" si="146"/>
        <v>Y</v>
      </c>
      <c r="AD945" s="9" t="str">
        <f t="shared" si="147"/>
        <v>Y</v>
      </c>
      <c r="AE945" s="9" t="str">
        <f t="shared" si="148"/>
        <v>Y</v>
      </c>
      <c r="AF945" s="11" t="str">
        <f t="shared" si="149"/>
        <v>Y</v>
      </c>
    </row>
    <row r="946" spans="1:32" ht="13" x14ac:dyDescent="0.15">
      <c r="A946" s="1" t="s">
        <v>2506</v>
      </c>
      <c r="B946" s="1" t="s">
        <v>893</v>
      </c>
      <c r="C946" s="2">
        <v>23245</v>
      </c>
      <c r="D946" s="1" t="s">
        <v>2507</v>
      </c>
      <c r="E946" s="1">
        <v>2</v>
      </c>
      <c r="F946" s="1" t="s">
        <v>24</v>
      </c>
      <c r="G946" s="2">
        <v>24000</v>
      </c>
      <c r="H946" s="1" t="s">
        <v>32</v>
      </c>
      <c r="I946" s="1" t="s">
        <v>25</v>
      </c>
      <c r="J946" s="1" t="s">
        <v>907</v>
      </c>
      <c r="K946" s="1">
        <v>11</v>
      </c>
      <c r="L946" s="3">
        <v>44749</v>
      </c>
      <c r="M946" s="1">
        <v>35</v>
      </c>
      <c r="N946" s="1" t="s">
        <v>2508</v>
      </c>
      <c r="O946" s="1" t="s">
        <v>909</v>
      </c>
      <c r="P946" s="2">
        <v>2179</v>
      </c>
      <c r="Q946" s="1">
        <v>43.5</v>
      </c>
      <c r="R946" s="1">
        <v>5</v>
      </c>
      <c r="S946" s="1">
        <v>174</v>
      </c>
      <c r="T946" s="1">
        <v>2013</v>
      </c>
      <c r="U946" s="5" t="str">
        <f t="shared" si="140"/>
        <v>Automatic</v>
      </c>
      <c r="V946" s="7">
        <f t="shared" si="141"/>
        <v>20000</v>
      </c>
      <c r="W946" s="7" t="str">
        <f>IFERROR(INDEX(PriceBands!C:C,MATCH(V946,PriceBands!A:A,0)),"£30k+")</f>
        <v>£20-25k</v>
      </c>
      <c r="X946" s="7">
        <f t="shared" si="142"/>
        <v>0</v>
      </c>
      <c r="Y946" s="7" t="str">
        <f>IFERROR(INDEX(MileageBand!B:B,MATCH(VehicleData!X946,MileageBand!A:A,0)),"Extremely High")</f>
        <v>Low</v>
      </c>
      <c r="Z946" s="7">
        <f t="shared" si="143"/>
        <v>2.2000000000000002</v>
      </c>
      <c r="AA946" s="9" t="str">
        <f t="shared" si="144"/>
        <v>Y</v>
      </c>
      <c r="AB946" s="9" t="str">
        <f t="shared" si="145"/>
        <v>Y</v>
      </c>
      <c r="AC946" s="9" t="str">
        <f t="shared" si="146"/>
        <v>Y</v>
      </c>
      <c r="AD946" s="9" t="str">
        <f t="shared" si="147"/>
        <v>N</v>
      </c>
      <c r="AE946" s="9" t="str">
        <f t="shared" si="148"/>
        <v>Y</v>
      </c>
      <c r="AF946" s="11" t="str">
        <f t="shared" si="149"/>
        <v>N</v>
      </c>
    </row>
    <row r="947" spans="1:32" ht="13" x14ac:dyDescent="0.15">
      <c r="A947" s="1" t="s">
        <v>2509</v>
      </c>
      <c r="B947" s="1" t="s">
        <v>108</v>
      </c>
      <c r="C947" s="2">
        <v>6730</v>
      </c>
      <c r="D947" s="1" t="s">
        <v>2510</v>
      </c>
      <c r="E947" s="1">
        <v>1</v>
      </c>
      <c r="F947" s="1" t="s">
        <v>11</v>
      </c>
      <c r="G947" s="2">
        <v>9743</v>
      </c>
      <c r="H947" s="1" t="s">
        <v>56</v>
      </c>
      <c r="I947" s="1" t="s">
        <v>25</v>
      </c>
      <c r="J947" s="1" t="s">
        <v>13</v>
      </c>
      <c r="K947" s="1">
        <v>6</v>
      </c>
      <c r="L947" s="3">
        <v>45310</v>
      </c>
      <c r="M947" s="1">
        <v>7</v>
      </c>
      <c r="N947" s="1" t="s">
        <v>2511</v>
      </c>
      <c r="O947" s="1" t="s">
        <v>20</v>
      </c>
      <c r="P947" s="2">
        <v>1248</v>
      </c>
      <c r="Q947" s="1">
        <v>57.7</v>
      </c>
      <c r="R947" s="1">
        <v>5</v>
      </c>
      <c r="S947" s="1">
        <v>114</v>
      </c>
      <c r="T947" s="1">
        <v>2018</v>
      </c>
      <c r="U947" s="5" t="str">
        <f t="shared" si="140"/>
        <v>Manual</v>
      </c>
      <c r="V947" s="7">
        <f t="shared" si="141"/>
        <v>5000</v>
      </c>
      <c r="W947" s="7" t="str">
        <f>IFERROR(INDEX(PriceBands!C:C,MATCH(V947,PriceBands!A:A,0)),"£30k+")</f>
        <v>£5-10k</v>
      </c>
      <c r="X947" s="7">
        <f t="shared" si="142"/>
        <v>0</v>
      </c>
      <c r="Y947" s="7" t="str">
        <f>IFERROR(INDEX(MileageBand!B:B,MATCH(VehicleData!X947,MileageBand!A:A,0)),"Extremely High")</f>
        <v>Low</v>
      </c>
      <c r="Z947" s="7">
        <f t="shared" si="143"/>
        <v>1.2</v>
      </c>
      <c r="AA947" s="9" t="str">
        <f t="shared" si="144"/>
        <v>Y</v>
      </c>
      <c r="AB947" s="9" t="str">
        <f t="shared" si="145"/>
        <v>Y</v>
      </c>
      <c r="AC947" s="9" t="str">
        <f t="shared" si="146"/>
        <v>Y</v>
      </c>
      <c r="AD947" s="9" t="str">
        <f t="shared" si="147"/>
        <v>Y</v>
      </c>
      <c r="AE947" s="9" t="str">
        <f t="shared" si="148"/>
        <v>Y</v>
      </c>
      <c r="AF947" s="11" t="str">
        <f t="shared" si="149"/>
        <v>Y</v>
      </c>
    </row>
    <row r="948" spans="1:32" ht="13" x14ac:dyDescent="0.15">
      <c r="A948" s="1" t="s">
        <v>2512</v>
      </c>
      <c r="B948" s="1" t="s">
        <v>104</v>
      </c>
      <c r="C948" s="2">
        <v>16400</v>
      </c>
      <c r="D948" s="1" t="s">
        <v>2513</v>
      </c>
      <c r="E948" s="1">
        <v>2</v>
      </c>
      <c r="F948" s="1" t="s">
        <v>3</v>
      </c>
      <c r="G948" s="2">
        <v>25727</v>
      </c>
      <c r="H948" s="1" t="s">
        <v>32</v>
      </c>
      <c r="I948" s="1" t="s">
        <v>25</v>
      </c>
      <c r="J948" s="1" t="s">
        <v>13</v>
      </c>
      <c r="K948" s="1">
        <v>5</v>
      </c>
      <c r="L948" s="3">
        <v>45107</v>
      </c>
      <c r="M948" s="1">
        <v>12</v>
      </c>
      <c r="N948" s="1" t="s">
        <v>2514</v>
      </c>
      <c r="O948" s="1" t="s">
        <v>20</v>
      </c>
      <c r="P948" s="2">
        <v>1798</v>
      </c>
      <c r="Q948" s="1">
        <v>51.4</v>
      </c>
      <c r="R948" s="1">
        <v>5</v>
      </c>
      <c r="S948" s="1">
        <v>76</v>
      </c>
      <c r="T948" s="1">
        <v>2019</v>
      </c>
      <c r="U948" s="5" t="str">
        <f t="shared" si="140"/>
        <v>Automatic</v>
      </c>
      <c r="V948" s="7">
        <f t="shared" si="141"/>
        <v>15000</v>
      </c>
      <c r="W948" s="7" t="str">
        <f>IFERROR(INDEX(PriceBands!C:C,MATCH(V948,PriceBands!A:A,0)),"£30k+")</f>
        <v>£15-20k</v>
      </c>
      <c r="X948" s="7">
        <f t="shared" si="142"/>
        <v>0</v>
      </c>
      <c r="Y948" s="7" t="str">
        <f>IFERROR(INDEX(MileageBand!B:B,MATCH(VehicleData!X948,MileageBand!A:A,0)),"Extremely High")</f>
        <v>Low</v>
      </c>
      <c r="Z948" s="7">
        <f t="shared" si="143"/>
        <v>1.8</v>
      </c>
      <c r="AA948" s="9" t="str">
        <f t="shared" si="144"/>
        <v>Y</v>
      </c>
      <c r="AB948" s="9" t="str">
        <f t="shared" si="145"/>
        <v>Y</v>
      </c>
      <c r="AC948" s="9" t="str">
        <f t="shared" si="146"/>
        <v>Y</v>
      </c>
      <c r="AD948" s="9" t="str">
        <f t="shared" si="147"/>
        <v>Y</v>
      </c>
      <c r="AE948" s="9" t="str">
        <f t="shared" si="148"/>
        <v>Y</v>
      </c>
      <c r="AF948" s="11" t="str">
        <f t="shared" si="149"/>
        <v>Y</v>
      </c>
    </row>
    <row r="949" spans="1:32" ht="13" x14ac:dyDescent="0.15">
      <c r="A949" s="1" t="s">
        <v>2515</v>
      </c>
      <c r="B949" s="1" t="s">
        <v>17</v>
      </c>
      <c r="C949" s="2">
        <v>5945</v>
      </c>
      <c r="D949" s="1" t="s">
        <v>1203</v>
      </c>
      <c r="E949" s="1">
        <v>2</v>
      </c>
      <c r="F949" s="1" t="s">
        <v>11</v>
      </c>
      <c r="G949" s="2">
        <v>40000</v>
      </c>
      <c r="H949" s="1" t="s">
        <v>32</v>
      </c>
      <c r="I949" s="1" t="s">
        <v>25</v>
      </c>
      <c r="J949" s="1" t="s">
        <v>13</v>
      </c>
      <c r="K949" s="1">
        <v>10</v>
      </c>
      <c r="L949" s="3">
        <v>45026</v>
      </c>
      <c r="M949" s="1">
        <v>10</v>
      </c>
      <c r="N949" s="1" t="s">
        <v>2516</v>
      </c>
      <c r="O949" s="1" t="s">
        <v>20</v>
      </c>
      <c r="P949" s="2">
        <v>1598</v>
      </c>
      <c r="Q949" s="1">
        <v>44.8</v>
      </c>
      <c r="R949" s="1">
        <v>5</v>
      </c>
      <c r="S949" s="1">
        <v>145</v>
      </c>
      <c r="T949" s="1">
        <v>2014</v>
      </c>
      <c r="U949" s="5" t="str">
        <f t="shared" si="140"/>
        <v>Automatic</v>
      </c>
      <c r="V949" s="7">
        <f t="shared" si="141"/>
        <v>5000</v>
      </c>
      <c r="W949" s="7" t="str">
        <f>IFERROR(INDEX(PriceBands!C:C,MATCH(V949,PriceBands!A:A,0)),"£30k+")</f>
        <v>£5-10k</v>
      </c>
      <c r="X949" s="7">
        <f t="shared" si="142"/>
        <v>0</v>
      </c>
      <c r="Y949" s="7" t="str">
        <f>IFERROR(INDEX(MileageBand!B:B,MATCH(VehicleData!X949,MileageBand!A:A,0)),"Extremely High")</f>
        <v>Low</v>
      </c>
      <c r="Z949" s="7">
        <f t="shared" si="143"/>
        <v>1.6</v>
      </c>
      <c r="AA949" s="9" t="str">
        <f t="shared" si="144"/>
        <v>Y</v>
      </c>
      <c r="AB949" s="9" t="str">
        <f t="shared" si="145"/>
        <v>Y</v>
      </c>
      <c r="AC949" s="9" t="str">
        <f t="shared" si="146"/>
        <v>Y</v>
      </c>
      <c r="AD949" s="9" t="str">
        <f t="shared" si="147"/>
        <v>Y</v>
      </c>
      <c r="AE949" s="9" t="str">
        <f t="shared" si="148"/>
        <v>Y</v>
      </c>
      <c r="AF949" s="11" t="str">
        <f t="shared" si="149"/>
        <v>Y</v>
      </c>
    </row>
    <row r="950" spans="1:32" ht="13" x14ac:dyDescent="0.15">
      <c r="A950" s="1" t="s">
        <v>2517</v>
      </c>
      <c r="B950" s="1" t="s">
        <v>9</v>
      </c>
      <c r="C950" s="2">
        <v>5095</v>
      </c>
      <c r="D950" s="1" t="s">
        <v>2518</v>
      </c>
      <c r="E950" s="1">
        <v>2</v>
      </c>
      <c r="F950" s="1" t="s">
        <v>11</v>
      </c>
      <c r="G950" s="2">
        <v>63000</v>
      </c>
      <c r="H950" s="1" t="s">
        <v>12</v>
      </c>
      <c r="I950" s="1" t="s">
        <v>5</v>
      </c>
      <c r="J950" s="1" t="s">
        <v>13</v>
      </c>
      <c r="K950" s="1">
        <v>12</v>
      </c>
      <c r="L950" s="3">
        <v>45691</v>
      </c>
      <c r="M950" s="1">
        <v>12</v>
      </c>
      <c r="N950" s="1" t="s">
        <v>2519</v>
      </c>
      <c r="O950" s="1" t="s">
        <v>20</v>
      </c>
      <c r="P950" s="2">
        <v>1598</v>
      </c>
      <c r="Q950" s="1">
        <v>39.799999999999997</v>
      </c>
      <c r="R950" s="1">
        <v>5</v>
      </c>
      <c r="S950" s="1">
        <v>167</v>
      </c>
      <c r="T950" s="1">
        <v>2012</v>
      </c>
      <c r="U950" s="5" t="str">
        <f t="shared" si="140"/>
        <v>Automatic</v>
      </c>
      <c r="V950" s="7">
        <f t="shared" si="141"/>
        <v>5000</v>
      </c>
      <c r="W950" s="7" t="str">
        <f>IFERROR(INDEX(PriceBands!C:C,MATCH(V950,PriceBands!A:A,0)),"£30k+")</f>
        <v>£5-10k</v>
      </c>
      <c r="X950" s="7">
        <f t="shared" si="142"/>
        <v>50000</v>
      </c>
      <c r="Y950" s="7" t="str">
        <f>IFERROR(INDEX(MileageBand!B:B,MATCH(VehicleData!X950,MileageBand!A:A,0)),"Extremely High")</f>
        <v>Medium</v>
      </c>
      <c r="Z950" s="7">
        <f t="shared" si="143"/>
        <v>1.6</v>
      </c>
      <c r="AA950" s="9" t="str">
        <f t="shared" si="144"/>
        <v>Y</v>
      </c>
      <c r="AB950" s="9" t="str">
        <f t="shared" si="145"/>
        <v>Y</v>
      </c>
      <c r="AC950" s="9" t="str">
        <f t="shared" si="146"/>
        <v>Y</v>
      </c>
      <c r="AD950" s="9" t="str">
        <f t="shared" si="147"/>
        <v>N</v>
      </c>
      <c r="AE950" s="9" t="str">
        <f t="shared" si="148"/>
        <v>Y</v>
      </c>
      <c r="AF950" s="11" t="str">
        <f t="shared" si="149"/>
        <v>N</v>
      </c>
    </row>
    <row r="951" spans="1:32" ht="13" x14ac:dyDescent="0.15">
      <c r="A951" s="1" t="s">
        <v>2520</v>
      </c>
      <c r="B951" s="1" t="s">
        <v>214</v>
      </c>
      <c r="C951" s="2">
        <v>13652</v>
      </c>
      <c r="D951" s="1" t="s">
        <v>2329</v>
      </c>
      <c r="E951" s="1">
        <v>1</v>
      </c>
      <c r="F951" s="1" t="s">
        <v>11</v>
      </c>
      <c r="G951" s="2">
        <v>8500</v>
      </c>
      <c r="H951" s="1" t="s">
        <v>32</v>
      </c>
      <c r="I951" s="1" t="s">
        <v>5</v>
      </c>
      <c r="J951" s="1" t="s">
        <v>13</v>
      </c>
      <c r="K951" s="1">
        <v>5</v>
      </c>
      <c r="L951" s="3">
        <v>45443</v>
      </c>
      <c r="M951" s="1">
        <v>12</v>
      </c>
      <c r="N951" s="1" t="s">
        <v>2521</v>
      </c>
      <c r="O951" s="1" t="s">
        <v>20</v>
      </c>
      <c r="P951" s="1">
        <v>999</v>
      </c>
      <c r="Q951" s="1">
        <v>51.4</v>
      </c>
      <c r="R951" s="1">
        <v>5</v>
      </c>
      <c r="S951" s="1">
        <v>110</v>
      </c>
      <c r="T951" s="1">
        <v>2019</v>
      </c>
      <c r="U951" s="5" t="str">
        <f t="shared" si="140"/>
        <v>Manual</v>
      </c>
      <c r="V951" s="7">
        <f t="shared" si="141"/>
        <v>10000</v>
      </c>
      <c r="W951" s="7" t="str">
        <f>IFERROR(INDEX(PriceBands!C:C,MATCH(V951,PriceBands!A:A,0)),"£30k+")</f>
        <v>£10-£15k</v>
      </c>
      <c r="X951" s="7">
        <f t="shared" si="142"/>
        <v>0</v>
      </c>
      <c r="Y951" s="7" t="str">
        <f>IFERROR(INDEX(MileageBand!B:B,MATCH(VehicleData!X951,MileageBand!A:A,0)),"Extremely High")</f>
        <v>Low</v>
      </c>
      <c r="Z951" s="7">
        <f t="shared" si="143"/>
        <v>1</v>
      </c>
      <c r="AA951" s="9" t="str">
        <f t="shared" si="144"/>
        <v>Y</v>
      </c>
      <c r="AB951" s="9" t="str">
        <f t="shared" si="145"/>
        <v>Y</v>
      </c>
      <c r="AC951" s="9" t="str">
        <f t="shared" si="146"/>
        <v>Y</v>
      </c>
      <c r="AD951" s="9" t="str">
        <f t="shared" si="147"/>
        <v>Y</v>
      </c>
      <c r="AE951" s="9" t="str">
        <f t="shared" si="148"/>
        <v>Y</v>
      </c>
      <c r="AF951" s="11" t="str">
        <f t="shared" si="149"/>
        <v>Y</v>
      </c>
    </row>
    <row r="952" spans="1:32" ht="13" x14ac:dyDescent="0.15">
      <c r="A952" s="1" t="s">
        <v>2522</v>
      </c>
      <c r="B952" s="1" t="s">
        <v>214</v>
      </c>
      <c r="C952" s="2">
        <v>13615</v>
      </c>
      <c r="D952" s="1" t="s">
        <v>2329</v>
      </c>
      <c r="E952" s="1">
        <v>1</v>
      </c>
      <c r="F952" s="1" t="s">
        <v>11</v>
      </c>
      <c r="G952" s="2">
        <v>15279</v>
      </c>
      <c r="H952" s="1" t="s">
        <v>32</v>
      </c>
      <c r="I952" s="1" t="s">
        <v>5</v>
      </c>
      <c r="J952" s="1" t="s">
        <v>13</v>
      </c>
      <c r="K952" s="1">
        <v>5</v>
      </c>
      <c r="L952" s="3">
        <v>45443</v>
      </c>
      <c r="M952" s="1">
        <v>12</v>
      </c>
      <c r="N952" s="1" t="s">
        <v>2523</v>
      </c>
      <c r="O952" s="1" t="s">
        <v>20</v>
      </c>
      <c r="P952" s="1">
        <v>999</v>
      </c>
      <c r="Q952" s="1">
        <v>51.4</v>
      </c>
      <c r="R952" s="1">
        <v>5</v>
      </c>
      <c r="S952" s="1">
        <v>110</v>
      </c>
      <c r="T952" s="1">
        <v>2019</v>
      </c>
      <c r="U952" s="5" t="str">
        <f t="shared" si="140"/>
        <v>Manual</v>
      </c>
      <c r="V952" s="7">
        <f t="shared" si="141"/>
        <v>10000</v>
      </c>
      <c r="W952" s="7" t="str">
        <f>IFERROR(INDEX(PriceBands!C:C,MATCH(V952,PriceBands!A:A,0)),"£30k+")</f>
        <v>£10-£15k</v>
      </c>
      <c r="X952" s="7">
        <f t="shared" si="142"/>
        <v>0</v>
      </c>
      <c r="Y952" s="7" t="str">
        <f>IFERROR(INDEX(MileageBand!B:B,MATCH(VehicleData!X952,MileageBand!A:A,0)),"Extremely High")</f>
        <v>Low</v>
      </c>
      <c r="Z952" s="7">
        <f t="shared" si="143"/>
        <v>1</v>
      </c>
      <c r="AA952" s="9" t="str">
        <f t="shared" si="144"/>
        <v>Y</v>
      </c>
      <c r="AB952" s="9" t="str">
        <f t="shared" si="145"/>
        <v>Y</v>
      </c>
      <c r="AC952" s="9" t="str">
        <f t="shared" si="146"/>
        <v>Y</v>
      </c>
      <c r="AD952" s="9" t="str">
        <f t="shared" si="147"/>
        <v>Y</v>
      </c>
      <c r="AE952" s="9" t="str">
        <f t="shared" si="148"/>
        <v>Y</v>
      </c>
      <c r="AF952" s="11" t="str">
        <f t="shared" si="149"/>
        <v>Y</v>
      </c>
    </row>
    <row r="953" spans="1:32" ht="13" x14ac:dyDescent="0.15">
      <c r="A953" s="1" t="s">
        <v>2524</v>
      </c>
      <c r="B953" s="1" t="s">
        <v>214</v>
      </c>
      <c r="C953" s="2">
        <v>13643</v>
      </c>
      <c r="D953" s="1" t="s">
        <v>2329</v>
      </c>
      <c r="E953" s="1">
        <v>1</v>
      </c>
      <c r="F953" s="1" t="s">
        <v>11</v>
      </c>
      <c r="G953" s="2">
        <v>18621</v>
      </c>
      <c r="H953" s="1" t="s">
        <v>32</v>
      </c>
      <c r="I953" s="1" t="s">
        <v>5</v>
      </c>
      <c r="J953" s="1" t="s">
        <v>13</v>
      </c>
      <c r="K953" s="1">
        <v>5</v>
      </c>
      <c r="L953" s="3">
        <v>45443</v>
      </c>
      <c r="M953" s="1">
        <v>12</v>
      </c>
      <c r="N953" s="1" t="s">
        <v>2525</v>
      </c>
      <c r="O953" s="1" t="s">
        <v>20</v>
      </c>
      <c r="P953" s="1">
        <v>999</v>
      </c>
      <c r="Q953" s="1">
        <v>51.4</v>
      </c>
      <c r="R953" s="1">
        <v>5</v>
      </c>
      <c r="S953" s="1">
        <v>110</v>
      </c>
      <c r="T953" s="1">
        <v>2019</v>
      </c>
      <c r="U953" s="5" t="str">
        <f t="shared" si="140"/>
        <v>Manual</v>
      </c>
      <c r="V953" s="7">
        <f t="shared" si="141"/>
        <v>10000</v>
      </c>
      <c r="W953" s="7" t="str">
        <f>IFERROR(INDEX(PriceBands!C:C,MATCH(V953,PriceBands!A:A,0)),"£30k+")</f>
        <v>£10-£15k</v>
      </c>
      <c r="X953" s="7">
        <f t="shared" si="142"/>
        <v>0</v>
      </c>
      <c r="Y953" s="7" t="str">
        <f>IFERROR(INDEX(MileageBand!B:B,MATCH(VehicleData!X953,MileageBand!A:A,0)),"Extremely High")</f>
        <v>Low</v>
      </c>
      <c r="Z953" s="7">
        <f t="shared" si="143"/>
        <v>1</v>
      </c>
      <c r="AA953" s="9" t="str">
        <f t="shared" si="144"/>
        <v>Y</v>
      </c>
      <c r="AB953" s="9" t="str">
        <f t="shared" si="145"/>
        <v>Y</v>
      </c>
      <c r="AC953" s="9" t="str">
        <f t="shared" si="146"/>
        <v>Y</v>
      </c>
      <c r="AD953" s="9" t="str">
        <f t="shared" si="147"/>
        <v>Y</v>
      </c>
      <c r="AE953" s="9" t="str">
        <f t="shared" si="148"/>
        <v>Y</v>
      </c>
      <c r="AF953" s="11" t="str">
        <f t="shared" si="149"/>
        <v>Y</v>
      </c>
    </row>
    <row r="954" spans="1:32" ht="13" x14ac:dyDescent="0.15">
      <c r="A954" s="1" t="s">
        <v>2526</v>
      </c>
      <c r="B954" s="1" t="s">
        <v>104</v>
      </c>
      <c r="C954" s="2">
        <v>14400</v>
      </c>
      <c r="D954" s="1" t="s">
        <v>2366</v>
      </c>
      <c r="E954" s="1">
        <v>2</v>
      </c>
      <c r="F954" s="1" t="s">
        <v>3</v>
      </c>
      <c r="G954" s="2">
        <v>23772</v>
      </c>
      <c r="H954" s="1" t="s">
        <v>48</v>
      </c>
      <c r="I954" s="1" t="s">
        <v>25</v>
      </c>
      <c r="J954" s="1" t="s">
        <v>13</v>
      </c>
      <c r="K954" s="1">
        <v>4</v>
      </c>
      <c r="L954" s="3">
        <v>45077</v>
      </c>
      <c r="M954" s="1">
        <v>8</v>
      </c>
      <c r="N954" s="1" t="s">
        <v>2527</v>
      </c>
      <c r="O954" s="1" t="s">
        <v>20</v>
      </c>
      <c r="P954" s="2">
        <v>1497</v>
      </c>
      <c r="Q954" s="1">
        <v>60.1</v>
      </c>
      <c r="R954" s="1">
        <v>5</v>
      </c>
      <c r="S954" s="1">
        <v>112</v>
      </c>
      <c r="T954" s="1">
        <v>2020</v>
      </c>
      <c r="U954" s="5" t="str">
        <f t="shared" si="140"/>
        <v>Automatic</v>
      </c>
      <c r="V954" s="7">
        <f t="shared" si="141"/>
        <v>10000</v>
      </c>
      <c r="W954" s="7" t="str">
        <f>IFERROR(INDEX(PriceBands!C:C,MATCH(V954,PriceBands!A:A,0)),"£30k+")</f>
        <v>£10-£15k</v>
      </c>
      <c r="X954" s="7">
        <f t="shared" si="142"/>
        <v>0</v>
      </c>
      <c r="Y954" s="7" t="str">
        <f>IFERROR(INDEX(MileageBand!B:B,MATCH(VehicleData!X954,MileageBand!A:A,0)),"Extremely High")</f>
        <v>Low</v>
      </c>
      <c r="Z954" s="7">
        <f t="shared" si="143"/>
        <v>1.5</v>
      </c>
      <c r="AA954" s="9" t="str">
        <f t="shared" si="144"/>
        <v>Y</v>
      </c>
      <c r="AB954" s="9" t="str">
        <f t="shared" si="145"/>
        <v>Y</v>
      </c>
      <c r="AC954" s="9" t="str">
        <f t="shared" si="146"/>
        <v>Y</v>
      </c>
      <c r="AD954" s="9" t="str">
        <f t="shared" si="147"/>
        <v>Y</v>
      </c>
      <c r="AE954" s="9" t="str">
        <f t="shared" si="148"/>
        <v>Y</v>
      </c>
      <c r="AF954" s="11" t="str">
        <f t="shared" si="149"/>
        <v>Y</v>
      </c>
    </row>
    <row r="955" spans="1:32" ht="13" x14ac:dyDescent="0.15">
      <c r="A955" s="1" t="s">
        <v>2528</v>
      </c>
      <c r="B955" s="1" t="s">
        <v>104</v>
      </c>
      <c r="C955" s="2">
        <v>14400</v>
      </c>
      <c r="D955" s="1" t="s">
        <v>2366</v>
      </c>
      <c r="E955" s="1">
        <v>2</v>
      </c>
      <c r="F955" s="1" t="s">
        <v>3</v>
      </c>
      <c r="G955" s="2">
        <v>14426</v>
      </c>
      <c r="H955" s="1" t="s">
        <v>48</v>
      </c>
      <c r="I955" s="1" t="s">
        <v>25</v>
      </c>
      <c r="J955" s="1" t="s">
        <v>13</v>
      </c>
      <c r="K955" s="1">
        <v>4</v>
      </c>
      <c r="L955" s="3">
        <v>45077</v>
      </c>
      <c r="M955" s="1">
        <v>8</v>
      </c>
      <c r="N955" s="1" t="s">
        <v>2529</v>
      </c>
      <c r="O955" s="1" t="s">
        <v>20</v>
      </c>
      <c r="P955" s="2">
        <v>1497</v>
      </c>
      <c r="Q955" s="1">
        <v>60.1</v>
      </c>
      <c r="R955" s="1">
        <v>5</v>
      </c>
      <c r="S955" s="1">
        <v>112</v>
      </c>
      <c r="T955" s="1">
        <v>2020</v>
      </c>
      <c r="U955" s="5" t="str">
        <f t="shared" si="140"/>
        <v>Automatic</v>
      </c>
      <c r="V955" s="7">
        <f t="shared" si="141"/>
        <v>10000</v>
      </c>
      <c r="W955" s="7" t="str">
        <f>IFERROR(INDEX(PriceBands!C:C,MATCH(V955,PriceBands!A:A,0)),"£30k+")</f>
        <v>£10-£15k</v>
      </c>
      <c r="X955" s="7">
        <f t="shared" si="142"/>
        <v>0</v>
      </c>
      <c r="Y955" s="7" t="str">
        <f>IFERROR(INDEX(MileageBand!B:B,MATCH(VehicleData!X955,MileageBand!A:A,0)),"Extremely High")</f>
        <v>Low</v>
      </c>
      <c r="Z955" s="7">
        <f t="shared" si="143"/>
        <v>1.5</v>
      </c>
      <c r="AA955" s="9" t="str">
        <f t="shared" si="144"/>
        <v>Y</v>
      </c>
      <c r="AB955" s="9" t="str">
        <f t="shared" si="145"/>
        <v>Y</v>
      </c>
      <c r="AC955" s="9" t="str">
        <f t="shared" si="146"/>
        <v>Y</v>
      </c>
      <c r="AD955" s="9" t="str">
        <f t="shared" si="147"/>
        <v>Y</v>
      </c>
      <c r="AE955" s="9" t="str">
        <f t="shared" si="148"/>
        <v>Y</v>
      </c>
      <c r="AF955" s="11" t="str">
        <f t="shared" si="149"/>
        <v>Y</v>
      </c>
    </row>
    <row r="956" spans="1:32" ht="13" x14ac:dyDescent="0.15">
      <c r="A956" s="1" t="s">
        <v>2530</v>
      </c>
      <c r="B956" s="1" t="s">
        <v>104</v>
      </c>
      <c r="C956" s="2">
        <v>14400</v>
      </c>
      <c r="D956" s="1" t="s">
        <v>2366</v>
      </c>
      <c r="E956" s="1">
        <v>2</v>
      </c>
      <c r="F956" s="1" t="s">
        <v>3</v>
      </c>
      <c r="G956" s="2">
        <v>18552</v>
      </c>
      <c r="H956" s="1" t="s">
        <v>65</v>
      </c>
      <c r="I956" s="1" t="s">
        <v>25</v>
      </c>
      <c r="J956" s="1" t="s">
        <v>13</v>
      </c>
      <c r="K956" s="1">
        <v>4</v>
      </c>
      <c r="L956" s="3">
        <v>45077</v>
      </c>
      <c r="M956" s="1">
        <v>8</v>
      </c>
      <c r="N956" s="1" t="s">
        <v>2531</v>
      </c>
      <c r="O956" s="1" t="s">
        <v>20</v>
      </c>
      <c r="P956" s="2">
        <v>1497</v>
      </c>
      <c r="Q956" s="1">
        <v>60.1</v>
      </c>
      <c r="R956" s="1">
        <v>5</v>
      </c>
      <c r="S956" s="1">
        <v>112</v>
      </c>
      <c r="T956" s="1">
        <v>2020</v>
      </c>
      <c r="U956" s="5" t="str">
        <f t="shared" si="140"/>
        <v>Automatic</v>
      </c>
      <c r="V956" s="7">
        <f t="shared" si="141"/>
        <v>10000</v>
      </c>
      <c r="W956" s="7" t="str">
        <f>IFERROR(INDEX(PriceBands!C:C,MATCH(V956,PriceBands!A:A,0)),"£30k+")</f>
        <v>£10-£15k</v>
      </c>
      <c r="X956" s="7">
        <f t="shared" si="142"/>
        <v>0</v>
      </c>
      <c r="Y956" s="7" t="str">
        <f>IFERROR(INDEX(MileageBand!B:B,MATCH(VehicleData!X956,MileageBand!A:A,0)),"Extremely High")</f>
        <v>Low</v>
      </c>
      <c r="Z956" s="7">
        <f t="shared" si="143"/>
        <v>1.5</v>
      </c>
      <c r="AA956" s="9" t="str">
        <f t="shared" si="144"/>
        <v>Y</v>
      </c>
      <c r="AB956" s="9" t="str">
        <f t="shared" si="145"/>
        <v>Y</v>
      </c>
      <c r="AC956" s="9" t="str">
        <f t="shared" si="146"/>
        <v>Y</v>
      </c>
      <c r="AD956" s="9" t="str">
        <f t="shared" si="147"/>
        <v>Y</v>
      </c>
      <c r="AE956" s="9" t="str">
        <f t="shared" si="148"/>
        <v>Y</v>
      </c>
      <c r="AF956" s="11" t="str">
        <f t="shared" si="149"/>
        <v>Y</v>
      </c>
    </row>
    <row r="957" spans="1:32" ht="13" x14ac:dyDescent="0.15">
      <c r="A957" s="1" t="s">
        <v>2532</v>
      </c>
      <c r="B957" s="1" t="s">
        <v>104</v>
      </c>
      <c r="C957" s="2">
        <v>14400</v>
      </c>
      <c r="D957" s="1" t="s">
        <v>2366</v>
      </c>
      <c r="E957" s="1">
        <v>2</v>
      </c>
      <c r="F957" s="1" t="s">
        <v>3</v>
      </c>
      <c r="G957" s="2">
        <v>17169</v>
      </c>
      <c r="H957" s="1" t="s">
        <v>65</v>
      </c>
      <c r="I957" s="1" t="s">
        <v>25</v>
      </c>
      <c r="J957" s="1" t="s">
        <v>13</v>
      </c>
      <c r="K957" s="1">
        <v>4</v>
      </c>
      <c r="L957" s="3">
        <v>45077</v>
      </c>
      <c r="M957" s="1">
        <v>8</v>
      </c>
      <c r="N957" s="1" t="s">
        <v>2533</v>
      </c>
      <c r="O957" s="1" t="s">
        <v>20</v>
      </c>
      <c r="P957" s="2">
        <v>1497</v>
      </c>
      <c r="Q957" s="1">
        <v>60.1</v>
      </c>
      <c r="R957" s="1">
        <v>5</v>
      </c>
      <c r="S957" s="1">
        <v>112</v>
      </c>
      <c r="T957" s="1">
        <v>2020</v>
      </c>
      <c r="U957" s="5" t="str">
        <f t="shared" si="140"/>
        <v>Automatic</v>
      </c>
      <c r="V957" s="7">
        <f t="shared" si="141"/>
        <v>10000</v>
      </c>
      <c r="W957" s="7" t="str">
        <f>IFERROR(INDEX(PriceBands!C:C,MATCH(V957,PriceBands!A:A,0)),"£30k+")</f>
        <v>£10-£15k</v>
      </c>
      <c r="X957" s="7">
        <f t="shared" si="142"/>
        <v>0</v>
      </c>
      <c r="Y957" s="7" t="str">
        <f>IFERROR(INDEX(MileageBand!B:B,MATCH(VehicleData!X957,MileageBand!A:A,0)),"Extremely High")</f>
        <v>Low</v>
      </c>
      <c r="Z957" s="7">
        <f t="shared" si="143"/>
        <v>1.5</v>
      </c>
      <c r="AA957" s="9" t="str">
        <f t="shared" si="144"/>
        <v>Y</v>
      </c>
      <c r="AB957" s="9" t="str">
        <f t="shared" si="145"/>
        <v>Y</v>
      </c>
      <c r="AC957" s="9" t="str">
        <f t="shared" si="146"/>
        <v>Y</v>
      </c>
      <c r="AD957" s="9" t="str">
        <f t="shared" si="147"/>
        <v>Y</v>
      </c>
      <c r="AE957" s="9" t="str">
        <f t="shared" si="148"/>
        <v>Y</v>
      </c>
      <c r="AF957" s="11" t="str">
        <f t="shared" si="149"/>
        <v>Y</v>
      </c>
    </row>
    <row r="958" spans="1:32" ht="13" x14ac:dyDescent="0.15">
      <c r="A958" s="1" t="s">
        <v>2534</v>
      </c>
      <c r="B958" s="1" t="s">
        <v>104</v>
      </c>
      <c r="C958" s="2">
        <v>14400</v>
      </c>
      <c r="D958" s="1" t="s">
        <v>2366</v>
      </c>
      <c r="E958" s="1">
        <v>2</v>
      </c>
      <c r="F958" s="1" t="s">
        <v>3</v>
      </c>
      <c r="G958" s="2">
        <v>19667</v>
      </c>
      <c r="H958" s="1" t="s">
        <v>65</v>
      </c>
      <c r="I958" s="1" t="s">
        <v>25</v>
      </c>
      <c r="J958" s="1" t="s">
        <v>13</v>
      </c>
      <c r="K958" s="1">
        <v>4</v>
      </c>
      <c r="L958" s="3">
        <v>45077</v>
      </c>
      <c r="M958" s="1">
        <v>8</v>
      </c>
      <c r="N958" s="1" t="s">
        <v>2535</v>
      </c>
      <c r="O958" s="1" t="s">
        <v>20</v>
      </c>
      <c r="P958" s="2">
        <v>1497</v>
      </c>
      <c r="Q958" s="1">
        <v>60.1</v>
      </c>
      <c r="R958" s="1">
        <v>5</v>
      </c>
      <c r="S958" s="1">
        <v>112</v>
      </c>
      <c r="T958" s="1">
        <v>2020</v>
      </c>
      <c r="U958" s="5" t="str">
        <f t="shared" si="140"/>
        <v>Automatic</v>
      </c>
      <c r="V958" s="7">
        <f t="shared" si="141"/>
        <v>10000</v>
      </c>
      <c r="W958" s="7" t="str">
        <f>IFERROR(INDEX(PriceBands!C:C,MATCH(V958,PriceBands!A:A,0)),"£30k+")</f>
        <v>£10-£15k</v>
      </c>
      <c r="X958" s="7">
        <f t="shared" si="142"/>
        <v>0</v>
      </c>
      <c r="Y958" s="7" t="str">
        <f>IFERROR(INDEX(MileageBand!B:B,MATCH(VehicleData!X958,MileageBand!A:A,0)),"Extremely High")</f>
        <v>Low</v>
      </c>
      <c r="Z958" s="7">
        <f t="shared" si="143"/>
        <v>1.5</v>
      </c>
      <c r="AA958" s="9" t="str">
        <f t="shared" si="144"/>
        <v>Y</v>
      </c>
      <c r="AB958" s="9" t="str">
        <f t="shared" si="145"/>
        <v>Y</v>
      </c>
      <c r="AC958" s="9" t="str">
        <f t="shared" si="146"/>
        <v>Y</v>
      </c>
      <c r="AD958" s="9" t="str">
        <f t="shared" si="147"/>
        <v>Y</v>
      </c>
      <c r="AE958" s="9" t="str">
        <f t="shared" si="148"/>
        <v>Y</v>
      </c>
      <c r="AF958" s="11" t="str">
        <f t="shared" si="149"/>
        <v>Y</v>
      </c>
    </row>
    <row r="959" spans="1:32" ht="13" x14ac:dyDescent="0.15">
      <c r="A959" s="1" t="s">
        <v>2536</v>
      </c>
      <c r="B959" s="1" t="s">
        <v>104</v>
      </c>
      <c r="C959" s="2">
        <v>14400</v>
      </c>
      <c r="D959" s="1" t="s">
        <v>2366</v>
      </c>
      <c r="E959" s="1">
        <v>2</v>
      </c>
      <c r="F959" s="1" t="s">
        <v>3</v>
      </c>
      <c r="G959" s="2">
        <v>17044</v>
      </c>
      <c r="H959" s="1" t="s">
        <v>12</v>
      </c>
      <c r="I959" s="1" t="s">
        <v>25</v>
      </c>
      <c r="J959" s="1" t="s">
        <v>13</v>
      </c>
      <c r="K959" s="1">
        <v>4</v>
      </c>
      <c r="L959" s="3">
        <v>45077</v>
      </c>
      <c r="M959" s="1">
        <v>8</v>
      </c>
      <c r="N959" s="1" t="s">
        <v>2537</v>
      </c>
      <c r="O959" s="1" t="s">
        <v>20</v>
      </c>
      <c r="P959" s="2">
        <v>1497</v>
      </c>
      <c r="Q959" s="1">
        <v>60.1</v>
      </c>
      <c r="R959" s="1">
        <v>5</v>
      </c>
      <c r="S959" s="1">
        <v>112</v>
      </c>
      <c r="T959" s="1">
        <v>2020</v>
      </c>
      <c r="U959" s="5" t="str">
        <f t="shared" si="140"/>
        <v>Automatic</v>
      </c>
      <c r="V959" s="7">
        <f t="shared" si="141"/>
        <v>10000</v>
      </c>
      <c r="W959" s="7" t="str">
        <f>IFERROR(INDEX(PriceBands!C:C,MATCH(V959,PriceBands!A:A,0)),"£30k+")</f>
        <v>£10-£15k</v>
      </c>
      <c r="X959" s="7">
        <f t="shared" si="142"/>
        <v>0</v>
      </c>
      <c r="Y959" s="7" t="str">
        <f>IFERROR(INDEX(MileageBand!B:B,MATCH(VehicleData!X959,MileageBand!A:A,0)),"Extremely High")</f>
        <v>Low</v>
      </c>
      <c r="Z959" s="7">
        <f t="shared" si="143"/>
        <v>1.5</v>
      </c>
      <c r="AA959" s="9" t="str">
        <f t="shared" si="144"/>
        <v>Y</v>
      </c>
      <c r="AB959" s="9" t="str">
        <f t="shared" si="145"/>
        <v>Y</v>
      </c>
      <c r="AC959" s="9" t="str">
        <f t="shared" si="146"/>
        <v>Y</v>
      </c>
      <c r="AD959" s="9" t="str">
        <f t="shared" si="147"/>
        <v>Y</v>
      </c>
      <c r="AE959" s="9" t="str">
        <f t="shared" si="148"/>
        <v>Y</v>
      </c>
      <c r="AF959" s="11" t="str">
        <f t="shared" si="149"/>
        <v>Y</v>
      </c>
    </row>
    <row r="960" spans="1:32" ht="13" x14ac:dyDescent="0.15">
      <c r="A960" s="1" t="s">
        <v>2538</v>
      </c>
      <c r="B960" s="1" t="s">
        <v>104</v>
      </c>
      <c r="C960" s="2">
        <v>14400</v>
      </c>
      <c r="D960" s="1" t="s">
        <v>2366</v>
      </c>
      <c r="E960" s="1">
        <v>2</v>
      </c>
      <c r="F960" s="1" t="s">
        <v>3</v>
      </c>
      <c r="G960" s="2">
        <v>10508</v>
      </c>
      <c r="H960" s="1" t="s">
        <v>12</v>
      </c>
      <c r="I960" s="1" t="s">
        <v>25</v>
      </c>
      <c r="J960" s="1" t="s">
        <v>13</v>
      </c>
      <c r="K960" s="1">
        <v>4</v>
      </c>
      <c r="L960" s="3">
        <v>45077</v>
      </c>
      <c r="M960" s="1">
        <v>8</v>
      </c>
      <c r="N960" s="1" t="s">
        <v>2539</v>
      </c>
      <c r="O960" s="1" t="s">
        <v>20</v>
      </c>
      <c r="P960" s="2">
        <v>1497</v>
      </c>
      <c r="Q960" s="1">
        <v>60.1</v>
      </c>
      <c r="R960" s="1">
        <v>5</v>
      </c>
      <c r="S960" s="1">
        <v>112</v>
      </c>
      <c r="T960" s="1">
        <v>2020</v>
      </c>
      <c r="U960" s="5" t="str">
        <f t="shared" si="140"/>
        <v>Automatic</v>
      </c>
      <c r="V960" s="7">
        <f t="shared" si="141"/>
        <v>10000</v>
      </c>
      <c r="W960" s="7" t="str">
        <f>IFERROR(INDEX(PriceBands!C:C,MATCH(V960,PriceBands!A:A,0)),"£30k+")</f>
        <v>£10-£15k</v>
      </c>
      <c r="X960" s="7">
        <f t="shared" si="142"/>
        <v>0</v>
      </c>
      <c r="Y960" s="7" t="str">
        <f>IFERROR(INDEX(MileageBand!B:B,MATCH(VehicleData!X960,MileageBand!A:A,0)),"Extremely High")</f>
        <v>Low</v>
      </c>
      <c r="Z960" s="7">
        <f t="shared" si="143"/>
        <v>1.5</v>
      </c>
      <c r="AA960" s="9" t="str">
        <f t="shared" si="144"/>
        <v>Y</v>
      </c>
      <c r="AB960" s="9" t="str">
        <f t="shared" si="145"/>
        <v>Y</v>
      </c>
      <c r="AC960" s="9" t="str">
        <f t="shared" si="146"/>
        <v>Y</v>
      </c>
      <c r="AD960" s="9" t="str">
        <f t="shared" si="147"/>
        <v>Y</v>
      </c>
      <c r="AE960" s="9" t="str">
        <f t="shared" si="148"/>
        <v>Y</v>
      </c>
      <c r="AF960" s="11" t="str">
        <f t="shared" si="149"/>
        <v>Y</v>
      </c>
    </row>
    <row r="961" spans="1:32" ht="13" x14ac:dyDescent="0.15">
      <c r="A961" s="1" t="s">
        <v>2540</v>
      </c>
      <c r="B961" s="1" t="s">
        <v>104</v>
      </c>
      <c r="C961" s="2">
        <v>14400</v>
      </c>
      <c r="D961" s="1" t="s">
        <v>2366</v>
      </c>
      <c r="E961" s="1">
        <v>2</v>
      </c>
      <c r="F961" s="1" t="s">
        <v>3</v>
      </c>
      <c r="G961" s="2">
        <v>12248</v>
      </c>
      <c r="H961" s="1" t="s">
        <v>12</v>
      </c>
      <c r="I961" s="1" t="s">
        <v>25</v>
      </c>
      <c r="J961" s="1" t="s">
        <v>13</v>
      </c>
      <c r="K961" s="1">
        <v>4</v>
      </c>
      <c r="L961" s="3">
        <v>45077</v>
      </c>
      <c r="M961" s="1">
        <v>8</v>
      </c>
      <c r="N961" s="1" t="s">
        <v>2541</v>
      </c>
      <c r="O961" s="1" t="s">
        <v>20</v>
      </c>
      <c r="P961" s="2">
        <v>1497</v>
      </c>
      <c r="Q961" s="1">
        <v>60.1</v>
      </c>
      <c r="R961" s="1">
        <v>5</v>
      </c>
      <c r="S961" s="1">
        <v>112</v>
      </c>
      <c r="T961" s="1">
        <v>2020</v>
      </c>
      <c r="U961" s="5" t="str">
        <f t="shared" si="140"/>
        <v>Automatic</v>
      </c>
      <c r="V961" s="7">
        <f t="shared" si="141"/>
        <v>10000</v>
      </c>
      <c r="W961" s="7" t="str">
        <f>IFERROR(INDEX(PriceBands!C:C,MATCH(V961,PriceBands!A:A,0)),"£30k+")</f>
        <v>£10-£15k</v>
      </c>
      <c r="X961" s="7">
        <f t="shared" si="142"/>
        <v>0</v>
      </c>
      <c r="Y961" s="7" t="str">
        <f>IFERROR(INDEX(MileageBand!B:B,MATCH(VehicleData!X961,MileageBand!A:A,0)),"Extremely High")</f>
        <v>Low</v>
      </c>
      <c r="Z961" s="7">
        <f t="shared" si="143"/>
        <v>1.5</v>
      </c>
      <c r="AA961" s="9" t="str">
        <f t="shared" si="144"/>
        <v>Y</v>
      </c>
      <c r="AB961" s="9" t="str">
        <f t="shared" si="145"/>
        <v>Y</v>
      </c>
      <c r="AC961" s="9" t="str">
        <f t="shared" si="146"/>
        <v>Y</v>
      </c>
      <c r="AD961" s="9" t="str">
        <f t="shared" si="147"/>
        <v>Y</v>
      </c>
      <c r="AE961" s="9" t="str">
        <f t="shared" si="148"/>
        <v>Y</v>
      </c>
      <c r="AF961" s="11" t="str">
        <f t="shared" si="149"/>
        <v>Y</v>
      </c>
    </row>
    <row r="962" spans="1:32" ht="13" x14ac:dyDescent="0.15">
      <c r="A962" s="1" t="s">
        <v>2542</v>
      </c>
      <c r="B962" s="1" t="s">
        <v>104</v>
      </c>
      <c r="C962" s="2">
        <v>14400</v>
      </c>
      <c r="D962" s="1" t="s">
        <v>2366</v>
      </c>
      <c r="E962" s="1">
        <v>2</v>
      </c>
      <c r="F962" s="1" t="s">
        <v>3</v>
      </c>
      <c r="G962" s="2">
        <v>15556</v>
      </c>
      <c r="H962" s="1" t="s">
        <v>32</v>
      </c>
      <c r="I962" s="1" t="s">
        <v>25</v>
      </c>
      <c r="J962" s="1" t="s">
        <v>13</v>
      </c>
      <c r="K962" s="1">
        <v>4</v>
      </c>
      <c r="L962" s="3">
        <v>45077</v>
      </c>
      <c r="M962" s="1">
        <v>8</v>
      </c>
      <c r="N962" s="1" t="s">
        <v>2543</v>
      </c>
      <c r="O962" s="1" t="s">
        <v>20</v>
      </c>
      <c r="P962" s="2">
        <v>1497</v>
      </c>
      <c r="Q962" s="1">
        <v>60.1</v>
      </c>
      <c r="R962" s="1">
        <v>5</v>
      </c>
      <c r="S962" s="1">
        <v>112</v>
      </c>
      <c r="T962" s="1">
        <v>2020</v>
      </c>
      <c r="U962" s="5" t="str">
        <f t="shared" si="140"/>
        <v>Automatic</v>
      </c>
      <c r="V962" s="7">
        <f t="shared" si="141"/>
        <v>10000</v>
      </c>
      <c r="W962" s="7" t="str">
        <f>IFERROR(INDEX(PriceBands!C:C,MATCH(V962,PriceBands!A:A,0)),"£30k+")</f>
        <v>£10-£15k</v>
      </c>
      <c r="X962" s="7">
        <f t="shared" si="142"/>
        <v>0</v>
      </c>
      <c r="Y962" s="7" t="str">
        <f>IFERROR(INDEX(MileageBand!B:B,MATCH(VehicleData!X962,MileageBand!A:A,0)),"Extremely High")</f>
        <v>Low</v>
      </c>
      <c r="Z962" s="7">
        <f t="shared" si="143"/>
        <v>1.5</v>
      </c>
      <c r="AA962" s="9" t="str">
        <f t="shared" si="144"/>
        <v>Y</v>
      </c>
      <c r="AB962" s="9" t="str">
        <f t="shared" si="145"/>
        <v>Y</v>
      </c>
      <c r="AC962" s="9" t="str">
        <f t="shared" si="146"/>
        <v>Y</v>
      </c>
      <c r="AD962" s="9" t="str">
        <f t="shared" si="147"/>
        <v>Y</v>
      </c>
      <c r="AE962" s="9" t="str">
        <f t="shared" si="148"/>
        <v>Y</v>
      </c>
      <c r="AF962" s="11" t="str">
        <f t="shared" si="149"/>
        <v>Y</v>
      </c>
    </row>
    <row r="963" spans="1:32" ht="13" x14ac:dyDescent="0.15">
      <c r="A963" s="1" t="s">
        <v>2544</v>
      </c>
      <c r="B963" s="1" t="s">
        <v>104</v>
      </c>
      <c r="C963" s="2">
        <v>14400</v>
      </c>
      <c r="D963" s="1" t="s">
        <v>2366</v>
      </c>
      <c r="E963" s="1">
        <v>2</v>
      </c>
      <c r="F963" s="1" t="s">
        <v>3</v>
      </c>
      <c r="G963" s="2">
        <v>30280</v>
      </c>
      <c r="H963" s="1" t="s">
        <v>366</v>
      </c>
      <c r="I963" s="1" t="s">
        <v>25</v>
      </c>
      <c r="J963" s="1" t="s">
        <v>13</v>
      </c>
      <c r="K963" s="1">
        <v>4</v>
      </c>
      <c r="L963" s="3">
        <v>45077</v>
      </c>
      <c r="M963" s="1">
        <v>8</v>
      </c>
      <c r="N963" s="1" t="s">
        <v>2545</v>
      </c>
      <c r="O963" s="1" t="s">
        <v>20</v>
      </c>
      <c r="P963" s="2">
        <v>1497</v>
      </c>
      <c r="Q963" s="1">
        <v>60.1</v>
      </c>
      <c r="R963" s="1">
        <v>5</v>
      </c>
      <c r="S963" s="1">
        <v>112</v>
      </c>
      <c r="T963" s="1">
        <v>2020</v>
      </c>
      <c r="U963" s="5" t="str">
        <f t="shared" ref="U963:U1026" si="150">IF(E963=2,"Automatic","Manual")</f>
        <v>Automatic</v>
      </c>
      <c r="V963" s="7">
        <f t="shared" ref="V963:V1026" si="151">ROUNDDOWN(C963/5000,0)*5000</f>
        <v>10000</v>
      </c>
      <c r="W963" s="7" t="str">
        <f>IFERROR(INDEX(PriceBands!C:C,MATCH(V963,PriceBands!A:A,0)),"£30k+")</f>
        <v>£10-£15k</v>
      </c>
      <c r="X963" s="7">
        <f t="shared" ref="X963:X1026" si="152">ROUNDDOWN(G963/50000,0)*50000</f>
        <v>0</v>
      </c>
      <c r="Y963" s="7" t="str">
        <f>IFERROR(INDEX(MileageBand!B:B,MATCH(VehicleData!X963,MileageBand!A:A,0)),"Extremely High")</f>
        <v>Low</v>
      </c>
      <c r="Z963" s="7">
        <f t="shared" ref="Z963:Z1026" si="153">ROUND(P963/1000,1)</f>
        <v>1.5</v>
      </c>
      <c r="AA963" s="9" t="str">
        <f t="shared" ref="AA963:AA1026" si="154">IF(W963="£30k+","N","Y")</f>
        <v>Y</v>
      </c>
      <c r="AB963" s="9" t="str">
        <f t="shared" ref="AB963:AB1026" si="155">IF(Y963="High","N","Y")</f>
        <v>Y</v>
      </c>
      <c r="AC963" s="9" t="str">
        <f t="shared" ref="AC963:AC1026" si="156">IF(Z963&gt;2.5,"N","Y")</f>
        <v>Y</v>
      </c>
      <c r="AD963" s="9" t="str">
        <f t="shared" ref="AD963:AD1026" si="157">IF(T963&lt;2014,"N","Y")</f>
        <v>Y</v>
      </c>
      <c r="AE963" s="9" t="str">
        <f t="shared" ref="AE963:AE1026" si="158">IF(Q963&lt;30,"N","Y")</f>
        <v>Y</v>
      </c>
      <c r="AF963" s="11" t="str">
        <f t="shared" ref="AF963:AF1026" si="159">IF(AND(AA963="Y",AB963="Y",AC963="Y",AD963="Y",AE963="Y"),"Y","N")</f>
        <v>Y</v>
      </c>
    </row>
    <row r="964" spans="1:32" ht="13" x14ac:dyDescent="0.15">
      <c r="A964" s="1" t="s">
        <v>2546</v>
      </c>
      <c r="B964" s="1" t="s">
        <v>104</v>
      </c>
      <c r="C964" s="2">
        <v>14400</v>
      </c>
      <c r="D964" s="1" t="s">
        <v>2366</v>
      </c>
      <c r="E964" s="1">
        <v>2</v>
      </c>
      <c r="F964" s="1" t="s">
        <v>3</v>
      </c>
      <c r="G964" s="2">
        <v>20932</v>
      </c>
      <c r="H964" s="1" t="s">
        <v>366</v>
      </c>
      <c r="I964" s="1" t="s">
        <v>25</v>
      </c>
      <c r="J964" s="1" t="s">
        <v>13</v>
      </c>
      <c r="K964" s="1">
        <v>4</v>
      </c>
      <c r="L964" s="3">
        <v>45077</v>
      </c>
      <c r="M964" s="1">
        <v>8</v>
      </c>
      <c r="N964" s="1" t="s">
        <v>2547</v>
      </c>
      <c r="O964" s="1" t="s">
        <v>20</v>
      </c>
      <c r="P964" s="2">
        <v>1497</v>
      </c>
      <c r="Q964" s="1">
        <v>60.1</v>
      </c>
      <c r="R964" s="1">
        <v>5</v>
      </c>
      <c r="S964" s="1">
        <v>112</v>
      </c>
      <c r="T964" s="1">
        <v>2020</v>
      </c>
      <c r="U964" s="5" t="str">
        <f t="shared" si="150"/>
        <v>Automatic</v>
      </c>
      <c r="V964" s="7">
        <f t="shared" si="151"/>
        <v>10000</v>
      </c>
      <c r="W964" s="7" t="str">
        <f>IFERROR(INDEX(PriceBands!C:C,MATCH(V964,PriceBands!A:A,0)),"£30k+")</f>
        <v>£10-£15k</v>
      </c>
      <c r="X964" s="7">
        <f t="shared" si="152"/>
        <v>0</v>
      </c>
      <c r="Y964" s="7" t="str">
        <f>IFERROR(INDEX(MileageBand!B:B,MATCH(VehicleData!X964,MileageBand!A:A,0)),"Extremely High")</f>
        <v>Low</v>
      </c>
      <c r="Z964" s="7">
        <f t="shared" si="153"/>
        <v>1.5</v>
      </c>
      <c r="AA964" s="9" t="str">
        <f t="shared" si="154"/>
        <v>Y</v>
      </c>
      <c r="AB964" s="9" t="str">
        <f t="shared" si="155"/>
        <v>Y</v>
      </c>
      <c r="AC964" s="9" t="str">
        <f t="shared" si="156"/>
        <v>Y</v>
      </c>
      <c r="AD964" s="9" t="str">
        <f t="shared" si="157"/>
        <v>Y</v>
      </c>
      <c r="AE964" s="9" t="str">
        <f t="shared" si="158"/>
        <v>Y</v>
      </c>
      <c r="AF964" s="11" t="str">
        <f t="shared" si="159"/>
        <v>Y</v>
      </c>
    </row>
    <row r="965" spans="1:32" ht="13" x14ac:dyDescent="0.15">
      <c r="A965" s="1" t="s">
        <v>2548</v>
      </c>
      <c r="B965" s="1" t="s">
        <v>104</v>
      </c>
      <c r="C965" s="2">
        <v>14400</v>
      </c>
      <c r="D965" s="1" t="s">
        <v>2366</v>
      </c>
      <c r="E965" s="1">
        <v>2</v>
      </c>
      <c r="F965" s="1" t="s">
        <v>3</v>
      </c>
      <c r="G965" s="2">
        <v>18300</v>
      </c>
      <c r="H965" s="1" t="s">
        <v>366</v>
      </c>
      <c r="I965" s="1" t="s">
        <v>25</v>
      </c>
      <c r="J965" s="1" t="s">
        <v>13</v>
      </c>
      <c r="K965" s="1">
        <v>4</v>
      </c>
      <c r="L965" s="3">
        <v>45077</v>
      </c>
      <c r="M965" s="1">
        <v>8</v>
      </c>
      <c r="N965" s="1" t="s">
        <v>2549</v>
      </c>
      <c r="O965" s="1" t="s">
        <v>20</v>
      </c>
      <c r="P965" s="2">
        <v>1497</v>
      </c>
      <c r="Q965" s="1">
        <v>60.1</v>
      </c>
      <c r="R965" s="1">
        <v>5</v>
      </c>
      <c r="S965" s="1">
        <v>112</v>
      </c>
      <c r="T965" s="1">
        <v>2020</v>
      </c>
      <c r="U965" s="5" t="str">
        <f t="shared" si="150"/>
        <v>Automatic</v>
      </c>
      <c r="V965" s="7">
        <f t="shared" si="151"/>
        <v>10000</v>
      </c>
      <c r="W965" s="7" t="str">
        <f>IFERROR(INDEX(PriceBands!C:C,MATCH(V965,PriceBands!A:A,0)),"£30k+")</f>
        <v>£10-£15k</v>
      </c>
      <c r="X965" s="7">
        <f t="shared" si="152"/>
        <v>0</v>
      </c>
      <c r="Y965" s="7" t="str">
        <f>IFERROR(INDEX(MileageBand!B:B,MATCH(VehicleData!X965,MileageBand!A:A,0)),"Extremely High")</f>
        <v>Low</v>
      </c>
      <c r="Z965" s="7">
        <f t="shared" si="153"/>
        <v>1.5</v>
      </c>
      <c r="AA965" s="9" t="str">
        <f t="shared" si="154"/>
        <v>Y</v>
      </c>
      <c r="AB965" s="9" t="str">
        <f t="shared" si="155"/>
        <v>Y</v>
      </c>
      <c r="AC965" s="9" t="str">
        <f t="shared" si="156"/>
        <v>Y</v>
      </c>
      <c r="AD965" s="9" t="str">
        <f t="shared" si="157"/>
        <v>Y</v>
      </c>
      <c r="AE965" s="9" t="str">
        <f t="shared" si="158"/>
        <v>Y</v>
      </c>
      <c r="AF965" s="11" t="str">
        <f t="shared" si="159"/>
        <v>Y</v>
      </c>
    </row>
    <row r="966" spans="1:32" ht="13" x14ac:dyDescent="0.15">
      <c r="A966" s="1" t="s">
        <v>2550</v>
      </c>
      <c r="B966" s="1" t="s">
        <v>104</v>
      </c>
      <c r="C966" s="2">
        <v>14400</v>
      </c>
      <c r="D966" s="1" t="s">
        <v>2366</v>
      </c>
      <c r="E966" s="1">
        <v>2</v>
      </c>
      <c r="F966" s="1" t="s">
        <v>3</v>
      </c>
      <c r="G966" s="2">
        <v>21118</v>
      </c>
      <c r="H966" s="1" t="s">
        <v>12</v>
      </c>
      <c r="I966" s="1" t="s">
        <v>25</v>
      </c>
      <c r="J966" s="1" t="s">
        <v>13</v>
      </c>
      <c r="K966" s="1">
        <v>4</v>
      </c>
      <c r="L966" s="3">
        <v>45077</v>
      </c>
      <c r="M966" s="1">
        <v>8</v>
      </c>
      <c r="N966" s="1" t="s">
        <v>2551</v>
      </c>
      <c r="O966" s="1" t="s">
        <v>20</v>
      </c>
      <c r="P966" s="2">
        <v>1497</v>
      </c>
      <c r="Q966" s="1">
        <v>60.1</v>
      </c>
      <c r="R966" s="1">
        <v>5</v>
      </c>
      <c r="S966" s="1">
        <v>112</v>
      </c>
      <c r="T966" s="1">
        <v>2020</v>
      </c>
      <c r="U966" s="5" t="str">
        <f t="shared" si="150"/>
        <v>Automatic</v>
      </c>
      <c r="V966" s="7">
        <f t="shared" si="151"/>
        <v>10000</v>
      </c>
      <c r="W966" s="7" t="str">
        <f>IFERROR(INDEX(PriceBands!C:C,MATCH(V966,PriceBands!A:A,0)),"£30k+")</f>
        <v>£10-£15k</v>
      </c>
      <c r="X966" s="7">
        <f t="shared" si="152"/>
        <v>0</v>
      </c>
      <c r="Y966" s="7" t="str">
        <f>IFERROR(INDEX(MileageBand!B:B,MATCH(VehicleData!X966,MileageBand!A:A,0)),"Extremely High")</f>
        <v>Low</v>
      </c>
      <c r="Z966" s="7">
        <f t="shared" si="153"/>
        <v>1.5</v>
      </c>
      <c r="AA966" s="9" t="str">
        <f t="shared" si="154"/>
        <v>Y</v>
      </c>
      <c r="AB966" s="9" t="str">
        <f t="shared" si="155"/>
        <v>Y</v>
      </c>
      <c r="AC966" s="9" t="str">
        <f t="shared" si="156"/>
        <v>Y</v>
      </c>
      <c r="AD966" s="9" t="str">
        <f t="shared" si="157"/>
        <v>Y</v>
      </c>
      <c r="AE966" s="9" t="str">
        <f t="shared" si="158"/>
        <v>Y</v>
      </c>
      <c r="AF966" s="11" t="str">
        <f t="shared" si="159"/>
        <v>Y</v>
      </c>
    </row>
    <row r="967" spans="1:32" ht="13" x14ac:dyDescent="0.15">
      <c r="A967" s="1" t="s">
        <v>2552</v>
      </c>
      <c r="B967" s="1" t="s">
        <v>104</v>
      </c>
      <c r="C967" s="2">
        <v>14400</v>
      </c>
      <c r="D967" s="1" t="s">
        <v>2366</v>
      </c>
      <c r="E967" s="1">
        <v>2</v>
      </c>
      <c r="F967" s="1" t="s">
        <v>3</v>
      </c>
      <c r="G967" s="2">
        <v>11333</v>
      </c>
      <c r="H967" s="1" t="s">
        <v>48</v>
      </c>
      <c r="I967" s="1" t="s">
        <v>25</v>
      </c>
      <c r="J967" s="1" t="s">
        <v>13</v>
      </c>
      <c r="K967" s="1">
        <v>4</v>
      </c>
      <c r="L967" s="3">
        <v>45077</v>
      </c>
      <c r="M967" s="1">
        <v>8</v>
      </c>
      <c r="N967" s="1" t="s">
        <v>2553</v>
      </c>
      <c r="O967" s="1" t="s">
        <v>20</v>
      </c>
      <c r="P967" s="2">
        <v>1497</v>
      </c>
      <c r="Q967" s="1">
        <v>60.1</v>
      </c>
      <c r="R967" s="1">
        <v>5</v>
      </c>
      <c r="S967" s="1">
        <v>112</v>
      </c>
      <c r="T967" s="1">
        <v>2020</v>
      </c>
      <c r="U967" s="5" t="str">
        <f t="shared" si="150"/>
        <v>Automatic</v>
      </c>
      <c r="V967" s="7">
        <f t="shared" si="151"/>
        <v>10000</v>
      </c>
      <c r="W967" s="7" t="str">
        <f>IFERROR(INDEX(PriceBands!C:C,MATCH(V967,PriceBands!A:A,0)),"£30k+")</f>
        <v>£10-£15k</v>
      </c>
      <c r="X967" s="7">
        <f t="shared" si="152"/>
        <v>0</v>
      </c>
      <c r="Y967" s="7" t="str">
        <f>IFERROR(INDEX(MileageBand!B:B,MATCH(VehicleData!X967,MileageBand!A:A,0)),"Extremely High")</f>
        <v>Low</v>
      </c>
      <c r="Z967" s="7">
        <f t="shared" si="153"/>
        <v>1.5</v>
      </c>
      <c r="AA967" s="9" t="str">
        <f t="shared" si="154"/>
        <v>Y</v>
      </c>
      <c r="AB967" s="9" t="str">
        <f t="shared" si="155"/>
        <v>Y</v>
      </c>
      <c r="AC967" s="9" t="str">
        <f t="shared" si="156"/>
        <v>Y</v>
      </c>
      <c r="AD967" s="9" t="str">
        <f t="shared" si="157"/>
        <v>Y</v>
      </c>
      <c r="AE967" s="9" t="str">
        <f t="shared" si="158"/>
        <v>Y</v>
      </c>
      <c r="AF967" s="11" t="str">
        <f t="shared" si="159"/>
        <v>Y</v>
      </c>
    </row>
    <row r="968" spans="1:32" ht="13" x14ac:dyDescent="0.15">
      <c r="A968" s="1" t="s">
        <v>2554</v>
      </c>
      <c r="B968" s="1" t="s">
        <v>104</v>
      </c>
      <c r="C968" s="2">
        <v>14400</v>
      </c>
      <c r="D968" s="1" t="s">
        <v>2366</v>
      </c>
      <c r="E968" s="1">
        <v>2</v>
      </c>
      <c r="F968" s="1" t="s">
        <v>3</v>
      </c>
      <c r="G968" s="2">
        <v>18072</v>
      </c>
      <c r="H968" s="1" t="s">
        <v>48</v>
      </c>
      <c r="I968" s="1" t="s">
        <v>25</v>
      </c>
      <c r="J968" s="1" t="s">
        <v>13</v>
      </c>
      <c r="K968" s="1">
        <v>4</v>
      </c>
      <c r="L968" s="3">
        <v>45077</v>
      </c>
      <c r="M968" s="1">
        <v>8</v>
      </c>
      <c r="N968" s="1" t="s">
        <v>2555</v>
      </c>
      <c r="O968" s="1" t="s">
        <v>20</v>
      </c>
      <c r="P968" s="2">
        <v>1497</v>
      </c>
      <c r="Q968" s="1">
        <v>60.1</v>
      </c>
      <c r="R968" s="1">
        <v>5</v>
      </c>
      <c r="S968" s="1">
        <v>112</v>
      </c>
      <c r="T968" s="1">
        <v>2020</v>
      </c>
      <c r="U968" s="5" t="str">
        <f t="shared" si="150"/>
        <v>Automatic</v>
      </c>
      <c r="V968" s="7">
        <f t="shared" si="151"/>
        <v>10000</v>
      </c>
      <c r="W968" s="7" t="str">
        <f>IFERROR(INDEX(PriceBands!C:C,MATCH(V968,PriceBands!A:A,0)),"£30k+")</f>
        <v>£10-£15k</v>
      </c>
      <c r="X968" s="7">
        <f t="shared" si="152"/>
        <v>0</v>
      </c>
      <c r="Y968" s="7" t="str">
        <f>IFERROR(INDEX(MileageBand!B:B,MATCH(VehicleData!X968,MileageBand!A:A,0)),"Extremely High")</f>
        <v>Low</v>
      </c>
      <c r="Z968" s="7">
        <f t="shared" si="153"/>
        <v>1.5</v>
      </c>
      <c r="AA968" s="9" t="str">
        <f t="shared" si="154"/>
        <v>Y</v>
      </c>
      <c r="AB968" s="9" t="str">
        <f t="shared" si="155"/>
        <v>Y</v>
      </c>
      <c r="AC968" s="9" t="str">
        <f t="shared" si="156"/>
        <v>Y</v>
      </c>
      <c r="AD968" s="9" t="str">
        <f t="shared" si="157"/>
        <v>Y</v>
      </c>
      <c r="AE968" s="9" t="str">
        <f t="shared" si="158"/>
        <v>Y</v>
      </c>
      <c r="AF968" s="11" t="str">
        <f t="shared" si="159"/>
        <v>Y</v>
      </c>
    </row>
    <row r="969" spans="1:32" ht="13" x14ac:dyDescent="0.15">
      <c r="A969" s="1" t="s">
        <v>2556</v>
      </c>
      <c r="B969" s="1" t="s">
        <v>104</v>
      </c>
      <c r="C969" s="2">
        <v>14400</v>
      </c>
      <c r="D969" s="1" t="s">
        <v>2366</v>
      </c>
      <c r="E969" s="1">
        <v>2</v>
      </c>
      <c r="F969" s="1" t="s">
        <v>3</v>
      </c>
      <c r="G969" s="2">
        <v>13366</v>
      </c>
      <c r="H969" s="1" t="s">
        <v>4</v>
      </c>
      <c r="I969" s="1" t="s">
        <v>25</v>
      </c>
      <c r="J969" s="1" t="s">
        <v>13</v>
      </c>
      <c r="K969" s="1">
        <v>4</v>
      </c>
      <c r="L969" s="3">
        <v>45077</v>
      </c>
      <c r="M969" s="1">
        <v>8</v>
      </c>
      <c r="N969" s="1" t="s">
        <v>2557</v>
      </c>
      <c r="O969" s="1" t="s">
        <v>20</v>
      </c>
      <c r="P969" s="2">
        <v>1497</v>
      </c>
      <c r="Q969" s="1">
        <v>60.1</v>
      </c>
      <c r="R969" s="1">
        <v>5</v>
      </c>
      <c r="S969" s="1">
        <v>112</v>
      </c>
      <c r="T969" s="1">
        <v>2020</v>
      </c>
      <c r="U969" s="5" t="str">
        <f t="shared" si="150"/>
        <v>Automatic</v>
      </c>
      <c r="V969" s="7">
        <f t="shared" si="151"/>
        <v>10000</v>
      </c>
      <c r="W969" s="7" t="str">
        <f>IFERROR(INDEX(PriceBands!C:C,MATCH(V969,PriceBands!A:A,0)),"£30k+")</f>
        <v>£10-£15k</v>
      </c>
      <c r="X969" s="7">
        <f t="shared" si="152"/>
        <v>0</v>
      </c>
      <c r="Y969" s="7" t="str">
        <f>IFERROR(INDEX(MileageBand!B:B,MATCH(VehicleData!X969,MileageBand!A:A,0)),"Extremely High")</f>
        <v>Low</v>
      </c>
      <c r="Z969" s="7">
        <f t="shared" si="153"/>
        <v>1.5</v>
      </c>
      <c r="AA969" s="9" t="str">
        <f t="shared" si="154"/>
        <v>Y</v>
      </c>
      <c r="AB969" s="9" t="str">
        <f t="shared" si="155"/>
        <v>Y</v>
      </c>
      <c r="AC969" s="9" t="str">
        <f t="shared" si="156"/>
        <v>Y</v>
      </c>
      <c r="AD969" s="9" t="str">
        <f t="shared" si="157"/>
        <v>Y</v>
      </c>
      <c r="AE969" s="9" t="str">
        <f t="shared" si="158"/>
        <v>Y</v>
      </c>
      <c r="AF969" s="11" t="str">
        <f t="shared" si="159"/>
        <v>Y</v>
      </c>
    </row>
    <row r="970" spans="1:32" ht="13" x14ac:dyDescent="0.15">
      <c r="A970" s="1" t="s">
        <v>2558</v>
      </c>
      <c r="B970" s="1" t="s">
        <v>104</v>
      </c>
      <c r="C970" s="2">
        <v>14400</v>
      </c>
      <c r="D970" s="1" t="s">
        <v>2366</v>
      </c>
      <c r="E970" s="1">
        <v>2</v>
      </c>
      <c r="F970" s="1" t="s">
        <v>3</v>
      </c>
      <c r="G970" s="2">
        <v>27719</v>
      </c>
      <c r="H970" s="1" t="s">
        <v>366</v>
      </c>
      <c r="I970" s="1" t="s">
        <v>25</v>
      </c>
      <c r="J970" s="1" t="s">
        <v>13</v>
      </c>
      <c r="K970" s="1">
        <v>4</v>
      </c>
      <c r="L970" s="3">
        <v>45077</v>
      </c>
      <c r="M970" s="1">
        <v>8</v>
      </c>
      <c r="N970" s="1" t="s">
        <v>2559</v>
      </c>
      <c r="O970" s="1" t="s">
        <v>20</v>
      </c>
      <c r="P970" s="2">
        <v>1497</v>
      </c>
      <c r="Q970" s="1">
        <v>60.1</v>
      </c>
      <c r="R970" s="1">
        <v>5</v>
      </c>
      <c r="S970" s="1">
        <v>112</v>
      </c>
      <c r="T970" s="1">
        <v>2020</v>
      </c>
      <c r="U970" s="5" t="str">
        <f t="shared" si="150"/>
        <v>Automatic</v>
      </c>
      <c r="V970" s="7">
        <f t="shared" si="151"/>
        <v>10000</v>
      </c>
      <c r="W970" s="7" t="str">
        <f>IFERROR(INDEX(PriceBands!C:C,MATCH(V970,PriceBands!A:A,0)),"£30k+")</f>
        <v>£10-£15k</v>
      </c>
      <c r="X970" s="7">
        <f t="shared" si="152"/>
        <v>0</v>
      </c>
      <c r="Y970" s="7" t="str">
        <f>IFERROR(INDEX(MileageBand!B:B,MATCH(VehicleData!X970,MileageBand!A:A,0)),"Extremely High")</f>
        <v>Low</v>
      </c>
      <c r="Z970" s="7">
        <f t="shared" si="153"/>
        <v>1.5</v>
      </c>
      <c r="AA970" s="9" t="str">
        <f t="shared" si="154"/>
        <v>Y</v>
      </c>
      <c r="AB970" s="9" t="str">
        <f t="shared" si="155"/>
        <v>Y</v>
      </c>
      <c r="AC970" s="9" t="str">
        <f t="shared" si="156"/>
        <v>Y</v>
      </c>
      <c r="AD970" s="9" t="str">
        <f t="shared" si="157"/>
        <v>Y</v>
      </c>
      <c r="AE970" s="9" t="str">
        <f t="shared" si="158"/>
        <v>Y</v>
      </c>
      <c r="AF970" s="11" t="str">
        <f t="shared" si="159"/>
        <v>Y</v>
      </c>
    </row>
    <row r="971" spans="1:32" ht="13" x14ac:dyDescent="0.15">
      <c r="A971" s="1" t="s">
        <v>2560</v>
      </c>
      <c r="B971" s="1" t="s">
        <v>104</v>
      </c>
      <c r="C971" s="2">
        <v>14400</v>
      </c>
      <c r="D971" s="1" t="s">
        <v>2366</v>
      </c>
      <c r="E971" s="1">
        <v>2</v>
      </c>
      <c r="F971" s="1" t="s">
        <v>3</v>
      </c>
      <c r="G971" s="2">
        <v>16986</v>
      </c>
      <c r="H971" s="1" t="s">
        <v>32</v>
      </c>
      <c r="I971" s="1" t="s">
        <v>25</v>
      </c>
      <c r="J971" s="1" t="s">
        <v>13</v>
      </c>
      <c r="K971" s="1">
        <v>4</v>
      </c>
      <c r="L971" s="3">
        <v>45077</v>
      </c>
      <c r="M971" s="1">
        <v>8</v>
      </c>
      <c r="N971" s="1" t="s">
        <v>2561</v>
      </c>
      <c r="O971" s="1" t="s">
        <v>20</v>
      </c>
      <c r="P971" s="2">
        <v>1497</v>
      </c>
      <c r="Q971" s="1">
        <v>60.1</v>
      </c>
      <c r="R971" s="1">
        <v>5</v>
      </c>
      <c r="S971" s="1">
        <v>112</v>
      </c>
      <c r="T971" s="1">
        <v>2020</v>
      </c>
      <c r="U971" s="5" t="str">
        <f t="shared" si="150"/>
        <v>Automatic</v>
      </c>
      <c r="V971" s="7">
        <f t="shared" si="151"/>
        <v>10000</v>
      </c>
      <c r="W971" s="7" t="str">
        <f>IFERROR(INDEX(PriceBands!C:C,MATCH(V971,PriceBands!A:A,0)),"£30k+")</f>
        <v>£10-£15k</v>
      </c>
      <c r="X971" s="7">
        <f t="shared" si="152"/>
        <v>0</v>
      </c>
      <c r="Y971" s="7" t="str">
        <f>IFERROR(INDEX(MileageBand!B:B,MATCH(VehicleData!X971,MileageBand!A:A,0)),"Extremely High")</f>
        <v>Low</v>
      </c>
      <c r="Z971" s="7">
        <f t="shared" si="153"/>
        <v>1.5</v>
      </c>
      <c r="AA971" s="9" t="str">
        <f t="shared" si="154"/>
        <v>Y</v>
      </c>
      <c r="AB971" s="9" t="str">
        <f t="shared" si="155"/>
        <v>Y</v>
      </c>
      <c r="AC971" s="9" t="str">
        <f t="shared" si="156"/>
        <v>Y</v>
      </c>
      <c r="AD971" s="9" t="str">
        <f t="shared" si="157"/>
        <v>Y</v>
      </c>
      <c r="AE971" s="9" t="str">
        <f t="shared" si="158"/>
        <v>Y</v>
      </c>
      <c r="AF971" s="11" t="str">
        <f t="shared" si="159"/>
        <v>Y</v>
      </c>
    </row>
    <row r="972" spans="1:32" ht="13" x14ac:dyDescent="0.15">
      <c r="A972" s="1" t="s">
        <v>2562</v>
      </c>
      <c r="B972" s="1" t="s">
        <v>104</v>
      </c>
      <c r="C972" s="2">
        <v>14400</v>
      </c>
      <c r="D972" s="1" t="s">
        <v>2366</v>
      </c>
      <c r="E972" s="1">
        <v>2</v>
      </c>
      <c r="F972" s="1" t="s">
        <v>3</v>
      </c>
      <c r="G972" s="2">
        <v>24779</v>
      </c>
      <c r="H972" s="1" t="s">
        <v>12</v>
      </c>
      <c r="I972" s="1" t="s">
        <v>25</v>
      </c>
      <c r="J972" s="1" t="s">
        <v>13</v>
      </c>
      <c r="K972" s="1">
        <v>4</v>
      </c>
      <c r="L972" s="3">
        <v>45077</v>
      </c>
      <c r="M972" s="1">
        <v>8</v>
      </c>
      <c r="N972" s="1" t="s">
        <v>2549</v>
      </c>
      <c r="O972" s="1" t="s">
        <v>20</v>
      </c>
      <c r="P972" s="2">
        <v>1497</v>
      </c>
      <c r="Q972" s="1">
        <v>60.1</v>
      </c>
      <c r="R972" s="1">
        <v>5</v>
      </c>
      <c r="S972" s="1">
        <v>112</v>
      </c>
      <c r="T972" s="1">
        <v>2020</v>
      </c>
      <c r="U972" s="5" t="str">
        <f t="shared" si="150"/>
        <v>Automatic</v>
      </c>
      <c r="V972" s="7">
        <f t="shared" si="151"/>
        <v>10000</v>
      </c>
      <c r="W972" s="7" t="str">
        <f>IFERROR(INDEX(PriceBands!C:C,MATCH(V972,PriceBands!A:A,0)),"£30k+")</f>
        <v>£10-£15k</v>
      </c>
      <c r="X972" s="7">
        <f t="shared" si="152"/>
        <v>0</v>
      </c>
      <c r="Y972" s="7" t="str">
        <f>IFERROR(INDEX(MileageBand!B:B,MATCH(VehicleData!X972,MileageBand!A:A,0)),"Extremely High")</f>
        <v>Low</v>
      </c>
      <c r="Z972" s="7">
        <f t="shared" si="153"/>
        <v>1.5</v>
      </c>
      <c r="AA972" s="9" t="str">
        <f t="shared" si="154"/>
        <v>Y</v>
      </c>
      <c r="AB972" s="9" t="str">
        <f t="shared" si="155"/>
        <v>Y</v>
      </c>
      <c r="AC972" s="9" t="str">
        <f t="shared" si="156"/>
        <v>Y</v>
      </c>
      <c r="AD972" s="9" t="str">
        <f t="shared" si="157"/>
        <v>Y</v>
      </c>
      <c r="AE972" s="9" t="str">
        <f t="shared" si="158"/>
        <v>Y</v>
      </c>
      <c r="AF972" s="11" t="str">
        <f t="shared" si="159"/>
        <v>Y</v>
      </c>
    </row>
    <row r="973" spans="1:32" ht="13" x14ac:dyDescent="0.15">
      <c r="A973" s="1" t="s">
        <v>2563</v>
      </c>
      <c r="B973" s="1" t="s">
        <v>104</v>
      </c>
      <c r="C973" s="2">
        <v>14400</v>
      </c>
      <c r="D973" s="1" t="s">
        <v>2366</v>
      </c>
      <c r="E973" s="1">
        <v>2</v>
      </c>
      <c r="F973" s="1" t="s">
        <v>3</v>
      </c>
      <c r="G973" s="2">
        <v>32022</v>
      </c>
      <c r="H973" s="1" t="s">
        <v>4</v>
      </c>
      <c r="I973" s="1" t="s">
        <v>25</v>
      </c>
      <c r="J973" s="1" t="s">
        <v>13</v>
      </c>
      <c r="K973" s="1">
        <v>4</v>
      </c>
      <c r="L973" s="3">
        <v>45077</v>
      </c>
      <c r="M973" s="1">
        <v>8</v>
      </c>
      <c r="N973" s="1" t="s">
        <v>2564</v>
      </c>
      <c r="O973" s="1" t="s">
        <v>20</v>
      </c>
      <c r="P973" s="2">
        <v>1497</v>
      </c>
      <c r="Q973" s="1">
        <v>60.1</v>
      </c>
      <c r="R973" s="1">
        <v>5</v>
      </c>
      <c r="S973" s="1">
        <v>112</v>
      </c>
      <c r="T973" s="1">
        <v>2020</v>
      </c>
      <c r="U973" s="5" t="str">
        <f t="shared" si="150"/>
        <v>Automatic</v>
      </c>
      <c r="V973" s="7">
        <f t="shared" si="151"/>
        <v>10000</v>
      </c>
      <c r="W973" s="7" t="str">
        <f>IFERROR(INDEX(PriceBands!C:C,MATCH(V973,PriceBands!A:A,0)),"£30k+")</f>
        <v>£10-£15k</v>
      </c>
      <c r="X973" s="7">
        <f t="shared" si="152"/>
        <v>0</v>
      </c>
      <c r="Y973" s="7" t="str">
        <f>IFERROR(INDEX(MileageBand!B:B,MATCH(VehicleData!X973,MileageBand!A:A,0)),"Extremely High")</f>
        <v>Low</v>
      </c>
      <c r="Z973" s="7">
        <f t="shared" si="153"/>
        <v>1.5</v>
      </c>
      <c r="AA973" s="9" t="str">
        <f t="shared" si="154"/>
        <v>Y</v>
      </c>
      <c r="AB973" s="9" t="str">
        <f t="shared" si="155"/>
        <v>Y</v>
      </c>
      <c r="AC973" s="9" t="str">
        <f t="shared" si="156"/>
        <v>Y</v>
      </c>
      <c r="AD973" s="9" t="str">
        <f t="shared" si="157"/>
        <v>Y</v>
      </c>
      <c r="AE973" s="9" t="str">
        <f t="shared" si="158"/>
        <v>Y</v>
      </c>
      <c r="AF973" s="11" t="str">
        <f t="shared" si="159"/>
        <v>Y</v>
      </c>
    </row>
    <row r="974" spans="1:32" ht="13" x14ac:dyDescent="0.15">
      <c r="A974" s="1" t="s">
        <v>2565</v>
      </c>
      <c r="B974" s="1" t="s">
        <v>104</v>
      </c>
      <c r="C974" s="2">
        <v>14400</v>
      </c>
      <c r="D974" s="1" t="s">
        <v>2366</v>
      </c>
      <c r="E974" s="1">
        <v>2</v>
      </c>
      <c r="F974" s="1" t="s">
        <v>3</v>
      </c>
      <c r="G974" s="2">
        <v>21966</v>
      </c>
      <c r="H974" s="1" t="s">
        <v>32</v>
      </c>
      <c r="I974" s="1" t="s">
        <v>25</v>
      </c>
      <c r="J974" s="1" t="s">
        <v>13</v>
      </c>
      <c r="K974" s="1">
        <v>4</v>
      </c>
      <c r="L974" s="3">
        <v>45077</v>
      </c>
      <c r="M974" s="1">
        <v>8</v>
      </c>
      <c r="N974" s="1" t="s">
        <v>2549</v>
      </c>
      <c r="O974" s="1" t="s">
        <v>20</v>
      </c>
      <c r="P974" s="2">
        <v>1497</v>
      </c>
      <c r="Q974" s="1">
        <v>60.1</v>
      </c>
      <c r="R974" s="1">
        <v>5</v>
      </c>
      <c r="S974" s="1">
        <v>112</v>
      </c>
      <c r="T974" s="1">
        <v>2020</v>
      </c>
      <c r="U974" s="5" t="str">
        <f t="shared" si="150"/>
        <v>Automatic</v>
      </c>
      <c r="V974" s="7">
        <f t="shared" si="151"/>
        <v>10000</v>
      </c>
      <c r="W974" s="7" t="str">
        <f>IFERROR(INDEX(PriceBands!C:C,MATCH(V974,PriceBands!A:A,0)),"£30k+")</f>
        <v>£10-£15k</v>
      </c>
      <c r="X974" s="7">
        <f t="shared" si="152"/>
        <v>0</v>
      </c>
      <c r="Y974" s="7" t="str">
        <f>IFERROR(INDEX(MileageBand!B:B,MATCH(VehicleData!X974,MileageBand!A:A,0)),"Extremely High")</f>
        <v>Low</v>
      </c>
      <c r="Z974" s="7">
        <f t="shared" si="153"/>
        <v>1.5</v>
      </c>
      <c r="AA974" s="9" t="str">
        <f t="shared" si="154"/>
        <v>Y</v>
      </c>
      <c r="AB974" s="9" t="str">
        <f t="shared" si="155"/>
        <v>Y</v>
      </c>
      <c r="AC974" s="9" t="str">
        <f t="shared" si="156"/>
        <v>Y</v>
      </c>
      <c r="AD974" s="9" t="str">
        <f t="shared" si="157"/>
        <v>Y</v>
      </c>
      <c r="AE974" s="9" t="str">
        <f t="shared" si="158"/>
        <v>Y</v>
      </c>
      <c r="AF974" s="11" t="str">
        <f t="shared" si="159"/>
        <v>Y</v>
      </c>
    </row>
    <row r="975" spans="1:32" ht="13" x14ac:dyDescent="0.15">
      <c r="A975" s="1" t="s">
        <v>2566</v>
      </c>
      <c r="B975" s="1" t="s">
        <v>104</v>
      </c>
      <c r="C975" s="2">
        <v>14400</v>
      </c>
      <c r="D975" s="1" t="s">
        <v>2366</v>
      </c>
      <c r="E975" s="1">
        <v>2</v>
      </c>
      <c r="F975" s="1" t="s">
        <v>3</v>
      </c>
      <c r="G975" s="2">
        <v>36036</v>
      </c>
      <c r="H975" s="1" t="s">
        <v>4</v>
      </c>
      <c r="I975" s="1" t="s">
        <v>25</v>
      </c>
      <c r="J975" s="1" t="s">
        <v>13</v>
      </c>
      <c r="K975" s="1">
        <v>4</v>
      </c>
      <c r="L975" s="3">
        <v>45077</v>
      </c>
      <c r="M975" s="1">
        <v>8</v>
      </c>
      <c r="N975" s="1" t="s">
        <v>2567</v>
      </c>
      <c r="O975" s="1" t="s">
        <v>20</v>
      </c>
      <c r="P975" s="2">
        <v>1497</v>
      </c>
      <c r="Q975" s="1">
        <v>60.1</v>
      </c>
      <c r="R975" s="1">
        <v>5</v>
      </c>
      <c r="S975" s="1">
        <v>112</v>
      </c>
      <c r="T975" s="1">
        <v>2020</v>
      </c>
      <c r="U975" s="5" t="str">
        <f t="shared" si="150"/>
        <v>Automatic</v>
      </c>
      <c r="V975" s="7">
        <f t="shared" si="151"/>
        <v>10000</v>
      </c>
      <c r="W975" s="7" t="str">
        <f>IFERROR(INDEX(PriceBands!C:C,MATCH(V975,PriceBands!A:A,0)),"£30k+")</f>
        <v>£10-£15k</v>
      </c>
      <c r="X975" s="7">
        <f t="shared" si="152"/>
        <v>0</v>
      </c>
      <c r="Y975" s="7" t="str">
        <f>IFERROR(INDEX(MileageBand!B:B,MATCH(VehicleData!X975,MileageBand!A:A,0)),"Extremely High")</f>
        <v>Low</v>
      </c>
      <c r="Z975" s="7">
        <f t="shared" si="153"/>
        <v>1.5</v>
      </c>
      <c r="AA975" s="9" t="str">
        <f t="shared" si="154"/>
        <v>Y</v>
      </c>
      <c r="AB975" s="9" t="str">
        <f t="shared" si="155"/>
        <v>Y</v>
      </c>
      <c r="AC975" s="9" t="str">
        <f t="shared" si="156"/>
        <v>Y</v>
      </c>
      <c r="AD975" s="9" t="str">
        <f t="shared" si="157"/>
        <v>Y</v>
      </c>
      <c r="AE975" s="9" t="str">
        <f t="shared" si="158"/>
        <v>Y</v>
      </c>
      <c r="AF975" s="11" t="str">
        <f t="shared" si="159"/>
        <v>Y</v>
      </c>
    </row>
    <row r="976" spans="1:32" ht="13" x14ac:dyDescent="0.15">
      <c r="A976" s="1" t="s">
        <v>2568</v>
      </c>
      <c r="B976" s="1" t="s">
        <v>104</v>
      </c>
      <c r="C976" s="2">
        <v>14400</v>
      </c>
      <c r="D976" s="1" t="s">
        <v>2366</v>
      </c>
      <c r="E976" s="1">
        <v>2</v>
      </c>
      <c r="F976" s="1" t="s">
        <v>3</v>
      </c>
      <c r="G976" s="2">
        <v>23595</v>
      </c>
      <c r="H976" s="1" t="s">
        <v>32</v>
      </c>
      <c r="I976" s="1" t="s">
        <v>25</v>
      </c>
      <c r="J976" s="1" t="s">
        <v>13</v>
      </c>
      <c r="K976" s="1">
        <v>4</v>
      </c>
      <c r="L976" s="3">
        <v>45077</v>
      </c>
      <c r="M976" s="1">
        <v>8</v>
      </c>
      <c r="N976" s="1" t="s">
        <v>2569</v>
      </c>
      <c r="O976" s="1" t="s">
        <v>20</v>
      </c>
      <c r="P976" s="2">
        <v>1497</v>
      </c>
      <c r="Q976" s="1">
        <v>60.1</v>
      </c>
      <c r="R976" s="1">
        <v>5</v>
      </c>
      <c r="S976" s="1">
        <v>112</v>
      </c>
      <c r="T976" s="1">
        <v>2020</v>
      </c>
      <c r="U976" s="5" t="str">
        <f t="shared" si="150"/>
        <v>Automatic</v>
      </c>
      <c r="V976" s="7">
        <f t="shared" si="151"/>
        <v>10000</v>
      </c>
      <c r="W976" s="7" t="str">
        <f>IFERROR(INDEX(PriceBands!C:C,MATCH(V976,PriceBands!A:A,0)),"£30k+")</f>
        <v>£10-£15k</v>
      </c>
      <c r="X976" s="7">
        <f t="shared" si="152"/>
        <v>0</v>
      </c>
      <c r="Y976" s="7" t="str">
        <f>IFERROR(INDEX(MileageBand!B:B,MATCH(VehicleData!X976,MileageBand!A:A,0)),"Extremely High")</f>
        <v>Low</v>
      </c>
      <c r="Z976" s="7">
        <f t="shared" si="153"/>
        <v>1.5</v>
      </c>
      <c r="AA976" s="9" t="str">
        <f t="shared" si="154"/>
        <v>Y</v>
      </c>
      <c r="AB976" s="9" t="str">
        <f t="shared" si="155"/>
        <v>Y</v>
      </c>
      <c r="AC976" s="9" t="str">
        <f t="shared" si="156"/>
        <v>Y</v>
      </c>
      <c r="AD976" s="9" t="str">
        <f t="shared" si="157"/>
        <v>Y</v>
      </c>
      <c r="AE976" s="9" t="str">
        <f t="shared" si="158"/>
        <v>Y</v>
      </c>
      <c r="AF976" s="11" t="str">
        <f t="shared" si="159"/>
        <v>Y</v>
      </c>
    </row>
    <row r="977" spans="1:32" ht="13" x14ac:dyDescent="0.15">
      <c r="A977" s="1" t="s">
        <v>2570</v>
      </c>
      <c r="B977" s="1" t="s">
        <v>104</v>
      </c>
      <c r="C977" s="2">
        <v>14400</v>
      </c>
      <c r="D977" s="1" t="s">
        <v>2366</v>
      </c>
      <c r="E977" s="1">
        <v>2</v>
      </c>
      <c r="F977" s="1" t="s">
        <v>3</v>
      </c>
      <c r="G977" s="2">
        <v>7388</v>
      </c>
      <c r="H977" s="1" t="s">
        <v>65</v>
      </c>
      <c r="I977" s="1" t="s">
        <v>25</v>
      </c>
      <c r="J977" s="1" t="s">
        <v>13</v>
      </c>
      <c r="K977" s="1">
        <v>4</v>
      </c>
      <c r="L977" s="3">
        <v>45077</v>
      </c>
      <c r="M977" s="1">
        <v>8</v>
      </c>
      <c r="N977" s="1" t="s">
        <v>2571</v>
      </c>
      <c r="O977" s="1" t="s">
        <v>20</v>
      </c>
      <c r="P977" s="2">
        <v>1497</v>
      </c>
      <c r="Q977" s="1">
        <v>60.1</v>
      </c>
      <c r="R977" s="1">
        <v>5</v>
      </c>
      <c r="S977" s="1">
        <v>112</v>
      </c>
      <c r="T977" s="1">
        <v>2020</v>
      </c>
      <c r="U977" s="5" t="str">
        <f t="shared" si="150"/>
        <v>Automatic</v>
      </c>
      <c r="V977" s="7">
        <f t="shared" si="151"/>
        <v>10000</v>
      </c>
      <c r="W977" s="7" t="str">
        <f>IFERROR(INDEX(PriceBands!C:C,MATCH(V977,PriceBands!A:A,0)),"£30k+")</f>
        <v>£10-£15k</v>
      </c>
      <c r="X977" s="7">
        <f t="shared" si="152"/>
        <v>0</v>
      </c>
      <c r="Y977" s="7" t="str">
        <f>IFERROR(INDEX(MileageBand!B:B,MATCH(VehicleData!X977,MileageBand!A:A,0)),"Extremely High")</f>
        <v>Low</v>
      </c>
      <c r="Z977" s="7">
        <f t="shared" si="153"/>
        <v>1.5</v>
      </c>
      <c r="AA977" s="9" t="str">
        <f t="shared" si="154"/>
        <v>Y</v>
      </c>
      <c r="AB977" s="9" t="str">
        <f t="shared" si="155"/>
        <v>Y</v>
      </c>
      <c r="AC977" s="9" t="str">
        <f t="shared" si="156"/>
        <v>Y</v>
      </c>
      <c r="AD977" s="9" t="str">
        <f t="shared" si="157"/>
        <v>Y</v>
      </c>
      <c r="AE977" s="9" t="str">
        <f t="shared" si="158"/>
        <v>Y</v>
      </c>
      <c r="AF977" s="11" t="str">
        <f t="shared" si="159"/>
        <v>Y</v>
      </c>
    </row>
    <row r="978" spans="1:32" ht="13" x14ac:dyDescent="0.15">
      <c r="A978" s="1" t="s">
        <v>2572</v>
      </c>
      <c r="B978" s="1" t="s">
        <v>104</v>
      </c>
      <c r="C978" s="2">
        <v>14400</v>
      </c>
      <c r="D978" s="1" t="s">
        <v>2366</v>
      </c>
      <c r="E978" s="1">
        <v>2</v>
      </c>
      <c r="F978" s="1" t="s">
        <v>3</v>
      </c>
      <c r="G978" s="2">
        <v>24589</v>
      </c>
      <c r="H978" s="1" t="s">
        <v>32</v>
      </c>
      <c r="I978" s="1" t="s">
        <v>25</v>
      </c>
      <c r="J978" s="1" t="s">
        <v>13</v>
      </c>
      <c r="K978" s="1">
        <v>4</v>
      </c>
      <c r="L978" s="3">
        <v>45077</v>
      </c>
      <c r="M978" s="1">
        <v>8</v>
      </c>
      <c r="N978" s="1" t="s">
        <v>2573</v>
      </c>
      <c r="O978" s="1" t="s">
        <v>20</v>
      </c>
      <c r="P978" s="2">
        <v>1497</v>
      </c>
      <c r="Q978" s="1">
        <v>60.1</v>
      </c>
      <c r="R978" s="1">
        <v>5</v>
      </c>
      <c r="S978" s="1">
        <v>112</v>
      </c>
      <c r="T978" s="1">
        <v>2020</v>
      </c>
      <c r="U978" s="5" t="str">
        <f t="shared" si="150"/>
        <v>Automatic</v>
      </c>
      <c r="V978" s="7">
        <f t="shared" si="151"/>
        <v>10000</v>
      </c>
      <c r="W978" s="7" t="str">
        <f>IFERROR(INDEX(PriceBands!C:C,MATCH(V978,PriceBands!A:A,0)),"£30k+")</f>
        <v>£10-£15k</v>
      </c>
      <c r="X978" s="7">
        <f t="shared" si="152"/>
        <v>0</v>
      </c>
      <c r="Y978" s="7" t="str">
        <f>IFERROR(INDEX(MileageBand!B:B,MATCH(VehicleData!X978,MileageBand!A:A,0)),"Extremely High")</f>
        <v>Low</v>
      </c>
      <c r="Z978" s="7">
        <f t="shared" si="153"/>
        <v>1.5</v>
      </c>
      <c r="AA978" s="9" t="str">
        <f t="shared" si="154"/>
        <v>Y</v>
      </c>
      <c r="AB978" s="9" t="str">
        <f t="shared" si="155"/>
        <v>Y</v>
      </c>
      <c r="AC978" s="9" t="str">
        <f t="shared" si="156"/>
        <v>Y</v>
      </c>
      <c r="AD978" s="9" t="str">
        <f t="shared" si="157"/>
        <v>Y</v>
      </c>
      <c r="AE978" s="9" t="str">
        <f t="shared" si="158"/>
        <v>Y</v>
      </c>
      <c r="AF978" s="11" t="str">
        <f t="shared" si="159"/>
        <v>Y</v>
      </c>
    </row>
    <row r="979" spans="1:32" ht="13" x14ac:dyDescent="0.15">
      <c r="A979" s="1" t="s">
        <v>2574</v>
      </c>
      <c r="B979" s="1" t="s">
        <v>104</v>
      </c>
      <c r="C979" s="2">
        <v>14400</v>
      </c>
      <c r="D979" s="1" t="s">
        <v>2366</v>
      </c>
      <c r="E979" s="1">
        <v>2</v>
      </c>
      <c r="F979" s="1" t="s">
        <v>3</v>
      </c>
      <c r="G979" s="2">
        <v>30450</v>
      </c>
      <c r="H979" s="1" t="s">
        <v>4</v>
      </c>
      <c r="I979" s="1" t="s">
        <v>25</v>
      </c>
      <c r="J979" s="1" t="s">
        <v>13</v>
      </c>
      <c r="K979" s="1">
        <v>4</v>
      </c>
      <c r="L979" s="3">
        <v>45077</v>
      </c>
      <c r="M979" s="1">
        <v>8</v>
      </c>
      <c r="N979" s="1" t="s">
        <v>2575</v>
      </c>
      <c r="O979" s="1" t="s">
        <v>20</v>
      </c>
      <c r="P979" s="2">
        <v>1497</v>
      </c>
      <c r="Q979" s="1">
        <v>60.1</v>
      </c>
      <c r="R979" s="1">
        <v>5</v>
      </c>
      <c r="S979" s="1">
        <v>112</v>
      </c>
      <c r="T979" s="1">
        <v>2020</v>
      </c>
      <c r="U979" s="5" t="str">
        <f t="shared" si="150"/>
        <v>Automatic</v>
      </c>
      <c r="V979" s="7">
        <f t="shared" si="151"/>
        <v>10000</v>
      </c>
      <c r="W979" s="7" t="str">
        <f>IFERROR(INDEX(PriceBands!C:C,MATCH(V979,PriceBands!A:A,0)),"£30k+")</f>
        <v>£10-£15k</v>
      </c>
      <c r="X979" s="7">
        <f t="shared" si="152"/>
        <v>0</v>
      </c>
      <c r="Y979" s="7" t="str">
        <f>IFERROR(INDEX(MileageBand!B:B,MATCH(VehicleData!X979,MileageBand!A:A,0)),"Extremely High")</f>
        <v>Low</v>
      </c>
      <c r="Z979" s="7">
        <f t="shared" si="153"/>
        <v>1.5</v>
      </c>
      <c r="AA979" s="9" t="str">
        <f t="shared" si="154"/>
        <v>Y</v>
      </c>
      <c r="AB979" s="9" t="str">
        <f t="shared" si="155"/>
        <v>Y</v>
      </c>
      <c r="AC979" s="9" t="str">
        <f t="shared" si="156"/>
        <v>Y</v>
      </c>
      <c r="AD979" s="9" t="str">
        <f t="shared" si="157"/>
        <v>Y</v>
      </c>
      <c r="AE979" s="9" t="str">
        <f t="shared" si="158"/>
        <v>Y</v>
      </c>
      <c r="AF979" s="11" t="str">
        <f t="shared" si="159"/>
        <v>Y</v>
      </c>
    </row>
    <row r="980" spans="1:32" ht="13" x14ac:dyDescent="0.15">
      <c r="A980" s="1" t="s">
        <v>2576</v>
      </c>
      <c r="B980" s="1" t="s">
        <v>104</v>
      </c>
      <c r="C980" s="2">
        <v>14400</v>
      </c>
      <c r="D980" s="1" t="s">
        <v>2366</v>
      </c>
      <c r="E980" s="1">
        <v>2</v>
      </c>
      <c r="F980" s="1" t="s">
        <v>3</v>
      </c>
      <c r="G980" s="2">
        <v>19739</v>
      </c>
      <c r="H980" s="1" t="s">
        <v>366</v>
      </c>
      <c r="I980" s="1" t="s">
        <v>25</v>
      </c>
      <c r="J980" s="1" t="s">
        <v>13</v>
      </c>
      <c r="K980" s="1">
        <v>4</v>
      </c>
      <c r="L980" s="3">
        <v>45077</v>
      </c>
      <c r="M980" s="1">
        <v>8</v>
      </c>
      <c r="N980" s="1" t="s">
        <v>2577</v>
      </c>
      <c r="O980" s="1" t="s">
        <v>20</v>
      </c>
      <c r="P980" s="2">
        <v>1497</v>
      </c>
      <c r="Q980" s="1">
        <v>60.1</v>
      </c>
      <c r="R980" s="1">
        <v>5</v>
      </c>
      <c r="S980" s="1">
        <v>112</v>
      </c>
      <c r="T980" s="1">
        <v>2020</v>
      </c>
      <c r="U980" s="5" t="str">
        <f t="shared" si="150"/>
        <v>Automatic</v>
      </c>
      <c r="V980" s="7">
        <f t="shared" si="151"/>
        <v>10000</v>
      </c>
      <c r="W980" s="7" t="str">
        <f>IFERROR(INDEX(PriceBands!C:C,MATCH(V980,PriceBands!A:A,0)),"£30k+")</f>
        <v>£10-£15k</v>
      </c>
      <c r="X980" s="7">
        <f t="shared" si="152"/>
        <v>0</v>
      </c>
      <c r="Y980" s="7" t="str">
        <f>IFERROR(INDEX(MileageBand!B:B,MATCH(VehicleData!X980,MileageBand!A:A,0)),"Extremely High")</f>
        <v>Low</v>
      </c>
      <c r="Z980" s="7">
        <f t="shared" si="153"/>
        <v>1.5</v>
      </c>
      <c r="AA980" s="9" t="str">
        <f t="shared" si="154"/>
        <v>Y</v>
      </c>
      <c r="AB980" s="9" t="str">
        <f t="shared" si="155"/>
        <v>Y</v>
      </c>
      <c r="AC980" s="9" t="str">
        <f t="shared" si="156"/>
        <v>Y</v>
      </c>
      <c r="AD980" s="9" t="str">
        <f t="shared" si="157"/>
        <v>Y</v>
      </c>
      <c r="AE980" s="9" t="str">
        <f t="shared" si="158"/>
        <v>Y</v>
      </c>
      <c r="AF980" s="11" t="str">
        <f t="shared" si="159"/>
        <v>Y</v>
      </c>
    </row>
    <row r="981" spans="1:32" ht="13" x14ac:dyDescent="0.15">
      <c r="A981" s="1" t="s">
        <v>2578</v>
      </c>
      <c r="B981" s="1" t="s">
        <v>22</v>
      </c>
      <c r="C981" s="2">
        <v>8545</v>
      </c>
      <c r="D981" s="1" t="s">
        <v>2579</v>
      </c>
      <c r="E981" s="1">
        <v>1</v>
      </c>
      <c r="F981" s="1" t="s">
        <v>11</v>
      </c>
      <c r="G981" s="2">
        <v>55000</v>
      </c>
      <c r="H981" s="1" t="s">
        <v>56</v>
      </c>
      <c r="I981" s="1" t="s">
        <v>25</v>
      </c>
      <c r="J981" s="1" t="s">
        <v>117</v>
      </c>
      <c r="K981" s="1">
        <v>11</v>
      </c>
      <c r="L981" s="3">
        <v>44566</v>
      </c>
      <c r="M981" s="1">
        <v>18</v>
      </c>
      <c r="N981" s="1" t="s">
        <v>2580</v>
      </c>
      <c r="O981" s="1" t="s">
        <v>119</v>
      </c>
      <c r="P981" s="2">
        <v>1390</v>
      </c>
      <c r="Q981" s="1">
        <v>44.1</v>
      </c>
      <c r="R981" s="1">
        <v>4</v>
      </c>
      <c r="S981" s="1">
        <v>149</v>
      </c>
      <c r="T981" s="1">
        <v>2013</v>
      </c>
      <c r="U981" s="5" t="str">
        <f t="shared" si="150"/>
        <v>Manual</v>
      </c>
      <c r="V981" s="7">
        <f t="shared" si="151"/>
        <v>5000</v>
      </c>
      <c r="W981" s="7" t="str">
        <f>IFERROR(INDEX(PriceBands!C:C,MATCH(V981,PriceBands!A:A,0)),"£30k+")</f>
        <v>£5-10k</v>
      </c>
      <c r="X981" s="7">
        <f t="shared" si="152"/>
        <v>50000</v>
      </c>
      <c r="Y981" s="7" t="str">
        <f>IFERROR(INDEX(MileageBand!B:B,MATCH(VehicleData!X981,MileageBand!A:A,0)),"Extremely High")</f>
        <v>Medium</v>
      </c>
      <c r="Z981" s="7">
        <f t="shared" si="153"/>
        <v>1.4</v>
      </c>
      <c r="AA981" s="9" t="str">
        <f t="shared" si="154"/>
        <v>Y</v>
      </c>
      <c r="AB981" s="9" t="str">
        <f t="shared" si="155"/>
        <v>Y</v>
      </c>
      <c r="AC981" s="9" t="str">
        <f t="shared" si="156"/>
        <v>Y</v>
      </c>
      <c r="AD981" s="9" t="str">
        <f t="shared" si="157"/>
        <v>N</v>
      </c>
      <c r="AE981" s="9" t="str">
        <f t="shared" si="158"/>
        <v>Y</v>
      </c>
      <c r="AF981" s="11" t="str">
        <f t="shared" si="159"/>
        <v>N</v>
      </c>
    </row>
    <row r="982" spans="1:32" ht="13" x14ac:dyDescent="0.15">
      <c r="A982" s="1" t="s">
        <v>2581</v>
      </c>
      <c r="B982" s="1" t="s">
        <v>36</v>
      </c>
      <c r="C982" s="2">
        <v>6110</v>
      </c>
      <c r="D982" s="1" t="s">
        <v>2582</v>
      </c>
      <c r="E982" s="1">
        <v>2</v>
      </c>
      <c r="F982" s="1" t="s">
        <v>11</v>
      </c>
      <c r="G982" s="2">
        <v>54000</v>
      </c>
      <c r="H982" s="1" t="s">
        <v>56</v>
      </c>
      <c r="I982" s="1" t="s">
        <v>33</v>
      </c>
      <c r="J982" s="1" t="s">
        <v>117</v>
      </c>
      <c r="K982" s="1">
        <v>8</v>
      </c>
      <c r="L982" s="3">
        <v>45689</v>
      </c>
      <c r="M982" s="1">
        <v>3</v>
      </c>
      <c r="N982" s="1" t="s">
        <v>2583</v>
      </c>
      <c r="O982" s="1" t="s">
        <v>119</v>
      </c>
      <c r="P982" s="1">
        <v>999</v>
      </c>
      <c r="Q982" s="1">
        <v>68.900000000000006</v>
      </c>
      <c r="R982" s="1">
        <v>2</v>
      </c>
      <c r="S982" s="1">
        <v>94</v>
      </c>
      <c r="T982" s="1">
        <v>2016</v>
      </c>
      <c r="U982" s="5" t="str">
        <f t="shared" si="150"/>
        <v>Automatic</v>
      </c>
      <c r="V982" s="7">
        <f t="shared" si="151"/>
        <v>5000</v>
      </c>
      <c r="W982" s="7" t="str">
        <f>IFERROR(INDEX(PriceBands!C:C,MATCH(V982,PriceBands!A:A,0)),"£30k+")</f>
        <v>£5-10k</v>
      </c>
      <c r="X982" s="7">
        <f t="shared" si="152"/>
        <v>50000</v>
      </c>
      <c r="Y982" s="7" t="str">
        <f>IFERROR(INDEX(MileageBand!B:B,MATCH(VehicleData!X982,MileageBand!A:A,0)),"Extremely High")</f>
        <v>Medium</v>
      </c>
      <c r="Z982" s="7">
        <f t="shared" si="153"/>
        <v>1</v>
      </c>
      <c r="AA982" s="9" t="str">
        <f t="shared" si="154"/>
        <v>Y</v>
      </c>
      <c r="AB982" s="9" t="str">
        <f t="shared" si="155"/>
        <v>Y</v>
      </c>
      <c r="AC982" s="9" t="str">
        <f t="shared" si="156"/>
        <v>Y</v>
      </c>
      <c r="AD982" s="9" t="str">
        <f t="shared" si="157"/>
        <v>Y</v>
      </c>
      <c r="AE982" s="9" t="str">
        <f t="shared" si="158"/>
        <v>Y</v>
      </c>
      <c r="AF982" s="11" t="str">
        <f t="shared" si="159"/>
        <v>Y</v>
      </c>
    </row>
    <row r="983" spans="1:32" ht="13" x14ac:dyDescent="0.15">
      <c r="A983" s="1" t="s">
        <v>2584</v>
      </c>
      <c r="B983" s="1" t="s">
        <v>9</v>
      </c>
      <c r="C983" s="2">
        <v>7560</v>
      </c>
      <c r="D983" s="1" t="s">
        <v>2585</v>
      </c>
      <c r="E983" s="1">
        <v>1</v>
      </c>
      <c r="F983" s="1" t="s">
        <v>11</v>
      </c>
      <c r="G983" s="1">
        <v>500</v>
      </c>
      <c r="H983" s="1" t="s">
        <v>4</v>
      </c>
      <c r="I983" s="1" t="s">
        <v>25</v>
      </c>
      <c r="J983" s="1" t="s">
        <v>13</v>
      </c>
      <c r="K983" s="1">
        <v>5</v>
      </c>
      <c r="L983" s="3">
        <v>44804</v>
      </c>
      <c r="M983" s="1">
        <v>4</v>
      </c>
      <c r="N983" s="1" t="s">
        <v>2586</v>
      </c>
      <c r="O983" s="1" t="s">
        <v>20</v>
      </c>
      <c r="P983" s="1">
        <v>999</v>
      </c>
      <c r="Q983" s="1">
        <v>46.3</v>
      </c>
      <c r="R983" s="1">
        <v>5</v>
      </c>
      <c r="S983" s="1">
        <v>117</v>
      </c>
      <c r="T983" s="1">
        <v>2019</v>
      </c>
      <c r="U983" s="5" t="str">
        <f t="shared" si="150"/>
        <v>Manual</v>
      </c>
      <c r="V983" s="7">
        <f t="shared" si="151"/>
        <v>5000</v>
      </c>
      <c r="W983" s="7" t="str">
        <f>IFERROR(INDEX(PriceBands!C:C,MATCH(V983,PriceBands!A:A,0)),"£30k+")</f>
        <v>£5-10k</v>
      </c>
      <c r="X983" s="7">
        <f t="shared" si="152"/>
        <v>0</v>
      </c>
      <c r="Y983" s="7" t="str">
        <f>IFERROR(INDEX(MileageBand!B:B,MATCH(VehicleData!X983,MileageBand!A:A,0)),"Extremely High")</f>
        <v>Low</v>
      </c>
      <c r="Z983" s="7">
        <f t="shared" si="153"/>
        <v>1</v>
      </c>
      <c r="AA983" s="9" t="str">
        <f t="shared" si="154"/>
        <v>Y</v>
      </c>
      <c r="AB983" s="9" t="str">
        <f t="shared" si="155"/>
        <v>Y</v>
      </c>
      <c r="AC983" s="9" t="str">
        <f t="shared" si="156"/>
        <v>Y</v>
      </c>
      <c r="AD983" s="9" t="str">
        <f t="shared" si="157"/>
        <v>Y</v>
      </c>
      <c r="AE983" s="9" t="str">
        <f t="shared" si="158"/>
        <v>Y</v>
      </c>
      <c r="AF983" s="11" t="str">
        <f t="shared" si="159"/>
        <v>Y</v>
      </c>
    </row>
    <row r="984" spans="1:32" ht="13" x14ac:dyDescent="0.15">
      <c r="A984" s="1" t="s">
        <v>2587</v>
      </c>
      <c r="B984" s="1" t="s">
        <v>51</v>
      </c>
      <c r="C984" s="2">
        <v>7545</v>
      </c>
      <c r="D984" s="1" t="s">
        <v>52</v>
      </c>
      <c r="E984" s="1">
        <v>2</v>
      </c>
      <c r="F984" s="1" t="s">
        <v>11</v>
      </c>
      <c r="G984" s="2">
        <v>15530</v>
      </c>
      <c r="H984" s="1" t="s">
        <v>48</v>
      </c>
      <c r="I984" s="1" t="s">
        <v>5</v>
      </c>
      <c r="J984" s="1" t="s">
        <v>42</v>
      </c>
      <c r="K984" s="1">
        <v>10</v>
      </c>
      <c r="L984" s="3">
        <v>45464</v>
      </c>
      <c r="M984" s="1">
        <v>10</v>
      </c>
      <c r="N984" s="1" t="s">
        <v>2588</v>
      </c>
      <c r="O984" s="1" t="s">
        <v>44</v>
      </c>
      <c r="P984" s="2">
        <v>1596</v>
      </c>
      <c r="Q984" s="1">
        <v>44.1</v>
      </c>
      <c r="R984" s="1">
        <v>5</v>
      </c>
      <c r="S984" s="1">
        <v>149</v>
      </c>
      <c r="T984" s="1">
        <v>2014</v>
      </c>
      <c r="U984" s="5" t="str">
        <f t="shared" si="150"/>
        <v>Automatic</v>
      </c>
      <c r="V984" s="7">
        <f t="shared" si="151"/>
        <v>5000</v>
      </c>
      <c r="W984" s="7" t="str">
        <f>IFERROR(INDEX(PriceBands!C:C,MATCH(V984,PriceBands!A:A,0)),"£30k+")</f>
        <v>£5-10k</v>
      </c>
      <c r="X984" s="7">
        <f t="shared" si="152"/>
        <v>0</v>
      </c>
      <c r="Y984" s="7" t="str">
        <f>IFERROR(INDEX(MileageBand!B:B,MATCH(VehicleData!X984,MileageBand!A:A,0)),"Extremely High")</f>
        <v>Low</v>
      </c>
      <c r="Z984" s="7">
        <f t="shared" si="153"/>
        <v>1.6</v>
      </c>
      <c r="AA984" s="9" t="str">
        <f t="shared" si="154"/>
        <v>Y</v>
      </c>
      <c r="AB984" s="9" t="str">
        <f t="shared" si="155"/>
        <v>Y</v>
      </c>
      <c r="AC984" s="9" t="str">
        <f t="shared" si="156"/>
        <v>Y</v>
      </c>
      <c r="AD984" s="9" t="str">
        <f t="shared" si="157"/>
        <v>Y</v>
      </c>
      <c r="AE984" s="9" t="str">
        <f t="shared" si="158"/>
        <v>Y</v>
      </c>
      <c r="AF984" s="11" t="str">
        <f t="shared" si="159"/>
        <v>Y</v>
      </c>
    </row>
    <row r="985" spans="1:32" ht="13" x14ac:dyDescent="0.15">
      <c r="A985" s="1" t="s">
        <v>2589</v>
      </c>
      <c r="B985" s="1" t="s">
        <v>40</v>
      </c>
      <c r="C985" s="2">
        <v>3695</v>
      </c>
      <c r="D985" s="1" t="s">
        <v>2149</v>
      </c>
      <c r="E985" s="1">
        <v>1</v>
      </c>
      <c r="F985" s="1" t="s">
        <v>11</v>
      </c>
      <c r="G985" s="2">
        <v>67000</v>
      </c>
      <c r="H985" s="1" t="s">
        <v>32</v>
      </c>
      <c r="I985" s="1" t="s">
        <v>5</v>
      </c>
      <c r="J985" s="1" t="s">
        <v>42</v>
      </c>
      <c r="K985" s="1">
        <v>14</v>
      </c>
      <c r="L985" s="3">
        <v>45415</v>
      </c>
      <c r="M985" s="1">
        <v>13</v>
      </c>
      <c r="N985" s="1" t="s">
        <v>2590</v>
      </c>
      <c r="O985" s="1" t="s">
        <v>44</v>
      </c>
      <c r="P985" s="2">
        <v>1498</v>
      </c>
      <c r="Q985" s="1">
        <v>43.5</v>
      </c>
      <c r="R985" s="1">
        <v>5</v>
      </c>
      <c r="S985" s="1">
        <v>152</v>
      </c>
      <c r="T985" s="1">
        <v>2010</v>
      </c>
      <c r="U985" s="5" t="str">
        <f t="shared" si="150"/>
        <v>Manual</v>
      </c>
      <c r="V985" s="7">
        <f t="shared" si="151"/>
        <v>0</v>
      </c>
      <c r="W985" s="7" t="str">
        <f>IFERROR(INDEX(PriceBands!C:C,MATCH(V985,PriceBands!A:A,0)),"£30k+")</f>
        <v>£0-5k</v>
      </c>
      <c r="X985" s="7">
        <f t="shared" si="152"/>
        <v>50000</v>
      </c>
      <c r="Y985" s="7" t="str">
        <f>IFERROR(INDEX(MileageBand!B:B,MATCH(VehicleData!X985,MileageBand!A:A,0)),"Extremely High")</f>
        <v>Medium</v>
      </c>
      <c r="Z985" s="7">
        <f t="shared" si="153"/>
        <v>1.5</v>
      </c>
      <c r="AA985" s="9" t="str">
        <f t="shared" si="154"/>
        <v>Y</v>
      </c>
      <c r="AB985" s="9" t="str">
        <f t="shared" si="155"/>
        <v>Y</v>
      </c>
      <c r="AC985" s="9" t="str">
        <f t="shared" si="156"/>
        <v>Y</v>
      </c>
      <c r="AD985" s="9" t="str">
        <f t="shared" si="157"/>
        <v>N</v>
      </c>
      <c r="AE985" s="9" t="str">
        <f t="shared" si="158"/>
        <v>Y</v>
      </c>
      <c r="AF985" s="11" t="str">
        <f t="shared" si="159"/>
        <v>N</v>
      </c>
    </row>
    <row r="986" spans="1:32" ht="13" x14ac:dyDescent="0.15">
      <c r="A986" s="1" t="s">
        <v>2591</v>
      </c>
      <c r="B986" s="1" t="s">
        <v>104</v>
      </c>
      <c r="C986" s="2">
        <v>1150</v>
      </c>
      <c r="D986" s="1" t="s">
        <v>326</v>
      </c>
      <c r="E986" s="1">
        <v>2</v>
      </c>
      <c r="F986" s="1" t="s">
        <v>3</v>
      </c>
      <c r="G986" s="2">
        <v>183000</v>
      </c>
      <c r="H986" s="1" t="s">
        <v>48</v>
      </c>
      <c r="I986" s="1" t="s">
        <v>25</v>
      </c>
      <c r="J986" s="1" t="s">
        <v>13</v>
      </c>
      <c r="K986" s="1">
        <v>18</v>
      </c>
      <c r="L986" s="3">
        <v>44843</v>
      </c>
      <c r="M986" s="1">
        <v>15</v>
      </c>
      <c r="N986" s="1" t="s">
        <v>2592</v>
      </c>
      <c r="O986" s="1" t="s">
        <v>20</v>
      </c>
      <c r="P986" s="2">
        <v>1497</v>
      </c>
      <c r="Q986" s="1">
        <v>65.7</v>
      </c>
      <c r="R986" s="1">
        <v>5</v>
      </c>
      <c r="S986" s="1">
        <v>104</v>
      </c>
      <c r="T986" s="1">
        <v>2006</v>
      </c>
      <c r="U986" s="5" t="str">
        <f t="shared" si="150"/>
        <v>Automatic</v>
      </c>
      <c r="V986" s="7">
        <f t="shared" si="151"/>
        <v>0</v>
      </c>
      <c r="W986" s="7" t="str">
        <f>IFERROR(INDEX(PriceBands!C:C,MATCH(V986,PriceBands!A:A,0)),"£30k+")</f>
        <v>£0-5k</v>
      </c>
      <c r="X986" s="7">
        <f t="shared" si="152"/>
        <v>150000</v>
      </c>
      <c r="Y986" s="7" t="str">
        <f>IFERROR(INDEX(MileageBand!B:B,MATCH(VehicleData!X986,MileageBand!A:A,0)),"Extremely High")</f>
        <v>Very High</v>
      </c>
      <c r="Z986" s="7">
        <f t="shared" si="153"/>
        <v>1.5</v>
      </c>
      <c r="AA986" s="9" t="str">
        <f t="shared" si="154"/>
        <v>Y</v>
      </c>
      <c r="AB986" s="9" t="str">
        <f t="shared" si="155"/>
        <v>Y</v>
      </c>
      <c r="AC986" s="9" t="str">
        <f t="shared" si="156"/>
        <v>Y</v>
      </c>
      <c r="AD986" s="9" t="str">
        <f t="shared" si="157"/>
        <v>N</v>
      </c>
      <c r="AE986" s="9" t="str">
        <f t="shared" si="158"/>
        <v>Y</v>
      </c>
      <c r="AF986" s="11" t="str">
        <f t="shared" si="159"/>
        <v>N</v>
      </c>
    </row>
    <row r="987" spans="1:32" ht="13" x14ac:dyDescent="0.15">
      <c r="A987" s="1" t="s">
        <v>2593</v>
      </c>
      <c r="B987" s="1" t="s">
        <v>51</v>
      </c>
      <c r="C987" s="2">
        <v>9245</v>
      </c>
      <c r="D987" s="1" t="s">
        <v>1018</v>
      </c>
      <c r="E987" s="1">
        <v>2</v>
      </c>
      <c r="F987" s="1" t="s">
        <v>11</v>
      </c>
      <c r="G987" s="2">
        <v>11000</v>
      </c>
      <c r="H987" s="1" t="s">
        <v>48</v>
      </c>
      <c r="I987" s="1" t="s">
        <v>25</v>
      </c>
      <c r="J987" s="1" t="s">
        <v>13</v>
      </c>
      <c r="K987" s="1">
        <v>9</v>
      </c>
      <c r="L987" s="3">
        <v>44482</v>
      </c>
      <c r="M987" s="1">
        <v>13</v>
      </c>
      <c r="N987" s="1" t="s">
        <v>1056</v>
      </c>
      <c r="O987" s="1" t="s">
        <v>20</v>
      </c>
      <c r="P987" s="2">
        <v>1596</v>
      </c>
      <c r="Q987" s="1">
        <v>44.8</v>
      </c>
      <c r="R987" s="1">
        <v>5</v>
      </c>
      <c r="S987" s="1">
        <v>146</v>
      </c>
      <c r="T987" s="1">
        <v>2015</v>
      </c>
      <c r="U987" s="5" t="str">
        <f t="shared" si="150"/>
        <v>Automatic</v>
      </c>
      <c r="V987" s="7">
        <f t="shared" si="151"/>
        <v>5000</v>
      </c>
      <c r="W987" s="7" t="str">
        <f>IFERROR(INDEX(PriceBands!C:C,MATCH(V987,PriceBands!A:A,0)),"£30k+")</f>
        <v>£5-10k</v>
      </c>
      <c r="X987" s="7">
        <f t="shared" si="152"/>
        <v>0</v>
      </c>
      <c r="Y987" s="7" t="str">
        <f>IFERROR(INDEX(MileageBand!B:B,MATCH(VehicleData!X987,MileageBand!A:A,0)),"Extremely High")</f>
        <v>Low</v>
      </c>
      <c r="Z987" s="7">
        <f t="shared" si="153"/>
        <v>1.6</v>
      </c>
      <c r="AA987" s="9" t="str">
        <f t="shared" si="154"/>
        <v>Y</v>
      </c>
      <c r="AB987" s="9" t="str">
        <f t="shared" si="155"/>
        <v>Y</v>
      </c>
      <c r="AC987" s="9" t="str">
        <f t="shared" si="156"/>
        <v>Y</v>
      </c>
      <c r="AD987" s="9" t="str">
        <f t="shared" si="157"/>
        <v>Y</v>
      </c>
      <c r="AE987" s="9" t="str">
        <f t="shared" si="158"/>
        <v>Y</v>
      </c>
      <c r="AF987" s="11" t="str">
        <f t="shared" si="159"/>
        <v>Y</v>
      </c>
    </row>
    <row r="988" spans="1:32" ht="13" x14ac:dyDescent="0.15">
      <c r="A988" s="1" t="s">
        <v>2594</v>
      </c>
      <c r="B988" s="1" t="s">
        <v>9</v>
      </c>
      <c r="C988" s="2">
        <v>9395</v>
      </c>
      <c r="D988" s="1" t="s">
        <v>2595</v>
      </c>
      <c r="E988" s="1">
        <v>2</v>
      </c>
      <c r="F988" s="1" t="s">
        <v>24</v>
      </c>
      <c r="G988" s="2">
        <v>24000</v>
      </c>
      <c r="H988" s="1" t="s">
        <v>56</v>
      </c>
      <c r="I988" s="1" t="s">
        <v>25</v>
      </c>
      <c r="J988" s="1" t="s">
        <v>42</v>
      </c>
      <c r="K988" s="1">
        <v>10</v>
      </c>
      <c r="L988" s="3">
        <v>44591</v>
      </c>
      <c r="M988" s="1">
        <v>19</v>
      </c>
      <c r="N988" s="1" t="s">
        <v>2596</v>
      </c>
      <c r="O988" s="1" t="s">
        <v>44</v>
      </c>
      <c r="P988" s="2">
        <v>1956</v>
      </c>
      <c r="Q988" s="1">
        <v>48.7</v>
      </c>
      <c r="R988" s="1">
        <v>7</v>
      </c>
      <c r="S988" s="1">
        <v>154</v>
      </c>
      <c r="T988" s="1">
        <v>2014</v>
      </c>
      <c r="U988" s="5" t="str">
        <f t="shared" si="150"/>
        <v>Automatic</v>
      </c>
      <c r="V988" s="7">
        <f t="shared" si="151"/>
        <v>5000</v>
      </c>
      <c r="W988" s="7" t="str">
        <f>IFERROR(INDEX(PriceBands!C:C,MATCH(V988,PriceBands!A:A,0)),"£30k+")</f>
        <v>£5-10k</v>
      </c>
      <c r="X988" s="7">
        <f t="shared" si="152"/>
        <v>0</v>
      </c>
      <c r="Y988" s="7" t="str">
        <f>IFERROR(INDEX(MileageBand!B:B,MATCH(VehicleData!X988,MileageBand!A:A,0)),"Extremely High")</f>
        <v>Low</v>
      </c>
      <c r="Z988" s="7">
        <f t="shared" si="153"/>
        <v>2</v>
      </c>
      <c r="AA988" s="9" t="str">
        <f t="shared" si="154"/>
        <v>Y</v>
      </c>
      <c r="AB988" s="9" t="str">
        <f t="shared" si="155"/>
        <v>Y</v>
      </c>
      <c r="AC988" s="9" t="str">
        <f t="shared" si="156"/>
        <v>Y</v>
      </c>
      <c r="AD988" s="9" t="str">
        <f t="shared" si="157"/>
        <v>Y</v>
      </c>
      <c r="AE988" s="9" t="str">
        <f t="shared" si="158"/>
        <v>Y</v>
      </c>
      <c r="AF988" s="11" t="str">
        <f t="shared" si="159"/>
        <v>Y</v>
      </c>
    </row>
    <row r="989" spans="1:32" ht="13" x14ac:dyDescent="0.15">
      <c r="A989" s="1" t="s">
        <v>2597</v>
      </c>
      <c r="B989" s="1" t="s">
        <v>17</v>
      </c>
      <c r="C989" s="2">
        <v>12545</v>
      </c>
      <c r="D989" s="1" t="s">
        <v>2598</v>
      </c>
      <c r="E989" s="1">
        <v>1</v>
      </c>
      <c r="F989" s="1" t="s">
        <v>11</v>
      </c>
      <c r="G989" s="2">
        <v>20000</v>
      </c>
      <c r="H989" s="1" t="s">
        <v>48</v>
      </c>
      <c r="I989" s="1" t="s">
        <v>25</v>
      </c>
      <c r="J989" s="1" t="s">
        <v>6</v>
      </c>
      <c r="K989" s="1">
        <v>7</v>
      </c>
      <c r="L989" s="3">
        <v>45270</v>
      </c>
      <c r="M989" s="1">
        <v>20</v>
      </c>
      <c r="N989" s="1" t="s">
        <v>2599</v>
      </c>
      <c r="O989" s="1" t="s">
        <v>6</v>
      </c>
      <c r="P989" s="2">
        <v>1618</v>
      </c>
      <c r="Q989" s="1">
        <v>45.6</v>
      </c>
      <c r="R989" s="1">
        <v>7</v>
      </c>
      <c r="S989" s="1">
        <v>145</v>
      </c>
      <c r="T989" s="1">
        <v>2017</v>
      </c>
      <c r="U989" s="5" t="str">
        <f t="shared" si="150"/>
        <v>Manual</v>
      </c>
      <c r="V989" s="7">
        <f t="shared" si="151"/>
        <v>10000</v>
      </c>
      <c r="W989" s="7" t="str">
        <f>IFERROR(INDEX(PriceBands!C:C,MATCH(V989,PriceBands!A:A,0)),"£30k+")</f>
        <v>£10-£15k</v>
      </c>
      <c r="X989" s="7">
        <f t="shared" si="152"/>
        <v>0</v>
      </c>
      <c r="Y989" s="7" t="str">
        <f>IFERROR(INDEX(MileageBand!B:B,MATCH(VehicleData!X989,MileageBand!A:A,0)),"Extremely High")</f>
        <v>Low</v>
      </c>
      <c r="Z989" s="7">
        <f t="shared" si="153"/>
        <v>1.6</v>
      </c>
      <c r="AA989" s="9" t="str">
        <f t="shared" si="154"/>
        <v>Y</v>
      </c>
      <c r="AB989" s="9" t="str">
        <f t="shared" si="155"/>
        <v>Y</v>
      </c>
      <c r="AC989" s="9" t="str">
        <f t="shared" si="156"/>
        <v>Y</v>
      </c>
      <c r="AD989" s="9" t="str">
        <f t="shared" si="157"/>
        <v>Y</v>
      </c>
      <c r="AE989" s="9" t="str">
        <f t="shared" si="158"/>
        <v>Y</v>
      </c>
      <c r="AF989" s="11" t="str">
        <f t="shared" si="159"/>
        <v>Y</v>
      </c>
    </row>
    <row r="990" spans="1:32" ht="13" x14ac:dyDescent="0.15">
      <c r="A990" s="1" t="s">
        <v>2600</v>
      </c>
      <c r="B990" s="1" t="s">
        <v>9</v>
      </c>
      <c r="C990" s="2">
        <v>6490</v>
      </c>
      <c r="D990" s="1" t="s">
        <v>2601</v>
      </c>
      <c r="E990" s="1">
        <v>1</v>
      </c>
      <c r="F990" s="1" t="s">
        <v>11</v>
      </c>
      <c r="G990" s="2">
        <v>2400</v>
      </c>
      <c r="H990" s="1" t="s">
        <v>4</v>
      </c>
      <c r="I990" s="1" t="s">
        <v>25</v>
      </c>
      <c r="J990" s="1" t="s">
        <v>13</v>
      </c>
      <c r="K990" s="1">
        <v>9</v>
      </c>
      <c r="L990" s="3">
        <v>43798</v>
      </c>
      <c r="M990" s="1">
        <v>14</v>
      </c>
      <c r="N990" s="1" t="s">
        <v>2602</v>
      </c>
      <c r="O990" s="1" t="s">
        <v>20</v>
      </c>
      <c r="P990" s="2">
        <v>1399</v>
      </c>
      <c r="Q990" s="1">
        <v>51.4</v>
      </c>
      <c r="R990" s="1">
        <v>5</v>
      </c>
      <c r="S990" s="1">
        <v>128</v>
      </c>
      <c r="T990" s="1">
        <v>2015</v>
      </c>
      <c r="U990" s="5" t="str">
        <f t="shared" si="150"/>
        <v>Manual</v>
      </c>
      <c r="V990" s="7">
        <f t="shared" si="151"/>
        <v>5000</v>
      </c>
      <c r="W990" s="7" t="str">
        <f>IFERROR(INDEX(PriceBands!C:C,MATCH(V990,PriceBands!A:A,0)),"£30k+")</f>
        <v>£5-10k</v>
      </c>
      <c r="X990" s="7">
        <f t="shared" si="152"/>
        <v>0</v>
      </c>
      <c r="Y990" s="7" t="str">
        <f>IFERROR(INDEX(MileageBand!B:B,MATCH(VehicleData!X990,MileageBand!A:A,0)),"Extremely High")</f>
        <v>Low</v>
      </c>
      <c r="Z990" s="7">
        <f t="shared" si="153"/>
        <v>1.4</v>
      </c>
      <c r="AA990" s="9" t="str">
        <f t="shared" si="154"/>
        <v>Y</v>
      </c>
      <c r="AB990" s="9" t="str">
        <f t="shared" si="155"/>
        <v>Y</v>
      </c>
      <c r="AC990" s="9" t="str">
        <f t="shared" si="156"/>
        <v>Y</v>
      </c>
      <c r="AD990" s="9" t="str">
        <f t="shared" si="157"/>
        <v>Y</v>
      </c>
      <c r="AE990" s="9" t="str">
        <f t="shared" si="158"/>
        <v>Y</v>
      </c>
      <c r="AF990" s="11" t="str">
        <f t="shared" si="159"/>
        <v>Y</v>
      </c>
    </row>
    <row r="991" spans="1:32" ht="13" x14ac:dyDescent="0.15">
      <c r="A991" s="1" t="s">
        <v>2603</v>
      </c>
      <c r="B991" s="1" t="s">
        <v>46</v>
      </c>
      <c r="C991" s="2">
        <v>26945</v>
      </c>
      <c r="D991" s="1" t="s">
        <v>2604</v>
      </c>
      <c r="E991" s="1">
        <v>2</v>
      </c>
      <c r="F991" s="1" t="s">
        <v>24</v>
      </c>
      <c r="G991" s="2">
        <v>18000</v>
      </c>
      <c r="H991" s="1" t="s">
        <v>32</v>
      </c>
      <c r="I991" s="1" t="s">
        <v>25</v>
      </c>
      <c r="J991" s="1" t="s">
        <v>13</v>
      </c>
      <c r="K991" s="1">
        <v>10</v>
      </c>
      <c r="L991" s="3">
        <v>44472</v>
      </c>
      <c r="M991" s="1">
        <v>44</v>
      </c>
      <c r="N991" s="1" t="s">
        <v>2605</v>
      </c>
      <c r="O991" s="1" t="s">
        <v>20</v>
      </c>
      <c r="P991" s="2">
        <v>2967</v>
      </c>
      <c r="Q991" s="1">
        <v>54.3</v>
      </c>
      <c r="R991" s="1">
        <v>5</v>
      </c>
      <c r="S991" s="1">
        <v>136</v>
      </c>
      <c r="T991" s="1">
        <v>2014</v>
      </c>
      <c r="U991" s="5" t="str">
        <f t="shared" si="150"/>
        <v>Automatic</v>
      </c>
      <c r="V991" s="7">
        <f t="shared" si="151"/>
        <v>25000</v>
      </c>
      <c r="W991" s="7" t="str">
        <f>IFERROR(INDEX(PriceBands!C:C,MATCH(V991,PriceBands!A:A,0)),"£30k+")</f>
        <v>£25-30k</v>
      </c>
      <c r="X991" s="7">
        <f t="shared" si="152"/>
        <v>0</v>
      </c>
      <c r="Y991" s="7" t="str">
        <f>IFERROR(INDEX(MileageBand!B:B,MATCH(VehicleData!X991,MileageBand!A:A,0)),"Extremely High")</f>
        <v>Low</v>
      </c>
      <c r="Z991" s="7">
        <f t="shared" si="153"/>
        <v>3</v>
      </c>
      <c r="AA991" s="9" t="str">
        <f t="shared" si="154"/>
        <v>Y</v>
      </c>
      <c r="AB991" s="9" t="str">
        <f t="shared" si="155"/>
        <v>Y</v>
      </c>
      <c r="AC991" s="9" t="str">
        <f t="shared" si="156"/>
        <v>N</v>
      </c>
      <c r="AD991" s="9" t="str">
        <f t="shared" si="157"/>
        <v>Y</v>
      </c>
      <c r="AE991" s="9" t="str">
        <f t="shared" si="158"/>
        <v>Y</v>
      </c>
      <c r="AF991" s="11" t="str">
        <f t="shared" si="159"/>
        <v>N</v>
      </c>
    </row>
    <row r="992" spans="1:32" ht="13" x14ac:dyDescent="0.15">
      <c r="A992" s="1" t="s">
        <v>2606</v>
      </c>
      <c r="B992" s="1" t="s">
        <v>9</v>
      </c>
      <c r="C992" s="2">
        <v>2745</v>
      </c>
      <c r="D992" s="1" t="s">
        <v>2607</v>
      </c>
      <c r="E992" s="1">
        <v>1</v>
      </c>
      <c r="F992" s="1" t="s">
        <v>24</v>
      </c>
      <c r="G992" s="2">
        <v>114500</v>
      </c>
      <c r="H992" s="1" t="s">
        <v>48</v>
      </c>
      <c r="I992" s="1" t="s">
        <v>5</v>
      </c>
      <c r="J992" s="1" t="s">
        <v>13</v>
      </c>
      <c r="K992" s="1">
        <v>11</v>
      </c>
      <c r="L992" s="3">
        <v>45467</v>
      </c>
      <c r="M992" s="1">
        <v>22</v>
      </c>
      <c r="N992" s="1" t="s">
        <v>2608</v>
      </c>
      <c r="O992" s="1" t="s">
        <v>20</v>
      </c>
      <c r="P992" s="2">
        <v>1956</v>
      </c>
      <c r="Q992" s="1">
        <v>55.4</v>
      </c>
      <c r="R992" s="1">
        <v>5</v>
      </c>
      <c r="S992" s="1">
        <v>127</v>
      </c>
      <c r="T992" s="1">
        <v>2013</v>
      </c>
      <c r="U992" s="5" t="str">
        <f t="shared" si="150"/>
        <v>Manual</v>
      </c>
      <c r="V992" s="7">
        <f t="shared" si="151"/>
        <v>0</v>
      </c>
      <c r="W992" s="7" t="str">
        <f>IFERROR(INDEX(PriceBands!C:C,MATCH(V992,PriceBands!A:A,0)),"£30k+")</f>
        <v>£0-5k</v>
      </c>
      <c r="X992" s="7">
        <f t="shared" si="152"/>
        <v>100000</v>
      </c>
      <c r="Y992" s="7" t="str">
        <f>IFERROR(INDEX(MileageBand!B:B,MATCH(VehicleData!X992,MileageBand!A:A,0)),"Extremely High")</f>
        <v>High</v>
      </c>
      <c r="Z992" s="7">
        <f t="shared" si="153"/>
        <v>2</v>
      </c>
      <c r="AA992" s="9" t="str">
        <f t="shared" si="154"/>
        <v>Y</v>
      </c>
      <c r="AB992" s="9" t="str">
        <f t="shared" si="155"/>
        <v>N</v>
      </c>
      <c r="AC992" s="9" t="str">
        <f t="shared" si="156"/>
        <v>Y</v>
      </c>
      <c r="AD992" s="9" t="str">
        <f t="shared" si="157"/>
        <v>N</v>
      </c>
      <c r="AE992" s="9" t="str">
        <f t="shared" si="158"/>
        <v>Y</v>
      </c>
      <c r="AF992" s="11" t="str">
        <f t="shared" si="159"/>
        <v>N</v>
      </c>
    </row>
    <row r="993" spans="1:32" ht="13" x14ac:dyDescent="0.15">
      <c r="A993" s="1" t="s">
        <v>2609</v>
      </c>
      <c r="B993" s="1" t="s">
        <v>214</v>
      </c>
      <c r="C993" s="2">
        <v>13513</v>
      </c>
      <c r="D993" s="1" t="s">
        <v>2329</v>
      </c>
      <c r="E993" s="1">
        <v>1</v>
      </c>
      <c r="F993" s="1" t="s">
        <v>11</v>
      </c>
      <c r="G993" s="2">
        <v>20380</v>
      </c>
      <c r="H993" s="1" t="s">
        <v>12</v>
      </c>
      <c r="I993" s="1" t="s">
        <v>5</v>
      </c>
      <c r="J993" s="1" t="s">
        <v>13</v>
      </c>
      <c r="K993" s="1">
        <v>3</v>
      </c>
      <c r="L993" s="3">
        <v>45412</v>
      </c>
      <c r="M993" s="1">
        <v>12</v>
      </c>
      <c r="N993" s="1" t="s">
        <v>2458</v>
      </c>
      <c r="O993" s="1" t="s">
        <v>20</v>
      </c>
      <c r="P993" s="1">
        <v>999</v>
      </c>
      <c r="Q993" s="1">
        <v>51.4</v>
      </c>
      <c r="R993" s="1">
        <v>5</v>
      </c>
      <c r="S993" s="1">
        <v>110</v>
      </c>
      <c r="T993" s="1">
        <v>2021</v>
      </c>
      <c r="U993" s="5" t="str">
        <f t="shared" si="150"/>
        <v>Manual</v>
      </c>
      <c r="V993" s="7">
        <f t="shared" si="151"/>
        <v>10000</v>
      </c>
      <c r="W993" s="7" t="str">
        <f>IFERROR(INDEX(PriceBands!C:C,MATCH(V993,PriceBands!A:A,0)),"£30k+")</f>
        <v>£10-£15k</v>
      </c>
      <c r="X993" s="7">
        <f t="shared" si="152"/>
        <v>0</v>
      </c>
      <c r="Y993" s="7" t="str">
        <f>IFERROR(INDEX(MileageBand!B:B,MATCH(VehicleData!X993,MileageBand!A:A,0)),"Extremely High")</f>
        <v>Low</v>
      </c>
      <c r="Z993" s="7">
        <f t="shared" si="153"/>
        <v>1</v>
      </c>
      <c r="AA993" s="9" t="str">
        <f t="shared" si="154"/>
        <v>Y</v>
      </c>
      <c r="AB993" s="9" t="str">
        <f t="shared" si="155"/>
        <v>Y</v>
      </c>
      <c r="AC993" s="9" t="str">
        <f t="shared" si="156"/>
        <v>Y</v>
      </c>
      <c r="AD993" s="9" t="str">
        <f t="shared" si="157"/>
        <v>Y</v>
      </c>
      <c r="AE993" s="9" t="str">
        <f t="shared" si="158"/>
        <v>Y</v>
      </c>
      <c r="AF993" s="11" t="str">
        <f t="shared" si="159"/>
        <v>Y</v>
      </c>
    </row>
    <row r="994" spans="1:32" ht="13" x14ac:dyDescent="0.15">
      <c r="A994" s="1" t="s">
        <v>2610</v>
      </c>
      <c r="B994" s="1" t="s">
        <v>214</v>
      </c>
      <c r="C994" s="2">
        <v>13400</v>
      </c>
      <c r="D994" s="1" t="s">
        <v>2329</v>
      </c>
      <c r="E994" s="1">
        <v>1</v>
      </c>
      <c r="F994" s="1" t="s">
        <v>11</v>
      </c>
      <c r="G994" s="2">
        <v>15636</v>
      </c>
      <c r="H994" s="1" t="s">
        <v>12</v>
      </c>
      <c r="I994" s="1" t="s">
        <v>5</v>
      </c>
      <c r="J994" s="1" t="s">
        <v>13</v>
      </c>
      <c r="K994" s="1">
        <v>3</v>
      </c>
      <c r="L994" s="3">
        <v>45412</v>
      </c>
      <c r="M994" s="1">
        <v>12</v>
      </c>
      <c r="N994" s="1" t="s">
        <v>2611</v>
      </c>
      <c r="O994" s="1" t="s">
        <v>20</v>
      </c>
      <c r="P994" s="1">
        <v>999</v>
      </c>
      <c r="Q994" s="1">
        <v>51.4</v>
      </c>
      <c r="R994" s="1">
        <v>5</v>
      </c>
      <c r="S994" s="1">
        <v>110</v>
      </c>
      <c r="T994" s="1">
        <v>2021</v>
      </c>
      <c r="U994" s="5" t="str">
        <f t="shared" si="150"/>
        <v>Manual</v>
      </c>
      <c r="V994" s="7">
        <f t="shared" si="151"/>
        <v>10000</v>
      </c>
      <c r="W994" s="7" t="str">
        <f>IFERROR(INDEX(PriceBands!C:C,MATCH(V994,PriceBands!A:A,0)),"£30k+")</f>
        <v>£10-£15k</v>
      </c>
      <c r="X994" s="7">
        <f t="shared" si="152"/>
        <v>0</v>
      </c>
      <c r="Y994" s="7" t="str">
        <f>IFERROR(INDEX(MileageBand!B:B,MATCH(VehicleData!X994,MileageBand!A:A,0)),"Extremely High")</f>
        <v>Low</v>
      </c>
      <c r="Z994" s="7">
        <f t="shared" si="153"/>
        <v>1</v>
      </c>
      <c r="AA994" s="9" t="str">
        <f t="shared" si="154"/>
        <v>Y</v>
      </c>
      <c r="AB994" s="9" t="str">
        <f t="shared" si="155"/>
        <v>Y</v>
      </c>
      <c r="AC994" s="9" t="str">
        <f t="shared" si="156"/>
        <v>Y</v>
      </c>
      <c r="AD994" s="9" t="str">
        <f t="shared" si="157"/>
        <v>Y</v>
      </c>
      <c r="AE994" s="9" t="str">
        <f t="shared" si="158"/>
        <v>Y</v>
      </c>
      <c r="AF994" s="11" t="str">
        <f t="shared" si="159"/>
        <v>Y</v>
      </c>
    </row>
    <row r="995" spans="1:32" ht="13" x14ac:dyDescent="0.15">
      <c r="A995" s="1" t="s">
        <v>2612</v>
      </c>
      <c r="B995" s="1" t="s">
        <v>214</v>
      </c>
      <c r="C995" s="2">
        <v>13509</v>
      </c>
      <c r="D995" s="1" t="s">
        <v>2329</v>
      </c>
      <c r="E995" s="1">
        <v>1</v>
      </c>
      <c r="F995" s="1" t="s">
        <v>11</v>
      </c>
      <c r="G995" s="2">
        <v>21802</v>
      </c>
      <c r="H995" s="1" t="s">
        <v>4</v>
      </c>
      <c r="I995" s="1" t="s">
        <v>5</v>
      </c>
      <c r="J995" s="1" t="s">
        <v>13</v>
      </c>
      <c r="K995" s="1">
        <v>3</v>
      </c>
      <c r="L995" s="3">
        <v>45412</v>
      </c>
      <c r="M995" s="1">
        <v>12</v>
      </c>
      <c r="N995" s="1" t="s">
        <v>2613</v>
      </c>
      <c r="O995" s="1" t="s">
        <v>20</v>
      </c>
      <c r="P995" s="1">
        <v>999</v>
      </c>
      <c r="Q995" s="1">
        <v>51.4</v>
      </c>
      <c r="R995" s="1">
        <v>5</v>
      </c>
      <c r="S995" s="1">
        <v>110</v>
      </c>
      <c r="T995" s="1">
        <v>2021</v>
      </c>
      <c r="U995" s="5" t="str">
        <f t="shared" si="150"/>
        <v>Manual</v>
      </c>
      <c r="V995" s="7">
        <f t="shared" si="151"/>
        <v>10000</v>
      </c>
      <c r="W995" s="7" t="str">
        <f>IFERROR(INDEX(PriceBands!C:C,MATCH(V995,PriceBands!A:A,0)),"£30k+")</f>
        <v>£10-£15k</v>
      </c>
      <c r="X995" s="7">
        <f t="shared" si="152"/>
        <v>0</v>
      </c>
      <c r="Y995" s="7" t="str">
        <f>IFERROR(INDEX(MileageBand!B:B,MATCH(VehicleData!X995,MileageBand!A:A,0)),"Extremely High")</f>
        <v>Low</v>
      </c>
      <c r="Z995" s="7">
        <f t="shared" si="153"/>
        <v>1</v>
      </c>
      <c r="AA995" s="9" t="str">
        <f t="shared" si="154"/>
        <v>Y</v>
      </c>
      <c r="AB995" s="9" t="str">
        <f t="shared" si="155"/>
        <v>Y</v>
      </c>
      <c r="AC995" s="9" t="str">
        <f t="shared" si="156"/>
        <v>Y</v>
      </c>
      <c r="AD995" s="9" t="str">
        <f t="shared" si="157"/>
        <v>Y</v>
      </c>
      <c r="AE995" s="9" t="str">
        <f t="shared" si="158"/>
        <v>Y</v>
      </c>
      <c r="AF995" s="11" t="str">
        <f t="shared" si="159"/>
        <v>Y</v>
      </c>
    </row>
    <row r="996" spans="1:32" ht="13" x14ac:dyDescent="0.15">
      <c r="A996" s="1" t="s">
        <v>2614</v>
      </c>
      <c r="B996" s="1" t="s">
        <v>214</v>
      </c>
      <c r="C996" s="2">
        <v>13513</v>
      </c>
      <c r="D996" s="1" t="s">
        <v>2329</v>
      </c>
      <c r="E996" s="1">
        <v>1</v>
      </c>
      <c r="F996" s="1" t="s">
        <v>11</v>
      </c>
      <c r="G996" s="2">
        <v>18121</v>
      </c>
      <c r="H996" s="1" t="s">
        <v>4</v>
      </c>
      <c r="I996" s="1" t="s">
        <v>5</v>
      </c>
      <c r="J996" s="1" t="s">
        <v>13</v>
      </c>
      <c r="K996" s="1">
        <v>3</v>
      </c>
      <c r="L996" s="3">
        <v>45412</v>
      </c>
      <c r="M996" s="1">
        <v>12</v>
      </c>
      <c r="N996" s="1" t="s">
        <v>2458</v>
      </c>
      <c r="O996" s="1" t="s">
        <v>20</v>
      </c>
      <c r="P996" s="1">
        <v>999</v>
      </c>
      <c r="Q996" s="1">
        <v>51.4</v>
      </c>
      <c r="R996" s="1">
        <v>5</v>
      </c>
      <c r="S996" s="1">
        <v>110</v>
      </c>
      <c r="T996" s="1">
        <v>2021</v>
      </c>
      <c r="U996" s="5" t="str">
        <f t="shared" si="150"/>
        <v>Manual</v>
      </c>
      <c r="V996" s="7">
        <f t="shared" si="151"/>
        <v>10000</v>
      </c>
      <c r="W996" s="7" t="str">
        <f>IFERROR(INDEX(PriceBands!C:C,MATCH(V996,PriceBands!A:A,0)),"£30k+")</f>
        <v>£10-£15k</v>
      </c>
      <c r="X996" s="7">
        <f t="shared" si="152"/>
        <v>0</v>
      </c>
      <c r="Y996" s="7" t="str">
        <f>IFERROR(INDEX(MileageBand!B:B,MATCH(VehicleData!X996,MileageBand!A:A,0)),"Extremely High")</f>
        <v>Low</v>
      </c>
      <c r="Z996" s="7">
        <f t="shared" si="153"/>
        <v>1</v>
      </c>
      <c r="AA996" s="9" t="str">
        <f t="shared" si="154"/>
        <v>Y</v>
      </c>
      <c r="AB996" s="9" t="str">
        <f t="shared" si="155"/>
        <v>Y</v>
      </c>
      <c r="AC996" s="9" t="str">
        <f t="shared" si="156"/>
        <v>Y</v>
      </c>
      <c r="AD996" s="9" t="str">
        <f t="shared" si="157"/>
        <v>Y</v>
      </c>
      <c r="AE996" s="9" t="str">
        <f t="shared" si="158"/>
        <v>Y</v>
      </c>
      <c r="AF996" s="11" t="str">
        <f t="shared" si="159"/>
        <v>Y</v>
      </c>
    </row>
    <row r="997" spans="1:32" ht="13" x14ac:dyDescent="0.15">
      <c r="A997" s="1" t="s">
        <v>2615</v>
      </c>
      <c r="B997" s="1" t="s">
        <v>214</v>
      </c>
      <c r="C997" s="2">
        <v>13652</v>
      </c>
      <c r="D997" s="1" t="s">
        <v>2329</v>
      </c>
      <c r="E997" s="1">
        <v>1</v>
      </c>
      <c r="F997" s="1" t="s">
        <v>11</v>
      </c>
      <c r="G997" s="2">
        <v>25399</v>
      </c>
      <c r="H997" s="1" t="s">
        <v>4</v>
      </c>
      <c r="I997" s="1" t="s">
        <v>5</v>
      </c>
      <c r="J997" s="1" t="s">
        <v>13</v>
      </c>
      <c r="K997" s="1">
        <v>3</v>
      </c>
      <c r="L997" s="3">
        <v>45443</v>
      </c>
      <c r="M997" s="1">
        <v>12</v>
      </c>
      <c r="N997" s="1" t="s">
        <v>2616</v>
      </c>
      <c r="O997" s="1" t="s">
        <v>20</v>
      </c>
      <c r="P997" s="1">
        <v>999</v>
      </c>
      <c r="Q997" s="1">
        <v>51.4</v>
      </c>
      <c r="R997" s="1">
        <v>5</v>
      </c>
      <c r="S997" s="1">
        <v>110</v>
      </c>
      <c r="T997" s="1">
        <v>2021</v>
      </c>
      <c r="U997" s="5" t="str">
        <f t="shared" si="150"/>
        <v>Manual</v>
      </c>
      <c r="V997" s="7">
        <f t="shared" si="151"/>
        <v>10000</v>
      </c>
      <c r="W997" s="7" t="str">
        <f>IFERROR(INDEX(PriceBands!C:C,MATCH(V997,PriceBands!A:A,0)),"£30k+")</f>
        <v>£10-£15k</v>
      </c>
      <c r="X997" s="7">
        <f t="shared" si="152"/>
        <v>0</v>
      </c>
      <c r="Y997" s="7" t="str">
        <f>IFERROR(INDEX(MileageBand!B:B,MATCH(VehicleData!X997,MileageBand!A:A,0)),"Extremely High")</f>
        <v>Low</v>
      </c>
      <c r="Z997" s="7">
        <f t="shared" si="153"/>
        <v>1</v>
      </c>
      <c r="AA997" s="9" t="str">
        <f t="shared" si="154"/>
        <v>Y</v>
      </c>
      <c r="AB997" s="9" t="str">
        <f t="shared" si="155"/>
        <v>Y</v>
      </c>
      <c r="AC997" s="9" t="str">
        <f t="shared" si="156"/>
        <v>Y</v>
      </c>
      <c r="AD997" s="9" t="str">
        <f t="shared" si="157"/>
        <v>Y</v>
      </c>
      <c r="AE997" s="9" t="str">
        <f t="shared" si="158"/>
        <v>Y</v>
      </c>
      <c r="AF997" s="11" t="str">
        <f t="shared" si="159"/>
        <v>Y</v>
      </c>
    </row>
    <row r="998" spans="1:32" ht="13" x14ac:dyDescent="0.15">
      <c r="A998" s="1" t="s">
        <v>2617</v>
      </c>
      <c r="B998" s="1" t="s">
        <v>214</v>
      </c>
      <c r="C998" s="2">
        <v>13505</v>
      </c>
      <c r="D998" s="1" t="s">
        <v>2329</v>
      </c>
      <c r="E998" s="1">
        <v>1</v>
      </c>
      <c r="F998" s="1" t="s">
        <v>11</v>
      </c>
      <c r="G998" s="2">
        <v>13810</v>
      </c>
      <c r="H998" s="1" t="s">
        <v>4</v>
      </c>
      <c r="I998" s="1" t="s">
        <v>5</v>
      </c>
      <c r="J998" s="1" t="s">
        <v>13</v>
      </c>
      <c r="K998" s="1">
        <v>3</v>
      </c>
      <c r="L998" s="3">
        <v>45412</v>
      </c>
      <c r="M998" s="1">
        <v>12</v>
      </c>
      <c r="N998" s="1" t="s">
        <v>2618</v>
      </c>
      <c r="O998" s="1" t="s">
        <v>20</v>
      </c>
      <c r="P998" s="1">
        <v>999</v>
      </c>
      <c r="Q998" s="1">
        <v>51.4</v>
      </c>
      <c r="R998" s="1">
        <v>5</v>
      </c>
      <c r="S998" s="1">
        <v>110</v>
      </c>
      <c r="T998" s="1">
        <v>2021</v>
      </c>
      <c r="U998" s="5" t="str">
        <f t="shared" si="150"/>
        <v>Manual</v>
      </c>
      <c r="V998" s="7">
        <f t="shared" si="151"/>
        <v>10000</v>
      </c>
      <c r="W998" s="7" t="str">
        <f>IFERROR(INDEX(PriceBands!C:C,MATCH(V998,PriceBands!A:A,0)),"£30k+")</f>
        <v>£10-£15k</v>
      </c>
      <c r="X998" s="7">
        <f t="shared" si="152"/>
        <v>0</v>
      </c>
      <c r="Y998" s="7" t="str">
        <f>IFERROR(INDEX(MileageBand!B:B,MATCH(VehicleData!X998,MileageBand!A:A,0)),"Extremely High")</f>
        <v>Low</v>
      </c>
      <c r="Z998" s="7">
        <f t="shared" si="153"/>
        <v>1</v>
      </c>
      <c r="AA998" s="9" t="str">
        <f t="shared" si="154"/>
        <v>Y</v>
      </c>
      <c r="AB998" s="9" t="str">
        <f t="shared" si="155"/>
        <v>Y</v>
      </c>
      <c r="AC998" s="9" t="str">
        <f t="shared" si="156"/>
        <v>Y</v>
      </c>
      <c r="AD998" s="9" t="str">
        <f t="shared" si="157"/>
        <v>Y</v>
      </c>
      <c r="AE998" s="9" t="str">
        <f t="shared" si="158"/>
        <v>Y</v>
      </c>
      <c r="AF998" s="11" t="str">
        <f t="shared" si="159"/>
        <v>Y</v>
      </c>
    </row>
    <row r="999" spans="1:32" ht="13" x14ac:dyDescent="0.15">
      <c r="A999" s="1" t="s">
        <v>2619</v>
      </c>
      <c r="B999" s="1" t="s">
        <v>214</v>
      </c>
      <c r="C999" s="2">
        <v>13639</v>
      </c>
      <c r="D999" s="1" t="s">
        <v>2329</v>
      </c>
      <c r="E999" s="1">
        <v>1</v>
      </c>
      <c r="F999" s="1" t="s">
        <v>11</v>
      </c>
      <c r="G999" s="2">
        <v>2643</v>
      </c>
      <c r="H999" s="1" t="s">
        <v>4</v>
      </c>
      <c r="I999" s="1" t="s">
        <v>5</v>
      </c>
      <c r="J999" s="1" t="s">
        <v>13</v>
      </c>
      <c r="K999" s="1">
        <v>3</v>
      </c>
      <c r="L999" s="3">
        <v>45443</v>
      </c>
      <c r="M999" s="1">
        <v>12</v>
      </c>
      <c r="N999" s="1" t="s">
        <v>2620</v>
      </c>
      <c r="O999" s="1" t="s">
        <v>20</v>
      </c>
      <c r="P999" s="1">
        <v>999</v>
      </c>
      <c r="Q999" s="1">
        <v>51.4</v>
      </c>
      <c r="R999" s="1">
        <v>5</v>
      </c>
      <c r="S999" s="1">
        <v>110</v>
      </c>
      <c r="T999" s="1">
        <v>2021</v>
      </c>
      <c r="U999" s="5" t="str">
        <f t="shared" si="150"/>
        <v>Manual</v>
      </c>
      <c r="V999" s="7">
        <f t="shared" si="151"/>
        <v>10000</v>
      </c>
      <c r="W999" s="7" t="str">
        <f>IFERROR(INDEX(PriceBands!C:C,MATCH(V999,PriceBands!A:A,0)),"£30k+")</f>
        <v>£10-£15k</v>
      </c>
      <c r="X999" s="7">
        <f t="shared" si="152"/>
        <v>0</v>
      </c>
      <c r="Y999" s="7" t="str">
        <f>IFERROR(INDEX(MileageBand!B:B,MATCH(VehicleData!X999,MileageBand!A:A,0)),"Extremely High")</f>
        <v>Low</v>
      </c>
      <c r="Z999" s="7">
        <f t="shared" si="153"/>
        <v>1</v>
      </c>
      <c r="AA999" s="9" t="str">
        <f t="shared" si="154"/>
        <v>Y</v>
      </c>
      <c r="AB999" s="9" t="str">
        <f t="shared" si="155"/>
        <v>Y</v>
      </c>
      <c r="AC999" s="9" t="str">
        <f t="shared" si="156"/>
        <v>Y</v>
      </c>
      <c r="AD999" s="9" t="str">
        <f t="shared" si="157"/>
        <v>Y</v>
      </c>
      <c r="AE999" s="9" t="str">
        <f t="shared" si="158"/>
        <v>Y</v>
      </c>
      <c r="AF999" s="11" t="str">
        <f t="shared" si="159"/>
        <v>Y</v>
      </c>
    </row>
    <row r="1000" spans="1:32" ht="13" x14ac:dyDescent="0.15">
      <c r="A1000" s="1" t="s">
        <v>2621</v>
      </c>
      <c r="B1000" s="1" t="s">
        <v>214</v>
      </c>
      <c r="C1000" s="2">
        <v>13513</v>
      </c>
      <c r="D1000" s="1" t="s">
        <v>2329</v>
      </c>
      <c r="E1000" s="1">
        <v>1</v>
      </c>
      <c r="F1000" s="1" t="s">
        <v>11</v>
      </c>
      <c r="G1000" s="2">
        <v>8358</v>
      </c>
      <c r="H1000" s="1" t="s">
        <v>4</v>
      </c>
      <c r="I1000" s="1" t="s">
        <v>5</v>
      </c>
      <c r="J1000" s="1" t="s">
        <v>13</v>
      </c>
      <c r="K1000" s="1">
        <v>3</v>
      </c>
      <c r="L1000" s="3">
        <v>45412</v>
      </c>
      <c r="M1000" s="1">
        <v>12</v>
      </c>
      <c r="N1000" s="1" t="s">
        <v>2622</v>
      </c>
      <c r="O1000" s="1" t="s">
        <v>20</v>
      </c>
      <c r="P1000" s="1">
        <v>999</v>
      </c>
      <c r="Q1000" s="1">
        <v>51.4</v>
      </c>
      <c r="R1000" s="1">
        <v>5</v>
      </c>
      <c r="S1000" s="1">
        <v>110</v>
      </c>
      <c r="T1000" s="1">
        <v>2021</v>
      </c>
      <c r="U1000" s="5" t="str">
        <f t="shared" si="150"/>
        <v>Manual</v>
      </c>
      <c r="V1000" s="7">
        <f t="shared" si="151"/>
        <v>10000</v>
      </c>
      <c r="W1000" s="7" t="str">
        <f>IFERROR(INDEX(PriceBands!C:C,MATCH(V1000,PriceBands!A:A,0)),"£30k+")</f>
        <v>£10-£15k</v>
      </c>
      <c r="X1000" s="7">
        <f t="shared" si="152"/>
        <v>0</v>
      </c>
      <c r="Y1000" s="7" t="str">
        <f>IFERROR(INDEX(MileageBand!B:B,MATCH(VehicleData!X1000,MileageBand!A:A,0)),"Extremely High")</f>
        <v>Low</v>
      </c>
      <c r="Z1000" s="7">
        <f t="shared" si="153"/>
        <v>1</v>
      </c>
      <c r="AA1000" s="9" t="str">
        <f t="shared" si="154"/>
        <v>Y</v>
      </c>
      <c r="AB1000" s="9" t="str">
        <f t="shared" si="155"/>
        <v>Y</v>
      </c>
      <c r="AC1000" s="9" t="str">
        <f t="shared" si="156"/>
        <v>Y</v>
      </c>
      <c r="AD1000" s="9" t="str">
        <f t="shared" si="157"/>
        <v>Y</v>
      </c>
      <c r="AE1000" s="9" t="str">
        <f t="shared" si="158"/>
        <v>Y</v>
      </c>
      <c r="AF1000" s="11" t="str">
        <f t="shared" si="159"/>
        <v>Y</v>
      </c>
    </row>
    <row r="1001" spans="1:32" ht="13" x14ac:dyDescent="0.15">
      <c r="A1001" s="1" t="s">
        <v>2623</v>
      </c>
      <c r="B1001" s="1" t="s">
        <v>214</v>
      </c>
      <c r="C1001" s="2">
        <v>13607</v>
      </c>
      <c r="D1001" s="1" t="s">
        <v>2329</v>
      </c>
      <c r="E1001" s="1">
        <v>1</v>
      </c>
      <c r="F1001" s="1" t="s">
        <v>11</v>
      </c>
      <c r="G1001" s="2">
        <v>11081</v>
      </c>
      <c r="H1001" s="1" t="s">
        <v>4</v>
      </c>
      <c r="I1001" s="1" t="s">
        <v>5</v>
      </c>
      <c r="J1001" s="1" t="s">
        <v>13</v>
      </c>
      <c r="K1001" s="1">
        <v>3</v>
      </c>
      <c r="L1001" s="3">
        <v>45443</v>
      </c>
      <c r="M1001" s="1">
        <v>12</v>
      </c>
      <c r="N1001" s="1" t="s">
        <v>2624</v>
      </c>
      <c r="O1001" s="1" t="s">
        <v>20</v>
      </c>
      <c r="P1001" s="1">
        <v>999</v>
      </c>
      <c r="Q1001" s="1">
        <v>51.4</v>
      </c>
      <c r="R1001" s="1">
        <v>5</v>
      </c>
      <c r="S1001" s="1">
        <v>110</v>
      </c>
      <c r="T1001" s="1">
        <v>2021</v>
      </c>
      <c r="U1001" s="5" t="str">
        <f t="shared" si="150"/>
        <v>Manual</v>
      </c>
      <c r="V1001" s="7">
        <f t="shared" si="151"/>
        <v>10000</v>
      </c>
      <c r="W1001" s="7" t="str">
        <f>IFERROR(INDEX(PriceBands!C:C,MATCH(V1001,PriceBands!A:A,0)),"£30k+")</f>
        <v>£10-£15k</v>
      </c>
      <c r="X1001" s="7">
        <f t="shared" si="152"/>
        <v>0</v>
      </c>
      <c r="Y1001" s="7" t="str">
        <f>IFERROR(INDEX(MileageBand!B:B,MATCH(VehicleData!X1001,MileageBand!A:A,0)),"Extremely High")</f>
        <v>Low</v>
      </c>
      <c r="Z1001" s="7">
        <f t="shared" si="153"/>
        <v>1</v>
      </c>
      <c r="AA1001" s="9" t="str">
        <f t="shared" si="154"/>
        <v>Y</v>
      </c>
      <c r="AB1001" s="9" t="str">
        <f t="shared" si="155"/>
        <v>Y</v>
      </c>
      <c r="AC1001" s="9" t="str">
        <f t="shared" si="156"/>
        <v>Y</v>
      </c>
      <c r="AD1001" s="9" t="str">
        <f t="shared" si="157"/>
        <v>Y</v>
      </c>
      <c r="AE1001" s="9" t="str">
        <f t="shared" si="158"/>
        <v>Y</v>
      </c>
      <c r="AF1001" s="11" t="str">
        <f t="shared" si="159"/>
        <v>Y</v>
      </c>
    </row>
    <row r="1002" spans="1:32" ht="13" x14ac:dyDescent="0.15">
      <c r="A1002" s="1" t="s">
        <v>2625</v>
      </c>
      <c r="B1002" s="1" t="s">
        <v>214</v>
      </c>
      <c r="C1002" s="2">
        <v>13505</v>
      </c>
      <c r="D1002" s="1" t="s">
        <v>2329</v>
      </c>
      <c r="E1002" s="1">
        <v>1</v>
      </c>
      <c r="F1002" s="1" t="s">
        <v>11</v>
      </c>
      <c r="G1002" s="2">
        <v>18259</v>
      </c>
      <c r="H1002" s="1" t="s">
        <v>56</v>
      </c>
      <c r="I1002" s="1" t="s">
        <v>5</v>
      </c>
      <c r="J1002" s="1" t="s">
        <v>13</v>
      </c>
      <c r="K1002" s="1">
        <v>3</v>
      </c>
      <c r="L1002" s="3">
        <v>45412</v>
      </c>
      <c r="M1002" s="1">
        <v>12</v>
      </c>
      <c r="N1002" s="1" t="s">
        <v>2626</v>
      </c>
      <c r="O1002" s="1" t="s">
        <v>20</v>
      </c>
      <c r="P1002" s="1">
        <v>999</v>
      </c>
      <c r="Q1002" s="1">
        <v>51.4</v>
      </c>
      <c r="R1002" s="1">
        <v>5</v>
      </c>
      <c r="S1002" s="1">
        <v>110</v>
      </c>
      <c r="T1002" s="1">
        <v>2021</v>
      </c>
      <c r="U1002" s="5" t="str">
        <f t="shared" si="150"/>
        <v>Manual</v>
      </c>
      <c r="V1002" s="7">
        <f t="shared" si="151"/>
        <v>10000</v>
      </c>
      <c r="W1002" s="7" t="str">
        <f>IFERROR(INDEX(PriceBands!C:C,MATCH(V1002,PriceBands!A:A,0)),"£30k+")</f>
        <v>£10-£15k</v>
      </c>
      <c r="X1002" s="7">
        <f t="shared" si="152"/>
        <v>0</v>
      </c>
      <c r="Y1002" s="7" t="str">
        <f>IFERROR(INDEX(MileageBand!B:B,MATCH(VehicleData!X1002,MileageBand!A:A,0)),"Extremely High")</f>
        <v>Low</v>
      </c>
      <c r="Z1002" s="7">
        <f t="shared" si="153"/>
        <v>1</v>
      </c>
      <c r="AA1002" s="9" t="str">
        <f t="shared" si="154"/>
        <v>Y</v>
      </c>
      <c r="AB1002" s="9" t="str">
        <f t="shared" si="155"/>
        <v>Y</v>
      </c>
      <c r="AC1002" s="9" t="str">
        <f t="shared" si="156"/>
        <v>Y</v>
      </c>
      <c r="AD1002" s="9" t="str">
        <f t="shared" si="157"/>
        <v>Y</v>
      </c>
      <c r="AE1002" s="9" t="str">
        <f t="shared" si="158"/>
        <v>Y</v>
      </c>
      <c r="AF1002" s="11" t="str">
        <f t="shared" si="159"/>
        <v>Y</v>
      </c>
    </row>
    <row r="1003" spans="1:32" ht="13" x14ac:dyDescent="0.15">
      <c r="A1003" s="1" t="s">
        <v>2627</v>
      </c>
      <c r="B1003" s="1" t="s">
        <v>214</v>
      </c>
      <c r="C1003" s="2">
        <v>13517</v>
      </c>
      <c r="D1003" s="1" t="s">
        <v>2329</v>
      </c>
      <c r="E1003" s="1">
        <v>1</v>
      </c>
      <c r="F1003" s="1" t="s">
        <v>11</v>
      </c>
      <c r="G1003" s="2">
        <v>15196</v>
      </c>
      <c r="H1003" s="1" t="s">
        <v>56</v>
      </c>
      <c r="I1003" s="1" t="s">
        <v>5</v>
      </c>
      <c r="J1003" s="1" t="s">
        <v>13</v>
      </c>
      <c r="K1003" s="1">
        <v>3</v>
      </c>
      <c r="L1003" s="3">
        <v>45412</v>
      </c>
      <c r="M1003" s="1">
        <v>12</v>
      </c>
      <c r="N1003" s="1" t="s">
        <v>2628</v>
      </c>
      <c r="O1003" s="1" t="s">
        <v>20</v>
      </c>
      <c r="P1003" s="1">
        <v>999</v>
      </c>
      <c r="Q1003" s="1">
        <v>51.4</v>
      </c>
      <c r="R1003" s="1">
        <v>5</v>
      </c>
      <c r="S1003" s="1">
        <v>110</v>
      </c>
      <c r="T1003" s="1">
        <v>2021</v>
      </c>
      <c r="U1003" s="5" t="str">
        <f t="shared" si="150"/>
        <v>Manual</v>
      </c>
      <c r="V1003" s="7">
        <f t="shared" si="151"/>
        <v>10000</v>
      </c>
      <c r="W1003" s="7" t="str">
        <f>IFERROR(INDEX(PriceBands!C:C,MATCH(V1003,PriceBands!A:A,0)),"£30k+")</f>
        <v>£10-£15k</v>
      </c>
      <c r="X1003" s="7">
        <f t="shared" si="152"/>
        <v>0</v>
      </c>
      <c r="Y1003" s="7" t="str">
        <f>IFERROR(INDEX(MileageBand!B:B,MATCH(VehicleData!X1003,MileageBand!A:A,0)),"Extremely High")</f>
        <v>Low</v>
      </c>
      <c r="Z1003" s="7">
        <f t="shared" si="153"/>
        <v>1</v>
      </c>
      <c r="AA1003" s="9" t="str">
        <f t="shared" si="154"/>
        <v>Y</v>
      </c>
      <c r="AB1003" s="9" t="str">
        <f t="shared" si="155"/>
        <v>Y</v>
      </c>
      <c r="AC1003" s="9" t="str">
        <f t="shared" si="156"/>
        <v>Y</v>
      </c>
      <c r="AD1003" s="9" t="str">
        <f t="shared" si="157"/>
        <v>Y</v>
      </c>
      <c r="AE1003" s="9" t="str">
        <f t="shared" si="158"/>
        <v>Y</v>
      </c>
      <c r="AF1003" s="11" t="str">
        <f t="shared" si="159"/>
        <v>Y</v>
      </c>
    </row>
    <row r="1004" spans="1:32" ht="13" x14ac:dyDescent="0.15">
      <c r="A1004" s="1" t="s">
        <v>2629</v>
      </c>
      <c r="B1004" s="1" t="s">
        <v>214</v>
      </c>
      <c r="C1004" s="2">
        <v>13603</v>
      </c>
      <c r="D1004" s="1" t="s">
        <v>2329</v>
      </c>
      <c r="E1004" s="1">
        <v>1</v>
      </c>
      <c r="F1004" s="1" t="s">
        <v>11</v>
      </c>
      <c r="G1004" s="2">
        <v>18229</v>
      </c>
      <c r="H1004" s="1" t="s">
        <v>56</v>
      </c>
      <c r="I1004" s="1" t="s">
        <v>5</v>
      </c>
      <c r="J1004" s="1" t="s">
        <v>13</v>
      </c>
      <c r="K1004" s="1">
        <v>3</v>
      </c>
      <c r="L1004" s="3">
        <v>45443</v>
      </c>
      <c r="M1004" s="1">
        <v>12</v>
      </c>
      <c r="N1004" s="1" t="s">
        <v>2630</v>
      </c>
      <c r="O1004" s="1" t="s">
        <v>20</v>
      </c>
      <c r="P1004" s="1">
        <v>999</v>
      </c>
      <c r="Q1004" s="1">
        <v>51.4</v>
      </c>
      <c r="R1004" s="1">
        <v>5</v>
      </c>
      <c r="S1004" s="1">
        <v>110</v>
      </c>
      <c r="T1004" s="1">
        <v>2021</v>
      </c>
      <c r="U1004" s="5" t="str">
        <f t="shared" si="150"/>
        <v>Manual</v>
      </c>
      <c r="V1004" s="7">
        <f t="shared" si="151"/>
        <v>10000</v>
      </c>
      <c r="W1004" s="7" t="str">
        <f>IFERROR(INDEX(PriceBands!C:C,MATCH(V1004,PriceBands!A:A,0)),"£30k+")</f>
        <v>£10-£15k</v>
      </c>
      <c r="X1004" s="7">
        <f t="shared" si="152"/>
        <v>0</v>
      </c>
      <c r="Y1004" s="7" t="str">
        <f>IFERROR(INDEX(MileageBand!B:B,MATCH(VehicleData!X1004,MileageBand!A:A,0)),"Extremely High")</f>
        <v>Low</v>
      </c>
      <c r="Z1004" s="7">
        <f t="shared" si="153"/>
        <v>1</v>
      </c>
      <c r="AA1004" s="9" t="str">
        <f t="shared" si="154"/>
        <v>Y</v>
      </c>
      <c r="AB1004" s="9" t="str">
        <f t="shared" si="155"/>
        <v>Y</v>
      </c>
      <c r="AC1004" s="9" t="str">
        <f t="shared" si="156"/>
        <v>Y</v>
      </c>
      <c r="AD1004" s="9" t="str">
        <f t="shared" si="157"/>
        <v>Y</v>
      </c>
      <c r="AE1004" s="9" t="str">
        <f t="shared" si="158"/>
        <v>Y</v>
      </c>
      <c r="AF1004" s="11" t="str">
        <f t="shared" si="159"/>
        <v>Y</v>
      </c>
    </row>
    <row r="1005" spans="1:32" ht="13" x14ac:dyDescent="0.15">
      <c r="A1005" s="1" t="s">
        <v>2631</v>
      </c>
      <c r="B1005" s="1" t="s">
        <v>214</v>
      </c>
      <c r="C1005" s="2">
        <v>13648</v>
      </c>
      <c r="D1005" s="1" t="s">
        <v>2329</v>
      </c>
      <c r="E1005" s="1">
        <v>1</v>
      </c>
      <c r="F1005" s="1" t="s">
        <v>11</v>
      </c>
      <c r="G1005" s="2">
        <v>17347</v>
      </c>
      <c r="H1005" s="1" t="s">
        <v>56</v>
      </c>
      <c r="I1005" s="1" t="s">
        <v>5</v>
      </c>
      <c r="J1005" s="1" t="s">
        <v>13</v>
      </c>
      <c r="K1005" s="1">
        <v>3</v>
      </c>
      <c r="L1005" s="3">
        <v>45443</v>
      </c>
      <c r="M1005" s="1">
        <v>12</v>
      </c>
      <c r="N1005" s="1" t="s">
        <v>2336</v>
      </c>
      <c r="O1005" s="1" t="s">
        <v>20</v>
      </c>
      <c r="P1005" s="1">
        <v>999</v>
      </c>
      <c r="Q1005" s="1">
        <v>51.4</v>
      </c>
      <c r="R1005" s="1">
        <v>5</v>
      </c>
      <c r="S1005" s="1">
        <v>110</v>
      </c>
      <c r="T1005" s="1">
        <v>2021</v>
      </c>
      <c r="U1005" s="5" t="str">
        <f t="shared" si="150"/>
        <v>Manual</v>
      </c>
      <c r="V1005" s="7">
        <f t="shared" si="151"/>
        <v>10000</v>
      </c>
      <c r="W1005" s="7" t="str">
        <f>IFERROR(INDEX(PriceBands!C:C,MATCH(V1005,PriceBands!A:A,0)),"£30k+")</f>
        <v>£10-£15k</v>
      </c>
      <c r="X1005" s="7">
        <f t="shared" si="152"/>
        <v>0</v>
      </c>
      <c r="Y1005" s="7" t="str">
        <f>IFERROR(INDEX(MileageBand!B:B,MATCH(VehicleData!X1005,MileageBand!A:A,0)),"Extremely High")</f>
        <v>Low</v>
      </c>
      <c r="Z1005" s="7">
        <f t="shared" si="153"/>
        <v>1</v>
      </c>
      <c r="AA1005" s="9" t="str">
        <f t="shared" si="154"/>
        <v>Y</v>
      </c>
      <c r="AB1005" s="9" t="str">
        <f t="shared" si="155"/>
        <v>Y</v>
      </c>
      <c r="AC1005" s="9" t="str">
        <f t="shared" si="156"/>
        <v>Y</v>
      </c>
      <c r="AD1005" s="9" t="str">
        <f t="shared" si="157"/>
        <v>Y</v>
      </c>
      <c r="AE1005" s="9" t="str">
        <f t="shared" si="158"/>
        <v>Y</v>
      </c>
      <c r="AF1005" s="11" t="str">
        <f t="shared" si="159"/>
        <v>Y</v>
      </c>
    </row>
    <row r="1006" spans="1:32" ht="13" x14ac:dyDescent="0.15">
      <c r="A1006" s="1" t="s">
        <v>2632</v>
      </c>
      <c r="B1006" s="1" t="s">
        <v>214</v>
      </c>
      <c r="C1006" s="2">
        <v>13517</v>
      </c>
      <c r="D1006" s="1" t="s">
        <v>2329</v>
      </c>
      <c r="E1006" s="1">
        <v>1</v>
      </c>
      <c r="F1006" s="1" t="s">
        <v>11</v>
      </c>
      <c r="G1006" s="2">
        <v>11866</v>
      </c>
      <c r="H1006" s="1" t="s">
        <v>56</v>
      </c>
      <c r="I1006" s="1" t="s">
        <v>5</v>
      </c>
      <c r="J1006" s="1" t="s">
        <v>13</v>
      </c>
      <c r="K1006" s="1">
        <v>3</v>
      </c>
      <c r="L1006" s="3">
        <v>45412</v>
      </c>
      <c r="M1006" s="1">
        <v>12</v>
      </c>
      <c r="N1006" s="1" t="s">
        <v>2633</v>
      </c>
      <c r="O1006" s="1" t="s">
        <v>20</v>
      </c>
      <c r="P1006" s="1">
        <v>999</v>
      </c>
      <c r="Q1006" s="1">
        <v>51.4</v>
      </c>
      <c r="R1006" s="1">
        <v>5</v>
      </c>
      <c r="S1006" s="1">
        <v>110</v>
      </c>
      <c r="T1006" s="1">
        <v>2021</v>
      </c>
      <c r="U1006" s="5" t="str">
        <f t="shared" si="150"/>
        <v>Manual</v>
      </c>
      <c r="V1006" s="7">
        <f t="shared" si="151"/>
        <v>10000</v>
      </c>
      <c r="W1006" s="7" t="str">
        <f>IFERROR(INDEX(PriceBands!C:C,MATCH(V1006,PriceBands!A:A,0)),"£30k+")</f>
        <v>£10-£15k</v>
      </c>
      <c r="X1006" s="7">
        <f t="shared" si="152"/>
        <v>0</v>
      </c>
      <c r="Y1006" s="7" t="str">
        <f>IFERROR(INDEX(MileageBand!B:B,MATCH(VehicleData!X1006,MileageBand!A:A,0)),"Extremely High")</f>
        <v>Low</v>
      </c>
      <c r="Z1006" s="7">
        <f t="shared" si="153"/>
        <v>1</v>
      </c>
      <c r="AA1006" s="9" t="str">
        <f t="shared" si="154"/>
        <v>Y</v>
      </c>
      <c r="AB1006" s="9" t="str">
        <f t="shared" si="155"/>
        <v>Y</v>
      </c>
      <c r="AC1006" s="9" t="str">
        <f t="shared" si="156"/>
        <v>Y</v>
      </c>
      <c r="AD1006" s="9" t="str">
        <f t="shared" si="157"/>
        <v>Y</v>
      </c>
      <c r="AE1006" s="9" t="str">
        <f t="shared" si="158"/>
        <v>Y</v>
      </c>
      <c r="AF1006" s="11" t="str">
        <f t="shared" si="159"/>
        <v>Y</v>
      </c>
    </row>
    <row r="1007" spans="1:32" ht="13" x14ac:dyDescent="0.15">
      <c r="A1007" s="1" t="s">
        <v>2634</v>
      </c>
      <c r="B1007" s="1" t="s">
        <v>214</v>
      </c>
      <c r="C1007" s="2">
        <v>13643</v>
      </c>
      <c r="D1007" s="1" t="s">
        <v>2329</v>
      </c>
      <c r="E1007" s="1">
        <v>1</v>
      </c>
      <c r="F1007" s="1" t="s">
        <v>11</v>
      </c>
      <c r="G1007" s="2">
        <v>19549</v>
      </c>
      <c r="H1007" s="1" t="s">
        <v>56</v>
      </c>
      <c r="I1007" s="1" t="s">
        <v>5</v>
      </c>
      <c r="J1007" s="1" t="s">
        <v>13</v>
      </c>
      <c r="K1007" s="1">
        <v>3</v>
      </c>
      <c r="L1007" s="3">
        <v>45443</v>
      </c>
      <c r="M1007" s="1">
        <v>12</v>
      </c>
      <c r="N1007" s="1" t="s">
        <v>2635</v>
      </c>
      <c r="O1007" s="1" t="s">
        <v>20</v>
      </c>
      <c r="P1007" s="1">
        <v>999</v>
      </c>
      <c r="Q1007" s="1">
        <v>51.4</v>
      </c>
      <c r="R1007" s="1">
        <v>5</v>
      </c>
      <c r="S1007" s="1">
        <v>110</v>
      </c>
      <c r="T1007" s="1">
        <v>2021</v>
      </c>
      <c r="U1007" s="5" t="str">
        <f t="shared" si="150"/>
        <v>Manual</v>
      </c>
      <c r="V1007" s="7">
        <f t="shared" si="151"/>
        <v>10000</v>
      </c>
      <c r="W1007" s="7" t="str">
        <f>IFERROR(INDEX(PriceBands!C:C,MATCH(V1007,PriceBands!A:A,0)),"£30k+")</f>
        <v>£10-£15k</v>
      </c>
      <c r="X1007" s="7">
        <f t="shared" si="152"/>
        <v>0</v>
      </c>
      <c r="Y1007" s="7" t="str">
        <f>IFERROR(INDEX(MileageBand!B:B,MATCH(VehicleData!X1007,MileageBand!A:A,0)),"Extremely High")</f>
        <v>Low</v>
      </c>
      <c r="Z1007" s="7">
        <f t="shared" si="153"/>
        <v>1</v>
      </c>
      <c r="AA1007" s="9" t="str">
        <f t="shared" si="154"/>
        <v>Y</v>
      </c>
      <c r="AB1007" s="9" t="str">
        <f t="shared" si="155"/>
        <v>Y</v>
      </c>
      <c r="AC1007" s="9" t="str">
        <f t="shared" si="156"/>
        <v>Y</v>
      </c>
      <c r="AD1007" s="9" t="str">
        <f t="shared" si="157"/>
        <v>Y</v>
      </c>
      <c r="AE1007" s="9" t="str">
        <f t="shared" si="158"/>
        <v>Y</v>
      </c>
      <c r="AF1007" s="11" t="str">
        <f t="shared" si="159"/>
        <v>Y</v>
      </c>
    </row>
    <row r="1008" spans="1:32" ht="13" x14ac:dyDescent="0.15">
      <c r="A1008" s="1" t="s">
        <v>2636</v>
      </c>
      <c r="B1008" s="1" t="s">
        <v>214</v>
      </c>
      <c r="C1008" s="2">
        <v>13619</v>
      </c>
      <c r="D1008" s="1" t="s">
        <v>2329</v>
      </c>
      <c r="E1008" s="1">
        <v>1</v>
      </c>
      <c r="F1008" s="1" t="s">
        <v>11</v>
      </c>
      <c r="G1008" s="2">
        <v>14093</v>
      </c>
      <c r="H1008" s="1" t="s">
        <v>56</v>
      </c>
      <c r="I1008" s="1" t="s">
        <v>5</v>
      </c>
      <c r="J1008" s="1" t="s">
        <v>13</v>
      </c>
      <c r="K1008" s="1">
        <v>3</v>
      </c>
      <c r="L1008" s="3">
        <v>45443</v>
      </c>
      <c r="M1008" s="1">
        <v>12</v>
      </c>
      <c r="N1008" s="1" t="s">
        <v>2637</v>
      </c>
      <c r="O1008" s="1" t="s">
        <v>20</v>
      </c>
      <c r="P1008" s="1">
        <v>999</v>
      </c>
      <c r="Q1008" s="1">
        <v>51.4</v>
      </c>
      <c r="R1008" s="1">
        <v>5</v>
      </c>
      <c r="S1008" s="1">
        <v>110</v>
      </c>
      <c r="T1008" s="1">
        <v>2021</v>
      </c>
      <c r="U1008" s="5" t="str">
        <f t="shared" si="150"/>
        <v>Manual</v>
      </c>
      <c r="V1008" s="7">
        <f t="shared" si="151"/>
        <v>10000</v>
      </c>
      <c r="W1008" s="7" t="str">
        <f>IFERROR(INDEX(PriceBands!C:C,MATCH(V1008,PriceBands!A:A,0)),"£30k+")</f>
        <v>£10-£15k</v>
      </c>
      <c r="X1008" s="7">
        <f t="shared" si="152"/>
        <v>0</v>
      </c>
      <c r="Y1008" s="7" t="str">
        <f>IFERROR(INDEX(MileageBand!B:B,MATCH(VehicleData!X1008,MileageBand!A:A,0)),"Extremely High")</f>
        <v>Low</v>
      </c>
      <c r="Z1008" s="7">
        <f t="shared" si="153"/>
        <v>1</v>
      </c>
      <c r="AA1008" s="9" t="str">
        <f t="shared" si="154"/>
        <v>Y</v>
      </c>
      <c r="AB1008" s="9" t="str">
        <f t="shared" si="155"/>
        <v>Y</v>
      </c>
      <c r="AC1008" s="9" t="str">
        <f t="shared" si="156"/>
        <v>Y</v>
      </c>
      <c r="AD1008" s="9" t="str">
        <f t="shared" si="157"/>
        <v>Y</v>
      </c>
      <c r="AE1008" s="9" t="str">
        <f t="shared" si="158"/>
        <v>Y</v>
      </c>
      <c r="AF1008" s="11" t="str">
        <f t="shared" si="159"/>
        <v>Y</v>
      </c>
    </row>
    <row r="1009" spans="1:32" ht="13" x14ac:dyDescent="0.15">
      <c r="A1009" s="1" t="s">
        <v>2638</v>
      </c>
      <c r="B1009" s="1" t="s">
        <v>214</v>
      </c>
      <c r="C1009" s="2">
        <v>13648</v>
      </c>
      <c r="D1009" s="1" t="s">
        <v>2329</v>
      </c>
      <c r="E1009" s="1">
        <v>1</v>
      </c>
      <c r="F1009" s="1" t="s">
        <v>11</v>
      </c>
      <c r="G1009" s="2">
        <v>14557</v>
      </c>
      <c r="H1009" s="1" t="s">
        <v>56</v>
      </c>
      <c r="I1009" s="1" t="s">
        <v>5</v>
      </c>
      <c r="J1009" s="1" t="s">
        <v>13</v>
      </c>
      <c r="K1009" s="1">
        <v>3</v>
      </c>
      <c r="L1009" s="3">
        <v>45443</v>
      </c>
      <c r="M1009" s="1">
        <v>12</v>
      </c>
      <c r="N1009" s="1" t="s">
        <v>2414</v>
      </c>
      <c r="O1009" s="1" t="s">
        <v>20</v>
      </c>
      <c r="P1009" s="1">
        <v>999</v>
      </c>
      <c r="Q1009" s="1">
        <v>51.4</v>
      </c>
      <c r="R1009" s="1">
        <v>5</v>
      </c>
      <c r="S1009" s="1">
        <v>110</v>
      </c>
      <c r="T1009" s="1">
        <v>2021</v>
      </c>
      <c r="U1009" s="5" t="str">
        <f t="shared" si="150"/>
        <v>Manual</v>
      </c>
      <c r="V1009" s="7">
        <f t="shared" si="151"/>
        <v>10000</v>
      </c>
      <c r="W1009" s="7" t="str">
        <f>IFERROR(INDEX(PriceBands!C:C,MATCH(V1009,PriceBands!A:A,0)),"£30k+")</f>
        <v>£10-£15k</v>
      </c>
      <c r="X1009" s="7">
        <f t="shared" si="152"/>
        <v>0</v>
      </c>
      <c r="Y1009" s="7" t="str">
        <f>IFERROR(INDEX(MileageBand!B:B,MATCH(VehicleData!X1009,MileageBand!A:A,0)),"Extremely High")</f>
        <v>Low</v>
      </c>
      <c r="Z1009" s="7">
        <f t="shared" si="153"/>
        <v>1</v>
      </c>
      <c r="AA1009" s="9" t="str">
        <f t="shared" si="154"/>
        <v>Y</v>
      </c>
      <c r="AB1009" s="9" t="str">
        <f t="shared" si="155"/>
        <v>Y</v>
      </c>
      <c r="AC1009" s="9" t="str">
        <f t="shared" si="156"/>
        <v>Y</v>
      </c>
      <c r="AD1009" s="9" t="str">
        <f t="shared" si="157"/>
        <v>Y</v>
      </c>
      <c r="AE1009" s="9" t="str">
        <f t="shared" si="158"/>
        <v>Y</v>
      </c>
      <c r="AF1009" s="11" t="str">
        <f t="shared" si="159"/>
        <v>Y</v>
      </c>
    </row>
    <row r="1010" spans="1:32" ht="13" x14ac:dyDescent="0.15">
      <c r="A1010" s="1" t="s">
        <v>2639</v>
      </c>
      <c r="B1010" s="1" t="s">
        <v>214</v>
      </c>
      <c r="C1010" s="2">
        <v>13517</v>
      </c>
      <c r="D1010" s="1" t="s">
        <v>2329</v>
      </c>
      <c r="E1010" s="1">
        <v>1</v>
      </c>
      <c r="F1010" s="1" t="s">
        <v>11</v>
      </c>
      <c r="G1010" s="2">
        <v>19685</v>
      </c>
      <c r="H1010" s="1" t="s">
        <v>48</v>
      </c>
      <c r="I1010" s="1" t="s">
        <v>5</v>
      </c>
      <c r="J1010" s="1" t="s">
        <v>13</v>
      </c>
      <c r="K1010" s="1">
        <v>3</v>
      </c>
      <c r="L1010" s="3">
        <v>45412</v>
      </c>
      <c r="M1010" s="1">
        <v>12</v>
      </c>
      <c r="N1010" s="1" t="s">
        <v>2640</v>
      </c>
      <c r="O1010" s="1" t="s">
        <v>20</v>
      </c>
      <c r="P1010" s="1">
        <v>999</v>
      </c>
      <c r="Q1010" s="1">
        <v>51.4</v>
      </c>
      <c r="R1010" s="1">
        <v>5</v>
      </c>
      <c r="S1010" s="1">
        <v>110</v>
      </c>
      <c r="T1010" s="1">
        <v>2021</v>
      </c>
      <c r="U1010" s="5" t="str">
        <f t="shared" si="150"/>
        <v>Manual</v>
      </c>
      <c r="V1010" s="7">
        <f t="shared" si="151"/>
        <v>10000</v>
      </c>
      <c r="W1010" s="7" t="str">
        <f>IFERROR(INDEX(PriceBands!C:C,MATCH(V1010,PriceBands!A:A,0)),"£30k+")</f>
        <v>£10-£15k</v>
      </c>
      <c r="X1010" s="7">
        <f t="shared" si="152"/>
        <v>0</v>
      </c>
      <c r="Y1010" s="7" t="str">
        <f>IFERROR(INDEX(MileageBand!B:B,MATCH(VehicleData!X1010,MileageBand!A:A,0)),"Extremely High")</f>
        <v>Low</v>
      </c>
      <c r="Z1010" s="7">
        <f t="shared" si="153"/>
        <v>1</v>
      </c>
      <c r="AA1010" s="9" t="str">
        <f t="shared" si="154"/>
        <v>Y</v>
      </c>
      <c r="AB1010" s="9" t="str">
        <f t="shared" si="155"/>
        <v>Y</v>
      </c>
      <c r="AC1010" s="9" t="str">
        <f t="shared" si="156"/>
        <v>Y</v>
      </c>
      <c r="AD1010" s="9" t="str">
        <f t="shared" si="157"/>
        <v>Y</v>
      </c>
      <c r="AE1010" s="9" t="str">
        <f t="shared" si="158"/>
        <v>Y</v>
      </c>
      <c r="AF1010" s="11" t="str">
        <f t="shared" si="159"/>
        <v>Y</v>
      </c>
    </row>
    <row r="1011" spans="1:32" ht="13" x14ac:dyDescent="0.15">
      <c r="A1011" s="1" t="s">
        <v>2641</v>
      </c>
      <c r="B1011" s="1" t="s">
        <v>214</v>
      </c>
      <c r="C1011" s="2">
        <v>13513</v>
      </c>
      <c r="D1011" s="1" t="s">
        <v>2329</v>
      </c>
      <c r="E1011" s="1">
        <v>1</v>
      </c>
      <c r="F1011" s="1" t="s">
        <v>11</v>
      </c>
      <c r="G1011" s="2">
        <v>19489</v>
      </c>
      <c r="H1011" s="1" t="s">
        <v>48</v>
      </c>
      <c r="I1011" s="1" t="s">
        <v>5</v>
      </c>
      <c r="J1011" s="1" t="s">
        <v>13</v>
      </c>
      <c r="K1011" s="1">
        <v>3</v>
      </c>
      <c r="L1011" s="3">
        <v>45412</v>
      </c>
      <c r="M1011" s="1">
        <v>12</v>
      </c>
      <c r="N1011" s="1" t="s">
        <v>2444</v>
      </c>
      <c r="O1011" s="1" t="s">
        <v>20</v>
      </c>
      <c r="P1011" s="1">
        <v>999</v>
      </c>
      <c r="Q1011" s="1">
        <v>51.4</v>
      </c>
      <c r="R1011" s="1">
        <v>5</v>
      </c>
      <c r="S1011" s="1">
        <v>110</v>
      </c>
      <c r="T1011" s="1">
        <v>2021</v>
      </c>
      <c r="U1011" s="5" t="str">
        <f t="shared" si="150"/>
        <v>Manual</v>
      </c>
      <c r="V1011" s="7">
        <f t="shared" si="151"/>
        <v>10000</v>
      </c>
      <c r="W1011" s="7" t="str">
        <f>IFERROR(INDEX(PriceBands!C:C,MATCH(V1011,PriceBands!A:A,0)),"£30k+")</f>
        <v>£10-£15k</v>
      </c>
      <c r="X1011" s="7">
        <f t="shared" si="152"/>
        <v>0</v>
      </c>
      <c r="Y1011" s="7" t="str">
        <f>IFERROR(INDEX(MileageBand!B:B,MATCH(VehicleData!X1011,MileageBand!A:A,0)),"Extremely High")</f>
        <v>Low</v>
      </c>
      <c r="Z1011" s="7">
        <f t="shared" si="153"/>
        <v>1</v>
      </c>
      <c r="AA1011" s="9" t="str">
        <f t="shared" si="154"/>
        <v>Y</v>
      </c>
      <c r="AB1011" s="9" t="str">
        <f t="shared" si="155"/>
        <v>Y</v>
      </c>
      <c r="AC1011" s="9" t="str">
        <f t="shared" si="156"/>
        <v>Y</v>
      </c>
      <c r="AD1011" s="9" t="str">
        <f t="shared" si="157"/>
        <v>Y</v>
      </c>
      <c r="AE1011" s="9" t="str">
        <f t="shared" si="158"/>
        <v>Y</v>
      </c>
      <c r="AF1011" s="11" t="str">
        <f t="shared" si="159"/>
        <v>Y</v>
      </c>
    </row>
    <row r="1012" spans="1:32" ht="13" x14ac:dyDescent="0.15">
      <c r="A1012" s="1" t="s">
        <v>2642</v>
      </c>
      <c r="B1012" s="1" t="s">
        <v>214</v>
      </c>
      <c r="C1012" s="2">
        <v>13505</v>
      </c>
      <c r="D1012" s="1" t="s">
        <v>2329</v>
      </c>
      <c r="E1012" s="1">
        <v>1</v>
      </c>
      <c r="F1012" s="1" t="s">
        <v>11</v>
      </c>
      <c r="G1012" s="2">
        <v>11610</v>
      </c>
      <c r="H1012" s="1" t="s">
        <v>48</v>
      </c>
      <c r="I1012" s="1" t="s">
        <v>5</v>
      </c>
      <c r="J1012" s="1" t="s">
        <v>13</v>
      </c>
      <c r="K1012" s="1">
        <v>3</v>
      </c>
      <c r="L1012" s="3">
        <v>45412</v>
      </c>
      <c r="M1012" s="1">
        <v>12</v>
      </c>
      <c r="N1012" s="1" t="s">
        <v>2492</v>
      </c>
      <c r="O1012" s="1" t="s">
        <v>20</v>
      </c>
      <c r="P1012" s="1">
        <v>999</v>
      </c>
      <c r="Q1012" s="1">
        <v>51.4</v>
      </c>
      <c r="R1012" s="1">
        <v>5</v>
      </c>
      <c r="S1012" s="1">
        <v>110</v>
      </c>
      <c r="T1012" s="1">
        <v>2021</v>
      </c>
      <c r="U1012" s="5" t="str">
        <f t="shared" si="150"/>
        <v>Manual</v>
      </c>
      <c r="V1012" s="7">
        <f t="shared" si="151"/>
        <v>10000</v>
      </c>
      <c r="W1012" s="7" t="str">
        <f>IFERROR(INDEX(PriceBands!C:C,MATCH(V1012,PriceBands!A:A,0)),"£30k+")</f>
        <v>£10-£15k</v>
      </c>
      <c r="X1012" s="7">
        <f t="shared" si="152"/>
        <v>0</v>
      </c>
      <c r="Y1012" s="7" t="str">
        <f>IFERROR(INDEX(MileageBand!B:B,MATCH(VehicleData!X1012,MileageBand!A:A,0)),"Extremely High")</f>
        <v>Low</v>
      </c>
      <c r="Z1012" s="7">
        <f t="shared" si="153"/>
        <v>1</v>
      </c>
      <c r="AA1012" s="9" t="str">
        <f t="shared" si="154"/>
        <v>Y</v>
      </c>
      <c r="AB1012" s="9" t="str">
        <f t="shared" si="155"/>
        <v>Y</v>
      </c>
      <c r="AC1012" s="9" t="str">
        <f t="shared" si="156"/>
        <v>Y</v>
      </c>
      <c r="AD1012" s="9" t="str">
        <f t="shared" si="157"/>
        <v>Y</v>
      </c>
      <c r="AE1012" s="9" t="str">
        <f t="shared" si="158"/>
        <v>Y</v>
      </c>
      <c r="AF1012" s="11" t="str">
        <f t="shared" si="159"/>
        <v>Y</v>
      </c>
    </row>
    <row r="1013" spans="1:32" ht="13" x14ac:dyDescent="0.15">
      <c r="A1013" s="1" t="s">
        <v>2643</v>
      </c>
      <c r="B1013" s="1" t="s">
        <v>214</v>
      </c>
      <c r="C1013" s="2">
        <v>13513</v>
      </c>
      <c r="D1013" s="1" t="s">
        <v>2329</v>
      </c>
      <c r="E1013" s="1">
        <v>1</v>
      </c>
      <c r="F1013" s="1" t="s">
        <v>11</v>
      </c>
      <c r="G1013" s="2">
        <v>15400</v>
      </c>
      <c r="H1013" s="1" t="s">
        <v>65</v>
      </c>
      <c r="I1013" s="1" t="s">
        <v>5</v>
      </c>
      <c r="J1013" s="1" t="s">
        <v>13</v>
      </c>
      <c r="K1013" s="1">
        <v>3</v>
      </c>
      <c r="L1013" s="3">
        <v>45412</v>
      </c>
      <c r="M1013" s="1">
        <v>12</v>
      </c>
      <c r="N1013" s="1" t="s">
        <v>2444</v>
      </c>
      <c r="O1013" s="1" t="s">
        <v>20</v>
      </c>
      <c r="P1013" s="1">
        <v>999</v>
      </c>
      <c r="Q1013" s="1">
        <v>51.4</v>
      </c>
      <c r="R1013" s="1">
        <v>5</v>
      </c>
      <c r="S1013" s="1">
        <v>110</v>
      </c>
      <c r="T1013" s="1">
        <v>2021</v>
      </c>
      <c r="U1013" s="5" t="str">
        <f t="shared" si="150"/>
        <v>Manual</v>
      </c>
      <c r="V1013" s="7">
        <f t="shared" si="151"/>
        <v>10000</v>
      </c>
      <c r="W1013" s="7" t="str">
        <f>IFERROR(INDEX(PriceBands!C:C,MATCH(V1013,PriceBands!A:A,0)),"£30k+")</f>
        <v>£10-£15k</v>
      </c>
      <c r="X1013" s="7">
        <f t="shared" si="152"/>
        <v>0</v>
      </c>
      <c r="Y1013" s="7" t="str">
        <f>IFERROR(INDEX(MileageBand!B:B,MATCH(VehicleData!X1013,MileageBand!A:A,0)),"Extremely High")</f>
        <v>Low</v>
      </c>
      <c r="Z1013" s="7">
        <f t="shared" si="153"/>
        <v>1</v>
      </c>
      <c r="AA1013" s="9" t="str">
        <f t="shared" si="154"/>
        <v>Y</v>
      </c>
      <c r="AB1013" s="9" t="str">
        <f t="shared" si="155"/>
        <v>Y</v>
      </c>
      <c r="AC1013" s="9" t="str">
        <f t="shared" si="156"/>
        <v>Y</v>
      </c>
      <c r="AD1013" s="9" t="str">
        <f t="shared" si="157"/>
        <v>Y</v>
      </c>
      <c r="AE1013" s="9" t="str">
        <f t="shared" si="158"/>
        <v>Y</v>
      </c>
      <c r="AF1013" s="11" t="str">
        <f t="shared" si="159"/>
        <v>Y</v>
      </c>
    </row>
    <row r="1014" spans="1:32" ht="13" x14ac:dyDescent="0.15">
      <c r="A1014" s="1" t="s">
        <v>2644</v>
      </c>
      <c r="B1014" s="1" t="s">
        <v>214</v>
      </c>
      <c r="C1014" s="2">
        <v>13643</v>
      </c>
      <c r="D1014" s="1" t="s">
        <v>2329</v>
      </c>
      <c r="E1014" s="1">
        <v>1</v>
      </c>
      <c r="F1014" s="1" t="s">
        <v>11</v>
      </c>
      <c r="G1014" s="2">
        <v>20326</v>
      </c>
      <c r="H1014" s="1" t="s">
        <v>65</v>
      </c>
      <c r="I1014" s="1" t="s">
        <v>5</v>
      </c>
      <c r="J1014" s="1" t="s">
        <v>13</v>
      </c>
      <c r="K1014" s="1">
        <v>3</v>
      </c>
      <c r="L1014" s="3">
        <v>45443</v>
      </c>
      <c r="M1014" s="1">
        <v>12</v>
      </c>
      <c r="N1014" s="1" t="s">
        <v>2645</v>
      </c>
      <c r="O1014" s="1" t="s">
        <v>20</v>
      </c>
      <c r="P1014" s="1">
        <v>999</v>
      </c>
      <c r="Q1014" s="1">
        <v>51.4</v>
      </c>
      <c r="R1014" s="1">
        <v>5</v>
      </c>
      <c r="S1014" s="1">
        <v>110</v>
      </c>
      <c r="T1014" s="1">
        <v>2021</v>
      </c>
      <c r="U1014" s="5" t="str">
        <f t="shared" si="150"/>
        <v>Manual</v>
      </c>
      <c r="V1014" s="7">
        <f t="shared" si="151"/>
        <v>10000</v>
      </c>
      <c r="W1014" s="7" t="str">
        <f>IFERROR(INDEX(PriceBands!C:C,MATCH(V1014,PriceBands!A:A,0)),"£30k+")</f>
        <v>£10-£15k</v>
      </c>
      <c r="X1014" s="7">
        <f t="shared" si="152"/>
        <v>0</v>
      </c>
      <c r="Y1014" s="7" t="str">
        <f>IFERROR(INDEX(MileageBand!B:B,MATCH(VehicleData!X1014,MileageBand!A:A,0)),"Extremely High")</f>
        <v>Low</v>
      </c>
      <c r="Z1014" s="7">
        <f t="shared" si="153"/>
        <v>1</v>
      </c>
      <c r="AA1014" s="9" t="str">
        <f t="shared" si="154"/>
        <v>Y</v>
      </c>
      <c r="AB1014" s="9" t="str">
        <f t="shared" si="155"/>
        <v>Y</v>
      </c>
      <c r="AC1014" s="9" t="str">
        <f t="shared" si="156"/>
        <v>Y</v>
      </c>
      <c r="AD1014" s="9" t="str">
        <f t="shared" si="157"/>
        <v>Y</v>
      </c>
      <c r="AE1014" s="9" t="str">
        <f t="shared" si="158"/>
        <v>Y</v>
      </c>
      <c r="AF1014" s="11" t="str">
        <f t="shared" si="159"/>
        <v>Y</v>
      </c>
    </row>
    <row r="1015" spans="1:32" ht="13" x14ac:dyDescent="0.15">
      <c r="A1015" s="1" t="s">
        <v>2646</v>
      </c>
      <c r="B1015" s="1" t="s">
        <v>214</v>
      </c>
      <c r="C1015" s="2">
        <v>13517</v>
      </c>
      <c r="D1015" s="1" t="s">
        <v>2329</v>
      </c>
      <c r="E1015" s="1">
        <v>1</v>
      </c>
      <c r="F1015" s="1" t="s">
        <v>11</v>
      </c>
      <c r="G1015" s="2">
        <v>22812</v>
      </c>
      <c r="H1015" s="1" t="s">
        <v>65</v>
      </c>
      <c r="I1015" s="1" t="s">
        <v>5</v>
      </c>
      <c r="J1015" s="1" t="s">
        <v>13</v>
      </c>
      <c r="K1015" s="1">
        <v>3</v>
      </c>
      <c r="L1015" s="3">
        <v>45412</v>
      </c>
      <c r="M1015" s="1">
        <v>12</v>
      </c>
      <c r="N1015" s="1" t="s">
        <v>2647</v>
      </c>
      <c r="O1015" s="1" t="s">
        <v>20</v>
      </c>
      <c r="P1015" s="1">
        <v>999</v>
      </c>
      <c r="Q1015" s="1">
        <v>51.4</v>
      </c>
      <c r="R1015" s="1">
        <v>5</v>
      </c>
      <c r="S1015" s="1">
        <v>110</v>
      </c>
      <c r="T1015" s="1">
        <v>2021</v>
      </c>
      <c r="U1015" s="5" t="str">
        <f t="shared" si="150"/>
        <v>Manual</v>
      </c>
      <c r="V1015" s="7">
        <f t="shared" si="151"/>
        <v>10000</v>
      </c>
      <c r="W1015" s="7" t="str">
        <f>IFERROR(INDEX(PriceBands!C:C,MATCH(V1015,PriceBands!A:A,0)),"£30k+")</f>
        <v>£10-£15k</v>
      </c>
      <c r="X1015" s="7">
        <f t="shared" si="152"/>
        <v>0</v>
      </c>
      <c r="Y1015" s="7" t="str">
        <f>IFERROR(INDEX(MileageBand!B:B,MATCH(VehicleData!X1015,MileageBand!A:A,0)),"Extremely High")</f>
        <v>Low</v>
      </c>
      <c r="Z1015" s="7">
        <f t="shared" si="153"/>
        <v>1</v>
      </c>
      <c r="AA1015" s="9" t="str">
        <f t="shared" si="154"/>
        <v>Y</v>
      </c>
      <c r="AB1015" s="9" t="str">
        <f t="shared" si="155"/>
        <v>Y</v>
      </c>
      <c r="AC1015" s="9" t="str">
        <f t="shared" si="156"/>
        <v>Y</v>
      </c>
      <c r="AD1015" s="9" t="str">
        <f t="shared" si="157"/>
        <v>Y</v>
      </c>
      <c r="AE1015" s="9" t="str">
        <f t="shared" si="158"/>
        <v>Y</v>
      </c>
      <c r="AF1015" s="11" t="str">
        <f t="shared" si="159"/>
        <v>Y</v>
      </c>
    </row>
    <row r="1016" spans="1:32" ht="13" x14ac:dyDescent="0.15">
      <c r="A1016" s="1" t="s">
        <v>2648</v>
      </c>
      <c r="B1016" s="1" t="s">
        <v>214</v>
      </c>
      <c r="C1016" s="2">
        <v>13513</v>
      </c>
      <c r="D1016" s="1" t="s">
        <v>2329</v>
      </c>
      <c r="E1016" s="1">
        <v>1</v>
      </c>
      <c r="F1016" s="1" t="s">
        <v>11</v>
      </c>
      <c r="G1016" s="2">
        <v>19907</v>
      </c>
      <c r="H1016" s="1" t="s">
        <v>65</v>
      </c>
      <c r="I1016" s="1" t="s">
        <v>5</v>
      </c>
      <c r="J1016" s="1" t="s">
        <v>13</v>
      </c>
      <c r="K1016" s="1">
        <v>3</v>
      </c>
      <c r="L1016" s="3">
        <v>45412</v>
      </c>
      <c r="M1016" s="1">
        <v>12</v>
      </c>
      <c r="N1016" s="1" t="s">
        <v>2649</v>
      </c>
      <c r="O1016" s="1" t="s">
        <v>20</v>
      </c>
      <c r="P1016" s="1">
        <v>999</v>
      </c>
      <c r="Q1016" s="1">
        <v>51.4</v>
      </c>
      <c r="R1016" s="1">
        <v>5</v>
      </c>
      <c r="S1016" s="1">
        <v>110</v>
      </c>
      <c r="T1016" s="1">
        <v>2021</v>
      </c>
      <c r="U1016" s="5" t="str">
        <f t="shared" si="150"/>
        <v>Manual</v>
      </c>
      <c r="V1016" s="7">
        <f t="shared" si="151"/>
        <v>10000</v>
      </c>
      <c r="W1016" s="7" t="str">
        <f>IFERROR(INDEX(PriceBands!C:C,MATCH(V1016,PriceBands!A:A,0)),"£30k+")</f>
        <v>£10-£15k</v>
      </c>
      <c r="X1016" s="7">
        <f t="shared" si="152"/>
        <v>0</v>
      </c>
      <c r="Y1016" s="7" t="str">
        <f>IFERROR(INDEX(MileageBand!B:B,MATCH(VehicleData!X1016,MileageBand!A:A,0)),"Extremely High")</f>
        <v>Low</v>
      </c>
      <c r="Z1016" s="7">
        <f t="shared" si="153"/>
        <v>1</v>
      </c>
      <c r="AA1016" s="9" t="str">
        <f t="shared" si="154"/>
        <v>Y</v>
      </c>
      <c r="AB1016" s="9" t="str">
        <f t="shared" si="155"/>
        <v>Y</v>
      </c>
      <c r="AC1016" s="9" t="str">
        <f t="shared" si="156"/>
        <v>Y</v>
      </c>
      <c r="AD1016" s="9" t="str">
        <f t="shared" si="157"/>
        <v>Y</v>
      </c>
      <c r="AE1016" s="9" t="str">
        <f t="shared" si="158"/>
        <v>Y</v>
      </c>
      <c r="AF1016" s="11" t="str">
        <f t="shared" si="159"/>
        <v>Y</v>
      </c>
    </row>
    <row r="1017" spans="1:32" ht="13" x14ac:dyDescent="0.15">
      <c r="A1017" s="1" t="s">
        <v>2650</v>
      </c>
      <c r="B1017" s="1" t="s">
        <v>214</v>
      </c>
      <c r="C1017" s="2">
        <v>13517</v>
      </c>
      <c r="D1017" s="1" t="s">
        <v>2329</v>
      </c>
      <c r="E1017" s="1">
        <v>1</v>
      </c>
      <c r="F1017" s="1" t="s">
        <v>11</v>
      </c>
      <c r="G1017" s="2">
        <v>25970</v>
      </c>
      <c r="H1017" s="1" t="s">
        <v>65</v>
      </c>
      <c r="I1017" s="1" t="s">
        <v>5</v>
      </c>
      <c r="J1017" s="1" t="s">
        <v>13</v>
      </c>
      <c r="K1017" s="1">
        <v>3</v>
      </c>
      <c r="L1017" s="3">
        <v>45412</v>
      </c>
      <c r="M1017" s="1">
        <v>12</v>
      </c>
      <c r="N1017" s="1" t="s">
        <v>2418</v>
      </c>
      <c r="O1017" s="1" t="s">
        <v>20</v>
      </c>
      <c r="P1017" s="1">
        <v>999</v>
      </c>
      <c r="Q1017" s="1">
        <v>51.4</v>
      </c>
      <c r="R1017" s="1">
        <v>5</v>
      </c>
      <c r="S1017" s="1">
        <v>110</v>
      </c>
      <c r="T1017" s="1">
        <v>2021</v>
      </c>
      <c r="U1017" s="5" t="str">
        <f t="shared" si="150"/>
        <v>Manual</v>
      </c>
      <c r="V1017" s="7">
        <f t="shared" si="151"/>
        <v>10000</v>
      </c>
      <c r="W1017" s="7" t="str">
        <f>IFERROR(INDEX(PriceBands!C:C,MATCH(V1017,PriceBands!A:A,0)),"£30k+")</f>
        <v>£10-£15k</v>
      </c>
      <c r="X1017" s="7">
        <f t="shared" si="152"/>
        <v>0</v>
      </c>
      <c r="Y1017" s="7" t="str">
        <f>IFERROR(INDEX(MileageBand!B:B,MATCH(VehicleData!X1017,MileageBand!A:A,0)),"Extremely High")</f>
        <v>Low</v>
      </c>
      <c r="Z1017" s="7">
        <f t="shared" si="153"/>
        <v>1</v>
      </c>
      <c r="AA1017" s="9" t="str">
        <f t="shared" si="154"/>
        <v>Y</v>
      </c>
      <c r="AB1017" s="9" t="str">
        <f t="shared" si="155"/>
        <v>Y</v>
      </c>
      <c r="AC1017" s="9" t="str">
        <f t="shared" si="156"/>
        <v>Y</v>
      </c>
      <c r="AD1017" s="9" t="str">
        <f t="shared" si="157"/>
        <v>Y</v>
      </c>
      <c r="AE1017" s="9" t="str">
        <f t="shared" si="158"/>
        <v>Y</v>
      </c>
      <c r="AF1017" s="11" t="str">
        <f t="shared" si="159"/>
        <v>Y</v>
      </c>
    </row>
    <row r="1018" spans="1:32" ht="13" x14ac:dyDescent="0.15">
      <c r="A1018" s="1" t="s">
        <v>2651</v>
      </c>
      <c r="B1018" s="1" t="s">
        <v>214</v>
      </c>
      <c r="C1018" s="2">
        <v>13517</v>
      </c>
      <c r="D1018" s="1" t="s">
        <v>2329</v>
      </c>
      <c r="E1018" s="1">
        <v>1</v>
      </c>
      <c r="F1018" s="1" t="s">
        <v>11</v>
      </c>
      <c r="G1018" s="2">
        <v>22845</v>
      </c>
      <c r="H1018" s="1" t="s">
        <v>65</v>
      </c>
      <c r="I1018" s="1" t="s">
        <v>5</v>
      </c>
      <c r="J1018" s="1" t="s">
        <v>13</v>
      </c>
      <c r="K1018" s="1">
        <v>3</v>
      </c>
      <c r="L1018" s="3">
        <v>45412</v>
      </c>
      <c r="M1018" s="1">
        <v>12</v>
      </c>
      <c r="N1018" s="1" t="s">
        <v>2652</v>
      </c>
      <c r="O1018" s="1" t="s">
        <v>20</v>
      </c>
      <c r="P1018" s="1">
        <v>999</v>
      </c>
      <c r="Q1018" s="1">
        <v>51.4</v>
      </c>
      <c r="R1018" s="1">
        <v>5</v>
      </c>
      <c r="S1018" s="1">
        <v>110</v>
      </c>
      <c r="T1018" s="1">
        <v>2021</v>
      </c>
      <c r="U1018" s="5" t="str">
        <f t="shared" si="150"/>
        <v>Manual</v>
      </c>
      <c r="V1018" s="7">
        <f t="shared" si="151"/>
        <v>10000</v>
      </c>
      <c r="W1018" s="7" t="str">
        <f>IFERROR(INDEX(PriceBands!C:C,MATCH(V1018,PriceBands!A:A,0)),"£30k+")</f>
        <v>£10-£15k</v>
      </c>
      <c r="X1018" s="7">
        <f t="shared" si="152"/>
        <v>0</v>
      </c>
      <c r="Y1018" s="7" t="str">
        <f>IFERROR(INDEX(MileageBand!B:B,MATCH(VehicleData!X1018,MileageBand!A:A,0)),"Extremely High")</f>
        <v>Low</v>
      </c>
      <c r="Z1018" s="7">
        <f t="shared" si="153"/>
        <v>1</v>
      </c>
      <c r="AA1018" s="9" t="str">
        <f t="shared" si="154"/>
        <v>Y</v>
      </c>
      <c r="AB1018" s="9" t="str">
        <f t="shared" si="155"/>
        <v>Y</v>
      </c>
      <c r="AC1018" s="9" t="str">
        <f t="shared" si="156"/>
        <v>Y</v>
      </c>
      <c r="AD1018" s="9" t="str">
        <f t="shared" si="157"/>
        <v>Y</v>
      </c>
      <c r="AE1018" s="9" t="str">
        <f t="shared" si="158"/>
        <v>Y</v>
      </c>
      <c r="AF1018" s="11" t="str">
        <f t="shared" si="159"/>
        <v>Y</v>
      </c>
    </row>
    <row r="1019" spans="1:32" ht="13" x14ac:dyDescent="0.15">
      <c r="A1019" s="1" t="s">
        <v>2653</v>
      </c>
      <c r="B1019" s="1" t="s">
        <v>214</v>
      </c>
      <c r="C1019" s="2">
        <v>13517</v>
      </c>
      <c r="D1019" s="1" t="s">
        <v>2329</v>
      </c>
      <c r="E1019" s="1">
        <v>1</v>
      </c>
      <c r="F1019" s="1" t="s">
        <v>11</v>
      </c>
      <c r="G1019" s="2">
        <v>11344</v>
      </c>
      <c r="H1019" s="1" t="s">
        <v>65</v>
      </c>
      <c r="I1019" s="1" t="s">
        <v>5</v>
      </c>
      <c r="J1019" s="1" t="s">
        <v>13</v>
      </c>
      <c r="K1019" s="1">
        <v>3</v>
      </c>
      <c r="L1019" s="3">
        <v>45412</v>
      </c>
      <c r="M1019" s="1">
        <v>12</v>
      </c>
      <c r="N1019" s="1" t="s">
        <v>2458</v>
      </c>
      <c r="O1019" s="1" t="s">
        <v>20</v>
      </c>
      <c r="P1019" s="1">
        <v>999</v>
      </c>
      <c r="Q1019" s="1">
        <v>51.4</v>
      </c>
      <c r="R1019" s="1">
        <v>5</v>
      </c>
      <c r="S1019" s="1">
        <v>110</v>
      </c>
      <c r="T1019" s="1">
        <v>2021</v>
      </c>
      <c r="U1019" s="5" t="str">
        <f t="shared" si="150"/>
        <v>Manual</v>
      </c>
      <c r="V1019" s="7">
        <f t="shared" si="151"/>
        <v>10000</v>
      </c>
      <c r="W1019" s="7" t="str">
        <f>IFERROR(INDEX(PriceBands!C:C,MATCH(V1019,PriceBands!A:A,0)),"£30k+")</f>
        <v>£10-£15k</v>
      </c>
      <c r="X1019" s="7">
        <f t="shared" si="152"/>
        <v>0</v>
      </c>
      <c r="Y1019" s="7" t="str">
        <f>IFERROR(INDEX(MileageBand!B:B,MATCH(VehicleData!X1019,MileageBand!A:A,0)),"Extremely High")</f>
        <v>Low</v>
      </c>
      <c r="Z1019" s="7">
        <f t="shared" si="153"/>
        <v>1</v>
      </c>
      <c r="AA1019" s="9" t="str">
        <f t="shared" si="154"/>
        <v>Y</v>
      </c>
      <c r="AB1019" s="9" t="str">
        <f t="shared" si="155"/>
        <v>Y</v>
      </c>
      <c r="AC1019" s="9" t="str">
        <f t="shared" si="156"/>
        <v>Y</v>
      </c>
      <c r="AD1019" s="9" t="str">
        <f t="shared" si="157"/>
        <v>Y</v>
      </c>
      <c r="AE1019" s="9" t="str">
        <f t="shared" si="158"/>
        <v>Y</v>
      </c>
      <c r="AF1019" s="11" t="str">
        <f t="shared" si="159"/>
        <v>Y</v>
      </c>
    </row>
    <row r="1020" spans="1:32" ht="13" x14ac:dyDescent="0.15">
      <c r="A1020" s="1" t="s">
        <v>2654</v>
      </c>
      <c r="B1020" s="1" t="s">
        <v>214</v>
      </c>
      <c r="C1020" s="2">
        <v>13513</v>
      </c>
      <c r="D1020" s="1" t="s">
        <v>2329</v>
      </c>
      <c r="E1020" s="1">
        <v>1</v>
      </c>
      <c r="F1020" s="1" t="s">
        <v>11</v>
      </c>
      <c r="G1020" s="2">
        <v>19642</v>
      </c>
      <c r="H1020" s="1" t="s">
        <v>65</v>
      </c>
      <c r="I1020" s="1" t="s">
        <v>5</v>
      </c>
      <c r="J1020" s="1" t="s">
        <v>13</v>
      </c>
      <c r="K1020" s="1">
        <v>3</v>
      </c>
      <c r="L1020" s="3">
        <v>45412</v>
      </c>
      <c r="M1020" s="1">
        <v>12</v>
      </c>
      <c r="N1020" s="1" t="s">
        <v>2458</v>
      </c>
      <c r="O1020" s="1" t="s">
        <v>20</v>
      </c>
      <c r="P1020" s="1">
        <v>999</v>
      </c>
      <c r="Q1020" s="1">
        <v>51.4</v>
      </c>
      <c r="R1020" s="1">
        <v>5</v>
      </c>
      <c r="S1020" s="1">
        <v>110</v>
      </c>
      <c r="T1020" s="1">
        <v>2021</v>
      </c>
      <c r="U1020" s="5" t="str">
        <f t="shared" si="150"/>
        <v>Manual</v>
      </c>
      <c r="V1020" s="7">
        <f t="shared" si="151"/>
        <v>10000</v>
      </c>
      <c r="W1020" s="7" t="str">
        <f>IFERROR(INDEX(PriceBands!C:C,MATCH(V1020,PriceBands!A:A,0)),"£30k+")</f>
        <v>£10-£15k</v>
      </c>
      <c r="X1020" s="7">
        <f t="shared" si="152"/>
        <v>0</v>
      </c>
      <c r="Y1020" s="7" t="str">
        <f>IFERROR(INDEX(MileageBand!B:B,MATCH(VehicleData!X1020,MileageBand!A:A,0)),"Extremely High")</f>
        <v>Low</v>
      </c>
      <c r="Z1020" s="7">
        <f t="shared" si="153"/>
        <v>1</v>
      </c>
      <c r="AA1020" s="9" t="str">
        <f t="shared" si="154"/>
        <v>Y</v>
      </c>
      <c r="AB1020" s="9" t="str">
        <f t="shared" si="155"/>
        <v>Y</v>
      </c>
      <c r="AC1020" s="9" t="str">
        <f t="shared" si="156"/>
        <v>Y</v>
      </c>
      <c r="AD1020" s="9" t="str">
        <f t="shared" si="157"/>
        <v>Y</v>
      </c>
      <c r="AE1020" s="9" t="str">
        <f t="shared" si="158"/>
        <v>Y</v>
      </c>
      <c r="AF1020" s="11" t="str">
        <f t="shared" si="159"/>
        <v>Y</v>
      </c>
    </row>
    <row r="1021" spans="1:32" ht="13" x14ac:dyDescent="0.15">
      <c r="A1021" s="1" t="s">
        <v>2655</v>
      </c>
      <c r="B1021" s="1" t="s">
        <v>214</v>
      </c>
      <c r="C1021" s="2">
        <v>13513</v>
      </c>
      <c r="D1021" s="1" t="s">
        <v>2329</v>
      </c>
      <c r="E1021" s="1">
        <v>1</v>
      </c>
      <c r="F1021" s="1" t="s">
        <v>11</v>
      </c>
      <c r="G1021" s="2">
        <v>23540</v>
      </c>
      <c r="H1021" s="1" t="s">
        <v>65</v>
      </c>
      <c r="I1021" s="1" t="s">
        <v>5</v>
      </c>
      <c r="J1021" s="1" t="s">
        <v>13</v>
      </c>
      <c r="K1021" s="1">
        <v>3</v>
      </c>
      <c r="L1021" s="3">
        <v>45412</v>
      </c>
      <c r="M1021" s="1">
        <v>12</v>
      </c>
      <c r="N1021" s="1" t="s">
        <v>2656</v>
      </c>
      <c r="O1021" s="1" t="s">
        <v>20</v>
      </c>
      <c r="P1021" s="1">
        <v>999</v>
      </c>
      <c r="Q1021" s="1">
        <v>51.4</v>
      </c>
      <c r="R1021" s="1">
        <v>5</v>
      </c>
      <c r="S1021" s="1">
        <v>110</v>
      </c>
      <c r="T1021" s="1">
        <v>2021</v>
      </c>
      <c r="U1021" s="5" t="str">
        <f t="shared" si="150"/>
        <v>Manual</v>
      </c>
      <c r="V1021" s="7">
        <f t="shared" si="151"/>
        <v>10000</v>
      </c>
      <c r="W1021" s="7" t="str">
        <f>IFERROR(INDEX(PriceBands!C:C,MATCH(V1021,PriceBands!A:A,0)),"£30k+")</f>
        <v>£10-£15k</v>
      </c>
      <c r="X1021" s="7">
        <f t="shared" si="152"/>
        <v>0</v>
      </c>
      <c r="Y1021" s="7" t="str">
        <f>IFERROR(INDEX(MileageBand!B:B,MATCH(VehicleData!X1021,MileageBand!A:A,0)),"Extremely High")</f>
        <v>Low</v>
      </c>
      <c r="Z1021" s="7">
        <f t="shared" si="153"/>
        <v>1</v>
      </c>
      <c r="AA1021" s="9" t="str">
        <f t="shared" si="154"/>
        <v>Y</v>
      </c>
      <c r="AB1021" s="9" t="str">
        <f t="shared" si="155"/>
        <v>Y</v>
      </c>
      <c r="AC1021" s="9" t="str">
        <f t="shared" si="156"/>
        <v>Y</v>
      </c>
      <c r="AD1021" s="9" t="str">
        <f t="shared" si="157"/>
        <v>Y</v>
      </c>
      <c r="AE1021" s="9" t="str">
        <f t="shared" si="158"/>
        <v>Y</v>
      </c>
      <c r="AF1021" s="11" t="str">
        <f t="shared" si="159"/>
        <v>Y</v>
      </c>
    </row>
    <row r="1022" spans="1:32" ht="13" x14ac:dyDescent="0.15">
      <c r="A1022" s="1" t="s">
        <v>2657</v>
      </c>
      <c r="B1022" s="1" t="s">
        <v>214</v>
      </c>
      <c r="C1022" s="2">
        <v>13517</v>
      </c>
      <c r="D1022" s="1" t="s">
        <v>2329</v>
      </c>
      <c r="E1022" s="1">
        <v>1</v>
      </c>
      <c r="F1022" s="1" t="s">
        <v>11</v>
      </c>
      <c r="G1022" s="2">
        <v>12558</v>
      </c>
      <c r="H1022" s="1" t="s">
        <v>65</v>
      </c>
      <c r="I1022" s="1" t="s">
        <v>5</v>
      </c>
      <c r="J1022" s="1" t="s">
        <v>13</v>
      </c>
      <c r="K1022" s="1">
        <v>3</v>
      </c>
      <c r="L1022" s="3">
        <v>45412</v>
      </c>
      <c r="M1022" s="1">
        <v>12</v>
      </c>
      <c r="N1022" s="1" t="s">
        <v>2658</v>
      </c>
      <c r="O1022" s="1" t="s">
        <v>20</v>
      </c>
      <c r="P1022" s="1">
        <v>999</v>
      </c>
      <c r="Q1022" s="1">
        <v>51.4</v>
      </c>
      <c r="R1022" s="1">
        <v>5</v>
      </c>
      <c r="S1022" s="1">
        <v>110</v>
      </c>
      <c r="T1022" s="1">
        <v>2021</v>
      </c>
      <c r="U1022" s="5" t="str">
        <f t="shared" si="150"/>
        <v>Manual</v>
      </c>
      <c r="V1022" s="7">
        <f t="shared" si="151"/>
        <v>10000</v>
      </c>
      <c r="W1022" s="7" t="str">
        <f>IFERROR(INDEX(PriceBands!C:C,MATCH(V1022,PriceBands!A:A,0)),"£30k+")</f>
        <v>£10-£15k</v>
      </c>
      <c r="X1022" s="7">
        <f t="shared" si="152"/>
        <v>0</v>
      </c>
      <c r="Y1022" s="7" t="str">
        <f>IFERROR(INDEX(MileageBand!B:B,MATCH(VehicleData!X1022,MileageBand!A:A,0)),"Extremely High")</f>
        <v>Low</v>
      </c>
      <c r="Z1022" s="7">
        <f t="shared" si="153"/>
        <v>1</v>
      </c>
      <c r="AA1022" s="9" t="str">
        <f t="shared" si="154"/>
        <v>Y</v>
      </c>
      <c r="AB1022" s="9" t="str">
        <f t="shared" si="155"/>
        <v>Y</v>
      </c>
      <c r="AC1022" s="9" t="str">
        <f t="shared" si="156"/>
        <v>Y</v>
      </c>
      <c r="AD1022" s="9" t="str">
        <f t="shared" si="157"/>
        <v>Y</v>
      </c>
      <c r="AE1022" s="9" t="str">
        <f t="shared" si="158"/>
        <v>Y</v>
      </c>
      <c r="AF1022" s="11" t="str">
        <f t="shared" si="159"/>
        <v>Y</v>
      </c>
    </row>
    <row r="1023" spans="1:32" ht="13" x14ac:dyDescent="0.15">
      <c r="A1023" s="1" t="s">
        <v>2659</v>
      </c>
      <c r="B1023" s="1" t="s">
        <v>214</v>
      </c>
      <c r="C1023" s="2">
        <v>13627</v>
      </c>
      <c r="D1023" s="1" t="s">
        <v>2329</v>
      </c>
      <c r="E1023" s="1">
        <v>1</v>
      </c>
      <c r="F1023" s="1" t="s">
        <v>11</v>
      </c>
      <c r="G1023" s="2">
        <v>15464</v>
      </c>
      <c r="H1023" s="1" t="s">
        <v>65</v>
      </c>
      <c r="I1023" s="1" t="s">
        <v>5</v>
      </c>
      <c r="J1023" s="1" t="s">
        <v>13</v>
      </c>
      <c r="K1023" s="1">
        <v>3</v>
      </c>
      <c r="L1023" s="3">
        <v>45443</v>
      </c>
      <c r="M1023" s="1">
        <v>12</v>
      </c>
      <c r="N1023" s="1" t="s">
        <v>2660</v>
      </c>
      <c r="O1023" s="1" t="s">
        <v>20</v>
      </c>
      <c r="P1023" s="1">
        <v>999</v>
      </c>
      <c r="Q1023" s="1">
        <v>51.4</v>
      </c>
      <c r="R1023" s="1">
        <v>5</v>
      </c>
      <c r="S1023" s="1">
        <v>110</v>
      </c>
      <c r="T1023" s="1">
        <v>2021</v>
      </c>
      <c r="U1023" s="5" t="str">
        <f t="shared" si="150"/>
        <v>Manual</v>
      </c>
      <c r="V1023" s="7">
        <f t="shared" si="151"/>
        <v>10000</v>
      </c>
      <c r="W1023" s="7" t="str">
        <f>IFERROR(INDEX(PriceBands!C:C,MATCH(V1023,PriceBands!A:A,0)),"£30k+")</f>
        <v>£10-£15k</v>
      </c>
      <c r="X1023" s="7">
        <f t="shared" si="152"/>
        <v>0</v>
      </c>
      <c r="Y1023" s="7" t="str">
        <f>IFERROR(INDEX(MileageBand!B:B,MATCH(VehicleData!X1023,MileageBand!A:A,0)),"Extremely High")</f>
        <v>Low</v>
      </c>
      <c r="Z1023" s="7">
        <f t="shared" si="153"/>
        <v>1</v>
      </c>
      <c r="AA1023" s="9" t="str">
        <f t="shared" si="154"/>
        <v>Y</v>
      </c>
      <c r="AB1023" s="9" t="str">
        <f t="shared" si="155"/>
        <v>Y</v>
      </c>
      <c r="AC1023" s="9" t="str">
        <f t="shared" si="156"/>
        <v>Y</v>
      </c>
      <c r="AD1023" s="9" t="str">
        <f t="shared" si="157"/>
        <v>Y</v>
      </c>
      <c r="AE1023" s="9" t="str">
        <f t="shared" si="158"/>
        <v>Y</v>
      </c>
      <c r="AF1023" s="11" t="str">
        <f t="shared" si="159"/>
        <v>Y</v>
      </c>
    </row>
    <row r="1024" spans="1:32" ht="13" x14ac:dyDescent="0.15">
      <c r="A1024" s="1" t="s">
        <v>2661</v>
      </c>
      <c r="B1024" s="1" t="s">
        <v>214</v>
      </c>
      <c r="C1024" s="2">
        <v>13615</v>
      </c>
      <c r="D1024" s="1" t="s">
        <v>2329</v>
      </c>
      <c r="E1024" s="1">
        <v>1</v>
      </c>
      <c r="F1024" s="1" t="s">
        <v>11</v>
      </c>
      <c r="G1024" s="2">
        <v>17678</v>
      </c>
      <c r="H1024" s="1" t="s">
        <v>65</v>
      </c>
      <c r="I1024" s="1" t="s">
        <v>5</v>
      </c>
      <c r="J1024" s="1" t="s">
        <v>13</v>
      </c>
      <c r="K1024" s="1">
        <v>3</v>
      </c>
      <c r="L1024" s="3">
        <v>45443</v>
      </c>
      <c r="M1024" s="1">
        <v>12</v>
      </c>
      <c r="N1024" s="1" t="s">
        <v>2662</v>
      </c>
      <c r="O1024" s="1" t="s">
        <v>20</v>
      </c>
      <c r="P1024" s="1">
        <v>999</v>
      </c>
      <c r="Q1024" s="1">
        <v>51.4</v>
      </c>
      <c r="R1024" s="1">
        <v>5</v>
      </c>
      <c r="S1024" s="1">
        <v>110</v>
      </c>
      <c r="T1024" s="1">
        <v>2021</v>
      </c>
      <c r="U1024" s="5" t="str">
        <f t="shared" si="150"/>
        <v>Manual</v>
      </c>
      <c r="V1024" s="7">
        <f t="shared" si="151"/>
        <v>10000</v>
      </c>
      <c r="W1024" s="7" t="str">
        <f>IFERROR(INDEX(PriceBands!C:C,MATCH(V1024,PriceBands!A:A,0)),"£30k+")</f>
        <v>£10-£15k</v>
      </c>
      <c r="X1024" s="7">
        <f t="shared" si="152"/>
        <v>0</v>
      </c>
      <c r="Y1024" s="7" t="str">
        <f>IFERROR(INDEX(MileageBand!B:B,MATCH(VehicleData!X1024,MileageBand!A:A,0)),"Extremely High")</f>
        <v>Low</v>
      </c>
      <c r="Z1024" s="7">
        <f t="shared" si="153"/>
        <v>1</v>
      </c>
      <c r="AA1024" s="9" t="str">
        <f t="shared" si="154"/>
        <v>Y</v>
      </c>
      <c r="AB1024" s="9" t="str">
        <f t="shared" si="155"/>
        <v>Y</v>
      </c>
      <c r="AC1024" s="9" t="str">
        <f t="shared" si="156"/>
        <v>Y</v>
      </c>
      <c r="AD1024" s="9" t="str">
        <f t="shared" si="157"/>
        <v>Y</v>
      </c>
      <c r="AE1024" s="9" t="str">
        <f t="shared" si="158"/>
        <v>Y</v>
      </c>
      <c r="AF1024" s="11" t="str">
        <f t="shared" si="159"/>
        <v>Y</v>
      </c>
    </row>
    <row r="1025" spans="1:32" ht="13" x14ac:dyDescent="0.15">
      <c r="A1025" s="1" t="s">
        <v>2663</v>
      </c>
      <c r="B1025" s="1" t="s">
        <v>214</v>
      </c>
      <c r="C1025" s="2">
        <v>13513</v>
      </c>
      <c r="D1025" s="1" t="s">
        <v>2329</v>
      </c>
      <c r="E1025" s="1">
        <v>1</v>
      </c>
      <c r="F1025" s="1" t="s">
        <v>11</v>
      </c>
      <c r="G1025" s="2">
        <v>17303</v>
      </c>
      <c r="H1025" s="1" t="s">
        <v>65</v>
      </c>
      <c r="I1025" s="1" t="s">
        <v>5</v>
      </c>
      <c r="J1025" s="1" t="s">
        <v>13</v>
      </c>
      <c r="K1025" s="1">
        <v>3</v>
      </c>
      <c r="L1025" s="3">
        <v>45412</v>
      </c>
      <c r="M1025" s="1">
        <v>12</v>
      </c>
      <c r="N1025" s="1" t="s">
        <v>2664</v>
      </c>
      <c r="O1025" s="1" t="s">
        <v>20</v>
      </c>
      <c r="P1025" s="1">
        <v>999</v>
      </c>
      <c r="Q1025" s="1">
        <v>51.4</v>
      </c>
      <c r="R1025" s="1">
        <v>5</v>
      </c>
      <c r="S1025" s="1">
        <v>110</v>
      </c>
      <c r="T1025" s="1">
        <v>2021</v>
      </c>
      <c r="U1025" s="5" t="str">
        <f t="shared" si="150"/>
        <v>Manual</v>
      </c>
      <c r="V1025" s="7">
        <f t="shared" si="151"/>
        <v>10000</v>
      </c>
      <c r="W1025" s="7" t="str">
        <f>IFERROR(INDEX(PriceBands!C:C,MATCH(V1025,PriceBands!A:A,0)),"£30k+")</f>
        <v>£10-£15k</v>
      </c>
      <c r="X1025" s="7">
        <f t="shared" si="152"/>
        <v>0</v>
      </c>
      <c r="Y1025" s="7" t="str">
        <f>IFERROR(INDEX(MileageBand!B:B,MATCH(VehicleData!X1025,MileageBand!A:A,0)),"Extremely High")</f>
        <v>Low</v>
      </c>
      <c r="Z1025" s="7">
        <f t="shared" si="153"/>
        <v>1</v>
      </c>
      <c r="AA1025" s="9" t="str">
        <f t="shared" si="154"/>
        <v>Y</v>
      </c>
      <c r="AB1025" s="9" t="str">
        <f t="shared" si="155"/>
        <v>Y</v>
      </c>
      <c r="AC1025" s="9" t="str">
        <f t="shared" si="156"/>
        <v>Y</v>
      </c>
      <c r="AD1025" s="9" t="str">
        <f t="shared" si="157"/>
        <v>Y</v>
      </c>
      <c r="AE1025" s="9" t="str">
        <f t="shared" si="158"/>
        <v>Y</v>
      </c>
      <c r="AF1025" s="11" t="str">
        <f t="shared" si="159"/>
        <v>Y</v>
      </c>
    </row>
    <row r="1026" spans="1:32" ht="13" x14ac:dyDescent="0.15">
      <c r="A1026" s="1" t="s">
        <v>2665</v>
      </c>
      <c r="B1026" s="1" t="s">
        <v>214</v>
      </c>
      <c r="C1026" s="2">
        <v>13611</v>
      </c>
      <c r="D1026" s="1" t="s">
        <v>2329</v>
      </c>
      <c r="E1026" s="1">
        <v>1</v>
      </c>
      <c r="F1026" s="1" t="s">
        <v>11</v>
      </c>
      <c r="G1026" s="2">
        <v>17673</v>
      </c>
      <c r="H1026" s="1" t="s">
        <v>32</v>
      </c>
      <c r="I1026" s="1" t="s">
        <v>5</v>
      </c>
      <c r="J1026" s="1" t="s">
        <v>13</v>
      </c>
      <c r="K1026" s="1">
        <v>3</v>
      </c>
      <c r="L1026" s="3">
        <v>45443</v>
      </c>
      <c r="M1026" s="1">
        <v>12</v>
      </c>
      <c r="N1026" s="1" t="s">
        <v>2666</v>
      </c>
      <c r="O1026" s="1" t="s">
        <v>20</v>
      </c>
      <c r="P1026" s="1">
        <v>999</v>
      </c>
      <c r="Q1026" s="1">
        <v>51.4</v>
      </c>
      <c r="R1026" s="1">
        <v>5</v>
      </c>
      <c r="S1026" s="1">
        <v>110</v>
      </c>
      <c r="T1026" s="1">
        <v>2021</v>
      </c>
      <c r="U1026" s="5" t="str">
        <f t="shared" si="150"/>
        <v>Manual</v>
      </c>
      <c r="V1026" s="7">
        <f t="shared" si="151"/>
        <v>10000</v>
      </c>
      <c r="W1026" s="7" t="str">
        <f>IFERROR(INDEX(PriceBands!C:C,MATCH(V1026,PriceBands!A:A,0)),"£30k+")</f>
        <v>£10-£15k</v>
      </c>
      <c r="X1026" s="7">
        <f t="shared" si="152"/>
        <v>0</v>
      </c>
      <c r="Y1026" s="7" t="str">
        <f>IFERROR(INDEX(MileageBand!B:B,MATCH(VehicleData!X1026,MileageBand!A:A,0)),"Extremely High")</f>
        <v>Low</v>
      </c>
      <c r="Z1026" s="7">
        <f t="shared" si="153"/>
        <v>1</v>
      </c>
      <c r="AA1026" s="9" t="str">
        <f t="shared" si="154"/>
        <v>Y</v>
      </c>
      <c r="AB1026" s="9" t="str">
        <f t="shared" si="155"/>
        <v>Y</v>
      </c>
      <c r="AC1026" s="9" t="str">
        <f t="shared" si="156"/>
        <v>Y</v>
      </c>
      <c r="AD1026" s="9" t="str">
        <f t="shared" si="157"/>
        <v>Y</v>
      </c>
      <c r="AE1026" s="9" t="str">
        <f t="shared" si="158"/>
        <v>Y</v>
      </c>
      <c r="AF1026" s="11" t="str">
        <f t="shared" si="159"/>
        <v>Y</v>
      </c>
    </row>
    <row r="1027" spans="1:32" ht="13" x14ac:dyDescent="0.15">
      <c r="A1027" s="1" t="s">
        <v>2667</v>
      </c>
      <c r="B1027" s="1" t="s">
        <v>214</v>
      </c>
      <c r="C1027" s="2">
        <v>13619</v>
      </c>
      <c r="D1027" s="1" t="s">
        <v>2329</v>
      </c>
      <c r="E1027" s="1">
        <v>1</v>
      </c>
      <c r="F1027" s="1" t="s">
        <v>11</v>
      </c>
      <c r="G1027" s="2">
        <v>19073</v>
      </c>
      <c r="H1027" s="1" t="s">
        <v>32</v>
      </c>
      <c r="I1027" s="1" t="s">
        <v>5</v>
      </c>
      <c r="J1027" s="1" t="s">
        <v>13</v>
      </c>
      <c r="K1027" s="1">
        <v>3</v>
      </c>
      <c r="L1027" s="3">
        <v>45443</v>
      </c>
      <c r="M1027" s="1">
        <v>12</v>
      </c>
      <c r="N1027" s="1" t="s">
        <v>2668</v>
      </c>
      <c r="O1027" s="1" t="s">
        <v>20</v>
      </c>
      <c r="P1027" s="1">
        <v>999</v>
      </c>
      <c r="Q1027" s="1">
        <v>51.4</v>
      </c>
      <c r="R1027" s="1">
        <v>5</v>
      </c>
      <c r="S1027" s="1">
        <v>110</v>
      </c>
      <c r="T1027" s="1">
        <v>2021</v>
      </c>
      <c r="U1027" s="5" t="str">
        <f t="shared" ref="U1027:U1090" si="160">IF(E1027=2,"Automatic","Manual")</f>
        <v>Manual</v>
      </c>
      <c r="V1027" s="7">
        <f t="shared" ref="V1027:V1090" si="161">ROUNDDOWN(C1027/5000,0)*5000</f>
        <v>10000</v>
      </c>
      <c r="W1027" s="7" t="str">
        <f>IFERROR(INDEX(PriceBands!C:C,MATCH(V1027,PriceBands!A:A,0)),"£30k+")</f>
        <v>£10-£15k</v>
      </c>
      <c r="X1027" s="7">
        <f t="shared" ref="X1027:X1090" si="162">ROUNDDOWN(G1027/50000,0)*50000</f>
        <v>0</v>
      </c>
      <c r="Y1027" s="7" t="str">
        <f>IFERROR(INDEX(MileageBand!B:B,MATCH(VehicleData!X1027,MileageBand!A:A,0)),"Extremely High")</f>
        <v>Low</v>
      </c>
      <c r="Z1027" s="7">
        <f t="shared" ref="Z1027:Z1090" si="163">ROUND(P1027/1000,1)</f>
        <v>1</v>
      </c>
      <c r="AA1027" s="9" t="str">
        <f t="shared" ref="AA1027:AA1090" si="164">IF(W1027="£30k+","N","Y")</f>
        <v>Y</v>
      </c>
      <c r="AB1027" s="9" t="str">
        <f t="shared" ref="AB1027:AB1090" si="165">IF(Y1027="High","N","Y")</f>
        <v>Y</v>
      </c>
      <c r="AC1027" s="9" t="str">
        <f t="shared" ref="AC1027:AC1090" si="166">IF(Z1027&gt;2.5,"N","Y")</f>
        <v>Y</v>
      </c>
      <c r="AD1027" s="9" t="str">
        <f t="shared" ref="AD1027:AD1090" si="167">IF(T1027&lt;2014,"N","Y")</f>
        <v>Y</v>
      </c>
      <c r="AE1027" s="9" t="str">
        <f t="shared" ref="AE1027:AE1090" si="168">IF(Q1027&lt;30,"N","Y")</f>
        <v>Y</v>
      </c>
      <c r="AF1027" s="11" t="str">
        <f t="shared" ref="AF1027:AF1090" si="169">IF(AND(AA1027="Y",AB1027="Y",AC1027="Y",AD1027="Y",AE1027="Y"),"Y","N")</f>
        <v>Y</v>
      </c>
    </row>
    <row r="1028" spans="1:32" ht="13" x14ac:dyDescent="0.15">
      <c r="A1028" s="1" t="s">
        <v>2669</v>
      </c>
      <c r="B1028" s="1" t="s">
        <v>214</v>
      </c>
      <c r="C1028" s="2">
        <v>13619</v>
      </c>
      <c r="D1028" s="1" t="s">
        <v>2329</v>
      </c>
      <c r="E1028" s="1">
        <v>1</v>
      </c>
      <c r="F1028" s="1" t="s">
        <v>11</v>
      </c>
      <c r="G1028" s="2">
        <v>18228</v>
      </c>
      <c r="H1028" s="1" t="s">
        <v>32</v>
      </c>
      <c r="I1028" s="1" t="s">
        <v>5</v>
      </c>
      <c r="J1028" s="1" t="s">
        <v>13</v>
      </c>
      <c r="K1028" s="1">
        <v>3</v>
      </c>
      <c r="L1028" s="3">
        <v>45443</v>
      </c>
      <c r="M1028" s="1">
        <v>12</v>
      </c>
      <c r="N1028" s="1" t="s">
        <v>2662</v>
      </c>
      <c r="O1028" s="1" t="s">
        <v>20</v>
      </c>
      <c r="P1028" s="1">
        <v>999</v>
      </c>
      <c r="Q1028" s="1">
        <v>51.4</v>
      </c>
      <c r="R1028" s="1">
        <v>5</v>
      </c>
      <c r="S1028" s="1">
        <v>110</v>
      </c>
      <c r="T1028" s="1">
        <v>2021</v>
      </c>
      <c r="U1028" s="5" t="str">
        <f t="shared" si="160"/>
        <v>Manual</v>
      </c>
      <c r="V1028" s="7">
        <f t="shared" si="161"/>
        <v>10000</v>
      </c>
      <c r="W1028" s="7" t="str">
        <f>IFERROR(INDEX(PriceBands!C:C,MATCH(V1028,PriceBands!A:A,0)),"£30k+")</f>
        <v>£10-£15k</v>
      </c>
      <c r="X1028" s="7">
        <f t="shared" si="162"/>
        <v>0</v>
      </c>
      <c r="Y1028" s="7" t="str">
        <f>IFERROR(INDEX(MileageBand!B:B,MATCH(VehicleData!X1028,MileageBand!A:A,0)),"Extremely High")</f>
        <v>Low</v>
      </c>
      <c r="Z1028" s="7">
        <f t="shared" si="163"/>
        <v>1</v>
      </c>
      <c r="AA1028" s="9" t="str">
        <f t="shared" si="164"/>
        <v>Y</v>
      </c>
      <c r="AB1028" s="9" t="str">
        <f t="shared" si="165"/>
        <v>Y</v>
      </c>
      <c r="AC1028" s="9" t="str">
        <f t="shared" si="166"/>
        <v>Y</v>
      </c>
      <c r="AD1028" s="9" t="str">
        <f t="shared" si="167"/>
        <v>Y</v>
      </c>
      <c r="AE1028" s="9" t="str">
        <f t="shared" si="168"/>
        <v>Y</v>
      </c>
      <c r="AF1028" s="11" t="str">
        <f t="shared" si="169"/>
        <v>Y</v>
      </c>
    </row>
    <row r="1029" spans="1:32" ht="13" x14ac:dyDescent="0.15">
      <c r="A1029" s="1" t="s">
        <v>2670</v>
      </c>
      <c r="B1029" s="1" t="s">
        <v>214</v>
      </c>
      <c r="C1029" s="2">
        <v>13513</v>
      </c>
      <c r="D1029" s="1" t="s">
        <v>2329</v>
      </c>
      <c r="E1029" s="1">
        <v>1</v>
      </c>
      <c r="F1029" s="1" t="s">
        <v>11</v>
      </c>
      <c r="G1029" s="2">
        <v>25394</v>
      </c>
      <c r="H1029" s="1" t="s">
        <v>32</v>
      </c>
      <c r="I1029" s="1" t="s">
        <v>5</v>
      </c>
      <c r="J1029" s="1" t="s">
        <v>13</v>
      </c>
      <c r="K1029" s="1">
        <v>3</v>
      </c>
      <c r="L1029" s="3">
        <v>45412</v>
      </c>
      <c r="M1029" s="1">
        <v>12</v>
      </c>
      <c r="N1029" s="1" t="s">
        <v>2671</v>
      </c>
      <c r="O1029" s="1" t="s">
        <v>20</v>
      </c>
      <c r="P1029" s="1">
        <v>999</v>
      </c>
      <c r="Q1029" s="1">
        <v>51.4</v>
      </c>
      <c r="R1029" s="1">
        <v>5</v>
      </c>
      <c r="S1029" s="1">
        <v>110</v>
      </c>
      <c r="T1029" s="1">
        <v>2021</v>
      </c>
      <c r="U1029" s="5" t="str">
        <f t="shared" si="160"/>
        <v>Manual</v>
      </c>
      <c r="V1029" s="7">
        <f t="shared" si="161"/>
        <v>10000</v>
      </c>
      <c r="W1029" s="7" t="str">
        <f>IFERROR(INDEX(PriceBands!C:C,MATCH(V1029,PriceBands!A:A,0)),"£30k+")</f>
        <v>£10-£15k</v>
      </c>
      <c r="X1029" s="7">
        <f t="shared" si="162"/>
        <v>0</v>
      </c>
      <c r="Y1029" s="7" t="str">
        <f>IFERROR(INDEX(MileageBand!B:B,MATCH(VehicleData!X1029,MileageBand!A:A,0)),"Extremely High")</f>
        <v>Low</v>
      </c>
      <c r="Z1029" s="7">
        <f t="shared" si="163"/>
        <v>1</v>
      </c>
      <c r="AA1029" s="9" t="str">
        <f t="shared" si="164"/>
        <v>Y</v>
      </c>
      <c r="AB1029" s="9" t="str">
        <f t="shared" si="165"/>
        <v>Y</v>
      </c>
      <c r="AC1029" s="9" t="str">
        <f t="shared" si="166"/>
        <v>Y</v>
      </c>
      <c r="AD1029" s="9" t="str">
        <f t="shared" si="167"/>
        <v>Y</v>
      </c>
      <c r="AE1029" s="9" t="str">
        <f t="shared" si="168"/>
        <v>Y</v>
      </c>
      <c r="AF1029" s="11" t="str">
        <f t="shared" si="169"/>
        <v>Y</v>
      </c>
    </row>
    <row r="1030" spans="1:32" ht="13" x14ac:dyDescent="0.15">
      <c r="A1030" s="1" t="s">
        <v>2672</v>
      </c>
      <c r="B1030" s="1" t="s">
        <v>214</v>
      </c>
      <c r="C1030" s="2">
        <v>13635</v>
      </c>
      <c r="D1030" s="1" t="s">
        <v>2329</v>
      </c>
      <c r="E1030" s="1">
        <v>1</v>
      </c>
      <c r="F1030" s="1" t="s">
        <v>11</v>
      </c>
      <c r="G1030" s="2">
        <v>23544</v>
      </c>
      <c r="H1030" s="1" t="s">
        <v>32</v>
      </c>
      <c r="I1030" s="1" t="s">
        <v>5</v>
      </c>
      <c r="J1030" s="1" t="s">
        <v>13</v>
      </c>
      <c r="K1030" s="1">
        <v>3</v>
      </c>
      <c r="L1030" s="3">
        <v>45443</v>
      </c>
      <c r="M1030" s="1">
        <v>12</v>
      </c>
      <c r="N1030" s="1" t="s">
        <v>2673</v>
      </c>
      <c r="O1030" s="1" t="s">
        <v>20</v>
      </c>
      <c r="P1030" s="1">
        <v>999</v>
      </c>
      <c r="Q1030" s="1">
        <v>51.4</v>
      </c>
      <c r="R1030" s="1">
        <v>5</v>
      </c>
      <c r="S1030" s="1">
        <v>110</v>
      </c>
      <c r="T1030" s="1">
        <v>2021</v>
      </c>
      <c r="U1030" s="5" t="str">
        <f t="shared" si="160"/>
        <v>Manual</v>
      </c>
      <c r="V1030" s="7">
        <f t="shared" si="161"/>
        <v>10000</v>
      </c>
      <c r="W1030" s="7" t="str">
        <f>IFERROR(INDEX(PriceBands!C:C,MATCH(V1030,PriceBands!A:A,0)),"£30k+")</f>
        <v>£10-£15k</v>
      </c>
      <c r="X1030" s="7">
        <f t="shared" si="162"/>
        <v>0</v>
      </c>
      <c r="Y1030" s="7" t="str">
        <f>IFERROR(INDEX(MileageBand!B:B,MATCH(VehicleData!X1030,MileageBand!A:A,0)),"Extremely High")</f>
        <v>Low</v>
      </c>
      <c r="Z1030" s="7">
        <f t="shared" si="163"/>
        <v>1</v>
      </c>
      <c r="AA1030" s="9" t="str">
        <f t="shared" si="164"/>
        <v>Y</v>
      </c>
      <c r="AB1030" s="9" t="str">
        <f t="shared" si="165"/>
        <v>Y</v>
      </c>
      <c r="AC1030" s="9" t="str">
        <f t="shared" si="166"/>
        <v>Y</v>
      </c>
      <c r="AD1030" s="9" t="str">
        <f t="shared" si="167"/>
        <v>Y</v>
      </c>
      <c r="AE1030" s="9" t="str">
        <f t="shared" si="168"/>
        <v>Y</v>
      </c>
      <c r="AF1030" s="11" t="str">
        <f t="shared" si="169"/>
        <v>Y</v>
      </c>
    </row>
    <row r="1031" spans="1:32" ht="13" x14ac:dyDescent="0.15">
      <c r="A1031" s="1" t="s">
        <v>2674</v>
      </c>
      <c r="B1031" s="1" t="s">
        <v>214</v>
      </c>
      <c r="C1031" s="2">
        <v>13517</v>
      </c>
      <c r="D1031" s="1" t="s">
        <v>2329</v>
      </c>
      <c r="E1031" s="1">
        <v>1</v>
      </c>
      <c r="F1031" s="1" t="s">
        <v>11</v>
      </c>
      <c r="G1031" s="2">
        <v>21463</v>
      </c>
      <c r="H1031" s="1" t="s">
        <v>32</v>
      </c>
      <c r="I1031" s="1" t="s">
        <v>5</v>
      </c>
      <c r="J1031" s="1" t="s">
        <v>13</v>
      </c>
      <c r="K1031" s="1">
        <v>3</v>
      </c>
      <c r="L1031" s="3">
        <v>45412</v>
      </c>
      <c r="M1031" s="1">
        <v>12</v>
      </c>
      <c r="N1031" s="1" t="s">
        <v>2675</v>
      </c>
      <c r="O1031" s="1" t="s">
        <v>20</v>
      </c>
      <c r="P1031" s="1">
        <v>999</v>
      </c>
      <c r="Q1031" s="1">
        <v>51.4</v>
      </c>
      <c r="R1031" s="1">
        <v>5</v>
      </c>
      <c r="S1031" s="1">
        <v>110</v>
      </c>
      <c r="T1031" s="1">
        <v>2021</v>
      </c>
      <c r="U1031" s="5" t="str">
        <f t="shared" si="160"/>
        <v>Manual</v>
      </c>
      <c r="V1031" s="7">
        <f t="shared" si="161"/>
        <v>10000</v>
      </c>
      <c r="W1031" s="7" t="str">
        <f>IFERROR(INDEX(PriceBands!C:C,MATCH(V1031,PriceBands!A:A,0)),"£30k+")</f>
        <v>£10-£15k</v>
      </c>
      <c r="X1031" s="7">
        <f t="shared" si="162"/>
        <v>0</v>
      </c>
      <c r="Y1031" s="7" t="str">
        <f>IFERROR(INDEX(MileageBand!B:B,MATCH(VehicleData!X1031,MileageBand!A:A,0)),"Extremely High")</f>
        <v>Low</v>
      </c>
      <c r="Z1031" s="7">
        <f t="shared" si="163"/>
        <v>1</v>
      </c>
      <c r="AA1031" s="9" t="str">
        <f t="shared" si="164"/>
        <v>Y</v>
      </c>
      <c r="AB1031" s="9" t="str">
        <f t="shared" si="165"/>
        <v>Y</v>
      </c>
      <c r="AC1031" s="9" t="str">
        <f t="shared" si="166"/>
        <v>Y</v>
      </c>
      <c r="AD1031" s="9" t="str">
        <f t="shared" si="167"/>
        <v>Y</v>
      </c>
      <c r="AE1031" s="9" t="str">
        <f t="shared" si="168"/>
        <v>Y</v>
      </c>
      <c r="AF1031" s="11" t="str">
        <f t="shared" si="169"/>
        <v>Y</v>
      </c>
    </row>
    <row r="1032" spans="1:32" ht="13" x14ac:dyDescent="0.15">
      <c r="A1032" s="1" t="s">
        <v>2676</v>
      </c>
      <c r="B1032" s="1" t="s">
        <v>214</v>
      </c>
      <c r="C1032" s="2">
        <v>13648</v>
      </c>
      <c r="D1032" s="1" t="s">
        <v>2329</v>
      </c>
      <c r="E1032" s="1">
        <v>1</v>
      </c>
      <c r="F1032" s="1" t="s">
        <v>11</v>
      </c>
      <c r="G1032" s="2">
        <v>13699</v>
      </c>
      <c r="H1032" s="1" t="s">
        <v>32</v>
      </c>
      <c r="I1032" s="1" t="s">
        <v>5</v>
      </c>
      <c r="J1032" s="1" t="s">
        <v>13</v>
      </c>
      <c r="K1032" s="1">
        <v>3</v>
      </c>
      <c r="L1032" s="3">
        <v>45443</v>
      </c>
      <c r="M1032" s="1">
        <v>12</v>
      </c>
      <c r="N1032" s="1" t="s">
        <v>2677</v>
      </c>
      <c r="O1032" s="1" t="s">
        <v>20</v>
      </c>
      <c r="P1032" s="1">
        <v>999</v>
      </c>
      <c r="Q1032" s="1">
        <v>51.4</v>
      </c>
      <c r="R1032" s="1">
        <v>5</v>
      </c>
      <c r="S1032" s="1">
        <v>110</v>
      </c>
      <c r="T1032" s="1">
        <v>2021</v>
      </c>
      <c r="U1032" s="5" t="str">
        <f t="shared" si="160"/>
        <v>Manual</v>
      </c>
      <c r="V1032" s="7">
        <f t="shared" si="161"/>
        <v>10000</v>
      </c>
      <c r="W1032" s="7" t="str">
        <f>IFERROR(INDEX(PriceBands!C:C,MATCH(V1032,PriceBands!A:A,0)),"£30k+")</f>
        <v>£10-£15k</v>
      </c>
      <c r="X1032" s="7">
        <f t="shared" si="162"/>
        <v>0</v>
      </c>
      <c r="Y1032" s="7" t="str">
        <f>IFERROR(INDEX(MileageBand!B:B,MATCH(VehicleData!X1032,MileageBand!A:A,0)),"Extremely High")</f>
        <v>Low</v>
      </c>
      <c r="Z1032" s="7">
        <f t="shared" si="163"/>
        <v>1</v>
      </c>
      <c r="AA1032" s="9" t="str">
        <f t="shared" si="164"/>
        <v>Y</v>
      </c>
      <c r="AB1032" s="9" t="str">
        <f t="shared" si="165"/>
        <v>Y</v>
      </c>
      <c r="AC1032" s="9" t="str">
        <f t="shared" si="166"/>
        <v>Y</v>
      </c>
      <c r="AD1032" s="9" t="str">
        <f t="shared" si="167"/>
        <v>Y</v>
      </c>
      <c r="AE1032" s="9" t="str">
        <f t="shared" si="168"/>
        <v>Y</v>
      </c>
      <c r="AF1032" s="11" t="str">
        <f t="shared" si="169"/>
        <v>Y</v>
      </c>
    </row>
    <row r="1033" spans="1:32" ht="13" x14ac:dyDescent="0.15">
      <c r="A1033" s="1" t="s">
        <v>2678</v>
      </c>
      <c r="B1033" s="1" t="s">
        <v>214</v>
      </c>
      <c r="C1033" s="2">
        <v>13513</v>
      </c>
      <c r="D1033" s="1" t="s">
        <v>2329</v>
      </c>
      <c r="E1033" s="1">
        <v>1</v>
      </c>
      <c r="F1033" s="1" t="s">
        <v>11</v>
      </c>
      <c r="G1033" s="2">
        <v>20833</v>
      </c>
      <c r="H1033" s="1" t="s">
        <v>32</v>
      </c>
      <c r="I1033" s="1" t="s">
        <v>5</v>
      </c>
      <c r="J1033" s="1" t="s">
        <v>13</v>
      </c>
      <c r="K1033" s="1">
        <v>3</v>
      </c>
      <c r="L1033" s="3">
        <v>45412</v>
      </c>
      <c r="M1033" s="1">
        <v>12</v>
      </c>
      <c r="N1033" s="1" t="s">
        <v>2440</v>
      </c>
      <c r="O1033" s="1" t="s">
        <v>20</v>
      </c>
      <c r="P1033" s="1">
        <v>999</v>
      </c>
      <c r="Q1033" s="1">
        <v>51.4</v>
      </c>
      <c r="R1033" s="1">
        <v>5</v>
      </c>
      <c r="S1033" s="1">
        <v>110</v>
      </c>
      <c r="T1033" s="1">
        <v>2021</v>
      </c>
      <c r="U1033" s="5" t="str">
        <f t="shared" si="160"/>
        <v>Manual</v>
      </c>
      <c r="V1033" s="7">
        <f t="shared" si="161"/>
        <v>10000</v>
      </c>
      <c r="W1033" s="7" t="str">
        <f>IFERROR(INDEX(PriceBands!C:C,MATCH(V1033,PriceBands!A:A,0)),"£30k+")</f>
        <v>£10-£15k</v>
      </c>
      <c r="X1033" s="7">
        <f t="shared" si="162"/>
        <v>0</v>
      </c>
      <c r="Y1033" s="7" t="str">
        <f>IFERROR(INDEX(MileageBand!B:B,MATCH(VehicleData!X1033,MileageBand!A:A,0)),"Extremely High")</f>
        <v>Low</v>
      </c>
      <c r="Z1033" s="7">
        <f t="shared" si="163"/>
        <v>1</v>
      </c>
      <c r="AA1033" s="9" t="str">
        <f t="shared" si="164"/>
        <v>Y</v>
      </c>
      <c r="AB1033" s="9" t="str">
        <f t="shared" si="165"/>
        <v>Y</v>
      </c>
      <c r="AC1033" s="9" t="str">
        <f t="shared" si="166"/>
        <v>Y</v>
      </c>
      <c r="AD1033" s="9" t="str">
        <f t="shared" si="167"/>
        <v>Y</v>
      </c>
      <c r="AE1033" s="9" t="str">
        <f t="shared" si="168"/>
        <v>Y</v>
      </c>
      <c r="AF1033" s="11" t="str">
        <f t="shared" si="169"/>
        <v>Y</v>
      </c>
    </row>
    <row r="1034" spans="1:32" ht="13" x14ac:dyDescent="0.15">
      <c r="A1034" s="1" t="s">
        <v>2679</v>
      </c>
      <c r="B1034" s="1" t="s">
        <v>214</v>
      </c>
      <c r="C1034" s="2">
        <v>14950</v>
      </c>
      <c r="D1034" s="1" t="s">
        <v>2329</v>
      </c>
      <c r="E1034" s="1">
        <v>1</v>
      </c>
      <c r="F1034" s="1" t="s">
        <v>11</v>
      </c>
      <c r="G1034" s="2">
        <v>8899</v>
      </c>
      <c r="H1034" s="1" t="s">
        <v>32</v>
      </c>
      <c r="I1034" s="1" t="s">
        <v>5</v>
      </c>
      <c r="J1034" s="1" t="s">
        <v>13</v>
      </c>
      <c r="K1034" s="1">
        <v>3</v>
      </c>
      <c r="L1034" s="3">
        <v>45412</v>
      </c>
      <c r="M1034" s="1">
        <v>12</v>
      </c>
      <c r="N1034" s="1" t="s">
        <v>2680</v>
      </c>
      <c r="O1034" s="1" t="s">
        <v>20</v>
      </c>
      <c r="P1034" s="1">
        <v>999</v>
      </c>
      <c r="Q1034" s="1">
        <v>51.4</v>
      </c>
      <c r="R1034" s="1">
        <v>5</v>
      </c>
      <c r="S1034" s="1">
        <v>110</v>
      </c>
      <c r="T1034" s="1">
        <v>2021</v>
      </c>
      <c r="U1034" s="5" t="str">
        <f t="shared" si="160"/>
        <v>Manual</v>
      </c>
      <c r="V1034" s="7">
        <f t="shared" si="161"/>
        <v>10000</v>
      </c>
      <c r="W1034" s="7" t="str">
        <f>IFERROR(INDEX(PriceBands!C:C,MATCH(V1034,PriceBands!A:A,0)),"£30k+")</f>
        <v>£10-£15k</v>
      </c>
      <c r="X1034" s="7">
        <f t="shared" si="162"/>
        <v>0</v>
      </c>
      <c r="Y1034" s="7" t="str">
        <f>IFERROR(INDEX(MileageBand!B:B,MATCH(VehicleData!X1034,MileageBand!A:A,0)),"Extremely High")</f>
        <v>Low</v>
      </c>
      <c r="Z1034" s="7">
        <f t="shared" si="163"/>
        <v>1</v>
      </c>
      <c r="AA1034" s="9" t="str">
        <f t="shared" si="164"/>
        <v>Y</v>
      </c>
      <c r="AB1034" s="9" t="str">
        <f t="shared" si="165"/>
        <v>Y</v>
      </c>
      <c r="AC1034" s="9" t="str">
        <f t="shared" si="166"/>
        <v>Y</v>
      </c>
      <c r="AD1034" s="9" t="str">
        <f t="shared" si="167"/>
        <v>Y</v>
      </c>
      <c r="AE1034" s="9" t="str">
        <f t="shared" si="168"/>
        <v>Y</v>
      </c>
      <c r="AF1034" s="11" t="str">
        <f t="shared" si="169"/>
        <v>Y</v>
      </c>
    </row>
    <row r="1035" spans="1:32" ht="13" x14ac:dyDescent="0.15">
      <c r="A1035" s="1" t="s">
        <v>2681</v>
      </c>
      <c r="B1035" s="1" t="s">
        <v>214</v>
      </c>
      <c r="C1035" s="2">
        <v>13517</v>
      </c>
      <c r="D1035" s="1" t="s">
        <v>2329</v>
      </c>
      <c r="E1035" s="1">
        <v>1</v>
      </c>
      <c r="F1035" s="1" t="s">
        <v>11</v>
      </c>
      <c r="G1035" s="2">
        <v>23610</v>
      </c>
      <c r="H1035" s="1" t="s">
        <v>32</v>
      </c>
      <c r="I1035" s="1" t="s">
        <v>5</v>
      </c>
      <c r="J1035" s="1" t="s">
        <v>13</v>
      </c>
      <c r="K1035" s="1">
        <v>3</v>
      </c>
      <c r="L1035" s="3">
        <v>45412</v>
      </c>
      <c r="M1035" s="1">
        <v>12</v>
      </c>
      <c r="N1035" s="1" t="s">
        <v>2682</v>
      </c>
      <c r="O1035" s="1" t="s">
        <v>20</v>
      </c>
      <c r="P1035" s="1">
        <v>999</v>
      </c>
      <c r="Q1035" s="1">
        <v>51.4</v>
      </c>
      <c r="R1035" s="1">
        <v>5</v>
      </c>
      <c r="S1035" s="1">
        <v>110</v>
      </c>
      <c r="T1035" s="1">
        <v>2021</v>
      </c>
      <c r="U1035" s="5" t="str">
        <f t="shared" si="160"/>
        <v>Manual</v>
      </c>
      <c r="V1035" s="7">
        <f t="shared" si="161"/>
        <v>10000</v>
      </c>
      <c r="W1035" s="7" t="str">
        <f>IFERROR(INDEX(PriceBands!C:C,MATCH(V1035,PriceBands!A:A,0)),"£30k+")</f>
        <v>£10-£15k</v>
      </c>
      <c r="X1035" s="7">
        <f t="shared" si="162"/>
        <v>0</v>
      </c>
      <c r="Y1035" s="7" t="str">
        <f>IFERROR(INDEX(MileageBand!B:B,MATCH(VehicleData!X1035,MileageBand!A:A,0)),"Extremely High")</f>
        <v>Low</v>
      </c>
      <c r="Z1035" s="7">
        <f t="shared" si="163"/>
        <v>1</v>
      </c>
      <c r="AA1035" s="9" t="str">
        <f t="shared" si="164"/>
        <v>Y</v>
      </c>
      <c r="AB1035" s="9" t="str">
        <f t="shared" si="165"/>
        <v>Y</v>
      </c>
      <c r="AC1035" s="9" t="str">
        <f t="shared" si="166"/>
        <v>Y</v>
      </c>
      <c r="AD1035" s="9" t="str">
        <f t="shared" si="167"/>
        <v>Y</v>
      </c>
      <c r="AE1035" s="9" t="str">
        <f t="shared" si="168"/>
        <v>Y</v>
      </c>
      <c r="AF1035" s="11" t="str">
        <f t="shared" si="169"/>
        <v>Y</v>
      </c>
    </row>
    <row r="1036" spans="1:32" ht="13" x14ac:dyDescent="0.15">
      <c r="A1036" s="1" t="s">
        <v>2683</v>
      </c>
      <c r="B1036" s="1" t="s">
        <v>214</v>
      </c>
      <c r="C1036" s="2">
        <v>13517</v>
      </c>
      <c r="D1036" s="1" t="s">
        <v>2329</v>
      </c>
      <c r="E1036" s="1">
        <v>1</v>
      </c>
      <c r="F1036" s="1" t="s">
        <v>11</v>
      </c>
      <c r="G1036" s="2">
        <v>27474</v>
      </c>
      <c r="H1036" s="1" t="s">
        <v>32</v>
      </c>
      <c r="I1036" s="1" t="s">
        <v>5</v>
      </c>
      <c r="J1036" s="1" t="s">
        <v>13</v>
      </c>
      <c r="K1036" s="1">
        <v>3</v>
      </c>
      <c r="L1036" s="3">
        <v>45412</v>
      </c>
      <c r="M1036" s="1">
        <v>12</v>
      </c>
      <c r="N1036" s="1" t="s">
        <v>2684</v>
      </c>
      <c r="O1036" s="1" t="s">
        <v>20</v>
      </c>
      <c r="P1036" s="1">
        <v>999</v>
      </c>
      <c r="Q1036" s="1">
        <v>51.4</v>
      </c>
      <c r="R1036" s="1">
        <v>5</v>
      </c>
      <c r="S1036" s="1">
        <v>110</v>
      </c>
      <c r="T1036" s="1">
        <v>2021</v>
      </c>
      <c r="U1036" s="5" t="str">
        <f t="shared" si="160"/>
        <v>Manual</v>
      </c>
      <c r="V1036" s="7">
        <f t="shared" si="161"/>
        <v>10000</v>
      </c>
      <c r="W1036" s="7" t="str">
        <f>IFERROR(INDEX(PriceBands!C:C,MATCH(V1036,PriceBands!A:A,0)),"£30k+")</f>
        <v>£10-£15k</v>
      </c>
      <c r="X1036" s="7">
        <f t="shared" si="162"/>
        <v>0</v>
      </c>
      <c r="Y1036" s="7" t="str">
        <f>IFERROR(INDEX(MileageBand!B:B,MATCH(VehicleData!X1036,MileageBand!A:A,0)),"Extremely High")</f>
        <v>Low</v>
      </c>
      <c r="Z1036" s="7">
        <f t="shared" si="163"/>
        <v>1</v>
      </c>
      <c r="AA1036" s="9" t="str">
        <f t="shared" si="164"/>
        <v>Y</v>
      </c>
      <c r="AB1036" s="9" t="str">
        <f t="shared" si="165"/>
        <v>Y</v>
      </c>
      <c r="AC1036" s="9" t="str">
        <f t="shared" si="166"/>
        <v>Y</v>
      </c>
      <c r="AD1036" s="9" t="str">
        <f t="shared" si="167"/>
        <v>Y</v>
      </c>
      <c r="AE1036" s="9" t="str">
        <f t="shared" si="168"/>
        <v>Y</v>
      </c>
      <c r="AF1036" s="11" t="str">
        <f t="shared" si="169"/>
        <v>Y</v>
      </c>
    </row>
    <row r="1037" spans="1:32" ht="13" x14ac:dyDescent="0.15">
      <c r="A1037" s="1" t="s">
        <v>2685</v>
      </c>
      <c r="B1037" s="1" t="s">
        <v>214</v>
      </c>
      <c r="C1037" s="2">
        <v>13513</v>
      </c>
      <c r="D1037" s="1" t="s">
        <v>2329</v>
      </c>
      <c r="E1037" s="1">
        <v>1</v>
      </c>
      <c r="F1037" s="1" t="s">
        <v>11</v>
      </c>
      <c r="G1037" s="2">
        <v>17569</v>
      </c>
      <c r="H1037" s="1" t="s">
        <v>32</v>
      </c>
      <c r="I1037" s="1" t="s">
        <v>5</v>
      </c>
      <c r="J1037" s="1" t="s">
        <v>13</v>
      </c>
      <c r="K1037" s="1">
        <v>3</v>
      </c>
      <c r="L1037" s="3">
        <v>45412</v>
      </c>
      <c r="M1037" s="1">
        <v>12</v>
      </c>
      <c r="N1037" s="1" t="s">
        <v>2686</v>
      </c>
      <c r="O1037" s="1" t="s">
        <v>20</v>
      </c>
      <c r="P1037" s="1">
        <v>999</v>
      </c>
      <c r="Q1037" s="1">
        <v>51.4</v>
      </c>
      <c r="R1037" s="1">
        <v>5</v>
      </c>
      <c r="S1037" s="1">
        <v>110</v>
      </c>
      <c r="T1037" s="1">
        <v>2021</v>
      </c>
      <c r="U1037" s="5" t="str">
        <f t="shared" si="160"/>
        <v>Manual</v>
      </c>
      <c r="V1037" s="7">
        <f t="shared" si="161"/>
        <v>10000</v>
      </c>
      <c r="W1037" s="7" t="str">
        <f>IFERROR(INDEX(PriceBands!C:C,MATCH(V1037,PriceBands!A:A,0)),"£30k+")</f>
        <v>£10-£15k</v>
      </c>
      <c r="X1037" s="7">
        <f t="shared" si="162"/>
        <v>0</v>
      </c>
      <c r="Y1037" s="7" t="str">
        <f>IFERROR(INDEX(MileageBand!B:B,MATCH(VehicleData!X1037,MileageBand!A:A,0)),"Extremely High")</f>
        <v>Low</v>
      </c>
      <c r="Z1037" s="7">
        <f t="shared" si="163"/>
        <v>1</v>
      </c>
      <c r="AA1037" s="9" t="str">
        <f t="shared" si="164"/>
        <v>Y</v>
      </c>
      <c r="AB1037" s="9" t="str">
        <f t="shared" si="165"/>
        <v>Y</v>
      </c>
      <c r="AC1037" s="9" t="str">
        <f t="shared" si="166"/>
        <v>Y</v>
      </c>
      <c r="AD1037" s="9" t="str">
        <f t="shared" si="167"/>
        <v>Y</v>
      </c>
      <c r="AE1037" s="9" t="str">
        <f t="shared" si="168"/>
        <v>Y</v>
      </c>
      <c r="AF1037" s="11" t="str">
        <f t="shared" si="169"/>
        <v>Y</v>
      </c>
    </row>
    <row r="1038" spans="1:32" ht="13" x14ac:dyDescent="0.15">
      <c r="A1038" s="1" t="s">
        <v>2687</v>
      </c>
      <c r="B1038" s="1" t="s">
        <v>214</v>
      </c>
      <c r="C1038" s="2">
        <v>13517</v>
      </c>
      <c r="D1038" s="1" t="s">
        <v>2329</v>
      </c>
      <c r="E1038" s="1">
        <v>1</v>
      </c>
      <c r="F1038" s="1" t="s">
        <v>11</v>
      </c>
      <c r="G1038" s="2">
        <v>19698</v>
      </c>
      <c r="H1038" s="1" t="s">
        <v>32</v>
      </c>
      <c r="I1038" s="1" t="s">
        <v>5</v>
      </c>
      <c r="J1038" s="1" t="s">
        <v>13</v>
      </c>
      <c r="K1038" s="1">
        <v>3</v>
      </c>
      <c r="L1038" s="3">
        <v>45412</v>
      </c>
      <c r="M1038" s="1">
        <v>12</v>
      </c>
      <c r="N1038" s="1" t="s">
        <v>2688</v>
      </c>
      <c r="O1038" s="1" t="s">
        <v>20</v>
      </c>
      <c r="P1038" s="1">
        <v>999</v>
      </c>
      <c r="Q1038" s="1">
        <v>51.4</v>
      </c>
      <c r="R1038" s="1">
        <v>5</v>
      </c>
      <c r="S1038" s="1">
        <v>110</v>
      </c>
      <c r="T1038" s="1">
        <v>2021</v>
      </c>
      <c r="U1038" s="5" t="str">
        <f t="shared" si="160"/>
        <v>Manual</v>
      </c>
      <c r="V1038" s="7">
        <f t="shared" si="161"/>
        <v>10000</v>
      </c>
      <c r="W1038" s="7" t="str">
        <f>IFERROR(INDEX(PriceBands!C:C,MATCH(V1038,PriceBands!A:A,0)),"£30k+")</f>
        <v>£10-£15k</v>
      </c>
      <c r="X1038" s="7">
        <f t="shared" si="162"/>
        <v>0</v>
      </c>
      <c r="Y1038" s="7" t="str">
        <f>IFERROR(INDEX(MileageBand!B:B,MATCH(VehicleData!X1038,MileageBand!A:A,0)),"Extremely High")</f>
        <v>Low</v>
      </c>
      <c r="Z1038" s="7">
        <f t="shared" si="163"/>
        <v>1</v>
      </c>
      <c r="AA1038" s="9" t="str">
        <f t="shared" si="164"/>
        <v>Y</v>
      </c>
      <c r="AB1038" s="9" t="str">
        <f t="shared" si="165"/>
        <v>Y</v>
      </c>
      <c r="AC1038" s="9" t="str">
        <f t="shared" si="166"/>
        <v>Y</v>
      </c>
      <c r="AD1038" s="9" t="str">
        <f t="shared" si="167"/>
        <v>Y</v>
      </c>
      <c r="AE1038" s="9" t="str">
        <f t="shared" si="168"/>
        <v>Y</v>
      </c>
      <c r="AF1038" s="11" t="str">
        <f t="shared" si="169"/>
        <v>Y</v>
      </c>
    </row>
    <row r="1039" spans="1:32" ht="13" x14ac:dyDescent="0.15">
      <c r="A1039" s="1" t="s">
        <v>2689</v>
      </c>
      <c r="B1039" s="1" t="s">
        <v>214</v>
      </c>
      <c r="C1039" s="2">
        <v>13641</v>
      </c>
      <c r="D1039" s="1" t="s">
        <v>2329</v>
      </c>
      <c r="E1039" s="1">
        <v>1</v>
      </c>
      <c r="F1039" s="1" t="s">
        <v>11</v>
      </c>
      <c r="G1039" s="2">
        <v>12188</v>
      </c>
      <c r="H1039" s="1" t="s">
        <v>4</v>
      </c>
      <c r="I1039" s="1" t="s">
        <v>5</v>
      </c>
      <c r="J1039" s="1" t="s">
        <v>13</v>
      </c>
      <c r="K1039" s="1">
        <v>3</v>
      </c>
      <c r="L1039" s="3">
        <v>45412</v>
      </c>
      <c r="M1039" s="1">
        <v>12</v>
      </c>
      <c r="N1039" s="1" t="s">
        <v>2690</v>
      </c>
      <c r="O1039" s="1" t="s">
        <v>20</v>
      </c>
      <c r="P1039" s="1">
        <v>999</v>
      </c>
      <c r="Q1039" s="1">
        <v>51.4</v>
      </c>
      <c r="R1039" s="1">
        <v>5</v>
      </c>
      <c r="S1039" s="1">
        <v>110</v>
      </c>
      <c r="T1039" s="1">
        <v>2021</v>
      </c>
      <c r="U1039" s="5" t="str">
        <f t="shared" si="160"/>
        <v>Manual</v>
      </c>
      <c r="V1039" s="7">
        <f t="shared" si="161"/>
        <v>10000</v>
      </c>
      <c r="W1039" s="7" t="str">
        <f>IFERROR(INDEX(PriceBands!C:C,MATCH(V1039,PriceBands!A:A,0)),"£30k+")</f>
        <v>£10-£15k</v>
      </c>
      <c r="X1039" s="7">
        <f t="shared" si="162"/>
        <v>0</v>
      </c>
      <c r="Y1039" s="7" t="str">
        <f>IFERROR(INDEX(MileageBand!B:B,MATCH(VehicleData!X1039,MileageBand!A:A,0)),"Extremely High")</f>
        <v>Low</v>
      </c>
      <c r="Z1039" s="7">
        <f t="shared" si="163"/>
        <v>1</v>
      </c>
      <c r="AA1039" s="9" t="str">
        <f t="shared" si="164"/>
        <v>Y</v>
      </c>
      <c r="AB1039" s="9" t="str">
        <f t="shared" si="165"/>
        <v>Y</v>
      </c>
      <c r="AC1039" s="9" t="str">
        <f t="shared" si="166"/>
        <v>Y</v>
      </c>
      <c r="AD1039" s="9" t="str">
        <f t="shared" si="167"/>
        <v>Y</v>
      </c>
      <c r="AE1039" s="9" t="str">
        <f t="shared" si="168"/>
        <v>Y</v>
      </c>
      <c r="AF1039" s="11" t="str">
        <f t="shared" si="169"/>
        <v>Y</v>
      </c>
    </row>
    <row r="1040" spans="1:32" ht="13" x14ac:dyDescent="0.15">
      <c r="A1040" s="1" t="s">
        <v>2691</v>
      </c>
      <c r="B1040" s="1" t="s">
        <v>214</v>
      </c>
      <c r="C1040" s="2">
        <v>13633</v>
      </c>
      <c r="D1040" s="1" t="s">
        <v>2329</v>
      </c>
      <c r="E1040" s="1">
        <v>1</v>
      </c>
      <c r="F1040" s="1" t="s">
        <v>11</v>
      </c>
      <c r="G1040" s="2">
        <v>20303</v>
      </c>
      <c r="H1040" s="1" t="s">
        <v>32</v>
      </c>
      <c r="I1040" s="1" t="s">
        <v>5</v>
      </c>
      <c r="J1040" s="1" t="s">
        <v>13</v>
      </c>
      <c r="K1040" s="1">
        <v>3</v>
      </c>
      <c r="L1040" s="3">
        <v>45412</v>
      </c>
      <c r="M1040" s="1">
        <v>12</v>
      </c>
      <c r="N1040" s="1" t="s">
        <v>2692</v>
      </c>
      <c r="O1040" s="1" t="s">
        <v>20</v>
      </c>
      <c r="P1040" s="1">
        <v>999</v>
      </c>
      <c r="Q1040" s="1">
        <v>51.4</v>
      </c>
      <c r="R1040" s="1">
        <v>5</v>
      </c>
      <c r="S1040" s="1">
        <v>110</v>
      </c>
      <c r="T1040" s="1">
        <v>2021</v>
      </c>
      <c r="U1040" s="5" t="str">
        <f t="shared" si="160"/>
        <v>Manual</v>
      </c>
      <c r="V1040" s="7">
        <f t="shared" si="161"/>
        <v>10000</v>
      </c>
      <c r="W1040" s="7" t="str">
        <f>IFERROR(INDEX(PriceBands!C:C,MATCH(V1040,PriceBands!A:A,0)),"£30k+")</f>
        <v>£10-£15k</v>
      </c>
      <c r="X1040" s="7">
        <f t="shared" si="162"/>
        <v>0</v>
      </c>
      <c r="Y1040" s="7" t="str">
        <f>IFERROR(INDEX(MileageBand!B:B,MATCH(VehicleData!X1040,MileageBand!A:A,0)),"Extremely High")</f>
        <v>Low</v>
      </c>
      <c r="Z1040" s="7">
        <f t="shared" si="163"/>
        <v>1</v>
      </c>
      <c r="AA1040" s="9" t="str">
        <f t="shared" si="164"/>
        <v>Y</v>
      </c>
      <c r="AB1040" s="9" t="str">
        <f t="shared" si="165"/>
        <v>Y</v>
      </c>
      <c r="AC1040" s="9" t="str">
        <f t="shared" si="166"/>
        <v>Y</v>
      </c>
      <c r="AD1040" s="9" t="str">
        <f t="shared" si="167"/>
        <v>Y</v>
      </c>
      <c r="AE1040" s="9" t="str">
        <f t="shared" si="168"/>
        <v>Y</v>
      </c>
      <c r="AF1040" s="11" t="str">
        <f t="shared" si="169"/>
        <v>Y</v>
      </c>
    </row>
    <row r="1041" spans="1:32" ht="13" x14ac:dyDescent="0.15">
      <c r="A1041" s="1" t="s">
        <v>2693</v>
      </c>
      <c r="B1041" s="1" t="s">
        <v>214</v>
      </c>
      <c r="C1041" s="2">
        <v>13641</v>
      </c>
      <c r="D1041" s="1" t="s">
        <v>2329</v>
      </c>
      <c r="E1041" s="1">
        <v>1</v>
      </c>
      <c r="F1041" s="1" t="s">
        <v>11</v>
      </c>
      <c r="G1041" s="2">
        <v>9625</v>
      </c>
      <c r="H1041" s="1" t="s">
        <v>32</v>
      </c>
      <c r="I1041" s="1" t="s">
        <v>5</v>
      </c>
      <c r="J1041" s="1" t="s">
        <v>13</v>
      </c>
      <c r="K1041" s="1">
        <v>3</v>
      </c>
      <c r="L1041" s="3">
        <v>45412</v>
      </c>
      <c r="M1041" s="1">
        <v>12</v>
      </c>
      <c r="N1041" s="1" t="s">
        <v>2694</v>
      </c>
      <c r="O1041" s="1" t="s">
        <v>20</v>
      </c>
      <c r="P1041" s="1">
        <v>999</v>
      </c>
      <c r="Q1041" s="1">
        <v>51.4</v>
      </c>
      <c r="R1041" s="1">
        <v>5</v>
      </c>
      <c r="S1041" s="1">
        <v>110</v>
      </c>
      <c r="T1041" s="1">
        <v>2021</v>
      </c>
      <c r="U1041" s="5" t="str">
        <f t="shared" si="160"/>
        <v>Manual</v>
      </c>
      <c r="V1041" s="7">
        <f t="shared" si="161"/>
        <v>10000</v>
      </c>
      <c r="W1041" s="7" t="str">
        <f>IFERROR(INDEX(PriceBands!C:C,MATCH(V1041,PriceBands!A:A,0)),"£30k+")</f>
        <v>£10-£15k</v>
      </c>
      <c r="X1041" s="7">
        <f t="shared" si="162"/>
        <v>0</v>
      </c>
      <c r="Y1041" s="7" t="str">
        <f>IFERROR(INDEX(MileageBand!B:B,MATCH(VehicleData!X1041,MileageBand!A:A,0)),"Extremely High")</f>
        <v>Low</v>
      </c>
      <c r="Z1041" s="7">
        <f t="shared" si="163"/>
        <v>1</v>
      </c>
      <c r="AA1041" s="9" t="str">
        <f t="shared" si="164"/>
        <v>Y</v>
      </c>
      <c r="AB1041" s="9" t="str">
        <f t="shared" si="165"/>
        <v>Y</v>
      </c>
      <c r="AC1041" s="9" t="str">
        <f t="shared" si="166"/>
        <v>Y</v>
      </c>
      <c r="AD1041" s="9" t="str">
        <f t="shared" si="167"/>
        <v>Y</v>
      </c>
      <c r="AE1041" s="9" t="str">
        <f t="shared" si="168"/>
        <v>Y</v>
      </c>
      <c r="AF1041" s="11" t="str">
        <f t="shared" si="169"/>
        <v>Y</v>
      </c>
    </row>
    <row r="1042" spans="1:32" ht="13" x14ac:dyDescent="0.15">
      <c r="A1042" s="1" t="s">
        <v>2695</v>
      </c>
      <c r="B1042" s="1" t="s">
        <v>214</v>
      </c>
      <c r="C1042" s="2">
        <v>13645</v>
      </c>
      <c r="D1042" s="1" t="s">
        <v>2329</v>
      </c>
      <c r="E1042" s="1">
        <v>1</v>
      </c>
      <c r="F1042" s="1" t="s">
        <v>11</v>
      </c>
      <c r="G1042" s="2">
        <v>20252</v>
      </c>
      <c r="H1042" s="1" t="s">
        <v>4</v>
      </c>
      <c r="I1042" s="1" t="s">
        <v>5</v>
      </c>
      <c r="J1042" s="1" t="s">
        <v>13</v>
      </c>
      <c r="K1042" s="1">
        <v>3</v>
      </c>
      <c r="L1042" s="3">
        <v>45412</v>
      </c>
      <c r="M1042" s="1">
        <v>12</v>
      </c>
      <c r="N1042" s="1" t="s">
        <v>2696</v>
      </c>
      <c r="O1042" s="1" t="s">
        <v>20</v>
      </c>
      <c r="P1042" s="1">
        <v>999</v>
      </c>
      <c r="Q1042" s="1">
        <v>51.4</v>
      </c>
      <c r="R1042" s="1">
        <v>5</v>
      </c>
      <c r="S1042" s="1">
        <v>110</v>
      </c>
      <c r="T1042" s="1">
        <v>2021</v>
      </c>
      <c r="U1042" s="5" t="str">
        <f t="shared" si="160"/>
        <v>Manual</v>
      </c>
      <c r="V1042" s="7">
        <f t="shared" si="161"/>
        <v>10000</v>
      </c>
      <c r="W1042" s="7" t="str">
        <f>IFERROR(INDEX(PriceBands!C:C,MATCH(V1042,PriceBands!A:A,0)),"£30k+")</f>
        <v>£10-£15k</v>
      </c>
      <c r="X1042" s="7">
        <f t="shared" si="162"/>
        <v>0</v>
      </c>
      <c r="Y1042" s="7" t="str">
        <f>IFERROR(INDEX(MileageBand!B:B,MATCH(VehicleData!X1042,MileageBand!A:A,0)),"Extremely High")</f>
        <v>Low</v>
      </c>
      <c r="Z1042" s="7">
        <f t="shared" si="163"/>
        <v>1</v>
      </c>
      <c r="AA1042" s="9" t="str">
        <f t="shared" si="164"/>
        <v>Y</v>
      </c>
      <c r="AB1042" s="9" t="str">
        <f t="shared" si="165"/>
        <v>Y</v>
      </c>
      <c r="AC1042" s="9" t="str">
        <f t="shared" si="166"/>
        <v>Y</v>
      </c>
      <c r="AD1042" s="9" t="str">
        <f t="shared" si="167"/>
        <v>Y</v>
      </c>
      <c r="AE1042" s="9" t="str">
        <f t="shared" si="168"/>
        <v>Y</v>
      </c>
      <c r="AF1042" s="11" t="str">
        <f t="shared" si="169"/>
        <v>Y</v>
      </c>
    </row>
    <row r="1043" spans="1:32" ht="13" x14ac:dyDescent="0.15">
      <c r="A1043" s="1" t="s">
        <v>2697</v>
      </c>
      <c r="B1043" s="1" t="s">
        <v>214</v>
      </c>
      <c r="C1043" s="2">
        <v>13756</v>
      </c>
      <c r="D1043" s="1" t="s">
        <v>2329</v>
      </c>
      <c r="E1043" s="1">
        <v>1</v>
      </c>
      <c r="F1043" s="1" t="s">
        <v>11</v>
      </c>
      <c r="G1043" s="2">
        <v>19283</v>
      </c>
      <c r="H1043" s="1" t="s">
        <v>65</v>
      </c>
      <c r="I1043" s="1" t="s">
        <v>5</v>
      </c>
      <c r="J1043" s="1" t="s">
        <v>13</v>
      </c>
      <c r="K1043" s="1">
        <v>3</v>
      </c>
      <c r="L1043" s="3">
        <v>45443</v>
      </c>
      <c r="M1043" s="1">
        <v>12</v>
      </c>
      <c r="N1043" s="1" t="s">
        <v>2698</v>
      </c>
      <c r="O1043" s="1" t="s">
        <v>20</v>
      </c>
      <c r="P1043" s="1">
        <v>999</v>
      </c>
      <c r="Q1043" s="1">
        <v>51.4</v>
      </c>
      <c r="R1043" s="1">
        <v>5</v>
      </c>
      <c r="S1043" s="1">
        <v>110</v>
      </c>
      <c r="T1043" s="1">
        <v>2021</v>
      </c>
      <c r="U1043" s="5" t="str">
        <f t="shared" si="160"/>
        <v>Manual</v>
      </c>
      <c r="V1043" s="7">
        <f t="shared" si="161"/>
        <v>10000</v>
      </c>
      <c r="W1043" s="7" t="str">
        <f>IFERROR(INDEX(PriceBands!C:C,MATCH(V1043,PriceBands!A:A,0)),"£30k+")</f>
        <v>£10-£15k</v>
      </c>
      <c r="X1043" s="7">
        <f t="shared" si="162"/>
        <v>0</v>
      </c>
      <c r="Y1043" s="7" t="str">
        <f>IFERROR(INDEX(MileageBand!B:B,MATCH(VehicleData!X1043,MileageBand!A:A,0)),"Extremely High")</f>
        <v>Low</v>
      </c>
      <c r="Z1043" s="7">
        <f t="shared" si="163"/>
        <v>1</v>
      </c>
      <c r="AA1043" s="9" t="str">
        <f t="shared" si="164"/>
        <v>Y</v>
      </c>
      <c r="AB1043" s="9" t="str">
        <f t="shared" si="165"/>
        <v>Y</v>
      </c>
      <c r="AC1043" s="9" t="str">
        <f t="shared" si="166"/>
        <v>Y</v>
      </c>
      <c r="AD1043" s="9" t="str">
        <f t="shared" si="167"/>
        <v>Y</v>
      </c>
      <c r="AE1043" s="9" t="str">
        <f t="shared" si="168"/>
        <v>Y</v>
      </c>
      <c r="AF1043" s="11" t="str">
        <f t="shared" si="169"/>
        <v>Y</v>
      </c>
    </row>
    <row r="1044" spans="1:32" ht="13" x14ac:dyDescent="0.15">
      <c r="A1044" s="1" t="s">
        <v>2699</v>
      </c>
      <c r="B1044" s="1" t="s">
        <v>214</v>
      </c>
      <c r="C1044" s="2">
        <v>13633</v>
      </c>
      <c r="D1044" s="1" t="s">
        <v>2329</v>
      </c>
      <c r="E1044" s="1">
        <v>1</v>
      </c>
      <c r="F1044" s="1" t="s">
        <v>11</v>
      </c>
      <c r="G1044" s="2">
        <v>23852</v>
      </c>
      <c r="H1044" s="1" t="s">
        <v>32</v>
      </c>
      <c r="I1044" s="1" t="s">
        <v>5</v>
      </c>
      <c r="J1044" s="1" t="s">
        <v>13</v>
      </c>
      <c r="K1044" s="1">
        <v>3</v>
      </c>
      <c r="L1044" s="3">
        <v>45412</v>
      </c>
      <c r="M1044" s="1">
        <v>12</v>
      </c>
      <c r="N1044" s="1" t="s">
        <v>2700</v>
      </c>
      <c r="O1044" s="1" t="s">
        <v>20</v>
      </c>
      <c r="P1044" s="1">
        <v>999</v>
      </c>
      <c r="Q1044" s="1">
        <v>51.4</v>
      </c>
      <c r="R1044" s="1">
        <v>5</v>
      </c>
      <c r="S1044" s="1">
        <v>110</v>
      </c>
      <c r="T1044" s="1">
        <v>2021</v>
      </c>
      <c r="U1044" s="5" t="str">
        <f t="shared" si="160"/>
        <v>Manual</v>
      </c>
      <c r="V1044" s="7">
        <f t="shared" si="161"/>
        <v>10000</v>
      </c>
      <c r="W1044" s="7" t="str">
        <f>IFERROR(INDEX(PriceBands!C:C,MATCH(V1044,PriceBands!A:A,0)),"£30k+")</f>
        <v>£10-£15k</v>
      </c>
      <c r="X1044" s="7">
        <f t="shared" si="162"/>
        <v>0</v>
      </c>
      <c r="Y1044" s="7" t="str">
        <f>IFERROR(INDEX(MileageBand!B:B,MATCH(VehicleData!X1044,MileageBand!A:A,0)),"Extremely High")</f>
        <v>Low</v>
      </c>
      <c r="Z1044" s="7">
        <f t="shared" si="163"/>
        <v>1</v>
      </c>
      <c r="AA1044" s="9" t="str">
        <f t="shared" si="164"/>
        <v>Y</v>
      </c>
      <c r="AB1044" s="9" t="str">
        <f t="shared" si="165"/>
        <v>Y</v>
      </c>
      <c r="AC1044" s="9" t="str">
        <f t="shared" si="166"/>
        <v>Y</v>
      </c>
      <c r="AD1044" s="9" t="str">
        <f t="shared" si="167"/>
        <v>Y</v>
      </c>
      <c r="AE1044" s="9" t="str">
        <f t="shared" si="168"/>
        <v>Y</v>
      </c>
      <c r="AF1044" s="11" t="str">
        <f t="shared" si="169"/>
        <v>Y</v>
      </c>
    </row>
    <row r="1045" spans="1:32" ht="13" x14ac:dyDescent="0.15">
      <c r="A1045" s="1" t="s">
        <v>2701</v>
      </c>
      <c r="B1045" s="1" t="s">
        <v>214</v>
      </c>
      <c r="C1045" s="2">
        <v>13756</v>
      </c>
      <c r="D1045" s="1" t="s">
        <v>2329</v>
      </c>
      <c r="E1045" s="1">
        <v>1</v>
      </c>
      <c r="F1045" s="1" t="s">
        <v>11</v>
      </c>
      <c r="G1045" s="2">
        <v>22226</v>
      </c>
      <c r="H1045" s="1" t="s">
        <v>65</v>
      </c>
      <c r="I1045" s="1" t="s">
        <v>5</v>
      </c>
      <c r="J1045" s="1" t="s">
        <v>13</v>
      </c>
      <c r="K1045" s="1">
        <v>3</v>
      </c>
      <c r="L1045" s="3">
        <v>45443</v>
      </c>
      <c r="M1045" s="1">
        <v>12</v>
      </c>
      <c r="N1045" s="1" t="s">
        <v>2702</v>
      </c>
      <c r="O1045" s="1" t="s">
        <v>20</v>
      </c>
      <c r="P1045" s="1">
        <v>999</v>
      </c>
      <c r="Q1045" s="1">
        <v>51.4</v>
      </c>
      <c r="R1045" s="1">
        <v>5</v>
      </c>
      <c r="S1045" s="1">
        <v>110</v>
      </c>
      <c r="T1045" s="1">
        <v>2021</v>
      </c>
      <c r="U1045" s="5" t="str">
        <f t="shared" si="160"/>
        <v>Manual</v>
      </c>
      <c r="V1045" s="7">
        <f t="shared" si="161"/>
        <v>10000</v>
      </c>
      <c r="W1045" s="7" t="str">
        <f>IFERROR(INDEX(PriceBands!C:C,MATCH(V1045,PriceBands!A:A,0)),"£30k+")</f>
        <v>£10-£15k</v>
      </c>
      <c r="X1045" s="7">
        <f t="shared" si="162"/>
        <v>0</v>
      </c>
      <c r="Y1045" s="7" t="str">
        <f>IFERROR(INDEX(MileageBand!B:B,MATCH(VehicleData!X1045,MileageBand!A:A,0)),"Extremely High")</f>
        <v>Low</v>
      </c>
      <c r="Z1045" s="7">
        <f t="shared" si="163"/>
        <v>1</v>
      </c>
      <c r="AA1045" s="9" t="str">
        <f t="shared" si="164"/>
        <v>Y</v>
      </c>
      <c r="AB1045" s="9" t="str">
        <f t="shared" si="165"/>
        <v>Y</v>
      </c>
      <c r="AC1045" s="9" t="str">
        <f t="shared" si="166"/>
        <v>Y</v>
      </c>
      <c r="AD1045" s="9" t="str">
        <f t="shared" si="167"/>
        <v>Y</v>
      </c>
      <c r="AE1045" s="9" t="str">
        <f t="shared" si="168"/>
        <v>Y</v>
      </c>
      <c r="AF1045" s="11" t="str">
        <f t="shared" si="169"/>
        <v>Y</v>
      </c>
    </row>
    <row r="1046" spans="1:32" ht="13" x14ac:dyDescent="0.15">
      <c r="A1046" s="1" t="s">
        <v>2703</v>
      </c>
      <c r="B1046" s="1" t="s">
        <v>214</v>
      </c>
      <c r="C1046" s="2">
        <v>13641</v>
      </c>
      <c r="D1046" s="1" t="s">
        <v>2329</v>
      </c>
      <c r="E1046" s="1">
        <v>1</v>
      </c>
      <c r="F1046" s="1" t="s">
        <v>11</v>
      </c>
      <c r="G1046" s="2">
        <v>15706</v>
      </c>
      <c r="H1046" s="1" t="s">
        <v>32</v>
      </c>
      <c r="I1046" s="1" t="s">
        <v>5</v>
      </c>
      <c r="J1046" s="1" t="s">
        <v>13</v>
      </c>
      <c r="K1046" s="1">
        <v>3</v>
      </c>
      <c r="L1046" s="3">
        <v>45412</v>
      </c>
      <c r="M1046" s="1">
        <v>12</v>
      </c>
      <c r="N1046" s="1" t="s">
        <v>2704</v>
      </c>
      <c r="O1046" s="1" t="s">
        <v>20</v>
      </c>
      <c r="P1046" s="1">
        <v>999</v>
      </c>
      <c r="Q1046" s="1">
        <v>51.4</v>
      </c>
      <c r="R1046" s="1">
        <v>5</v>
      </c>
      <c r="S1046" s="1">
        <v>110</v>
      </c>
      <c r="T1046" s="1">
        <v>2021</v>
      </c>
      <c r="U1046" s="5" t="str">
        <f t="shared" si="160"/>
        <v>Manual</v>
      </c>
      <c r="V1046" s="7">
        <f t="shared" si="161"/>
        <v>10000</v>
      </c>
      <c r="W1046" s="7" t="str">
        <f>IFERROR(INDEX(PriceBands!C:C,MATCH(V1046,PriceBands!A:A,0)),"£30k+")</f>
        <v>£10-£15k</v>
      </c>
      <c r="X1046" s="7">
        <f t="shared" si="162"/>
        <v>0</v>
      </c>
      <c r="Y1046" s="7" t="str">
        <f>IFERROR(INDEX(MileageBand!B:B,MATCH(VehicleData!X1046,MileageBand!A:A,0)),"Extremely High")</f>
        <v>Low</v>
      </c>
      <c r="Z1046" s="7">
        <f t="shared" si="163"/>
        <v>1</v>
      </c>
      <c r="AA1046" s="9" t="str">
        <f t="shared" si="164"/>
        <v>Y</v>
      </c>
      <c r="AB1046" s="9" t="str">
        <f t="shared" si="165"/>
        <v>Y</v>
      </c>
      <c r="AC1046" s="9" t="str">
        <f t="shared" si="166"/>
        <v>Y</v>
      </c>
      <c r="AD1046" s="9" t="str">
        <f t="shared" si="167"/>
        <v>Y</v>
      </c>
      <c r="AE1046" s="9" t="str">
        <f t="shared" si="168"/>
        <v>Y</v>
      </c>
      <c r="AF1046" s="11" t="str">
        <f t="shared" si="169"/>
        <v>Y</v>
      </c>
    </row>
    <row r="1047" spans="1:32" ht="13" x14ac:dyDescent="0.15">
      <c r="A1047" s="1" t="s">
        <v>2705</v>
      </c>
      <c r="B1047" s="1" t="s">
        <v>214</v>
      </c>
      <c r="C1047" s="2">
        <v>13641</v>
      </c>
      <c r="D1047" s="1" t="s">
        <v>2329</v>
      </c>
      <c r="E1047" s="1">
        <v>1</v>
      </c>
      <c r="F1047" s="1" t="s">
        <v>11</v>
      </c>
      <c r="G1047" s="2">
        <v>27788</v>
      </c>
      <c r="H1047" s="1" t="s">
        <v>32</v>
      </c>
      <c r="I1047" s="1" t="s">
        <v>5</v>
      </c>
      <c r="J1047" s="1" t="s">
        <v>13</v>
      </c>
      <c r="K1047" s="1">
        <v>3</v>
      </c>
      <c r="L1047" s="3">
        <v>45412</v>
      </c>
      <c r="M1047" s="1">
        <v>12</v>
      </c>
      <c r="N1047" s="1" t="s">
        <v>2706</v>
      </c>
      <c r="O1047" s="1" t="s">
        <v>20</v>
      </c>
      <c r="P1047" s="1">
        <v>999</v>
      </c>
      <c r="Q1047" s="1">
        <v>51.4</v>
      </c>
      <c r="R1047" s="1">
        <v>5</v>
      </c>
      <c r="S1047" s="1">
        <v>110</v>
      </c>
      <c r="T1047" s="1">
        <v>2021</v>
      </c>
      <c r="U1047" s="5" t="str">
        <f t="shared" si="160"/>
        <v>Manual</v>
      </c>
      <c r="V1047" s="7">
        <f t="shared" si="161"/>
        <v>10000</v>
      </c>
      <c r="W1047" s="7" t="str">
        <f>IFERROR(INDEX(PriceBands!C:C,MATCH(V1047,PriceBands!A:A,0)),"£30k+")</f>
        <v>£10-£15k</v>
      </c>
      <c r="X1047" s="7">
        <f t="shared" si="162"/>
        <v>0</v>
      </c>
      <c r="Y1047" s="7" t="str">
        <f>IFERROR(INDEX(MileageBand!B:B,MATCH(VehicleData!X1047,MileageBand!A:A,0)),"Extremely High")</f>
        <v>Low</v>
      </c>
      <c r="Z1047" s="7">
        <f t="shared" si="163"/>
        <v>1</v>
      </c>
      <c r="AA1047" s="9" t="str">
        <f t="shared" si="164"/>
        <v>Y</v>
      </c>
      <c r="AB1047" s="9" t="str">
        <f t="shared" si="165"/>
        <v>Y</v>
      </c>
      <c r="AC1047" s="9" t="str">
        <f t="shared" si="166"/>
        <v>Y</v>
      </c>
      <c r="AD1047" s="9" t="str">
        <f t="shared" si="167"/>
        <v>Y</v>
      </c>
      <c r="AE1047" s="9" t="str">
        <f t="shared" si="168"/>
        <v>Y</v>
      </c>
      <c r="AF1047" s="11" t="str">
        <f t="shared" si="169"/>
        <v>Y</v>
      </c>
    </row>
    <row r="1048" spans="1:32" ht="13" x14ac:dyDescent="0.15">
      <c r="A1048" s="1" t="s">
        <v>2707</v>
      </c>
      <c r="B1048" s="1" t="s">
        <v>214</v>
      </c>
      <c r="C1048" s="2">
        <v>13756</v>
      </c>
      <c r="D1048" s="1" t="s">
        <v>2329</v>
      </c>
      <c r="E1048" s="1">
        <v>1</v>
      </c>
      <c r="F1048" s="1" t="s">
        <v>11</v>
      </c>
      <c r="G1048" s="2">
        <v>13471</v>
      </c>
      <c r="H1048" s="1" t="s">
        <v>65</v>
      </c>
      <c r="I1048" s="1" t="s">
        <v>5</v>
      </c>
      <c r="J1048" s="1" t="s">
        <v>13</v>
      </c>
      <c r="K1048" s="1">
        <v>3</v>
      </c>
      <c r="L1048" s="3">
        <v>45443</v>
      </c>
      <c r="M1048" s="1">
        <v>12</v>
      </c>
      <c r="N1048" s="1" t="s">
        <v>2704</v>
      </c>
      <c r="O1048" s="1" t="s">
        <v>20</v>
      </c>
      <c r="P1048" s="1">
        <v>999</v>
      </c>
      <c r="Q1048" s="1">
        <v>51.4</v>
      </c>
      <c r="R1048" s="1">
        <v>5</v>
      </c>
      <c r="S1048" s="1">
        <v>110</v>
      </c>
      <c r="T1048" s="1">
        <v>2021</v>
      </c>
      <c r="U1048" s="5" t="str">
        <f t="shared" si="160"/>
        <v>Manual</v>
      </c>
      <c r="V1048" s="7">
        <f t="shared" si="161"/>
        <v>10000</v>
      </c>
      <c r="W1048" s="7" t="str">
        <f>IFERROR(INDEX(PriceBands!C:C,MATCH(V1048,PriceBands!A:A,0)),"£30k+")</f>
        <v>£10-£15k</v>
      </c>
      <c r="X1048" s="7">
        <f t="shared" si="162"/>
        <v>0</v>
      </c>
      <c r="Y1048" s="7" t="str">
        <f>IFERROR(INDEX(MileageBand!B:B,MATCH(VehicleData!X1048,MileageBand!A:A,0)),"Extremely High")</f>
        <v>Low</v>
      </c>
      <c r="Z1048" s="7">
        <f t="shared" si="163"/>
        <v>1</v>
      </c>
      <c r="AA1048" s="9" t="str">
        <f t="shared" si="164"/>
        <v>Y</v>
      </c>
      <c r="AB1048" s="9" t="str">
        <f t="shared" si="165"/>
        <v>Y</v>
      </c>
      <c r="AC1048" s="9" t="str">
        <f t="shared" si="166"/>
        <v>Y</v>
      </c>
      <c r="AD1048" s="9" t="str">
        <f t="shared" si="167"/>
        <v>Y</v>
      </c>
      <c r="AE1048" s="9" t="str">
        <f t="shared" si="168"/>
        <v>Y</v>
      </c>
      <c r="AF1048" s="11" t="str">
        <f t="shared" si="169"/>
        <v>Y</v>
      </c>
    </row>
    <row r="1049" spans="1:32" ht="13" x14ac:dyDescent="0.15">
      <c r="A1049" s="1" t="s">
        <v>2708</v>
      </c>
      <c r="B1049" s="1" t="s">
        <v>214</v>
      </c>
      <c r="C1049" s="2">
        <v>13633</v>
      </c>
      <c r="D1049" s="1" t="s">
        <v>2709</v>
      </c>
      <c r="E1049" s="1">
        <v>1</v>
      </c>
      <c r="F1049" s="1" t="s">
        <v>11</v>
      </c>
      <c r="G1049" s="2">
        <v>20479</v>
      </c>
      <c r="H1049" s="1" t="s">
        <v>32</v>
      </c>
      <c r="I1049" s="1" t="s">
        <v>5</v>
      </c>
      <c r="J1049" s="1" t="s">
        <v>13</v>
      </c>
      <c r="K1049" s="1">
        <v>3</v>
      </c>
      <c r="L1049" s="3">
        <v>45412</v>
      </c>
      <c r="M1049" s="1">
        <v>12</v>
      </c>
      <c r="N1049" s="1" t="s">
        <v>2710</v>
      </c>
      <c r="O1049" s="1" t="s">
        <v>20</v>
      </c>
      <c r="P1049" s="1">
        <v>999</v>
      </c>
      <c r="Q1049" s="1">
        <v>47.9</v>
      </c>
      <c r="R1049" s="1">
        <v>5</v>
      </c>
      <c r="S1049" s="1">
        <v>134</v>
      </c>
      <c r="T1049" s="1">
        <v>2021</v>
      </c>
      <c r="U1049" s="5" t="str">
        <f t="shared" si="160"/>
        <v>Manual</v>
      </c>
      <c r="V1049" s="7">
        <f t="shared" si="161"/>
        <v>10000</v>
      </c>
      <c r="W1049" s="7" t="str">
        <f>IFERROR(INDEX(PriceBands!C:C,MATCH(V1049,PriceBands!A:A,0)),"£30k+")</f>
        <v>£10-£15k</v>
      </c>
      <c r="X1049" s="7">
        <f t="shared" si="162"/>
        <v>0</v>
      </c>
      <c r="Y1049" s="7" t="str">
        <f>IFERROR(INDEX(MileageBand!B:B,MATCH(VehicleData!X1049,MileageBand!A:A,0)),"Extremely High")</f>
        <v>Low</v>
      </c>
      <c r="Z1049" s="7">
        <f t="shared" si="163"/>
        <v>1</v>
      </c>
      <c r="AA1049" s="9" t="str">
        <f t="shared" si="164"/>
        <v>Y</v>
      </c>
      <c r="AB1049" s="9" t="str">
        <f t="shared" si="165"/>
        <v>Y</v>
      </c>
      <c r="AC1049" s="9" t="str">
        <f t="shared" si="166"/>
        <v>Y</v>
      </c>
      <c r="AD1049" s="9" t="str">
        <f t="shared" si="167"/>
        <v>Y</v>
      </c>
      <c r="AE1049" s="9" t="str">
        <f t="shared" si="168"/>
        <v>Y</v>
      </c>
      <c r="AF1049" s="11" t="str">
        <f t="shared" si="169"/>
        <v>Y</v>
      </c>
    </row>
    <row r="1050" spans="1:32" ht="13" x14ac:dyDescent="0.15">
      <c r="A1050" s="1" t="s">
        <v>2711</v>
      </c>
      <c r="B1050" s="1" t="s">
        <v>214</v>
      </c>
      <c r="C1050" s="2">
        <v>15100</v>
      </c>
      <c r="D1050" s="1" t="s">
        <v>2329</v>
      </c>
      <c r="E1050" s="1">
        <v>1</v>
      </c>
      <c r="F1050" s="1" t="s">
        <v>11</v>
      </c>
      <c r="G1050" s="2">
        <v>11092</v>
      </c>
      <c r="H1050" s="1" t="s">
        <v>65</v>
      </c>
      <c r="I1050" s="1" t="s">
        <v>33</v>
      </c>
      <c r="J1050" s="1" t="s">
        <v>13</v>
      </c>
      <c r="K1050" s="1">
        <v>3</v>
      </c>
      <c r="L1050" s="3">
        <v>45443</v>
      </c>
      <c r="M1050" s="1">
        <v>12</v>
      </c>
      <c r="N1050" s="1" t="s">
        <v>2712</v>
      </c>
      <c r="O1050" s="1" t="s">
        <v>20</v>
      </c>
      <c r="P1050" s="1">
        <v>999</v>
      </c>
      <c r="Q1050" s="1">
        <v>51.4</v>
      </c>
      <c r="R1050" s="1">
        <v>5</v>
      </c>
      <c r="S1050" s="1">
        <v>110</v>
      </c>
      <c r="T1050" s="1">
        <v>2021</v>
      </c>
      <c r="U1050" s="5" t="str">
        <f t="shared" si="160"/>
        <v>Manual</v>
      </c>
      <c r="V1050" s="7">
        <f t="shared" si="161"/>
        <v>15000</v>
      </c>
      <c r="W1050" s="7" t="str">
        <f>IFERROR(INDEX(PriceBands!C:C,MATCH(V1050,PriceBands!A:A,0)),"£30k+")</f>
        <v>£15-20k</v>
      </c>
      <c r="X1050" s="7">
        <f t="shared" si="162"/>
        <v>0</v>
      </c>
      <c r="Y1050" s="7" t="str">
        <f>IFERROR(INDEX(MileageBand!B:B,MATCH(VehicleData!X1050,MileageBand!A:A,0)),"Extremely High")</f>
        <v>Low</v>
      </c>
      <c r="Z1050" s="7">
        <f t="shared" si="163"/>
        <v>1</v>
      </c>
      <c r="AA1050" s="9" t="str">
        <f t="shared" si="164"/>
        <v>Y</v>
      </c>
      <c r="AB1050" s="9" t="str">
        <f t="shared" si="165"/>
        <v>Y</v>
      </c>
      <c r="AC1050" s="9" t="str">
        <f t="shared" si="166"/>
        <v>Y</v>
      </c>
      <c r="AD1050" s="9" t="str">
        <f t="shared" si="167"/>
        <v>Y</v>
      </c>
      <c r="AE1050" s="9" t="str">
        <f t="shared" si="168"/>
        <v>Y</v>
      </c>
      <c r="AF1050" s="11" t="str">
        <f t="shared" si="169"/>
        <v>Y</v>
      </c>
    </row>
    <row r="1051" spans="1:32" ht="13" x14ac:dyDescent="0.15">
      <c r="A1051" s="1" t="s">
        <v>2713</v>
      </c>
      <c r="B1051" s="1" t="s">
        <v>214</v>
      </c>
      <c r="C1051" s="2">
        <v>15100</v>
      </c>
      <c r="D1051" s="1" t="s">
        <v>2329</v>
      </c>
      <c r="E1051" s="1">
        <v>1</v>
      </c>
      <c r="F1051" s="1" t="s">
        <v>11</v>
      </c>
      <c r="G1051" s="2">
        <v>11061</v>
      </c>
      <c r="H1051" s="1" t="s">
        <v>4</v>
      </c>
      <c r="I1051" s="1" t="s">
        <v>33</v>
      </c>
      <c r="J1051" s="1" t="s">
        <v>13</v>
      </c>
      <c r="K1051" s="1">
        <v>3</v>
      </c>
      <c r="L1051" s="3">
        <v>45412</v>
      </c>
      <c r="M1051" s="1">
        <v>12</v>
      </c>
      <c r="N1051" s="1" t="s">
        <v>2714</v>
      </c>
      <c r="O1051" s="1" t="s">
        <v>20</v>
      </c>
      <c r="P1051" s="1">
        <v>999</v>
      </c>
      <c r="Q1051" s="1">
        <v>51.4</v>
      </c>
      <c r="R1051" s="1">
        <v>5</v>
      </c>
      <c r="S1051" s="1">
        <v>110</v>
      </c>
      <c r="T1051" s="1">
        <v>2021</v>
      </c>
      <c r="U1051" s="5" t="str">
        <f t="shared" si="160"/>
        <v>Manual</v>
      </c>
      <c r="V1051" s="7">
        <f t="shared" si="161"/>
        <v>15000</v>
      </c>
      <c r="W1051" s="7" t="str">
        <f>IFERROR(INDEX(PriceBands!C:C,MATCH(V1051,PriceBands!A:A,0)),"£30k+")</f>
        <v>£15-20k</v>
      </c>
      <c r="X1051" s="7">
        <f t="shared" si="162"/>
        <v>0</v>
      </c>
      <c r="Y1051" s="7" t="str">
        <f>IFERROR(INDEX(MileageBand!B:B,MATCH(VehicleData!X1051,MileageBand!A:A,0)),"Extremely High")</f>
        <v>Low</v>
      </c>
      <c r="Z1051" s="7">
        <f t="shared" si="163"/>
        <v>1</v>
      </c>
      <c r="AA1051" s="9" t="str">
        <f t="shared" si="164"/>
        <v>Y</v>
      </c>
      <c r="AB1051" s="9" t="str">
        <f t="shared" si="165"/>
        <v>Y</v>
      </c>
      <c r="AC1051" s="9" t="str">
        <f t="shared" si="166"/>
        <v>Y</v>
      </c>
      <c r="AD1051" s="9" t="str">
        <f t="shared" si="167"/>
        <v>Y</v>
      </c>
      <c r="AE1051" s="9" t="str">
        <f t="shared" si="168"/>
        <v>Y</v>
      </c>
      <c r="AF1051" s="11" t="str">
        <f t="shared" si="169"/>
        <v>Y</v>
      </c>
    </row>
    <row r="1052" spans="1:32" ht="13" x14ac:dyDescent="0.15">
      <c r="A1052" s="1" t="s">
        <v>2715</v>
      </c>
      <c r="B1052" s="1" t="s">
        <v>214</v>
      </c>
      <c r="C1052" s="2">
        <v>13744</v>
      </c>
      <c r="D1052" s="1" t="s">
        <v>2329</v>
      </c>
      <c r="E1052" s="1">
        <v>1</v>
      </c>
      <c r="F1052" s="1" t="s">
        <v>11</v>
      </c>
      <c r="G1052" s="2">
        <v>16296</v>
      </c>
      <c r="H1052" s="1" t="s">
        <v>65</v>
      </c>
      <c r="I1052" s="1" t="s">
        <v>5</v>
      </c>
      <c r="J1052" s="1" t="s">
        <v>13</v>
      </c>
      <c r="K1052" s="1">
        <v>3</v>
      </c>
      <c r="L1052" s="3">
        <v>45443</v>
      </c>
      <c r="M1052" s="1">
        <v>12</v>
      </c>
      <c r="N1052" s="1" t="s">
        <v>2716</v>
      </c>
      <c r="O1052" s="1" t="s">
        <v>20</v>
      </c>
      <c r="P1052" s="1">
        <v>999</v>
      </c>
      <c r="Q1052" s="1">
        <v>51.4</v>
      </c>
      <c r="R1052" s="1">
        <v>5</v>
      </c>
      <c r="S1052" s="1">
        <v>110</v>
      </c>
      <c r="T1052" s="1">
        <v>2021</v>
      </c>
      <c r="U1052" s="5" t="str">
        <f t="shared" si="160"/>
        <v>Manual</v>
      </c>
      <c r="V1052" s="7">
        <f t="shared" si="161"/>
        <v>10000</v>
      </c>
      <c r="W1052" s="7" t="str">
        <f>IFERROR(INDEX(PriceBands!C:C,MATCH(V1052,PriceBands!A:A,0)),"£30k+")</f>
        <v>£10-£15k</v>
      </c>
      <c r="X1052" s="7">
        <f t="shared" si="162"/>
        <v>0</v>
      </c>
      <c r="Y1052" s="7" t="str">
        <f>IFERROR(INDEX(MileageBand!B:B,MATCH(VehicleData!X1052,MileageBand!A:A,0)),"Extremely High")</f>
        <v>Low</v>
      </c>
      <c r="Z1052" s="7">
        <f t="shared" si="163"/>
        <v>1</v>
      </c>
      <c r="AA1052" s="9" t="str">
        <f t="shared" si="164"/>
        <v>Y</v>
      </c>
      <c r="AB1052" s="9" t="str">
        <f t="shared" si="165"/>
        <v>Y</v>
      </c>
      <c r="AC1052" s="9" t="str">
        <f t="shared" si="166"/>
        <v>Y</v>
      </c>
      <c r="AD1052" s="9" t="str">
        <f t="shared" si="167"/>
        <v>Y</v>
      </c>
      <c r="AE1052" s="9" t="str">
        <f t="shared" si="168"/>
        <v>Y</v>
      </c>
      <c r="AF1052" s="11" t="str">
        <f t="shared" si="169"/>
        <v>Y</v>
      </c>
    </row>
    <row r="1053" spans="1:32" ht="13" x14ac:dyDescent="0.15">
      <c r="A1053" s="1" t="s">
        <v>2717</v>
      </c>
      <c r="B1053" s="1" t="s">
        <v>214</v>
      </c>
      <c r="C1053" s="2">
        <v>13637</v>
      </c>
      <c r="D1053" s="1" t="s">
        <v>2329</v>
      </c>
      <c r="E1053" s="1">
        <v>1</v>
      </c>
      <c r="F1053" s="1" t="s">
        <v>11</v>
      </c>
      <c r="G1053" s="2">
        <v>20549</v>
      </c>
      <c r="H1053" s="1" t="s">
        <v>56</v>
      </c>
      <c r="I1053" s="1" t="s">
        <v>5</v>
      </c>
      <c r="J1053" s="1" t="s">
        <v>13</v>
      </c>
      <c r="K1053" s="1">
        <v>3</v>
      </c>
      <c r="L1053" s="3">
        <v>45412</v>
      </c>
      <c r="M1053" s="1">
        <v>12</v>
      </c>
      <c r="N1053" s="1" t="s">
        <v>2718</v>
      </c>
      <c r="O1053" s="1" t="s">
        <v>20</v>
      </c>
      <c r="P1053" s="1">
        <v>999</v>
      </c>
      <c r="Q1053" s="1">
        <v>51.4</v>
      </c>
      <c r="R1053" s="1">
        <v>5</v>
      </c>
      <c r="S1053" s="1">
        <v>110</v>
      </c>
      <c r="T1053" s="1">
        <v>2021</v>
      </c>
      <c r="U1053" s="5" t="str">
        <f t="shared" si="160"/>
        <v>Manual</v>
      </c>
      <c r="V1053" s="7">
        <f t="shared" si="161"/>
        <v>10000</v>
      </c>
      <c r="W1053" s="7" t="str">
        <f>IFERROR(INDEX(PriceBands!C:C,MATCH(V1053,PriceBands!A:A,0)),"£30k+")</f>
        <v>£10-£15k</v>
      </c>
      <c r="X1053" s="7">
        <f t="shared" si="162"/>
        <v>0</v>
      </c>
      <c r="Y1053" s="7" t="str">
        <f>IFERROR(INDEX(MileageBand!B:B,MATCH(VehicleData!X1053,MileageBand!A:A,0)),"Extremely High")</f>
        <v>Low</v>
      </c>
      <c r="Z1053" s="7">
        <f t="shared" si="163"/>
        <v>1</v>
      </c>
      <c r="AA1053" s="9" t="str">
        <f t="shared" si="164"/>
        <v>Y</v>
      </c>
      <c r="AB1053" s="9" t="str">
        <f t="shared" si="165"/>
        <v>Y</v>
      </c>
      <c r="AC1053" s="9" t="str">
        <f t="shared" si="166"/>
        <v>Y</v>
      </c>
      <c r="AD1053" s="9" t="str">
        <f t="shared" si="167"/>
        <v>Y</v>
      </c>
      <c r="AE1053" s="9" t="str">
        <f t="shared" si="168"/>
        <v>Y</v>
      </c>
      <c r="AF1053" s="11" t="str">
        <f t="shared" si="169"/>
        <v>Y</v>
      </c>
    </row>
    <row r="1054" spans="1:32" ht="13" x14ac:dyDescent="0.15">
      <c r="A1054" s="1" t="s">
        <v>2719</v>
      </c>
      <c r="B1054" s="1" t="s">
        <v>214</v>
      </c>
      <c r="C1054" s="2">
        <v>13756</v>
      </c>
      <c r="D1054" s="1" t="s">
        <v>2329</v>
      </c>
      <c r="E1054" s="1">
        <v>1</v>
      </c>
      <c r="F1054" s="1" t="s">
        <v>11</v>
      </c>
      <c r="G1054" s="2">
        <v>16790</v>
      </c>
      <c r="H1054" s="1" t="s">
        <v>56</v>
      </c>
      <c r="I1054" s="1" t="s">
        <v>5</v>
      </c>
      <c r="J1054" s="1" t="s">
        <v>13</v>
      </c>
      <c r="K1054" s="1">
        <v>3</v>
      </c>
      <c r="L1054" s="3">
        <v>45443</v>
      </c>
      <c r="M1054" s="1">
        <v>12</v>
      </c>
      <c r="N1054" s="1" t="s">
        <v>2720</v>
      </c>
      <c r="O1054" s="1" t="s">
        <v>20</v>
      </c>
      <c r="P1054" s="1">
        <v>999</v>
      </c>
      <c r="Q1054" s="1">
        <v>51.4</v>
      </c>
      <c r="R1054" s="1">
        <v>5</v>
      </c>
      <c r="S1054" s="1">
        <v>110</v>
      </c>
      <c r="T1054" s="1">
        <v>2021</v>
      </c>
      <c r="U1054" s="5" t="str">
        <f t="shared" si="160"/>
        <v>Manual</v>
      </c>
      <c r="V1054" s="7">
        <f t="shared" si="161"/>
        <v>10000</v>
      </c>
      <c r="W1054" s="7" t="str">
        <f>IFERROR(INDEX(PriceBands!C:C,MATCH(V1054,PriceBands!A:A,0)),"£30k+")</f>
        <v>£10-£15k</v>
      </c>
      <c r="X1054" s="7">
        <f t="shared" si="162"/>
        <v>0</v>
      </c>
      <c r="Y1054" s="7" t="str">
        <f>IFERROR(INDEX(MileageBand!B:B,MATCH(VehicleData!X1054,MileageBand!A:A,0)),"Extremely High")</f>
        <v>Low</v>
      </c>
      <c r="Z1054" s="7">
        <f t="shared" si="163"/>
        <v>1</v>
      </c>
      <c r="AA1054" s="9" t="str">
        <f t="shared" si="164"/>
        <v>Y</v>
      </c>
      <c r="AB1054" s="9" t="str">
        <f t="shared" si="165"/>
        <v>Y</v>
      </c>
      <c r="AC1054" s="9" t="str">
        <f t="shared" si="166"/>
        <v>Y</v>
      </c>
      <c r="AD1054" s="9" t="str">
        <f t="shared" si="167"/>
        <v>Y</v>
      </c>
      <c r="AE1054" s="9" t="str">
        <f t="shared" si="168"/>
        <v>Y</v>
      </c>
      <c r="AF1054" s="11" t="str">
        <f t="shared" si="169"/>
        <v>Y</v>
      </c>
    </row>
    <row r="1055" spans="1:32" ht="13" x14ac:dyDescent="0.15">
      <c r="A1055" s="1" t="s">
        <v>2721</v>
      </c>
      <c r="B1055" s="1" t="s">
        <v>214</v>
      </c>
      <c r="C1055" s="2">
        <v>13633</v>
      </c>
      <c r="D1055" s="1" t="s">
        <v>2329</v>
      </c>
      <c r="E1055" s="1">
        <v>1</v>
      </c>
      <c r="F1055" s="1" t="s">
        <v>11</v>
      </c>
      <c r="G1055" s="2">
        <v>15424</v>
      </c>
      <c r="H1055" s="1" t="s">
        <v>12</v>
      </c>
      <c r="I1055" s="1" t="s">
        <v>5</v>
      </c>
      <c r="J1055" s="1" t="s">
        <v>13</v>
      </c>
      <c r="K1055" s="1">
        <v>3</v>
      </c>
      <c r="L1055" s="3">
        <v>45412</v>
      </c>
      <c r="M1055" s="1">
        <v>12</v>
      </c>
      <c r="N1055" s="1" t="s">
        <v>2722</v>
      </c>
      <c r="O1055" s="1" t="s">
        <v>20</v>
      </c>
      <c r="P1055" s="1">
        <v>999</v>
      </c>
      <c r="Q1055" s="1">
        <v>51.4</v>
      </c>
      <c r="R1055" s="1">
        <v>5</v>
      </c>
      <c r="S1055" s="1">
        <v>110</v>
      </c>
      <c r="T1055" s="1">
        <v>2021</v>
      </c>
      <c r="U1055" s="5" t="str">
        <f t="shared" si="160"/>
        <v>Manual</v>
      </c>
      <c r="V1055" s="7">
        <f t="shared" si="161"/>
        <v>10000</v>
      </c>
      <c r="W1055" s="7" t="str">
        <f>IFERROR(INDEX(PriceBands!C:C,MATCH(V1055,PriceBands!A:A,0)),"£30k+")</f>
        <v>£10-£15k</v>
      </c>
      <c r="X1055" s="7">
        <f t="shared" si="162"/>
        <v>0</v>
      </c>
      <c r="Y1055" s="7" t="str">
        <f>IFERROR(INDEX(MileageBand!B:B,MATCH(VehicleData!X1055,MileageBand!A:A,0)),"Extremely High")</f>
        <v>Low</v>
      </c>
      <c r="Z1055" s="7">
        <f t="shared" si="163"/>
        <v>1</v>
      </c>
      <c r="AA1055" s="9" t="str">
        <f t="shared" si="164"/>
        <v>Y</v>
      </c>
      <c r="AB1055" s="9" t="str">
        <f t="shared" si="165"/>
        <v>Y</v>
      </c>
      <c r="AC1055" s="9" t="str">
        <f t="shared" si="166"/>
        <v>Y</v>
      </c>
      <c r="AD1055" s="9" t="str">
        <f t="shared" si="167"/>
        <v>Y</v>
      </c>
      <c r="AE1055" s="9" t="str">
        <f t="shared" si="168"/>
        <v>Y</v>
      </c>
      <c r="AF1055" s="11" t="str">
        <f t="shared" si="169"/>
        <v>Y</v>
      </c>
    </row>
    <row r="1056" spans="1:32" ht="13" x14ac:dyDescent="0.15">
      <c r="A1056" s="1" t="s">
        <v>2723</v>
      </c>
      <c r="B1056" s="1" t="s">
        <v>214</v>
      </c>
      <c r="C1056" s="2">
        <v>13645</v>
      </c>
      <c r="D1056" s="1" t="s">
        <v>2329</v>
      </c>
      <c r="E1056" s="1">
        <v>1</v>
      </c>
      <c r="F1056" s="1" t="s">
        <v>11</v>
      </c>
      <c r="G1056" s="2">
        <v>9230</v>
      </c>
      <c r="H1056" s="1" t="s">
        <v>48</v>
      </c>
      <c r="I1056" s="1" t="s">
        <v>5</v>
      </c>
      <c r="J1056" s="1" t="s">
        <v>13</v>
      </c>
      <c r="K1056" s="1">
        <v>3</v>
      </c>
      <c r="L1056" s="3">
        <v>45412</v>
      </c>
      <c r="M1056" s="1">
        <v>12</v>
      </c>
      <c r="N1056" s="1" t="s">
        <v>2336</v>
      </c>
      <c r="O1056" s="1" t="s">
        <v>20</v>
      </c>
      <c r="P1056" s="1">
        <v>999</v>
      </c>
      <c r="Q1056" s="1">
        <v>51.4</v>
      </c>
      <c r="R1056" s="1">
        <v>5</v>
      </c>
      <c r="S1056" s="1">
        <v>110</v>
      </c>
      <c r="T1056" s="1">
        <v>2021</v>
      </c>
      <c r="U1056" s="5" t="str">
        <f t="shared" si="160"/>
        <v>Manual</v>
      </c>
      <c r="V1056" s="7">
        <f t="shared" si="161"/>
        <v>10000</v>
      </c>
      <c r="W1056" s="7" t="str">
        <f>IFERROR(INDEX(PriceBands!C:C,MATCH(V1056,PriceBands!A:A,0)),"£30k+")</f>
        <v>£10-£15k</v>
      </c>
      <c r="X1056" s="7">
        <f t="shared" si="162"/>
        <v>0</v>
      </c>
      <c r="Y1056" s="7" t="str">
        <f>IFERROR(INDEX(MileageBand!B:B,MATCH(VehicleData!X1056,MileageBand!A:A,0)),"Extremely High")</f>
        <v>Low</v>
      </c>
      <c r="Z1056" s="7">
        <f t="shared" si="163"/>
        <v>1</v>
      </c>
      <c r="AA1056" s="9" t="str">
        <f t="shared" si="164"/>
        <v>Y</v>
      </c>
      <c r="AB1056" s="9" t="str">
        <f t="shared" si="165"/>
        <v>Y</v>
      </c>
      <c r="AC1056" s="9" t="str">
        <f t="shared" si="166"/>
        <v>Y</v>
      </c>
      <c r="AD1056" s="9" t="str">
        <f t="shared" si="167"/>
        <v>Y</v>
      </c>
      <c r="AE1056" s="9" t="str">
        <f t="shared" si="168"/>
        <v>Y</v>
      </c>
      <c r="AF1056" s="11" t="str">
        <f t="shared" si="169"/>
        <v>Y</v>
      </c>
    </row>
    <row r="1057" spans="1:32" ht="13" x14ac:dyDescent="0.15">
      <c r="A1057" s="1" t="s">
        <v>2724</v>
      </c>
      <c r="B1057" s="1" t="s">
        <v>214</v>
      </c>
      <c r="C1057" s="2">
        <v>13756</v>
      </c>
      <c r="D1057" s="1" t="s">
        <v>2329</v>
      </c>
      <c r="E1057" s="1">
        <v>1</v>
      </c>
      <c r="F1057" s="1" t="s">
        <v>11</v>
      </c>
      <c r="G1057" s="2">
        <v>19678</v>
      </c>
      <c r="H1057" s="1" t="s">
        <v>56</v>
      </c>
      <c r="I1057" s="1" t="s">
        <v>5</v>
      </c>
      <c r="J1057" s="1" t="s">
        <v>13</v>
      </c>
      <c r="K1057" s="1">
        <v>3</v>
      </c>
      <c r="L1057" s="3">
        <v>45443</v>
      </c>
      <c r="M1057" s="1">
        <v>12</v>
      </c>
      <c r="N1057" s="1" t="s">
        <v>2725</v>
      </c>
      <c r="O1057" s="1" t="s">
        <v>20</v>
      </c>
      <c r="P1057" s="1">
        <v>999</v>
      </c>
      <c r="Q1057" s="1">
        <v>51.4</v>
      </c>
      <c r="R1057" s="1">
        <v>5</v>
      </c>
      <c r="S1057" s="1">
        <v>110</v>
      </c>
      <c r="T1057" s="1">
        <v>2021</v>
      </c>
      <c r="U1057" s="5" t="str">
        <f t="shared" si="160"/>
        <v>Manual</v>
      </c>
      <c r="V1057" s="7">
        <f t="shared" si="161"/>
        <v>10000</v>
      </c>
      <c r="W1057" s="7" t="str">
        <f>IFERROR(INDEX(PriceBands!C:C,MATCH(V1057,PriceBands!A:A,0)),"£30k+")</f>
        <v>£10-£15k</v>
      </c>
      <c r="X1057" s="7">
        <f t="shared" si="162"/>
        <v>0</v>
      </c>
      <c r="Y1057" s="7" t="str">
        <f>IFERROR(INDEX(MileageBand!B:B,MATCH(VehicleData!X1057,MileageBand!A:A,0)),"Extremely High")</f>
        <v>Low</v>
      </c>
      <c r="Z1057" s="7">
        <f t="shared" si="163"/>
        <v>1</v>
      </c>
      <c r="AA1057" s="9" t="str">
        <f t="shared" si="164"/>
        <v>Y</v>
      </c>
      <c r="AB1057" s="9" t="str">
        <f t="shared" si="165"/>
        <v>Y</v>
      </c>
      <c r="AC1057" s="9" t="str">
        <f t="shared" si="166"/>
        <v>Y</v>
      </c>
      <c r="AD1057" s="9" t="str">
        <f t="shared" si="167"/>
        <v>Y</v>
      </c>
      <c r="AE1057" s="9" t="str">
        <f t="shared" si="168"/>
        <v>Y</v>
      </c>
      <c r="AF1057" s="11" t="str">
        <f t="shared" si="169"/>
        <v>Y</v>
      </c>
    </row>
    <row r="1058" spans="1:32" ht="13" x14ac:dyDescent="0.15">
      <c r="A1058" s="1" t="s">
        <v>2726</v>
      </c>
      <c r="B1058" s="1" t="s">
        <v>214</v>
      </c>
      <c r="C1058" s="2">
        <v>13645</v>
      </c>
      <c r="D1058" s="1" t="s">
        <v>2329</v>
      </c>
      <c r="E1058" s="1">
        <v>1</v>
      </c>
      <c r="F1058" s="1" t="s">
        <v>11</v>
      </c>
      <c r="G1058" s="2">
        <v>25555</v>
      </c>
      <c r="H1058" s="1" t="s">
        <v>56</v>
      </c>
      <c r="I1058" s="1" t="s">
        <v>5</v>
      </c>
      <c r="J1058" s="1" t="s">
        <v>13</v>
      </c>
      <c r="K1058" s="1">
        <v>3</v>
      </c>
      <c r="L1058" s="3">
        <v>45412</v>
      </c>
      <c r="M1058" s="1">
        <v>12</v>
      </c>
      <c r="N1058" s="1" t="s">
        <v>2727</v>
      </c>
      <c r="O1058" s="1" t="s">
        <v>20</v>
      </c>
      <c r="P1058" s="1">
        <v>999</v>
      </c>
      <c r="Q1058" s="1">
        <v>51.4</v>
      </c>
      <c r="R1058" s="1">
        <v>5</v>
      </c>
      <c r="S1058" s="1">
        <v>110</v>
      </c>
      <c r="T1058" s="1">
        <v>2021</v>
      </c>
      <c r="U1058" s="5" t="str">
        <f t="shared" si="160"/>
        <v>Manual</v>
      </c>
      <c r="V1058" s="7">
        <f t="shared" si="161"/>
        <v>10000</v>
      </c>
      <c r="W1058" s="7" t="str">
        <f>IFERROR(INDEX(PriceBands!C:C,MATCH(V1058,PriceBands!A:A,0)),"£30k+")</f>
        <v>£10-£15k</v>
      </c>
      <c r="X1058" s="7">
        <f t="shared" si="162"/>
        <v>0</v>
      </c>
      <c r="Y1058" s="7" t="str">
        <f>IFERROR(INDEX(MileageBand!B:B,MATCH(VehicleData!X1058,MileageBand!A:A,0)),"Extremely High")</f>
        <v>Low</v>
      </c>
      <c r="Z1058" s="7">
        <f t="shared" si="163"/>
        <v>1</v>
      </c>
      <c r="AA1058" s="9" t="str">
        <f t="shared" si="164"/>
        <v>Y</v>
      </c>
      <c r="AB1058" s="9" t="str">
        <f t="shared" si="165"/>
        <v>Y</v>
      </c>
      <c r="AC1058" s="9" t="str">
        <f t="shared" si="166"/>
        <v>Y</v>
      </c>
      <c r="AD1058" s="9" t="str">
        <f t="shared" si="167"/>
        <v>Y</v>
      </c>
      <c r="AE1058" s="9" t="str">
        <f t="shared" si="168"/>
        <v>Y</v>
      </c>
      <c r="AF1058" s="11" t="str">
        <f t="shared" si="169"/>
        <v>Y</v>
      </c>
    </row>
    <row r="1059" spans="1:32" ht="13" x14ac:dyDescent="0.15">
      <c r="A1059" s="1" t="s">
        <v>2728</v>
      </c>
      <c r="B1059" s="1" t="s">
        <v>214</v>
      </c>
      <c r="C1059" s="2">
        <v>13641</v>
      </c>
      <c r="D1059" s="1" t="s">
        <v>2329</v>
      </c>
      <c r="E1059" s="1">
        <v>1</v>
      </c>
      <c r="F1059" s="1" t="s">
        <v>11</v>
      </c>
      <c r="G1059" s="2">
        <v>20025</v>
      </c>
      <c r="H1059" s="1" t="s">
        <v>12</v>
      </c>
      <c r="I1059" s="1" t="s">
        <v>5</v>
      </c>
      <c r="J1059" s="1" t="s">
        <v>13</v>
      </c>
      <c r="K1059" s="1">
        <v>3</v>
      </c>
      <c r="L1059" s="3">
        <v>45412</v>
      </c>
      <c r="M1059" s="1">
        <v>12</v>
      </c>
      <c r="N1059" s="1" t="s">
        <v>2729</v>
      </c>
      <c r="O1059" s="1" t="s">
        <v>20</v>
      </c>
      <c r="P1059" s="1">
        <v>999</v>
      </c>
      <c r="Q1059" s="1">
        <v>51.4</v>
      </c>
      <c r="R1059" s="1">
        <v>5</v>
      </c>
      <c r="S1059" s="1">
        <v>110</v>
      </c>
      <c r="T1059" s="1">
        <v>2021</v>
      </c>
      <c r="U1059" s="5" t="str">
        <f t="shared" si="160"/>
        <v>Manual</v>
      </c>
      <c r="V1059" s="7">
        <f t="shared" si="161"/>
        <v>10000</v>
      </c>
      <c r="W1059" s="7" t="str">
        <f>IFERROR(INDEX(PriceBands!C:C,MATCH(V1059,PriceBands!A:A,0)),"£30k+")</f>
        <v>£10-£15k</v>
      </c>
      <c r="X1059" s="7">
        <f t="shared" si="162"/>
        <v>0</v>
      </c>
      <c r="Y1059" s="7" t="str">
        <f>IFERROR(INDEX(MileageBand!B:B,MATCH(VehicleData!X1059,MileageBand!A:A,0)),"Extremely High")</f>
        <v>Low</v>
      </c>
      <c r="Z1059" s="7">
        <f t="shared" si="163"/>
        <v>1</v>
      </c>
      <c r="AA1059" s="9" t="str">
        <f t="shared" si="164"/>
        <v>Y</v>
      </c>
      <c r="AB1059" s="9" t="str">
        <f t="shared" si="165"/>
        <v>Y</v>
      </c>
      <c r="AC1059" s="9" t="str">
        <f t="shared" si="166"/>
        <v>Y</v>
      </c>
      <c r="AD1059" s="9" t="str">
        <f t="shared" si="167"/>
        <v>Y</v>
      </c>
      <c r="AE1059" s="9" t="str">
        <f t="shared" si="168"/>
        <v>Y</v>
      </c>
      <c r="AF1059" s="11" t="str">
        <f t="shared" si="169"/>
        <v>Y</v>
      </c>
    </row>
    <row r="1060" spans="1:32" ht="13" x14ac:dyDescent="0.15">
      <c r="A1060" s="1" t="s">
        <v>2730</v>
      </c>
      <c r="B1060" s="1" t="s">
        <v>214</v>
      </c>
      <c r="C1060" s="2">
        <v>13641</v>
      </c>
      <c r="D1060" s="1" t="s">
        <v>2329</v>
      </c>
      <c r="E1060" s="1">
        <v>1</v>
      </c>
      <c r="F1060" s="1" t="s">
        <v>11</v>
      </c>
      <c r="G1060" s="2">
        <v>19287</v>
      </c>
      <c r="H1060" s="1" t="s">
        <v>12</v>
      </c>
      <c r="I1060" s="1" t="s">
        <v>5</v>
      </c>
      <c r="J1060" s="1" t="s">
        <v>13</v>
      </c>
      <c r="K1060" s="1">
        <v>3</v>
      </c>
      <c r="L1060" s="3">
        <v>45412</v>
      </c>
      <c r="M1060" s="1">
        <v>12</v>
      </c>
      <c r="N1060" s="1" t="s">
        <v>2336</v>
      </c>
      <c r="O1060" s="1" t="s">
        <v>20</v>
      </c>
      <c r="P1060" s="1">
        <v>999</v>
      </c>
      <c r="Q1060" s="1">
        <v>51.4</v>
      </c>
      <c r="R1060" s="1">
        <v>5</v>
      </c>
      <c r="S1060" s="1">
        <v>110</v>
      </c>
      <c r="T1060" s="1">
        <v>2021</v>
      </c>
      <c r="U1060" s="5" t="str">
        <f t="shared" si="160"/>
        <v>Manual</v>
      </c>
      <c r="V1060" s="7">
        <f t="shared" si="161"/>
        <v>10000</v>
      </c>
      <c r="W1060" s="7" t="str">
        <f>IFERROR(INDEX(PriceBands!C:C,MATCH(V1060,PriceBands!A:A,0)),"£30k+")</f>
        <v>£10-£15k</v>
      </c>
      <c r="X1060" s="7">
        <f t="shared" si="162"/>
        <v>0</v>
      </c>
      <c r="Y1060" s="7" t="str">
        <f>IFERROR(INDEX(MileageBand!B:B,MATCH(VehicleData!X1060,MileageBand!A:A,0)),"Extremely High")</f>
        <v>Low</v>
      </c>
      <c r="Z1060" s="7">
        <f t="shared" si="163"/>
        <v>1</v>
      </c>
      <c r="AA1060" s="9" t="str">
        <f t="shared" si="164"/>
        <v>Y</v>
      </c>
      <c r="AB1060" s="9" t="str">
        <f t="shared" si="165"/>
        <v>Y</v>
      </c>
      <c r="AC1060" s="9" t="str">
        <f t="shared" si="166"/>
        <v>Y</v>
      </c>
      <c r="AD1060" s="9" t="str">
        <f t="shared" si="167"/>
        <v>Y</v>
      </c>
      <c r="AE1060" s="9" t="str">
        <f t="shared" si="168"/>
        <v>Y</v>
      </c>
      <c r="AF1060" s="11" t="str">
        <f t="shared" si="169"/>
        <v>Y</v>
      </c>
    </row>
    <row r="1061" spans="1:32" ht="13" x14ac:dyDescent="0.15">
      <c r="A1061" s="1" t="s">
        <v>2731</v>
      </c>
      <c r="B1061" s="1" t="s">
        <v>214</v>
      </c>
      <c r="C1061" s="2">
        <v>13645</v>
      </c>
      <c r="D1061" s="1" t="s">
        <v>2329</v>
      </c>
      <c r="E1061" s="1">
        <v>1</v>
      </c>
      <c r="F1061" s="1" t="s">
        <v>11</v>
      </c>
      <c r="G1061" s="2">
        <v>18395</v>
      </c>
      <c r="H1061" s="1" t="s">
        <v>32</v>
      </c>
      <c r="I1061" s="1" t="s">
        <v>5</v>
      </c>
      <c r="J1061" s="1" t="s">
        <v>13</v>
      </c>
      <c r="K1061" s="1">
        <v>3</v>
      </c>
      <c r="L1061" s="3">
        <v>45412</v>
      </c>
      <c r="M1061" s="1">
        <v>12</v>
      </c>
      <c r="N1061" s="1" t="s">
        <v>2732</v>
      </c>
      <c r="O1061" s="1" t="s">
        <v>20</v>
      </c>
      <c r="P1061" s="1">
        <v>999</v>
      </c>
      <c r="Q1061" s="1">
        <v>51.4</v>
      </c>
      <c r="R1061" s="1">
        <v>5</v>
      </c>
      <c r="S1061" s="1">
        <v>110</v>
      </c>
      <c r="T1061" s="1">
        <v>2021</v>
      </c>
      <c r="U1061" s="5" t="str">
        <f t="shared" si="160"/>
        <v>Manual</v>
      </c>
      <c r="V1061" s="7">
        <f t="shared" si="161"/>
        <v>10000</v>
      </c>
      <c r="W1061" s="7" t="str">
        <f>IFERROR(INDEX(PriceBands!C:C,MATCH(V1061,PriceBands!A:A,0)),"£30k+")</f>
        <v>£10-£15k</v>
      </c>
      <c r="X1061" s="7">
        <f t="shared" si="162"/>
        <v>0</v>
      </c>
      <c r="Y1061" s="7" t="str">
        <f>IFERROR(INDEX(MileageBand!B:B,MATCH(VehicleData!X1061,MileageBand!A:A,0)),"Extremely High")</f>
        <v>Low</v>
      </c>
      <c r="Z1061" s="7">
        <f t="shared" si="163"/>
        <v>1</v>
      </c>
      <c r="AA1061" s="9" t="str">
        <f t="shared" si="164"/>
        <v>Y</v>
      </c>
      <c r="AB1061" s="9" t="str">
        <f t="shared" si="165"/>
        <v>Y</v>
      </c>
      <c r="AC1061" s="9" t="str">
        <f t="shared" si="166"/>
        <v>Y</v>
      </c>
      <c r="AD1061" s="9" t="str">
        <f t="shared" si="167"/>
        <v>Y</v>
      </c>
      <c r="AE1061" s="9" t="str">
        <f t="shared" si="168"/>
        <v>Y</v>
      </c>
      <c r="AF1061" s="11" t="str">
        <f t="shared" si="169"/>
        <v>Y</v>
      </c>
    </row>
    <row r="1062" spans="1:32" ht="13" x14ac:dyDescent="0.15">
      <c r="A1062" s="1" t="s">
        <v>2733</v>
      </c>
      <c r="B1062" s="1" t="s">
        <v>214</v>
      </c>
      <c r="C1062" s="2">
        <v>13645</v>
      </c>
      <c r="D1062" s="1" t="s">
        <v>2329</v>
      </c>
      <c r="E1062" s="1">
        <v>1</v>
      </c>
      <c r="F1062" s="1" t="s">
        <v>11</v>
      </c>
      <c r="G1062" s="2">
        <v>27711</v>
      </c>
      <c r="H1062" s="1" t="s">
        <v>32</v>
      </c>
      <c r="I1062" s="1" t="s">
        <v>5</v>
      </c>
      <c r="J1062" s="1" t="s">
        <v>13</v>
      </c>
      <c r="K1062" s="1">
        <v>3</v>
      </c>
      <c r="L1062" s="3">
        <v>45412</v>
      </c>
      <c r="M1062" s="1">
        <v>12</v>
      </c>
      <c r="N1062" s="1" t="s">
        <v>2734</v>
      </c>
      <c r="O1062" s="1" t="s">
        <v>20</v>
      </c>
      <c r="P1062" s="1">
        <v>999</v>
      </c>
      <c r="Q1062" s="1">
        <v>51.4</v>
      </c>
      <c r="R1062" s="1">
        <v>5</v>
      </c>
      <c r="S1062" s="1">
        <v>110</v>
      </c>
      <c r="T1062" s="1">
        <v>2021</v>
      </c>
      <c r="U1062" s="5" t="str">
        <f t="shared" si="160"/>
        <v>Manual</v>
      </c>
      <c r="V1062" s="7">
        <f t="shared" si="161"/>
        <v>10000</v>
      </c>
      <c r="W1062" s="7" t="str">
        <f>IFERROR(INDEX(PriceBands!C:C,MATCH(V1062,PriceBands!A:A,0)),"£30k+")</f>
        <v>£10-£15k</v>
      </c>
      <c r="X1062" s="7">
        <f t="shared" si="162"/>
        <v>0</v>
      </c>
      <c r="Y1062" s="7" t="str">
        <f>IFERROR(INDEX(MileageBand!B:B,MATCH(VehicleData!X1062,MileageBand!A:A,0)),"Extremely High")</f>
        <v>Low</v>
      </c>
      <c r="Z1062" s="7">
        <f t="shared" si="163"/>
        <v>1</v>
      </c>
      <c r="AA1062" s="9" t="str">
        <f t="shared" si="164"/>
        <v>Y</v>
      </c>
      <c r="AB1062" s="9" t="str">
        <f t="shared" si="165"/>
        <v>Y</v>
      </c>
      <c r="AC1062" s="9" t="str">
        <f t="shared" si="166"/>
        <v>Y</v>
      </c>
      <c r="AD1062" s="9" t="str">
        <f t="shared" si="167"/>
        <v>Y</v>
      </c>
      <c r="AE1062" s="9" t="str">
        <f t="shared" si="168"/>
        <v>Y</v>
      </c>
      <c r="AF1062" s="11" t="str">
        <f t="shared" si="169"/>
        <v>Y</v>
      </c>
    </row>
    <row r="1063" spans="1:32" ht="13" x14ac:dyDescent="0.15">
      <c r="A1063" s="1" t="s">
        <v>2735</v>
      </c>
      <c r="B1063" s="1" t="s">
        <v>214</v>
      </c>
      <c r="C1063" s="2">
        <v>13641</v>
      </c>
      <c r="D1063" s="1" t="s">
        <v>2329</v>
      </c>
      <c r="E1063" s="1">
        <v>1</v>
      </c>
      <c r="F1063" s="1" t="s">
        <v>11</v>
      </c>
      <c r="G1063" s="2">
        <v>21728</v>
      </c>
      <c r="H1063" s="1" t="s">
        <v>32</v>
      </c>
      <c r="I1063" s="1" t="s">
        <v>5</v>
      </c>
      <c r="J1063" s="1" t="s">
        <v>13</v>
      </c>
      <c r="K1063" s="1">
        <v>3</v>
      </c>
      <c r="L1063" s="3">
        <v>45412</v>
      </c>
      <c r="M1063" s="1">
        <v>12</v>
      </c>
      <c r="N1063" s="1" t="s">
        <v>2736</v>
      </c>
      <c r="O1063" s="1" t="s">
        <v>20</v>
      </c>
      <c r="P1063" s="1">
        <v>999</v>
      </c>
      <c r="Q1063" s="1">
        <v>51.4</v>
      </c>
      <c r="R1063" s="1">
        <v>5</v>
      </c>
      <c r="S1063" s="1">
        <v>110</v>
      </c>
      <c r="T1063" s="1">
        <v>2021</v>
      </c>
      <c r="U1063" s="5" t="str">
        <f t="shared" si="160"/>
        <v>Manual</v>
      </c>
      <c r="V1063" s="7">
        <f t="shared" si="161"/>
        <v>10000</v>
      </c>
      <c r="W1063" s="7" t="str">
        <f>IFERROR(INDEX(PriceBands!C:C,MATCH(V1063,PriceBands!A:A,0)),"£30k+")</f>
        <v>£10-£15k</v>
      </c>
      <c r="X1063" s="7">
        <f t="shared" si="162"/>
        <v>0</v>
      </c>
      <c r="Y1063" s="7" t="str">
        <f>IFERROR(INDEX(MileageBand!B:B,MATCH(VehicleData!X1063,MileageBand!A:A,0)),"Extremely High")</f>
        <v>Low</v>
      </c>
      <c r="Z1063" s="7">
        <f t="shared" si="163"/>
        <v>1</v>
      </c>
      <c r="AA1063" s="9" t="str">
        <f t="shared" si="164"/>
        <v>Y</v>
      </c>
      <c r="AB1063" s="9" t="str">
        <f t="shared" si="165"/>
        <v>Y</v>
      </c>
      <c r="AC1063" s="9" t="str">
        <f t="shared" si="166"/>
        <v>Y</v>
      </c>
      <c r="AD1063" s="9" t="str">
        <f t="shared" si="167"/>
        <v>Y</v>
      </c>
      <c r="AE1063" s="9" t="str">
        <f t="shared" si="168"/>
        <v>Y</v>
      </c>
      <c r="AF1063" s="11" t="str">
        <f t="shared" si="169"/>
        <v>Y</v>
      </c>
    </row>
    <row r="1064" spans="1:32" ht="13" x14ac:dyDescent="0.15">
      <c r="A1064" s="1" t="s">
        <v>2737</v>
      </c>
      <c r="B1064" s="1" t="s">
        <v>214</v>
      </c>
      <c r="C1064" s="2">
        <v>13625</v>
      </c>
      <c r="D1064" s="1" t="s">
        <v>2329</v>
      </c>
      <c r="E1064" s="1">
        <v>1</v>
      </c>
      <c r="F1064" s="1" t="s">
        <v>11</v>
      </c>
      <c r="G1064" s="2">
        <v>20592</v>
      </c>
      <c r="H1064" s="1" t="s">
        <v>32</v>
      </c>
      <c r="I1064" s="1" t="s">
        <v>5</v>
      </c>
      <c r="J1064" s="1" t="s">
        <v>13</v>
      </c>
      <c r="K1064" s="1">
        <v>3</v>
      </c>
      <c r="L1064" s="3">
        <v>45412</v>
      </c>
      <c r="M1064" s="1">
        <v>12</v>
      </c>
      <c r="N1064" s="1" t="s">
        <v>2332</v>
      </c>
      <c r="O1064" s="1" t="s">
        <v>20</v>
      </c>
      <c r="P1064" s="1">
        <v>999</v>
      </c>
      <c r="Q1064" s="1">
        <v>51.4</v>
      </c>
      <c r="R1064" s="1">
        <v>5</v>
      </c>
      <c r="S1064" s="1">
        <v>110</v>
      </c>
      <c r="T1064" s="1">
        <v>2021</v>
      </c>
      <c r="U1064" s="5" t="str">
        <f t="shared" si="160"/>
        <v>Manual</v>
      </c>
      <c r="V1064" s="7">
        <f t="shared" si="161"/>
        <v>10000</v>
      </c>
      <c r="W1064" s="7" t="str">
        <f>IFERROR(INDEX(PriceBands!C:C,MATCH(V1064,PriceBands!A:A,0)),"£30k+")</f>
        <v>£10-£15k</v>
      </c>
      <c r="X1064" s="7">
        <f t="shared" si="162"/>
        <v>0</v>
      </c>
      <c r="Y1064" s="7" t="str">
        <f>IFERROR(INDEX(MileageBand!B:B,MATCH(VehicleData!X1064,MileageBand!A:A,0)),"Extremely High")</f>
        <v>Low</v>
      </c>
      <c r="Z1064" s="7">
        <f t="shared" si="163"/>
        <v>1</v>
      </c>
      <c r="AA1064" s="9" t="str">
        <f t="shared" si="164"/>
        <v>Y</v>
      </c>
      <c r="AB1064" s="9" t="str">
        <f t="shared" si="165"/>
        <v>Y</v>
      </c>
      <c r="AC1064" s="9" t="str">
        <f t="shared" si="166"/>
        <v>Y</v>
      </c>
      <c r="AD1064" s="9" t="str">
        <f t="shared" si="167"/>
        <v>Y</v>
      </c>
      <c r="AE1064" s="9" t="str">
        <f t="shared" si="168"/>
        <v>Y</v>
      </c>
      <c r="AF1064" s="11" t="str">
        <f t="shared" si="169"/>
        <v>Y</v>
      </c>
    </row>
    <row r="1065" spans="1:32" ht="13" x14ac:dyDescent="0.15">
      <c r="A1065" s="1" t="s">
        <v>2738</v>
      </c>
      <c r="B1065" s="1" t="s">
        <v>214</v>
      </c>
      <c r="C1065" s="2">
        <v>13641</v>
      </c>
      <c r="D1065" s="1" t="s">
        <v>2329</v>
      </c>
      <c r="E1065" s="1">
        <v>1</v>
      </c>
      <c r="F1065" s="1" t="s">
        <v>11</v>
      </c>
      <c r="G1065" s="2">
        <v>27268</v>
      </c>
      <c r="H1065" s="1" t="s">
        <v>32</v>
      </c>
      <c r="I1065" s="1" t="s">
        <v>5</v>
      </c>
      <c r="J1065" s="1" t="s">
        <v>13</v>
      </c>
      <c r="K1065" s="1">
        <v>3</v>
      </c>
      <c r="L1065" s="3">
        <v>45412</v>
      </c>
      <c r="M1065" s="1">
        <v>12</v>
      </c>
      <c r="N1065" s="1" t="s">
        <v>2739</v>
      </c>
      <c r="O1065" s="1" t="s">
        <v>20</v>
      </c>
      <c r="P1065" s="1">
        <v>999</v>
      </c>
      <c r="Q1065" s="1">
        <v>51.4</v>
      </c>
      <c r="R1065" s="1">
        <v>5</v>
      </c>
      <c r="S1065" s="1">
        <v>110</v>
      </c>
      <c r="T1065" s="1">
        <v>2021</v>
      </c>
      <c r="U1065" s="5" t="str">
        <f t="shared" si="160"/>
        <v>Manual</v>
      </c>
      <c r="V1065" s="7">
        <f t="shared" si="161"/>
        <v>10000</v>
      </c>
      <c r="W1065" s="7" t="str">
        <f>IFERROR(INDEX(PriceBands!C:C,MATCH(V1065,PriceBands!A:A,0)),"£30k+")</f>
        <v>£10-£15k</v>
      </c>
      <c r="X1065" s="7">
        <f t="shared" si="162"/>
        <v>0</v>
      </c>
      <c r="Y1065" s="7" t="str">
        <f>IFERROR(INDEX(MileageBand!B:B,MATCH(VehicleData!X1065,MileageBand!A:A,0)),"Extremely High")</f>
        <v>Low</v>
      </c>
      <c r="Z1065" s="7">
        <f t="shared" si="163"/>
        <v>1</v>
      </c>
      <c r="AA1065" s="9" t="str">
        <f t="shared" si="164"/>
        <v>Y</v>
      </c>
      <c r="AB1065" s="9" t="str">
        <f t="shared" si="165"/>
        <v>Y</v>
      </c>
      <c r="AC1065" s="9" t="str">
        <f t="shared" si="166"/>
        <v>Y</v>
      </c>
      <c r="AD1065" s="9" t="str">
        <f t="shared" si="167"/>
        <v>Y</v>
      </c>
      <c r="AE1065" s="9" t="str">
        <f t="shared" si="168"/>
        <v>Y</v>
      </c>
      <c r="AF1065" s="11" t="str">
        <f t="shared" si="169"/>
        <v>Y</v>
      </c>
    </row>
    <row r="1066" spans="1:32" ht="13" x14ac:dyDescent="0.15">
      <c r="A1066" s="1" t="s">
        <v>2740</v>
      </c>
      <c r="B1066" s="1" t="s">
        <v>214</v>
      </c>
      <c r="C1066" s="2">
        <v>13619</v>
      </c>
      <c r="D1066" s="1" t="s">
        <v>2329</v>
      </c>
      <c r="E1066" s="1">
        <v>1</v>
      </c>
      <c r="F1066" s="1" t="s">
        <v>11</v>
      </c>
      <c r="G1066" s="2">
        <v>20121</v>
      </c>
      <c r="H1066" s="1" t="s">
        <v>12</v>
      </c>
      <c r="I1066" s="1" t="s">
        <v>5</v>
      </c>
      <c r="J1066" s="1" t="s">
        <v>13</v>
      </c>
      <c r="K1066" s="1">
        <v>3</v>
      </c>
      <c r="L1066" s="3">
        <v>45443</v>
      </c>
      <c r="M1066" s="1">
        <v>12</v>
      </c>
      <c r="N1066" s="1" t="s">
        <v>2338</v>
      </c>
      <c r="O1066" s="1" t="s">
        <v>20</v>
      </c>
      <c r="P1066" s="1">
        <v>999</v>
      </c>
      <c r="Q1066" s="1">
        <v>51.4</v>
      </c>
      <c r="R1066" s="1">
        <v>5</v>
      </c>
      <c r="S1066" s="1">
        <v>110</v>
      </c>
      <c r="T1066" s="1">
        <v>2021</v>
      </c>
      <c r="U1066" s="5" t="str">
        <f t="shared" si="160"/>
        <v>Manual</v>
      </c>
      <c r="V1066" s="7">
        <f t="shared" si="161"/>
        <v>10000</v>
      </c>
      <c r="W1066" s="7" t="str">
        <f>IFERROR(INDEX(PriceBands!C:C,MATCH(V1066,PriceBands!A:A,0)),"£30k+")</f>
        <v>£10-£15k</v>
      </c>
      <c r="X1066" s="7">
        <f t="shared" si="162"/>
        <v>0</v>
      </c>
      <c r="Y1066" s="7" t="str">
        <f>IFERROR(INDEX(MileageBand!B:B,MATCH(VehicleData!X1066,MileageBand!A:A,0)),"Extremely High")</f>
        <v>Low</v>
      </c>
      <c r="Z1066" s="7">
        <f t="shared" si="163"/>
        <v>1</v>
      </c>
      <c r="AA1066" s="9" t="str">
        <f t="shared" si="164"/>
        <v>Y</v>
      </c>
      <c r="AB1066" s="9" t="str">
        <f t="shared" si="165"/>
        <v>Y</v>
      </c>
      <c r="AC1066" s="9" t="str">
        <f t="shared" si="166"/>
        <v>Y</v>
      </c>
      <c r="AD1066" s="9" t="str">
        <f t="shared" si="167"/>
        <v>Y</v>
      </c>
      <c r="AE1066" s="9" t="str">
        <f t="shared" si="168"/>
        <v>Y</v>
      </c>
      <c r="AF1066" s="11" t="str">
        <f t="shared" si="169"/>
        <v>Y</v>
      </c>
    </row>
    <row r="1067" spans="1:32" ht="13" x14ac:dyDescent="0.15">
      <c r="A1067" s="1" t="s">
        <v>2741</v>
      </c>
      <c r="B1067" s="1" t="s">
        <v>214</v>
      </c>
      <c r="C1067" s="2">
        <v>13611</v>
      </c>
      <c r="D1067" s="1" t="s">
        <v>2329</v>
      </c>
      <c r="E1067" s="1">
        <v>1</v>
      </c>
      <c r="F1067" s="1" t="s">
        <v>11</v>
      </c>
      <c r="G1067" s="2">
        <v>15068</v>
      </c>
      <c r="H1067" s="1" t="s">
        <v>56</v>
      </c>
      <c r="I1067" s="1" t="s">
        <v>5</v>
      </c>
      <c r="J1067" s="1" t="s">
        <v>13</v>
      </c>
      <c r="K1067" s="1">
        <v>3</v>
      </c>
      <c r="L1067" s="3">
        <v>45443</v>
      </c>
      <c r="M1067" s="1">
        <v>12</v>
      </c>
      <c r="N1067" s="1" t="s">
        <v>2742</v>
      </c>
      <c r="O1067" s="1" t="s">
        <v>20</v>
      </c>
      <c r="P1067" s="1">
        <v>999</v>
      </c>
      <c r="Q1067" s="1">
        <v>51.4</v>
      </c>
      <c r="R1067" s="1">
        <v>5</v>
      </c>
      <c r="S1067" s="1">
        <v>110</v>
      </c>
      <c r="T1067" s="1">
        <v>2021</v>
      </c>
      <c r="U1067" s="5" t="str">
        <f t="shared" si="160"/>
        <v>Manual</v>
      </c>
      <c r="V1067" s="7">
        <f t="shared" si="161"/>
        <v>10000</v>
      </c>
      <c r="W1067" s="7" t="str">
        <f>IFERROR(INDEX(PriceBands!C:C,MATCH(V1067,PriceBands!A:A,0)),"£30k+")</f>
        <v>£10-£15k</v>
      </c>
      <c r="X1067" s="7">
        <f t="shared" si="162"/>
        <v>0</v>
      </c>
      <c r="Y1067" s="7" t="str">
        <f>IFERROR(INDEX(MileageBand!B:B,MATCH(VehicleData!X1067,MileageBand!A:A,0)),"Extremely High")</f>
        <v>Low</v>
      </c>
      <c r="Z1067" s="7">
        <f t="shared" si="163"/>
        <v>1</v>
      </c>
      <c r="AA1067" s="9" t="str">
        <f t="shared" si="164"/>
        <v>Y</v>
      </c>
      <c r="AB1067" s="9" t="str">
        <f t="shared" si="165"/>
        <v>Y</v>
      </c>
      <c r="AC1067" s="9" t="str">
        <f t="shared" si="166"/>
        <v>Y</v>
      </c>
      <c r="AD1067" s="9" t="str">
        <f t="shared" si="167"/>
        <v>Y</v>
      </c>
      <c r="AE1067" s="9" t="str">
        <f t="shared" si="168"/>
        <v>Y</v>
      </c>
      <c r="AF1067" s="11" t="str">
        <f t="shared" si="169"/>
        <v>Y</v>
      </c>
    </row>
    <row r="1068" spans="1:32" ht="13" x14ac:dyDescent="0.15">
      <c r="A1068" s="1" t="s">
        <v>2743</v>
      </c>
      <c r="B1068" s="1" t="s">
        <v>214</v>
      </c>
      <c r="C1068" s="2">
        <v>13652</v>
      </c>
      <c r="D1068" s="1" t="s">
        <v>2329</v>
      </c>
      <c r="E1068" s="1">
        <v>1</v>
      </c>
      <c r="F1068" s="1" t="s">
        <v>11</v>
      </c>
      <c r="G1068" s="2">
        <v>19110</v>
      </c>
      <c r="H1068" s="1" t="s">
        <v>12</v>
      </c>
      <c r="I1068" s="1" t="s">
        <v>5</v>
      </c>
      <c r="J1068" s="1" t="s">
        <v>13</v>
      </c>
      <c r="K1068" s="1">
        <v>3</v>
      </c>
      <c r="L1068" s="3">
        <v>45443</v>
      </c>
      <c r="M1068" s="1">
        <v>12</v>
      </c>
      <c r="N1068" s="1" t="s">
        <v>2470</v>
      </c>
      <c r="O1068" s="1" t="s">
        <v>20</v>
      </c>
      <c r="P1068" s="1">
        <v>999</v>
      </c>
      <c r="Q1068" s="1">
        <v>51.4</v>
      </c>
      <c r="R1068" s="1">
        <v>5</v>
      </c>
      <c r="S1068" s="1">
        <v>110</v>
      </c>
      <c r="T1068" s="1">
        <v>2021</v>
      </c>
      <c r="U1068" s="5" t="str">
        <f t="shared" si="160"/>
        <v>Manual</v>
      </c>
      <c r="V1068" s="7">
        <f t="shared" si="161"/>
        <v>10000</v>
      </c>
      <c r="W1068" s="7" t="str">
        <f>IFERROR(INDEX(PriceBands!C:C,MATCH(V1068,PriceBands!A:A,0)),"£30k+")</f>
        <v>£10-£15k</v>
      </c>
      <c r="X1068" s="7">
        <f t="shared" si="162"/>
        <v>0</v>
      </c>
      <c r="Y1068" s="7" t="str">
        <f>IFERROR(INDEX(MileageBand!B:B,MATCH(VehicleData!X1068,MileageBand!A:A,0)),"Extremely High")</f>
        <v>Low</v>
      </c>
      <c r="Z1068" s="7">
        <f t="shared" si="163"/>
        <v>1</v>
      </c>
      <c r="AA1068" s="9" t="str">
        <f t="shared" si="164"/>
        <v>Y</v>
      </c>
      <c r="AB1068" s="9" t="str">
        <f t="shared" si="165"/>
        <v>Y</v>
      </c>
      <c r="AC1068" s="9" t="str">
        <f t="shared" si="166"/>
        <v>Y</v>
      </c>
      <c r="AD1068" s="9" t="str">
        <f t="shared" si="167"/>
        <v>Y</v>
      </c>
      <c r="AE1068" s="9" t="str">
        <f t="shared" si="168"/>
        <v>Y</v>
      </c>
      <c r="AF1068" s="11" t="str">
        <f t="shared" si="169"/>
        <v>Y</v>
      </c>
    </row>
    <row r="1069" spans="1:32" ht="13" x14ac:dyDescent="0.15">
      <c r="A1069" s="1" t="s">
        <v>2744</v>
      </c>
      <c r="B1069" s="1" t="s">
        <v>214</v>
      </c>
      <c r="C1069" s="2">
        <v>13639</v>
      </c>
      <c r="D1069" s="1" t="s">
        <v>2329</v>
      </c>
      <c r="E1069" s="1">
        <v>1</v>
      </c>
      <c r="F1069" s="1" t="s">
        <v>11</v>
      </c>
      <c r="G1069" s="2">
        <v>13152</v>
      </c>
      <c r="H1069" s="1" t="s">
        <v>4</v>
      </c>
      <c r="I1069" s="1" t="s">
        <v>5</v>
      </c>
      <c r="J1069" s="1" t="s">
        <v>13</v>
      </c>
      <c r="K1069" s="1">
        <v>3</v>
      </c>
      <c r="L1069" s="3">
        <v>45443</v>
      </c>
      <c r="M1069" s="1">
        <v>12</v>
      </c>
      <c r="N1069" s="1" t="s">
        <v>2745</v>
      </c>
      <c r="O1069" s="1" t="s">
        <v>20</v>
      </c>
      <c r="P1069" s="1">
        <v>999</v>
      </c>
      <c r="Q1069" s="1">
        <v>51.4</v>
      </c>
      <c r="R1069" s="1">
        <v>5</v>
      </c>
      <c r="S1069" s="1">
        <v>110</v>
      </c>
      <c r="T1069" s="1">
        <v>2021</v>
      </c>
      <c r="U1069" s="5" t="str">
        <f t="shared" si="160"/>
        <v>Manual</v>
      </c>
      <c r="V1069" s="7">
        <f t="shared" si="161"/>
        <v>10000</v>
      </c>
      <c r="W1069" s="7" t="str">
        <f>IFERROR(INDEX(PriceBands!C:C,MATCH(V1069,PriceBands!A:A,0)),"£30k+")</f>
        <v>£10-£15k</v>
      </c>
      <c r="X1069" s="7">
        <f t="shared" si="162"/>
        <v>0</v>
      </c>
      <c r="Y1069" s="7" t="str">
        <f>IFERROR(INDEX(MileageBand!B:B,MATCH(VehicleData!X1069,MileageBand!A:A,0)),"Extremely High")</f>
        <v>Low</v>
      </c>
      <c r="Z1069" s="7">
        <f t="shared" si="163"/>
        <v>1</v>
      </c>
      <c r="AA1069" s="9" t="str">
        <f t="shared" si="164"/>
        <v>Y</v>
      </c>
      <c r="AB1069" s="9" t="str">
        <f t="shared" si="165"/>
        <v>Y</v>
      </c>
      <c r="AC1069" s="9" t="str">
        <f t="shared" si="166"/>
        <v>Y</v>
      </c>
      <c r="AD1069" s="9" t="str">
        <f t="shared" si="167"/>
        <v>Y</v>
      </c>
      <c r="AE1069" s="9" t="str">
        <f t="shared" si="168"/>
        <v>Y</v>
      </c>
      <c r="AF1069" s="11" t="str">
        <f t="shared" si="169"/>
        <v>Y</v>
      </c>
    </row>
    <row r="1070" spans="1:32" ht="13" x14ac:dyDescent="0.15">
      <c r="A1070" s="1" t="s">
        <v>2746</v>
      </c>
      <c r="B1070" s="1" t="s">
        <v>214</v>
      </c>
      <c r="C1070" s="2">
        <v>13615</v>
      </c>
      <c r="D1070" s="1" t="s">
        <v>2329</v>
      </c>
      <c r="E1070" s="1">
        <v>1</v>
      </c>
      <c r="F1070" s="1" t="s">
        <v>11</v>
      </c>
      <c r="G1070" s="2">
        <v>10451</v>
      </c>
      <c r="H1070" s="1" t="s">
        <v>12</v>
      </c>
      <c r="I1070" s="1" t="s">
        <v>5</v>
      </c>
      <c r="J1070" s="1" t="s">
        <v>13</v>
      </c>
      <c r="K1070" s="1">
        <v>3</v>
      </c>
      <c r="L1070" s="3">
        <v>45443</v>
      </c>
      <c r="M1070" s="1">
        <v>12</v>
      </c>
      <c r="N1070" s="1" t="s">
        <v>2414</v>
      </c>
      <c r="O1070" s="1" t="s">
        <v>20</v>
      </c>
      <c r="P1070" s="1">
        <v>999</v>
      </c>
      <c r="Q1070" s="1">
        <v>51.4</v>
      </c>
      <c r="R1070" s="1">
        <v>5</v>
      </c>
      <c r="S1070" s="1">
        <v>110</v>
      </c>
      <c r="T1070" s="1">
        <v>2021</v>
      </c>
      <c r="U1070" s="5" t="str">
        <f t="shared" si="160"/>
        <v>Manual</v>
      </c>
      <c r="V1070" s="7">
        <f t="shared" si="161"/>
        <v>10000</v>
      </c>
      <c r="W1070" s="7" t="str">
        <f>IFERROR(INDEX(PriceBands!C:C,MATCH(V1070,PriceBands!A:A,0)),"£30k+")</f>
        <v>£10-£15k</v>
      </c>
      <c r="X1070" s="7">
        <f t="shared" si="162"/>
        <v>0</v>
      </c>
      <c r="Y1070" s="7" t="str">
        <f>IFERROR(INDEX(MileageBand!B:B,MATCH(VehicleData!X1070,MileageBand!A:A,0)),"Extremely High")</f>
        <v>Low</v>
      </c>
      <c r="Z1070" s="7">
        <f t="shared" si="163"/>
        <v>1</v>
      </c>
      <c r="AA1070" s="9" t="str">
        <f t="shared" si="164"/>
        <v>Y</v>
      </c>
      <c r="AB1070" s="9" t="str">
        <f t="shared" si="165"/>
        <v>Y</v>
      </c>
      <c r="AC1070" s="9" t="str">
        <f t="shared" si="166"/>
        <v>Y</v>
      </c>
      <c r="AD1070" s="9" t="str">
        <f t="shared" si="167"/>
        <v>Y</v>
      </c>
      <c r="AE1070" s="9" t="str">
        <f t="shared" si="168"/>
        <v>Y</v>
      </c>
      <c r="AF1070" s="11" t="str">
        <f t="shared" si="169"/>
        <v>Y</v>
      </c>
    </row>
    <row r="1071" spans="1:32" ht="13" x14ac:dyDescent="0.15">
      <c r="A1071" s="1" t="s">
        <v>2747</v>
      </c>
      <c r="B1071" s="1" t="s">
        <v>214</v>
      </c>
      <c r="C1071" s="2">
        <v>13615</v>
      </c>
      <c r="D1071" s="1" t="s">
        <v>2329</v>
      </c>
      <c r="E1071" s="1">
        <v>1</v>
      </c>
      <c r="F1071" s="1" t="s">
        <v>11</v>
      </c>
      <c r="G1071" s="2">
        <v>14083</v>
      </c>
      <c r="H1071" s="1" t="s">
        <v>65</v>
      </c>
      <c r="I1071" s="1" t="s">
        <v>5</v>
      </c>
      <c r="J1071" s="1" t="s">
        <v>13</v>
      </c>
      <c r="K1071" s="1">
        <v>3</v>
      </c>
      <c r="L1071" s="3">
        <v>45443</v>
      </c>
      <c r="M1071" s="1">
        <v>12</v>
      </c>
      <c r="N1071" s="1" t="s">
        <v>2748</v>
      </c>
      <c r="O1071" s="1" t="s">
        <v>20</v>
      </c>
      <c r="P1071" s="1">
        <v>999</v>
      </c>
      <c r="Q1071" s="1">
        <v>51.4</v>
      </c>
      <c r="R1071" s="1">
        <v>5</v>
      </c>
      <c r="S1071" s="1">
        <v>110</v>
      </c>
      <c r="T1071" s="1">
        <v>2021</v>
      </c>
      <c r="U1071" s="5" t="str">
        <f t="shared" si="160"/>
        <v>Manual</v>
      </c>
      <c r="V1071" s="7">
        <f t="shared" si="161"/>
        <v>10000</v>
      </c>
      <c r="W1071" s="7" t="str">
        <f>IFERROR(INDEX(PriceBands!C:C,MATCH(V1071,PriceBands!A:A,0)),"£30k+")</f>
        <v>£10-£15k</v>
      </c>
      <c r="X1071" s="7">
        <f t="shared" si="162"/>
        <v>0</v>
      </c>
      <c r="Y1071" s="7" t="str">
        <f>IFERROR(INDEX(MileageBand!B:B,MATCH(VehicleData!X1071,MileageBand!A:A,0)),"Extremely High")</f>
        <v>Low</v>
      </c>
      <c r="Z1071" s="7">
        <f t="shared" si="163"/>
        <v>1</v>
      </c>
      <c r="AA1071" s="9" t="str">
        <f t="shared" si="164"/>
        <v>Y</v>
      </c>
      <c r="AB1071" s="9" t="str">
        <f t="shared" si="165"/>
        <v>Y</v>
      </c>
      <c r="AC1071" s="9" t="str">
        <f t="shared" si="166"/>
        <v>Y</v>
      </c>
      <c r="AD1071" s="9" t="str">
        <f t="shared" si="167"/>
        <v>Y</v>
      </c>
      <c r="AE1071" s="9" t="str">
        <f t="shared" si="168"/>
        <v>Y</v>
      </c>
      <c r="AF1071" s="11" t="str">
        <f t="shared" si="169"/>
        <v>Y</v>
      </c>
    </row>
    <row r="1072" spans="1:32" ht="13" x14ac:dyDescent="0.15">
      <c r="A1072" s="1" t="s">
        <v>2749</v>
      </c>
      <c r="B1072" s="1" t="s">
        <v>94</v>
      </c>
      <c r="C1072" s="2">
        <v>18445</v>
      </c>
      <c r="D1072" s="1" t="s">
        <v>2750</v>
      </c>
      <c r="E1072" s="1">
        <v>2</v>
      </c>
      <c r="F1072" s="1" t="s">
        <v>24</v>
      </c>
      <c r="G1072" s="2">
        <v>20850</v>
      </c>
      <c r="H1072" s="1" t="s">
        <v>48</v>
      </c>
      <c r="I1072" s="1" t="s">
        <v>25</v>
      </c>
      <c r="J1072" s="1" t="s">
        <v>26</v>
      </c>
      <c r="K1072" s="1">
        <v>9</v>
      </c>
      <c r="L1072" s="3">
        <v>44442</v>
      </c>
      <c r="M1072" s="1">
        <v>32</v>
      </c>
      <c r="N1072" s="1" t="s">
        <v>2751</v>
      </c>
      <c r="O1072" s="1" t="s">
        <v>28</v>
      </c>
      <c r="P1072" s="2">
        <v>1995</v>
      </c>
      <c r="Q1072" s="1">
        <v>61.4</v>
      </c>
      <c r="R1072" s="1">
        <v>5</v>
      </c>
      <c r="S1072" s="1">
        <v>121</v>
      </c>
      <c r="T1072" s="1">
        <v>2015</v>
      </c>
      <c r="U1072" s="5" t="str">
        <f t="shared" si="160"/>
        <v>Automatic</v>
      </c>
      <c r="V1072" s="7">
        <f t="shared" si="161"/>
        <v>15000</v>
      </c>
      <c r="W1072" s="7" t="str">
        <f>IFERROR(INDEX(PriceBands!C:C,MATCH(V1072,PriceBands!A:A,0)),"£30k+")</f>
        <v>£15-20k</v>
      </c>
      <c r="X1072" s="7">
        <f t="shared" si="162"/>
        <v>0</v>
      </c>
      <c r="Y1072" s="7" t="str">
        <f>IFERROR(INDEX(MileageBand!B:B,MATCH(VehicleData!X1072,MileageBand!A:A,0)),"Extremely High")</f>
        <v>Low</v>
      </c>
      <c r="Z1072" s="7">
        <f t="shared" si="163"/>
        <v>2</v>
      </c>
      <c r="AA1072" s="9" t="str">
        <f t="shared" si="164"/>
        <v>Y</v>
      </c>
      <c r="AB1072" s="9" t="str">
        <f t="shared" si="165"/>
        <v>Y</v>
      </c>
      <c r="AC1072" s="9" t="str">
        <f t="shared" si="166"/>
        <v>Y</v>
      </c>
      <c r="AD1072" s="9" t="str">
        <f t="shared" si="167"/>
        <v>Y</v>
      </c>
      <c r="AE1072" s="9" t="str">
        <f t="shared" si="168"/>
        <v>Y</v>
      </c>
      <c r="AF1072" s="11" t="str">
        <f t="shared" si="169"/>
        <v>Y</v>
      </c>
    </row>
    <row r="1073" spans="1:32" ht="13" x14ac:dyDescent="0.15">
      <c r="A1073" s="1" t="s">
        <v>2752</v>
      </c>
      <c r="B1073" s="1" t="s">
        <v>9</v>
      </c>
      <c r="C1073" s="2">
        <v>6145</v>
      </c>
      <c r="D1073" s="1" t="s">
        <v>2753</v>
      </c>
      <c r="E1073" s="1">
        <v>1</v>
      </c>
      <c r="F1073" s="1" t="s">
        <v>24</v>
      </c>
      <c r="G1073" s="2">
        <v>30456</v>
      </c>
      <c r="H1073" s="1" t="s">
        <v>65</v>
      </c>
      <c r="I1073" s="1" t="s">
        <v>25</v>
      </c>
      <c r="J1073" s="1" t="s">
        <v>42</v>
      </c>
      <c r="K1073" s="1">
        <v>11</v>
      </c>
      <c r="L1073" s="3">
        <v>43892</v>
      </c>
      <c r="M1073" s="1">
        <v>14</v>
      </c>
      <c r="N1073" s="1" t="s">
        <v>2754</v>
      </c>
      <c r="O1073" s="1" t="s">
        <v>44</v>
      </c>
      <c r="P1073" s="2">
        <v>1686</v>
      </c>
      <c r="Q1073" s="1">
        <v>55.4</v>
      </c>
      <c r="R1073" s="1">
        <v>7</v>
      </c>
      <c r="S1073" s="1">
        <v>134</v>
      </c>
      <c r="T1073" s="1">
        <v>2013</v>
      </c>
      <c r="U1073" s="5" t="str">
        <f t="shared" si="160"/>
        <v>Manual</v>
      </c>
      <c r="V1073" s="7">
        <f t="shared" si="161"/>
        <v>5000</v>
      </c>
      <c r="W1073" s="7" t="str">
        <f>IFERROR(INDEX(PriceBands!C:C,MATCH(V1073,PriceBands!A:A,0)),"£30k+")</f>
        <v>£5-10k</v>
      </c>
      <c r="X1073" s="7">
        <f t="shared" si="162"/>
        <v>0</v>
      </c>
      <c r="Y1073" s="7" t="str">
        <f>IFERROR(INDEX(MileageBand!B:B,MATCH(VehicleData!X1073,MileageBand!A:A,0)),"Extremely High")</f>
        <v>Low</v>
      </c>
      <c r="Z1073" s="7">
        <f t="shared" si="163"/>
        <v>1.7</v>
      </c>
      <c r="AA1073" s="9" t="str">
        <f t="shared" si="164"/>
        <v>Y</v>
      </c>
      <c r="AB1073" s="9" t="str">
        <f t="shared" si="165"/>
        <v>Y</v>
      </c>
      <c r="AC1073" s="9" t="str">
        <f t="shared" si="166"/>
        <v>Y</v>
      </c>
      <c r="AD1073" s="9" t="str">
        <f t="shared" si="167"/>
        <v>N</v>
      </c>
      <c r="AE1073" s="9" t="str">
        <f t="shared" si="168"/>
        <v>Y</v>
      </c>
      <c r="AF1073" s="11" t="str">
        <f t="shared" si="169"/>
        <v>N</v>
      </c>
    </row>
    <row r="1074" spans="1:32" ht="13" x14ac:dyDescent="0.15">
      <c r="A1074" s="1" t="s">
        <v>2755</v>
      </c>
      <c r="B1074" s="1" t="s">
        <v>9</v>
      </c>
      <c r="C1074" s="2">
        <v>1999</v>
      </c>
      <c r="D1074" s="1" t="s">
        <v>2756</v>
      </c>
      <c r="E1074" s="1">
        <v>1</v>
      </c>
      <c r="F1074" s="1" t="s">
        <v>11</v>
      </c>
      <c r="G1074" s="2">
        <v>90426</v>
      </c>
      <c r="H1074" s="1" t="s">
        <v>4</v>
      </c>
      <c r="I1074" s="1" t="s">
        <v>66</v>
      </c>
      <c r="J1074" s="1" t="s">
        <v>13</v>
      </c>
      <c r="K1074" s="1">
        <v>14</v>
      </c>
      <c r="L1074" s="3">
        <v>45363</v>
      </c>
      <c r="M1074" s="1">
        <v>16</v>
      </c>
      <c r="O1074" s="1" t="s">
        <v>20</v>
      </c>
      <c r="P1074" s="2">
        <v>1796</v>
      </c>
      <c r="Q1074" s="1">
        <v>37.200000000000003</v>
      </c>
      <c r="R1074" s="1">
        <v>5</v>
      </c>
      <c r="S1074" s="1">
        <v>178</v>
      </c>
      <c r="T1074" s="1">
        <v>2010</v>
      </c>
      <c r="U1074" s="5" t="str">
        <f t="shared" si="160"/>
        <v>Manual</v>
      </c>
      <c r="V1074" s="7">
        <f t="shared" si="161"/>
        <v>0</v>
      </c>
      <c r="W1074" s="7" t="str">
        <f>IFERROR(INDEX(PriceBands!C:C,MATCH(V1074,PriceBands!A:A,0)),"£30k+")</f>
        <v>£0-5k</v>
      </c>
      <c r="X1074" s="7">
        <f t="shared" si="162"/>
        <v>50000</v>
      </c>
      <c r="Y1074" s="7" t="str">
        <f>IFERROR(INDEX(MileageBand!B:B,MATCH(VehicleData!X1074,MileageBand!A:A,0)),"Extremely High")</f>
        <v>Medium</v>
      </c>
      <c r="Z1074" s="7">
        <f t="shared" si="163"/>
        <v>1.8</v>
      </c>
      <c r="AA1074" s="9" t="str">
        <f t="shared" si="164"/>
        <v>Y</v>
      </c>
      <c r="AB1074" s="9" t="str">
        <f t="shared" si="165"/>
        <v>Y</v>
      </c>
      <c r="AC1074" s="9" t="str">
        <f t="shared" si="166"/>
        <v>Y</v>
      </c>
      <c r="AD1074" s="9" t="str">
        <f t="shared" si="167"/>
        <v>N</v>
      </c>
      <c r="AE1074" s="9" t="str">
        <f t="shared" si="168"/>
        <v>Y</v>
      </c>
      <c r="AF1074" s="11" t="str">
        <f t="shared" si="169"/>
        <v>N</v>
      </c>
    </row>
    <row r="1075" spans="1:32" ht="13" x14ac:dyDescent="0.15">
      <c r="A1075" s="1" t="s">
        <v>2757</v>
      </c>
      <c r="B1075" s="1" t="s">
        <v>46</v>
      </c>
      <c r="C1075" s="2">
        <v>10895</v>
      </c>
      <c r="D1075" s="1" t="s">
        <v>2758</v>
      </c>
      <c r="E1075" s="1">
        <v>1</v>
      </c>
      <c r="F1075" s="1" t="s">
        <v>11</v>
      </c>
      <c r="G1075" s="2">
        <v>33500</v>
      </c>
      <c r="H1075" s="1" t="s">
        <v>32</v>
      </c>
      <c r="I1075" s="1" t="s">
        <v>5</v>
      </c>
      <c r="J1075" s="1" t="s">
        <v>13</v>
      </c>
      <c r="K1075" s="1">
        <v>9</v>
      </c>
      <c r="L1075" s="3">
        <v>45615</v>
      </c>
      <c r="M1075" s="1">
        <v>21</v>
      </c>
      <c r="N1075" s="1" t="s">
        <v>2759</v>
      </c>
      <c r="O1075" s="1" t="s">
        <v>15</v>
      </c>
      <c r="P1075" s="2">
        <v>1395</v>
      </c>
      <c r="Q1075" s="1">
        <v>56.5</v>
      </c>
      <c r="R1075" s="1">
        <v>4</v>
      </c>
      <c r="S1075" s="1">
        <v>117</v>
      </c>
      <c r="T1075" s="1">
        <v>2015</v>
      </c>
      <c r="U1075" s="5" t="str">
        <f t="shared" si="160"/>
        <v>Manual</v>
      </c>
      <c r="V1075" s="7">
        <f t="shared" si="161"/>
        <v>10000</v>
      </c>
      <c r="W1075" s="7" t="str">
        <f>IFERROR(INDEX(PriceBands!C:C,MATCH(V1075,PriceBands!A:A,0)),"£30k+")</f>
        <v>£10-£15k</v>
      </c>
      <c r="X1075" s="7">
        <f t="shared" si="162"/>
        <v>0</v>
      </c>
      <c r="Y1075" s="7" t="str">
        <f>IFERROR(INDEX(MileageBand!B:B,MATCH(VehicleData!X1075,MileageBand!A:A,0)),"Extremely High")</f>
        <v>Low</v>
      </c>
      <c r="Z1075" s="7">
        <f t="shared" si="163"/>
        <v>1.4</v>
      </c>
      <c r="AA1075" s="9" t="str">
        <f t="shared" si="164"/>
        <v>Y</v>
      </c>
      <c r="AB1075" s="9" t="str">
        <f t="shared" si="165"/>
        <v>Y</v>
      </c>
      <c r="AC1075" s="9" t="str">
        <f t="shared" si="166"/>
        <v>Y</v>
      </c>
      <c r="AD1075" s="9" t="str">
        <f t="shared" si="167"/>
        <v>Y</v>
      </c>
      <c r="AE1075" s="9" t="str">
        <f t="shared" si="168"/>
        <v>Y</v>
      </c>
      <c r="AF1075" s="11" t="str">
        <f t="shared" si="169"/>
        <v>Y</v>
      </c>
    </row>
    <row r="1076" spans="1:32" ht="13" x14ac:dyDescent="0.15">
      <c r="A1076" s="1" t="s">
        <v>2760</v>
      </c>
      <c r="B1076" s="1" t="s">
        <v>112</v>
      </c>
      <c r="C1076" s="2">
        <v>8171</v>
      </c>
      <c r="D1076" s="1" t="s">
        <v>2761</v>
      </c>
      <c r="E1076" s="1">
        <v>2</v>
      </c>
      <c r="F1076" s="1" t="s">
        <v>11</v>
      </c>
      <c r="G1076" s="2">
        <v>44000</v>
      </c>
      <c r="H1076" s="1" t="s">
        <v>4</v>
      </c>
      <c r="I1076" s="1" t="s">
        <v>25</v>
      </c>
      <c r="J1076" s="1" t="s">
        <v>13</v>
      </c>
      <c r="K1076" s="1">
        <v>7</v>
      </c>
      <c r="L1076" s="3">
        <v>45317</v>
      </c>
      <c r="M1076" s="1">
        <v>15</v>
      </c>
      <c r="N1076" s="1" t="s">
        <v>2762</v>
      </c>
      <c r="O1076" s="1" t="s">
        <v>20</v>
      </c>
      <c r="P1076" s="2">
        <v>1200</v>
      </c>
      <c r="Q1076" s="1">
        <v>62.8</v>
      </c>
      <c r="R1076" s="1">
        <v>5</v>
      </c>
      <c r="S1076" s="1">
        <v>104</v>
      </c>
      <c r="T1076" s="1">
        <v>2017</v>
      </c>
      <c r="U1076" s="5" t="str">
        <f t="shared" si="160"/>
        <v>Automatic</v>
      </c>
      <c r="V1076" s="7">
        <f t="shared" si="161"/>
        <v>5000</v>
      </c>
      <c r="W1076" s="7" t="str">
        <f>IFERROR(INDEX(PriceBands!C:C,MATCH(V1076,PriceBands!A:A,0)),"£30k+")</f>
        <v>£5-10k</v>
      </c>
      <c r="X1076" s="7">
        <f t="shared" si="162"/>
        <v>0</v>
      </c>
      <c r="Y1076" s="7" t="str">
        <f>IFERROR(INDEX(MileageBand!B:B,MATCH(VehicleData!X1076,MileageBand!A:A,0)),"Extremely High")</f>
        <v>Low</v>
      </c>
      <c r="Z1076" s="7">
        <f t="shared" si="163"/>
        <v>1.2</v>
      </c>
      <c r="AA1076" s="9" t="str">
        <f t="shared" si="164"/>
        <v>Y</v>
      </c>
      <c r="AB1076" s="9" t="str">
        <f t="shared" si="165"/>
        <v>Y</v>
      </c>
      <c r="AC1076" s="9" t="str">
        <f t="shared" si="166"/>
        <v>Y</v>
      </c>
      <c r="AD1076" s="9" t="str">
        <f t="shared" si="167"/>
        <v>Y</v>
      </c>
      <c r="AE1076" s="9" t="str">
        <f t="shared" si="168"/>
        <v>Y</v>
      </c>
      <c r="AF1076" s="11" t="str">
        <f t="shared" si="169"/>
        <v>Y</v>
      </c>
    </row>
    <row r="1077" spans="1:32" ht="13" x14ac:dyDescent="0.15">
      <c r="A1077" s="1" t="s">
        <v>2763</v>
      </c>
      <c r="B1077" s="1" t="s">
        <v>436</v>
      </c>
      <c r="C1077" s="2">
        <v>6126</v>
      </c>
      <c r="D1077" s="1" t="s">
        <v>2764</v>
      </c>
      <c r="E1077" s="1">
        <v>1</v>
      </c>
      <c r="F1077" s="1" t="s">
        <v>24</v>
      </c>
      <c r="G1077" s="2">
        <v>87500</v>
      </c>
      <c r="H1077" s="1" t="s">
        <v>65</v>
      </c>
      <c r="I1077" s="1" t="s">
        <v>5</v>
      </c>
      <c r="J1077" s="1" t="s">
        <v>6</v>
      </c>
      <c r="K1077" s="1">
        <v>11</v>
      </c>
      <c r="L1077" s="3">
        <v>45509</v>
      </c>
      <c r="M1077" s="1">
        <v>19</v>
      </c>
      <c r="N1077" s="1" t="s">
        <v>2765</v>
      </c>
      <c r="O1077" s="1" t="s">
        <v>6</v>
      </c>
      <c r="P1077" s="2">
        <v>2191</v>
      </c>
      <c r="Q1077" s="1">
        <v>61.4</v>
      </c>
      <c r="R1077" s="1">
        <v>5</v>
      </c>
      <c r="S1077" s="1">
        <v>119</v>
      </c>
      <c r="T1077" s="1">
        <v>2013</v>
      </c>
      <c r="U1077" s="5" t="str">
        <f t="shared" si="160"/>
        <v>Manual</v>
      </c>
      <c r="V1077" s="7">
        <f t="shared" si="161"/>
        <v>5000</v>
      </c>
      <c r="W1077" s="7" t="str">
        <f>IFERROR(INDEX(PriceBands!C:C,MATCH(V1077,PriceBands!A:A,0)),"£30k+")</f>
        <v>£5-10k</v>
      </c>
      <c r="X1077" s="7">
        <f t="shared" si="162"/>
        <v>50000</v>
      </c>
      <c r="Y1077" s="7" t="str">
        <f>IFERROR(INDEX(MileageBand!B:B,MATCH(VehicleData!X1077,MileageBand!A:A,0)),"Extremely High")</f>
        <v>Medium</v>
      </c>
      <c r="Z1077" s="7">
        <f t="shared" si="163"/>
        <v>2.2000000000000002</v>
      </c>
      <c r="AA1077" s="9" t="str">
        <f t="shared" si="164"/>
        <v>Y</v>
      </c>
      <c r="AB1077" s="9" t="str">
        <f t="shared" si="165"/>
        <v>Y</v>
      </c>
      <c r="AC1077" s="9" t="str">
        <f t="shared" si="166"/>
        <v>Y</v>
      </c>
      <c r="AD1077" s="9" t="str">
        <f t="shared" si="167"/>
        <v>N</v>
      </c>
      <c r="AE1077" s="9" t="str">
        <f t="shared" si="168"/>
        <v>Y</v>
      </c>
      <c r="AF1077" s="11" t="str">
        <f t="shared" si="169"/>
        <v>N</v>
      </c>
    </row>
    <row r="1078" spans="1:32" ht="13" x14ac:dyDescent="0.15">
      <c r="A1078" s="1" t="s">
        <v>2766</v>
      </c>
      <c r="B1078" s="1" t="s">
        <v>94</v>
      </c>
      <c r="C1078" s="2">
        <v>11295</v>
      </c>
      <c r="D1078" s="1" t="s">
        <v>508</v>
      </c>
      <c r="E1078" s="1">
        <v>2</v>
      </c>
      <c r="F1078" s="1" t="s">
        <v>24</v>
      </c>
      <c r="G1078" s="2">
        <v>92000</v>
      </c>
      <c r="H1078" s="1" t="s">
        <v>65</v>
      </c>
      <c r="I1078" s="1" t="s">
        <v>25</v>
      </c>
      <c r="J1078" s="1" t="s">
        <v>26</v>
      </c>
      <c r="K1078" s="1">
        <v>12</v>
      </c>
      <c r="L1078" s="3">
        <v>44504</v>
      </c>
      <c r="M1078" s="1">
        <v>24</v>
      </c>
      <c r="N1078" s="1" t="s">
        <v>1056</v>
      </c>
      <c r="O1078" s="1" t="s">
        <v>28</v>
      </c>
      <c r="P1078" s="2">
        <v>1995</v>
      </c>
      <c r="Q1078" s="1">
        <v>62.8</v>
      </c>
      <c r="R1078" s="1">
        <v>5</v>
      </c>
      <c r="S1078" s="1">
        <v>118</v>
      </c>
      <c r="T1078" s="1">
        <v>2012</v>
      </c>
      <c r="U1078" s="5" t="str">
        <f t="shared" si="160"/>
        <v>Automatic</v>
      </c>
      <c r="V1078" s="7">
        <f t="shared" si="161"/>
        <v>10000</v>
      </c>
      <c r="W1078" s="7" t="str">
        <f>IFERROR(INDEX(PriceBands!C:C,MATCH(V1078,PriceBands!A:A,0)),"£30k+")</f>
        <v>£10-£15k</v>
      </c>
      <c r="X1078" s="7">
        <f t="shared" si="162"/>
        <v>50000</v>
      </c>
      <c r="Y1078" s="7" t="str">
        <f>IFERROR(INDEX(MileageBand!B:B,MATCH(VehicleData!X1078,MileageBand!A:A,0)),"Extremely High")</f>
        <v>Medium</v>
      </c>
      <c r="Z1078" s="7">
        <f t="shared" si="163"/>
        <v>2</v>
      </c>
      <c r="AA1078" s="9" t="str">
        <f t="shared" si="164"/>
        <v>Y</v>
      </c>
      <c r="AB1078" s="9" t="str">
        <f t="shared" si="165"/>
        <v>Y</v>
      </c>
      <c r="AC1078" s="9" t="str">
        <f t="shared" si="166"/>
        <v>Y</v>
      </c>
      <c r="AD1078" s="9" t="str">
        <f t="shared" si="167"/>
        <v>N</v>
      </c>
      <c r="AE1078" s="9" t="str">
        <f t="shared" si="168"/>
        <v>Y</v>
      </c>
      <c r="AF1078" s="11" t="str">
        <f t="shared" si="169"/>
        <v>N</v>
      </c>
    </row>
    <row r="1079" spans="1:32" ht="13" x14ac:dyDescent="0.15">
      <c r="A1079" s="1" t="s">
        <v>2767</v>
      </c>
      <c r="B1079" s="1" t="s">
        <v>51</v>
      </c>
      <c r="C1079" s="2">
        <v>28545</v>
      </c>
      <c r="D1079" s="1" t="s">
        <v>2768</v>
      </c>
      <c r="E1079" s="1">
        <v>2</v>
      </c>
      <c r="F1079" s="1" t="s">
        <v>11</v>
      </c>
      <c r="G1079" s="2">
        <v>3900</v>
      </c>
      <c r="H1079" s="1" t="s">
        <v>32</v>
      </c>
      <c r="I1079" s="1" t="s">
        <v>25</v>
      </c>
      <c r="J1079" s="1" t="s">
        <v>117</v>
      </c>
      <c r="K1079" s="1">
        <v>7</v>
      </c>
      <c r="L1079" s="3">
        <v>44494</v>
      </c>
      <c r="M1079" s="1">
        <v>41</v>
      </c>
      <c r="N1079" s="1" t="s">
        <v>2769</v>
      </c>
      <c r="O1079" s="1" t="s">
        <v>119</v>
      </c>
      <c r="P1079" s="2">
        <v>2261</v>
      </c>
      <c r="Q1079" s="1">
        <v>28.8</v>
      </c>
      <c r="R1079" s="1">
        <v>4</v>
      </c>
      <c r="S1079" s="1">
        <v>225</v>
      </c>
      <c r="T1079" s="1">
        <v>2017</v>
      </c>
      <c r="U1079" s="5" t="str">
        <f t="shared" si="160"/>
        <v>Automatic</v>
      </c>
      <c r="V1079" s="7">
        <f t="shared" si="161"/>
        <v>25000</v>
      </c>
      <c r="W1079" s="7" t="str">
        <f>IFERROR(INDEX(PriceBands!C:C,MATCH(V1079,PriceBands!A:A,0)),"£30k+")</f>
        <v>£25-30k</v>
      </c>
      <c r="X1079" s="7">
        <f t="shared" si="162"/>
        <v>0</v>
      </c>
      <c r="Y1079" s="7" t="str">
        <f>IFERROR(INDEX(MileageBand!B:B,MATCH(VehicleData!X1079,MileageBand!A:A,0)),"Extremely High")</f>
        <v>Low</v>
      </c>
      <c r="Z1079" s="7">
        <f t="shared" si="163"/>
        <v>2.2999999999999998</v>
      </c>
      <c r="AA1079" s="9" t="str">
        <f t="shared" si="164"/>
        <v>Y</v>
      </c>
      <c r="AB1079" s="9" t="str">
        <f t="shared" si="165"/>
        <v>Y</v>
      </c>
      <c r="AC1079" s="9" t="str">
        <f t="shared" si="166"/>
        <v>Y</v>
      </c>
      <c r="AD1079" s="9" t="str">
        <f t="shared" si="167"/>
        <v>Y</v>
      </c>
      <c r="AE1079" s="9" t="str">
        <f t="shared" si="168"/>
        <v>N</v>
      </c>
      <c r="AF1079" s="11" t="str">
        <f t="shared" si="169"/>
        <v>N</v>
      </c>
    </row>
    <row r="1080" spans="1:32" ht="13" x14ac:dyDescent="0.15">
      <c r="A1080" s="1" t="s">
        <v>2770</v>
      </c>
      <c r="B1080" s="1" t="s">
        <v>94</v>
      </c>
      <c r="C1080" s="2">
        <v>18795</v>
      </c>
      <c r="D1080" s="1" t="s">
        <v>132</v>
      </c>
      <c r="E1080" s="1">
        <v>2</v>
      </c>
      <c r="F1080" s="1" t="s">
        <v>24</v>
      </c>
      <c r="G1080" s="2">
        <v>45000</v>
      </c>
      <c r="H1080" s="1" t="s">
        <v>12</v>
      </c>
      <c r="I1080" s="1" t="s">
        <v>25</v>
      </c>
      <c r="J1080" s="1" t="s">
        <v>26</v>
      </c>
      <c r="K1080" s="1">
        <v>8</v>
      </c>
      <c r="L1080" s="3">
        <v>44572</v>
      </c>
      <c r="M1080" s="1">
        <v>36</v>
      </c>
      <c r="N1080" s="1" t="s">
        <v>2771</v>
      </c>
      <c r="O1080" s="1" t="s">
        <v>28</v>
      </c>
      <c r="P1080" s="2">
        <v>1995</v>
      </c>
      <c r="Q1080" s="1">
        <v>62.8</v>
      </c>
      <c r="R1080" s="1">
        <v>5</v>
      </c>
      <c r="S1080" s="1">
        <v>119</v>
      </c>
      <c r="T1080" s="1">
        <v>2016</v>
      </c>
      <c r="U1080" s="5" t="str">
        <f t="shared" si="160"/>
        <v>Automatic</v>
      </c>
      <c r="V1080" s="7">
        <f t="shared" si="161"/>
        <v>15000</v>
      </c>
      <c r="W1080" s="7" t="str">
        <f>IFERROR(INDEX(PriceBands!C:C,MATCH(V1080,PriceBands!A:A,0)),"£30k+")</f>
        <v>£15-20k</v>
      </c>
      <c r="X1080" s="7">
        <f t="shared" si="162"/>
        <v>0</v>
      </c>
      <c r="Y1080" s="7" t="str">
        <f>IFERROR(INDEX(MileageBand!B:B,MATCH(VehicleData!X1080,MileageBand!A:A,0)),"Extremely High")</f>
        <v>Low</v>
      </c>
      <c r="Z1080" s="7">
        <f t="shared" si="163"/>
        <v>2</v>
      </c>
      <c r="AA1080" s="9" t="str">
        <f t="shared" si="164"/>
        <v>Y</v>
      </c>
      <c r="AB1080" s="9" t="str">
        <f t="shared" si="165"/>
        <v>Y</v>
      </c>
      <c r="AC1080" s="9" t="str">
        <f t="shared" si="166"/>
        <v>Y</v>
      </c>
      <c r="AD1080" s="9" t="str">
        <f t="shared" si="167"/>
        <v>Y</v>
      </c>
      <c r="AE1080" s="9" t="str">
        <f t="shared" si="168"/>
        <v>Y</v>
      </c>
      <c r="AF1080" s="11" t="str">
        <f t="shared" si="169"/>
        <v>Y</v>
      </c>
    </row>
    <row r="1081" spans="1:32" ht="13" x14ac:dyDescent="0.15">
      <c r="A1081" s="1" t="s">
        <v>2772</v>
      </c>
      <c r="B1081" s="1" t="s">
        <v>51</v>
      </c>
      <c r="C1081" s="2">
        <v>7503</v>
      </c>
      <c r="D1081" s="1" t="s">
        <v>1165</v>
      </c>
      <c r="E1081" s="1">
        <v>1</v>
      </c>
      <c r="F1081" s="1" t="s">
        <v>11</v>
      </c>
      <c r="G1081" s="2">
        <v>37948</v>
      </c>
      <c r="H1081" s="1" t="s">
        <v>56</v>
      </c>
      <c r="I1081" s="1" t="s">
        <v>33</v>
      </c>
      <c r="J1081" s="1" t="s">
        <v>13</v>
      </c>
      <c r="K1081" s="1">
        <v>8</v>
      </c>
      <c r="L1081" s="3">
        <v>45502</v>
      </c>
      <c r="M1081" s="1">
        <v>15</v>
      </c>
      <c r="N1081" s="1" t="s">
        <v>2773</v>
      </c>
      <c r="O1081" s="1" t="s">
        <v>20</v>
      </c>
      <c r="P1081" s="1">
        <v>998</v>
      </c>
      <c r="Q1081" s="1">
        <v>65.7</v>
      </c>
      <c r="R1081" s="1">
        <v>5</v>
      </c>
      <c r="S1081" s="1">
        <v>99</v>
      </c>
      <c r="T1081" s="1">
        <v>2016</v>
      </c>
      <c r="U1081" s="5" t="str">
        <f t="shared" si="160"/>
        <v>Manual</v>
      </c>
      <c r="V1081" s="7">
        <f t="shared" si="161"/>
        <v>5000</v>
      </c>
      <c r="W1081" s="7" t="str">
        <f>IFERROR(INDEX(PriceBands!C:C,MATCH(V1081,PriceBands!A:A,0)),"£30k+")</f>
        <v>£5-10k</v>
      </c>
      <c r="X1081" s="7">
        <f t="shared" si="162"/>
        <v>0</v>
      </c>
      <c r="Y1081" s="7" t="str">
        <f>IFERROR(INDEX(MileageBand!B:B,MATCH(VehicleData!X1081,MileageBand!A:A,0)),"Extremely High")</f>
        <v>Low</v>
      </c>
      <c r="Z1081" s="7">
        <f t="shared" si="163"/>
        <v>1</v>
      </c>
      <c r="AA1081" s="9" t="str">
        <f t="shared" si="164"/>
        <v>Y</v>
      </c>
      <c r="AB1081" s="9" t="str">
        <f t="shared" si="165"/>
        <v>Y</v>
      </c>
      <c r="AC1081" s="9" t="str">
        <f t="shared" si="166"/>
        <v>Y</v>
      </c>
      <c r="AD1081" s="9" t="str">
        <f t="shared" si="167"/>
        <v>Y</v>
      </c>
      <c r="AE1081" s="9" t="str">
        <f t="shared" si="168"/>
        <v>Y</v>
      </c>
      <c r="AF1081" s="11" t="str">
        <f t="shared" si="169"/>
        <v>Y</v>
      </c>
    </row>
    <row r="1082" spans="1:32" ht="13" x14ac:dyDescent="0.15">
      <c r="A1082" s="1" t="s">
        <v>2774</v>
      </c>
      <c r="B1082" s="1" t="s">
        <v>266</v>
      </c>
      <c r="C1082" s="1">
        <v>495</v>
      </c>
      <c r="D1082" s="1" t="s">
        <v>2775</v>
      </c>
      <c r="E1082" s="1">
        <v>1</v>
      </c>
      <c r="F1082" s="1" t="s">
        <v>11</v>
      </c>
      <c r="G1082" s="2">
        <v>65524</v>
      </c>
      <c r="H1082" s="1" t="s">
        <v>32</v>
      </c>
      <c r="I1082" s="1" t="s">
        <v>25</v>
      </c>
      <c r="J1082" s="1" t="s">
        <v>13</v>
      </c>
      <c r="K1082" s="1">
        <v>16</v>
      </c>
      <c r="L1082" s="3">
        <v>44949</v>
      </c>
      <c r="M1082" s="1">
        <v>11</v>
      </c>
      <c r="N1082" s="1" t="s">
        <v>2776</v>
      </c>
      <c r="O1082" s="1" t="s">
        <v>20</v>
      </c>
      <c r="P1082" s="2">
        <v>1598</v>
      </c>
      <c r="Q1082" s="1">
        <v>40.9</v>
      </c>
      <c r="R1082" s="1">
        <v>5</v>
      </c>
      <c r="S1082" s="1">
        <v>164</v>
      </c>
      <c r="T1082" s="1">
        <v>2008</v>
      </c>
      <c r="U1082" s="5" t="str">
        <f t="shared" si="160"/>
        <v>Manual</v>
      </c>
      <c r="V1082" s="7">
        <f t="shared" si="161"/>
        <v>0</v>
      </c>
      <c r="W1082" s="7" t="str">
        <f>IFERROR(INDEX(PriceBands!C:C,MATCH(V1082,PriceBands!A:A,0)),"£30k+")</f>
        <v>£0-5k</v>
      </c>
      <c r="X1082" s="7">
        <f t="shared" si="162"/>
        <v>50000</v>
      </c>
      <c r="Y1082" s="7" t="str">
        <f>IFERROR(INDEX(MileageBand!B:B,MATCH(VehicleData!X1082,MileageBand!A:A,0)),"Extremely High")</f>
        <v>Medium</v>
      </c>
      <c r="Z1082" s="7">
        <f t="shared" si="163"/>
        <v>1.6</v>
      </c>
      <c r="AA1082" s="9" t="str">
        <f t="shared" si="164"/>
        <v>Y</v>
      </c>
      <c r="AB1082" s="9" t="str">
        <f t="shared" si="165"/>
        <v>Y</v>
      </c>
      <c r="AC1082" s="9" t="str">
        <f t="shared" si="166"/>
        <v>Y</v>
      </c>
      <c r="AD1082" s="9" t="str">
        <f t="shared" si="167"/>
        <v>N</v>
      </c>
      <c r="AE1082" s="9" t="str">
        <f t="shared" si="168"/>
        <v>Y</v>
      </c>
      <c r="AF1082" s="11" t="str">
        <f t="shared" si="169"/>
        <v>N</v>
      </c>
    </row>
    <row r="1083" spans="1:32" ht="13" x14ac:dyDescent="0.15">
      <c r="A1083" s="1" t="s">
        <v>2777</v>
      </c>
      <c r="B1083" s="1" t="s">
        <v>51</v>
      </c>
      <c r="C1083" s="2">
        <v>14895</v>
      </c>
      <c r="D1083" s="1" t="s">
        <v>911</v>
      </c>
      <c r="E1083" s="1">
        <v>2</v>
      </c>
      <c r="F1083" s="1" t="s">
        <v>11</v>
      </c>
      <c r="G1083" s="1">
        <v>100</v>
      </c>
      <c r="H1083" s="1" t="s">
        <v>32</v>
      </c>
      <c r="I1083" s="1" t="s">
        <v>25</v>
      </c>
      <c r="J1083" s="1" t="s">
        <v>13</v>
      </c>
      <c r="K1083" s="1">
        <v>6</v>
      </c>
      <c r="L1083" s="3">
        <v>44469</v>
      </c>
      <c r="M1083" s="1">
        <v>15</v>
      </c>
      <c r="O1083" s="1" t="s">
        <v>20</v>
      </c>
      <c r="P1083" s="1">
        <v>999</v>
      </c>
      <c r="Q1083" s="1">
        <v>42.8</v>
      </c>
      <c r="R1083" s="1">
        <v>5</v>
      </c>
      <c r="S1083" s="1">
        <v>126</v>
      </c>
      <c r="T1083" s="1">
        <v>2018</v>
      </c>
      <c r="U1083" s="5" t="str">
        <f t="shared" si="160"/>
        <v>Automatic</v>
      </c>
      <c r="V1083" s="7">
        <f t="shared" si="161"/>
        <v>10000</v>
      </c>
      <c r="W1083" s="7" t="str">
        <f>IFERROR(INDEX(PriceBands!C:C,MATCH(V1083,PriceBands!A:A,0)),"£30k+")</f>
        <v>£10-£15k</v>
      </c>
      <c r="X1083" s="7">
        <f t="shared" si="162"/>
        <v>0</v>
      </c>
      <c r="Y1083" s="7" t="str">
        <f>IFERROR(INDEX(MileageBand!B:B,MATCH(VehicleData!X1083,MileageBand!A:A,0)),"Extremely High")</f>
        <v>Low</v>
      </c>
      <c r="Z1083" s="7">
        <f t="shared" si="163"/>
        <v>1</v>
      </c>
      <c r="AA1083" s="9" t="str">
        <f t="shared" si="164"/>
        <v>Y</v>
      </c>
      <c r="AB1083" s="9" t="str">
        <f t="shared" si="165"/>
        <v>Y</v>
      </c>
      <c r="AC1083" s="9" t="str">
        <f t="shared" si="166"/>
        <v>Y</v>
      </c>
      <c r="AD1083" s="9" t="str">
        <f t="shared" si="167"/>
        <v>Y</v>
      </c>
      <c r="AE1083" s="9" t="str">
        <f t="shared" si="168"/>
        <v>Y</v>
      </c>
      <c r="AF1083" s="11" t="str">
        <f t="shared" si="169"/>
        <v>Y</v>
      </c>
    </row>
    <row r="1084" spans="1:32" ht="13" x14ac:dyDescent="0.15">
      <c r="A1084" s="1" t="s">
        <v>2778</v>
      </c>
      <c r="B1084" s="1" t="s">
        <v>108</v>
      </c>
      <c r="C1084" s="2">
        <v>8147</v>
      </c>
      <c r="D1084" s="1" t="s">
        <v>2779</v>
      </c>
      <c r="E1084" s="1">
        <v>2</v>
      </c>
      <c r="F1084" s="1" t="s">
        <v>11</v>
      </c>
      <c r="G1084" s="2">
        <v>9832</v>
      </c>
      <c r="H1084" s="1" t="s">
        <v>12</v>
      </c>
      <c r="I1084" s="1" t="s">
        <v>5</v>
      </c>
      <c r="J1084" s="1" t="s">
        <v>13</v>
      </c>
      <c r="K1084" s="1">
        <v>7</v>
      </c>
      <c r="L1084" s="3">
        <v>45556</v>
      </c>
      <c r="M1084" s="1">
        <v>7</v>
      </c>
      <c r="N1084" s="1" t="s">
        <v>2780</v>
      </c>
      <c r="O1084" s="1" t="s">
        <v>20</v>
      </c>
      <c r="P1084" s="2">
        <v>1248</v>
      </c>
      <c r="Q1084" s="1">
        <v>47.9</v>
      </c>
      <c r="R1084" s="1">
        <v>5</v>
      </c>
      <c r="S1084" s="1">
        <v>139</v>
      </c>
      <c r="T1084" s="1">
        <v>2017</v>
      </c>
      <c r="U1084" s="5" t="str">
        <f t="shared" si="160"/>
        <v>Automatic</v>
      </c>
      <c r="V1084" s="7">
        <f t="shared" si="161"/>
        <v>5000</v>
      </c>
      <c r="W1084" s="7" t="str">
        <f>IFERROR(INDEX(PriceBands!C:C,MATCH(V1084,PriceBands!A:A,0)),"£30k+")</f>
        <v>£5-10k</v>
      </c>
      <c r="X1084" s="7">
        <f t="shared" si="162"/>
        <v>0</v>
      </c>
      <c r="Y1084" s="7" t="str">
        <f>IFERROR(INDEX(MileageBand!B:B,MATCH(VehicleData!X1084,MileageBand!A:A,0)),"Extremely High")</f>
        <v>Low</v>
      </c>
      <c r="Z1084" s="7">
        <f t="shared" si="163"/>
        <v>1.2</v>
      </c>
      <c r="AA1084" s="9" t="str">
        <f t="shared" si="164"/>
        <v>Y</v>
      </c>
      <c r="AB1084" s="9" t="str">
        <f t="shared" si="165"/>
        <v>Y</v>
      </c>
      <c r="AC1084" s="9" t="str">
        <f t="shared" si="166"/>
        <v>Y</v>
      </c>
      <c r="AD1084" s="9" t="str">
        <f t="shared" si="167"/>
        <v>Y</v>
      </c>
      <c r="AE1084" s="9" t="str">
        <f t="shared" si="168"/>
        <v>Y</v>
      </c>
      <c r="AF1084" s="11" t="str">
        <f t="shared" si="169"/>
        <v>Y</v>
      </c>
    </row>
    <row r="1085" spans="1:32" ht="13" x14ac:dyDescent="0.15">
      <c r="A1085" s="1" t="s">
        <v>2781</v>
      </c>
      <c r="B1085" s="1" t="s">
        <v>9</v>
      </c>
      <c r="C1085" s="2">
        <v>5560</v>
      </c>
      <c r="D1085" s="1" t="s">
        <v>2782</v>
      </c>
      <c r="E1085" s="1">
        <v>1</v>
      </c>
      <c r="F1085" s="1" t="s">
        <v>11</v>
      </c>
      <c r="G1085" s="2">
        <v>40318</v>
      </c>
      <c r="H1085" s="1" t="s">
        <v>65</v>
      </c>
      <c r="I1085" s="1" t="s">
        <v>5</v>
      </c>
      <c r="J1085" s="1" t="s">
        <v>13</v>
      </c>
      <c r="K1085" s="1">
        <v>8</v>
      </c>
      <c r="L1085" s="3">
        <v>45556</v>
      </c>
      <c r="M1085" s="1">
        <v>6</v>
      </c>
      <c r="N1085" s="1" t="s">
        <v>2783</v>
      </c>
      <c r="O1085" s="1" t="s">
        <v>15</v>
      </c>
      <c r="P1085" s="2">
        <v>1398</v>
      </c>
      <c r="Q1085" s="1">
        <v>54.3</v>
      </c>
      <c r="R1085" s="1">
        <v>5</v>
      </c>
      <c r="S1085" s="1">
        <v>120</v>
      </c>
      <c r="T1085" s="1">
        <v>2016</v>
      </c>
      <c r="U1085" s="5" t="str">
        <f t="shared" si="160"/>
        <v>Manual</v>
      </c>
      <c r="V1085" s="7">
        <f t="shared" si="161"/>
        <v>5000</v>
      </c>
      <c r="W1085" s="7" t="str">
        <f>IFERROR(INDEX(PriceBands!C:C,MATCH(V1085,PriceBands!A:A,0)),"£30k+")</f>
        <v>£5-10k</v>
      </c>
      <c r="X1085" s="7">
        <f t="shared" si="162"/>
        <v>0</v>
      </c>
      <c r="Y1085" s="7" t="str">
        <f>IFERROR(INDEX(MileageBand!B:B,MATCH(VehicleData!X1085,MileageBand!A:A,0)),"Extremely High")</f>
        <v>Low</v>
      </c>
      <c r="Z1085" s="7">
        <f t="shared" si="163"/>
        <v>1.4</v>
      </c>
      <c r="AA1085" s="9" t="str">
        <f t="shared" si="164"/>
        <v>Y</v>
      </c>
      <c r="AB1085" s="9" t="str">
        <f t="shared" si="165"/>
        <v>Y</v>
      </c>
      <c r="AC1085" s="9" t="str">
        <f t="shared" si="166"/>
        <v>Y</v>
      </c>
      <c r="AD1085" s="9" t="str">
        <f t="shared" si="167"/>
        <v>Y</v>
      </c>
      <c r="AE1085" s="9" t="str">
        <f t="shared" si="168"/>
        <v>Y</v>
      </c>
      <c r="AF1085" s="11" t="str">
        <f t="shared" si="169"/>
        <v>Y</v>
      </c>
    </row>
    <row r="1086" spans="1:32" ht="13" x14ac:dyDescent="0.15">
      <c r="A1086" s="1" t="s">
        <v>2784</v>
      </c>
      <c r="B1086" s="1" t="s">
        <v>108</v>
      </c>
      <c r="C1086" s="2">
        <v>2645</v>
      </c>
      <c r="D1086" s="1" t="s">
        <v>2785</v>
      </c>
      <c r="E1086" s="1">
        <v>1</v>
      </c>
      <c r="F1086" s="1" t="s">
        <v>11</v>
      </c>
      <c r="G1086" s="2">
        <v>30000</v>
      </c>
      <c r="H1086" s="1" t="s">
        <v>65</v>
      </c>
      <c r="I1086" s="1" t="s">
        <v>25</v>
      </c>
      <c r="J1086" s="1" t="s">
        <v>13</v>
      </c>
      <c r="K1086" s="1">
        <v>11</v>
      </c>
      <c r="L1086" s="3">
        <v>45173</v>
      </c>
      <c r="M1086" s="1">
        <v>12</v>
      </c>
      <c r="N1086" s="1" t="s">
        <v>2786</v>
      </c>
      <c r="O1086" s="1" t="s">
        <v>20</v>
      </c>
      <c r="P1086" s="2">
        <v>1248</v>
      </c>
      <c r="Q1086" s="1">
        <v>61.4</v>
      </c>
      <c r="R1086" s="1">
        <v>5</v>
      </c>
      <c r="S1086" s="1">
        <v>108</v>
      </c>
      <c r="T1086" s="1">
        <v>2013</v>
      </c>
      <c r="U1086" s="5" t="str">
        <f t="shared" si="160"/>
        <v>Manual</v>
      </c>
      <c r="V1086" s="7">
        <f t="shared" si="161"/>
        <v>0</v>
      </c>
      <c r="W1086" s="7" t="str">
        <f>IFERROR(INDEX(PriceBands!C:C,MATCH(V1086,PriceBands!A:A,0)),"£30k+")</f>
        <v>£0-5k</v>
      </c>
      <c r="X1086" s="7">
        <f t="shared" si="162"/>
        <v>0</v>
      </c>
      <c r="Y1086" s="7" t="str">
        <f>IFERROR(INDEX(MileageBand!B:B,MATCH(VehicleData!X1086,MileageBand!A:A,0)),"Extremely High")</f>
        <v>Low</v>
      </c>
      <c r="Z1086" s="7">
        <f t="shared" si="163"/>
        <v>1.2</v>
      </c>
      <c r="AA1086" s="9" t="str">
        <f t="shared" si="164"/>
        <v>Y</v>
      </c>
      <c r="AB1086" s="9" t="str">
        <f t="shared" si="165"/>
        <v>Y</v>
      </c>
      <c r="AC1086" s="9" t="str">
        <f t="shared" si="166"/>
        <v>Y</v>
      </c>
      <c r="AD1086" s="9" t="str">
        <f t="shared" si="167"/>
        <v>N</v>
      </c>
      <c r="AE1086" s="9" t="str">
        <f t="shared" si="168"/>
        <v>Y</v>
      </c>
      <c r="AF1086" s="11" t="str">
        <f t="shared" si="169"/>
        <v>N</v>
      </c>
    </row>
    <row r="1087" spans="1:32" ht="13" x14ac:dyDescent="0.15">
      <c r="A1087" s="1" t="s">
        <v>2787</v>
      </c>
      <c r="B1087" s="1" t="s">
        <v>1152</v>
      </c>
      <c r="C1087" s="2">
        <v>3445</v>
      </c>
      <c r="D1087" s="1" t="s">
        <v>2788</v>
      </c>
      <c r="E1087" s="1">
        <v>1</v>
      </c>
      <c r="F1087" s="1" t="s">
        <v>11</v>
      </c>
      <c r="G1087" s="2">
        <v>35000</v>
      </c>
      <c r="H1087" s="1" t="s">
        <v>4</v>
      </c>
      <c r="I1087" s="1" t="s">
        <v>25</v>
      </c>
      <c r="J1087" s="1" t="s">
        <v>13</v>
      </c>
      <c r="K1087" s="1">
        <v>13</v>
      </c>
      <c r="L1087" s="3">
        <v>44628</v>
      </c>
      <c r="M1087" s="1">
        <v>3</v>
      </c>
      <c r="N1087" s="1" t="s">
        <v>2789</v>
      </c>
      <c r="O1087" s="1" t="s">
        <v>20</v>
      </c>
      <c r="P1087" s="1">
        <v>995</v>
      </c>
      <c r="Q1087" s="1">
        <v>55.4</v>
      </c>
      <c r="R1087" s="1">
        <v>5</v>
      </c>
      <c r="S1087" s="1">
        <v>119</v>
      </c>
      <c r="T1087" s="1">
        <v>2011</v>
      </c>
      <c r="U1087" s="5" t="str">
        <f t="shared" si="160"/>
        <v>Manual</v>
      </c>
      <c r="V1087" s="7">
        <f t="shared" si="161"/>
        <v>0</v>
      </c>
      <c r="W1087" s="7" t="str">
        <f>IFERROR(INDEX(PriceBands!C:C,MATCH(V1087,PriceBands!A:A,0)),"£30k+")</f>
        <v>£0-5k</v>
      </c>
      <c r="X1087" s="7">
        <f t="shared" si="162"/>
        <v>0</v>
      </c>
      <c r="Y1087" s="7" t="str">
        <f>IFERROR(INDEX(MileageBand!B:B,MATCH(VehicleData!X1087,MileageBand!A:A,0)),"Extremely High")</f>
        <v>Low</v>
      </c>
      <c r="Z1087" s="7">
        <f t="shared" si="163"/>
        <v>1</v>
      </c>
      <c r="AA1087" s="9" t="str">
        <f t="shared" si="164"/>
        <v>Y</v>
      </c>
      <c r="AB1087" s="9" t="str">
        <f t="shared" si="165"/>
        <v>Y</v>
      </c>
      <c r="AC1087" s="9" t="str">
        <f t="shared" si="166"/>
        <v>Y</v>
      </c>
      <c r="AD1087" s="9" t="str">
        <f t="shared" si="167"/>
        <v>N</v>
      </c>
      <c r="AE1087" s="9" t="str">
        <f t="shared" si="168"/>
        <v>Y</v>
      </c>
      <c r="AF1087" s="11" t="str">
        <f t="shared" si="169"/>
        <v>N</v>
      </c>
    </row>
    <row r="1088" spans="1:32" ht="13" x14ac:dyDescent="0.15">
      <c r="A1088" s="1" t="s">
        <v>2790</v>
      </c>
      <c r="B1088" s="1" t="s">
        <v>51</v>
      </c>
      <c r="C1088" s="2">
        <v>19295</v>
      </c>
      <c r="D1088" s="1" t="s">
        <v>2791</v>
      </c>
      <c r="E1088" s="1">
        <v>2</v>
      </c>
      <c r="F1088" s="1" t="s">
        <v>24</v>
      </c>
      <c r="G1088" s="2">
        <v>18000</v>
      </c>
      <c r="H1088" s="1" t="s">
        <v>56</v>
      </c>
      <c r="I1088" s="1" t="s">
        <v>25</v>
      </c>
      <c r="J1088" s="1" t="s">
        <v>42</v>
      </c>
      <c r="K1088" s="1">
        <v>7</v>
      </c>
      <c r="L1088" s="3">
        <v>44985</v>
      </c>
      <c r="M1088" s="1">
        <v>24</v>
      </c>
      <c r="N1088" s="1" t="s">
        <v>2792</v>
      </c>
      <c r="O1088" s="1" t="s">
        <v>44</v>
      </c>
      <c r="P1088" s="2">
        <v>1997</v>
      </c>
      <c r="Q1088" s="1">
        <v>52.3</v>
      </c>
      <c r="R1088" s="1">
        <v>7</v>
      </c>
      <c r="S1088" s="1">
        <v>134</v>
      </c>
      <c r="T1088" s="1">
        <v>2017</v>
      </c>
      <c r="U1088" s="5" t="str">
        <f t="shared" si="160"/>
        <v>Automatic</v>
      </c>
      <c r="V1088" s="7">
        <f t="shared" si="161"/>
        <v>15000</v>
      </c>
      <c r="W1088" s="7" t="str">
        <f>IFERROR(INDEX(PriceBands!C:C,MATCH(V1088,PriceBands!A:A,0)),"£30k+")</f>
        <v>£15-20k</v>
      </c>
      <c r="X1088" s="7">
        <f t="shared" si="162"/>
        <v>0</v>
      </c>
      <c r="Y1088" s="7" t="str">
        <f>IFERROR(INDEX(MileageBand!B:B,MATCH(VehicleData!X1088,MileageBand!A:A,0)),"Extremely High")</f>
        <v>Low</v>
      </c>
      <c r="Z1088" s="7">
        <f t="shared" si="163"/>
        <v>2</v>
      </c>
      <c r="AA1088" s="9" t="str">
        <f t="shared" si="164"/>
        <v>Y</v>
      </c>
      <c r="AB1088" s="9" t="str">
        <f t="shared" si="165"/>
        <v>Y</v>
      </c>
      <c r="AC1088" s="9" t="str">
        <f t="shared" si="166"/>
        <v>Y</v>
      </c>
      <c r="AD1088" s="9" t="str">
        <f t="shared" si="167"/>
        <v>Y</v>
      </c>
      <c r="AE1088" s="9" t="str">
        <f t="shared" si="168"/>
        <v>Y</v>
      </c>
      <c r="AF1088" s="11" t="str">
        <f t="shared" si="169"/>
        <v>Y</v>
      </c>
    </row>
    <row r="1089" spans="1:32" ht="13" x14ac:dyDescent="0.15">
      <c r="A1089" s="1" t="s">
        <v>2793</v>
      </c>
      <c r="B1089" s="1" t="s">
        <v>51</v>
      </c>
      <c r="C1089" s="2">
        <v>16345</v>
      </c>
      <c r="D1089" s="1" t="s">
        <v>2794</v>
      </c>
      <c r="E1089" s="1">
        <v>2</v>
      </c>
      <c r="F1089" s="1" t="s">
        <v>11</v>
      </c>
      <c r="G1089" s="2">
        <v>37000</v>
      </c>
      <c r="H1089" s="1" t="s">
        <v>32</v>
      </c>
      <c r="I1089" s="1" t="s">
        <v>25</v>
      </c>
      <c r="J1089" s="1" t="s">
        <v>42</v>
      </c>
      <c r="K1089" s="1">
        <v>7</v>
      </c>
      <c r="L1089" s="3">
        <v>44953</v>
      </c>
      <c r="M1089" s="1">
        <v>26</v>
      </c>
      <c r="N1089" s="1" t="s">
        <v>2795</v>
      </c>
      <c r="O1089" s="1" t="s">
        <v>44</v>
      </c>
      <c r="P1089" s="2">
        <v>1999</v>
      </c>
      <c r="Q1089" s="1">
        <v>35.799999999999997</v>
      </c>
      <c r="R1089" s="1">
        <v>7</v>
      </c>
      <c r="S1089" s="1">
        <v>180</v>
      </c>
      <c r="T1089" s="1">
        <v>2017</v>
      </c>
      <c r="U1089" s="5" t="str">
        <f t="shared" si="160"/>
        <v>Automatic</v>
      </c>
      <c r="V1089" s="7">
        <f t="shared" si="161"/>
        <v>15000</v>
      </c>
      <c r="W1089" s="7" t="str">
        <f>IFERROR(INDEX(PriceBands!C:C,MATCH(V1089,PriceBands!A:A,0)),"£30k+")</f>
        <v>£15-20k</v>
      </c>
      <c r="X1089" s="7">
        <f t="shared" si="162"/>
        <v>0</v>
      </c>
      <c r="Y1089" s="7" t="str">
        <f>IFERROR(INDEX(MileageBand!B:B,MATCH(VehicleData!X1089,MileageBand!A:A,0)),"Extremely High")</f>
        <v>Low</v>
      </c>
      <c r="Z1089" s="7">
        <f t="shared" si="163"/>
        <v>2</v>
      </c>
      <c r="AA1089" s="9" t="str">
        <f t="shared" si="164"/>
        <v>Y</v>
      </c>
      <c r="AB1089" s="9" t="str">
        <f t="shared" si="165"/>
        <v>Y</v>
      </c>
      <c r="AC1089" s="9" t="str">
        <f t="shared" si="166"/>
        <v>Y</v>
      </c>
      <c r="AD1089" s="9" t="str">
        <f t="shared" si="167"/>
        <v>Y</v>
      </c>
      <c r="AE1089" s="9" t="str">
        <f t="shared" si="168"/>
        <v>Y</v>
      </c>
      <c r="AF1089" s="11" t="str">
        <f t="shared" si="169"/>
        <v>Y</v>
      </c>
    </row>
    <row r="1090" spans="1:32" ht="13" x14ac:dyDescent="0.15">
      <c r="A1090" s="1" t="s">
        <v>2796</v>
      </c>
      <c r="B1090" s="1" t="s">
        <v>46</v>
      </c>
      <c r="C1090" s="2">
        <v>8745</v>
      </c>
      <c r="D1090" s="1" t="s">
        <v>78</v>
      </c>
      <c r="E1090" s="1">
        <v>1</v>
      </c>
      <c r="F1090" s="1" t="s">
        <v>24</v>
      </c>
      <c r="G1090" s="2">
        <v>102000</v>
      </c>
      <c r="H1090" s="1" t="s">
        <v>65</v>
      </c>
      <c r="I1090" s="1" t="s">
        <v>5</v>
      </c>
      <c r="J1090" s="1" t="s">
        <v>13</v>
      </c>
      <c r="K1090" s="1">
        <v>13</v>
      </c>
      <c r="L1090" s="3">
        <v>45447</v>
      </c>
      <c r="M1090" s="1">
        <v>18</v>
      </c>
      <c r="N1090" s="1" t="s">
        <v>2797</v>
      </c>
      <c r="O1090" s="1" t="s">
        <v>20</v>
      </c>
      <c r="P1090" s="2">
        <v>1598</v>
      </c>
      <c r="Q1090" s="1">
        <v>68.900000000000006</v>
      </c>
      <c r="R1090" s="1">
        <v>5</v>
      </c>
      <c r="S1090" s="1">
        <v>109</v>
      </c>
      <c r="T1090" s="1">
        <v>2011</v>
      </c>
      <c r="U1090" s="5" t="str">
        <f t="shared" si="160"/>
        <v>Manual</v>
      </c>
      <c r="V1090" s="7">
        <f t="shared" si="161"/>
        <v>5000</v>
      </c>
      <c r="W1090" s="7" t="str">
        <f>IFERROR(INDEX(PriceBands!C:C,MATCH(V1090,PriceBands!A:A,0)),"£30k+")</f>
        <v>£5-10k</v>
      </c>
      <c r="X1090" s="7">
        <f t="shared" si="162"/>
        <v>100000</v>
      </c>
      <c r="Y1090" s="7" t="str">
        <f>IFERROR(INDEX(MileageBand!B:B,MATCH(VehicleData!X1090,MileageBand!A:A,0)),"Extremely High")</f>
        <v>High</v>
      </c>
      <c r="Z1090" s="7">
        <f t="shared" si="163"/>
        <v>1.6</v>
      </c>
      <c r="AA1090" s="9" t="str">
        <f t="shared" si="164"/>
        <v>Y</v>
      </c>
      <c r="AB1090" s="9" t="str">
        <f t="shared" si="165"/>
        <v>N</v>
      </c>
      <c r="AC1090" s="9" t="str">
        <f t="shared" si="166"/>
        <v>Y</v>
      </c>
      <c r="AD1090" s="9" t="str">
        <f t="shared" si="167"/>
        <v>N</v>
      </c>
      <c r="AE1090" s="9" t="str">
        <f t="shared" si="168"/>
        <v>Y</v>
      </c>
      <c r="AF1090" s="11" t="str">
        <f t="shared" si="169"/>
        <v>N</v>
      </c>
    </row>
    <row r="1091" spans="1:32" ht="13" x14ac:dyDescent="0.15">
      <c r="A1091" s="1" t="s">
        <v>2798</v>
      </c>
      <c r="B1091" s="1" t="s">
        <v>51</v>
      </c>
      <c r="C1091" s="2">
        <v>1195</v>
      </c>
      <c r="D1091" s="1" t="s">
        <v>499</v>
      </c>
      <c r="E1091" s="1">
        <v>1</v>
      </c>
      <c r="F1091" s="1" t="s">
        <v>11</v>
      </c>
      <c r="G1091" s="2">
        <v>80000</v>
      </c>
      <c r="H1091" s="1" t="s">
        <v>48</v>
      </c>
      <c r="I1091" s="1" t="s">
        <v>25</v>
      </c>
      <c r="J1091" s="1" t="s">
        <v>13</v>
      </c>
      <c r="K1091" s="1">
        <v>16</v>
      </c>
      <c r="L1091" s="3">
        <v>44867</v>
      </c>
      <c r="M1091" s="1">
        <v>15</v>
      </c>
      <c r="N1091" s="1" t="s">
        <v>2799</v>
      </c>
      <c r="O1091" s="1" t="s">
        <v>20</v>
      </c>
      <c r="P1091" s="2">
        <v>1798</v>
      </c>
      <c r="Q1091" s="1">
        <v>40.4</v>
      </c>
      <c r="R1091" s="1">
        <v>5</v>
      </c>
      <c r="S1091" s="1">
        <v>167</v>
      </c>
      <c r="T1091" s="1">
        <v>2008</v>
      </c>
      <c r="U1091" s="5" t="str">
        <f t="shared" ref="U1091:U1154" si="170">IF(E1091=2,"Automatic","Manual")</f>
        <v>Manual</v>
      </c>
      <c r="V1091" s="7">
        <f t="shared" ref="V1091:V1154" si="171">ROUNDDOWN(C1091/5000,0)*5000</f>
        <v>0</v>
      </c>
      <c r="W1091" s="7" t="str">
        <f>IFERROR(INDEX(PriceBands!C:C,MATCH(V1091,PriceBands!A:A,0)),"£30k+")</f>
        <v>£0-5k</v>
      </c>
      <c r="X1091" s="7">
        <f t="shared" ref="X1091:X1154" si="172">ROUNDDOWN(G1091/50000,0)*50000</f>
        <v>50000</v>
      </c>
      <c r="Y1091" s="7" t="str">
        <f>IFERROR(INDEX(MileageBand!B:B,MATCH(VehicleData!X1091,MileageBand!A:A,0)),"Extremely High")</f>
        <v>Medium</v>
      </c>
      <c r="Z1091" s="7">
        <f t="shared" ref="Z1091:Z1154" si="173">ROUND(P1091/1000,1)</f>
        <v>1.8</v>
      </c>
      <c r="AA1091" s="9" t="str">
        <f t="shared" ref="AA1091:AA1154" si="174">IF(W1091="£30k+","N","Y")</f>
        <v>Y</v>
      </c>
      <c r="AB1091" s="9" t="str">
        <f t="shared" ref="AB1091:AB1154" si="175">IF(Y1091="High","N","Y")</f>
        <v>Y</v>
      </c>
      <c r="AC1091" s="9" t="str">
        <f t="shared" ref="AC1091:AC1154" si="176">IF(Z1091&gt;2.5,"N","Y")</f>
        <v>Y</v>
      </c>
      <c r="AD1091" s="9" t="str">
        <f t="shared" ref="AD1091:AD1154" si="177">IF(T1091&lt;2014,"N","Y")</f>
        <v>N</v>
      </c>
      <c r="AE1091" s="9" t="str">
        <f t="shared" ref="AE1091:AE1154" si="178">IF(Q1091&lt;30,"N","Y")</f>
        <v>Y</v>
      </c>
      <c r="AF1091" s="11" t="str">
        <f t="shared" ref="AF1091:AF1154" si="179">IF(AND(AA1091="Y",AB1091="Y",AC1091="Y",AD1091="Y",AE1091="Y"),"Y","N")</f>
        <v>N</v>
      </c>
    </row>
    <row r="1092" spans="1:32" ht="13" x14ac:dyDescent="0.15">
      <c r="A1092" s="1" t="s">
        <v>2800</v>
      </c>
      <c r="B1092" s="1" t="s">
        <v>17</v>
      </c>
      <c r="C1092" s="2">
        <v>5895</v>
      </c>
      <c r="D1092" s="1" t="s">
        <v>2801</v>
      </c>
      <c r="E1092" s="1">
        <v>1</v>
      </c>
      <c r="F1092" s="1" t="s">
        <v>11</v>
      </c>
      <c r="G1092" s="2">
        <v>78000</v>
      </c>
      <c r="H1092" s="1" t="s">
        <v>12</v>
      </c>
      <c r="I1092" s="1" t="s">
        <v>25</v>
      </c>
      <c r="J1092" s="1" t="s">
        <v>13</v>
      </c>
      <c r="K1092" s="1">
        <v>11</v>
      </c>
      <c r="L1092" s="3">
        <v>45126</v>
      </c>
      <c r="M1092" s="1">
        <v>16</v>
      </c>
      <c r="N1092" s="1" t="s">
        <v>2802</v>
      </c>
      <c r="O1092" s="1" t="s">
        <v>20</v>
      </c>
      <c r="P1092" s="2">
        <v>1598</v>
      </c>
      <c r="Q1092" s="1">
        <v>47.1</v>
      </c>
      <c r="R1092" s="1">
        <v>5</v>
      </c>
      <c r="S1092" s="1">
        <v>139</v>
      </c>
      <c r="T1092" s="1">
        <v>2013</v>
      </c>
      <c r="U1092" s="5" t="str">
        <f t="shared" si="170"/>
        <v>Manual</v>
      </c>
      <c r="V1092" s="7">
        <f t="shared" si="171"/>
        <v>5000</v>
      </c>
      <c r="W1092" s="7" t="str">
        <f>IFERROR(INDEX(PriceBands!C:C,MATCH(V1092,PriceBands!A:A,0)),"£30k+")</f>
        <v>£5-10k</v>
      </c>
      <c r="X1092" s="7">
        <f t="shared" si="172"/>
        <v>50000</v>
      </c>
      <c r="Y1092" s="7" t="str">
        <f>IFERROR(INDEX(MileageBand!B:B,MATCH(VehicleData!X1092,MileageBand!A:A,0)),"Extremely High")</f>
        <v>Medium</v>
      </c>
      <c r="Z1092" s="7">
        <f t="shared" si="173"/>
        <v>1.6</v>
      </c>
      <c r="AA1092" s="9" t="str">
        <f t="shared" si="174"/>
        <v>Y</v>
      </c>
      <c r="AB1092" s="9" t="str">
        <f t="shared" si="175"/>
        <v>Y</v>
      </c>
      <c r="AC1092" s="9" t="str">
        <f t="shared" si="176"/>
        <v>Y</v>
      </c>
      <c r="AD1092" s="9" t="str">
        <f t="shared" si="177"/>
        <v>N</v>
      </c>
      <c r="AE1092" s="9" t="str">
        <f t="shared" si="178"/>
        <v>Y</v>
      </c>
      <c r="AF1092" s="11" t="str">
        <f t="shared" si="179"/>
        <v>N</v>
      </c>
    </row>
    <row r="1093" spans="1:32" ht="13" x14ac:dyDescent="0.15">
      <c r="A1093" s="1" t="s">
        <v>2803</v>
      </c>
      <c r="B1093" s="1" t="s">
        <v>108</v>
      </c>
      <c r="C1093" s="2">
        <v>7830</v>
      </c>
      <c r="D1093" s="1" t="s">
        <v>1400</v>
      </c>
      <c r="E1093" s="1">
        <v>1</v>
      </c>
      <c r="F1093" s="1" t="s">
        <v>11</v>
      </c>
      <c r="G1093" s="2">
        <v>39689</v>
      </c>
      <c r="H1093" s="1" t="s">
        <v>56</v>
      </c>
      <c r="I1093" s="1" t="s">
        <v>5</v>
      </c>
      <c r="J1093" s="1" t="s">
        <v>13</v>
      </c>
      <c r="K1093" s="1">
        <v>5</v>
      </c>
      <c r="L1093" s="3">
        <v>45721</v>
      </c>
      <c r="M1093" s="1">
        <v>3</v>
      </c>
      <c r="N1093" s="1" t="s">
        <v>2804</v>
      </c>
      <c r="O1093" s="1" t="s">
        <v>20</v>
      </c>
      <c r="P1093" s="1">
        <v>998</v>
      </c>
      <c r="Q1093" s="1">
        <v>50.4</v>
      </c>
      <c r="R1093" s="1">
        <v>5</v>
      </c>
      <c r="S1093" s="1">
        <v>117</v>
      </c>
      <c r="T1093" s="1">
        <v>2019</v>
      </c>
      <c r="U1093" s="5" t="str">
        <f t="shared" si="170"/>
        <v>Manual</v>
      </c>
      <c r="V1093" s="7">
        <f t="shared" si="171"/>
        <v>5000</v>
      </c>
      <c r="W1093" s="7" t="str">
        <f>IFERROR(INDEX(PriceBands!C:C,MATCH(V1093,PriceBands!A:A,0)),"£30k+")</f>
        <v>£5-10k</v>
      </c>
      <c r="X1093" s="7">
        <f t="shared" si="172"/>
        <v>0</v>
      </c>
      <c r="Y1093" s="7" t="str">
        <f>IFERROR(INDEX(MileageBand!B:B,MATCH(VehicleData!X1093,MileageBand!A:A,0)),"Extremely High")</f>
        <v>Low</v>
      </c>
      <c r="Z1093" s="7">
        <f t="shared" si="173"/>
        <v>1</v>
      </c>
      <c r="AA1093" s="9" t="str">
        <f t="shared" si="174"/>
        <v>Y</v>
      </c>
      <c r="AB1093" s="9" t="str">
        <f t="shared" si="175"/>
        <v>Y</v>
      </c>
      <c r="AC1093" s="9" t="str">
        <f t="shared" si="176"/>
        <v>Y</v>
      </c>
      <c r="AD1093" s="9" t="str">
        <f t="shared" si="177"/>
        <v>Y</v>
      </c>
      <c r="AE1093" s="9" t="str">
        <f t="shared" si="178"/>
        <v>Y</v>
      </c>
      <c r="AF1093" s="11" t="str">
        <f t="shared" si="179"/>
        <v>Y</v>
      </c>
    </row>
    <row r="1094" spans="1:32" ht="13" x14ac:dyDescent="0.15">
      <c r="A1094" s="1" t="s">
        <v>2805</v>
      </c>
      <c r="B1094" s="1" t="s">
        <v>17</v>
      </c>
      <c r="C1094" s="2">
        <v>12895</v>
      </c>
      <c r="D1094" s="1" t="s">
        <v>2806</v>
      </c>
      <c r="E1094" s="1">
        <v>1</v>
      </c>
      <c r="F1094" s="1" t="s">
        <v>11</v>
      </c>
      <c r="G1094" s="2">
        <v>2624</v>
      </c>
      <c r="H1094" s="1" t="s">
        <v>32</v>
      </c>
      <c r="I1094" s="1" t="s">
        <v>25</v>
      </c>
      <c r="J1094" s="1" t="s">
        <v>13</v>
      </c>
      <c r="K1094" s="1">
        <v>8</v>
      </c>
      <c r="L1094" s="3">
        <v>44535</v>
      </c>
      <c r="M1094" s="1">
        <v>13</v>
      </c>
      <c r="N1094" s="1" t="s">
        <v>2807</v>
      </c>
      <c r="O1094" s="1" t="s">
        <v>20</v>
      </c>
      <c r="P1094" s="2">
        <v>1197</v>
      </c>
      <c r="Q1094" s="1">
        <v>50.4</v>
      </c>
      <c r="R1094" s="1">
        <v>5</v>
      </c>
      <c r="S1094" s="1">
        <v>133</v>
      </c>
      <c r="T1094" s="1">
        <v>2016</v>
      </c>
      <c r="U1094" s="5" t="str">
        <f t="shared" si="170"/>
        <v>Manual</v>
      </c>
      <c r="V1094" s="7">
        <f t="shared" si="171"/>
        <v>10000</v>
      </c>
      <c r="W1094" s="7" t="str">
        <f>IFERROR(INDEX(PriceBands!C:C,MATCH(V1094,PriceBands!A:A,0)),"£30k+")</f>
        <v>£10-£15k</v>
      </c>
      <c r="X1094" s="7">
        <f t="shared" si="172"/>
        <v>0</v>
      </c>
      <c r="Y1094" s="7" t="str">
        <f>IFERROR(INDEX(MileageBand!B:B,MATCH(VehicleData!X1094,MileageBand!A:A,0)),"Extremely High")</f>
        <v>Low</v>
      </c>
      <c r="Z1094" s="7">
        <f t="shared" si="173"/>
        <v>1.2</v>
      </c>
      <c r="AA1094" s="9" t="str">
        <f t="shared" si="174"/>
        <v>Y</v>
      </c>
      <c r="AB1094" s="9" t="str">
        <f t="shared" si="175"/>
        <v>Y</v>
      </c>
      <c r="AC1094" s="9" t="str">
        <f t="shared" si="176"/>
        <v>Y</v>
      </c>
      <c r="AD1094" s="9" t="str">
        <f t="shared" si="177"/>
        <v>Y</v>
      </c>
      <c r="AE1094" s="9" t="str">
        <f t="shared" si="178"/>
        <v>Y</v>
      </c>
      <c r="AF1094" s="11" t="str">
        <f t="shared" si="179"/>
        <v>Y</v>
      </c>
    </row>
    <row r="1095" spans="1:32" ht="13" x14ac:dyDescent="0.15">
      <c r="A1095" s="1" t="s">
        <v>2808</v>
      </c>
      <c r="B1095" s="1" t="s">
        <v>278</v>
      </c>
      <c r="C1095" s="2">
        <v>7895</v>
      </c>
      <c r="D1095" s="1" t="s">
        <v>2809</v>
      </c>
      <c r="E1095" s="1">
        <v>1</v>
      </c>
      <c r="F1095" s="1" t="s">
        <v>24</v>
      </c>
      <c r="G1095" s="2">
        <v>52000</v>
      </c>
      <c r="H1095" s="1" t="s">
        <v>65</v>
      </c>
      <c r="I1095" s="1" t="s">
        <v>25</v>
      </c>
      <c r="J1095" s="1" t="s">
        <v>6</v>
      </c>
      <c r="K1095" s="1">
        <v>10</v>
      </c>
      <c r="L1095" s="3">
        <v>45349</v>
      </c>
      <c r="M1095" s="1">
        <v>14</v>
      </c>
      <c r="N1095" s="1" t="s">
        <v>2810</v>
      </c>
      <c r="O1095" s="1" t="s">
        <v>6</v>
      </c>
      <c r="P1095" s="2">
        <v>1598</v>
      </c>
      <c r="Q1095" s="1">
        <v>74.3</v>
      </c>
      <c r="R1095" s="1">
        <v>5</v>
      </c>
      <c r="S1095" s="1">
        <v>99</v>
      </c>
      <c r="T1095" s="1">
        <v>2014</v>
      </c>
      <c r="U1095" s="5" t="str">
        <f t="shared" si="170"/>
        <v>Manual</v>
      </c>
      <c r="V1095" s="7">
        <f t="shared" si="171"/>
        <v>5000</v>
      </c>
      <c r="W1095" s="7" t="str">
        <f>IFERROR(INDEX(PriceBands!C:C,MATCH(V1095,PriceBands!A:A,0)),"£30k+")</f>
        <v>£5-10k</v>
      </c>
      <c r="X1095" s="7">
        <f t="shared" si="172"/>
        <v>50000</v>
      </c>
      <c r="Y1095" s="7" t="str">
        <f>IFERROR(INDEX(MileageBand!B:B,MATCH(VehicleData!X1095,MileageBand!A:A,0)),"Extremely High")</f>
        <v>Medium</v>
      </c>
      <c r="Z1095" s="7">
        <f t="shared" si="173"/>
        <v>1.6</v>
      </c>
      <c r="AA1095" s="9" t="str">
        <f t="shared" si="174"/>
        <v>Y</v>
      </c>
      <c r="AB1095" s="9" t="str">
        <f t="shared" si="175"/>
        <v>Y</v>
      </c>
      <c r="AC1095" s="9" t="str">
        <f t="shared" si="176"/>
        <v>Y</v>
      </c>
      <c r="AD1095" s="9" t="str">
        <f t="shared" si="177"/>
        <v>Y</v>
      </c>
      <c r="AE1095" s="9" t="str">
        <f t="shared" si="178"/>
        <v>Y</v>
      </c>
      <c r="AF1095" s="11" t="str">
        <f t="shared" si="179"/>
        <v>Y</v>
      </c>
    </row>
    <row r="1096" spans="1:32" ht="13" x14ac:dyDescent="0.15">
      <c r="A1096" s="1" t="s">
        <v>2811</v>
      </c>
      <c r="B1096" s="1" t="s">
        <v>1253</v>
      </c>
      <c r="C1096" s="2">
        <v>4113</v>
      </c>
      <c r="D1096" s="1" t="s">
        <v>2011</v>
      </c>
      <c r="E1096" s="1">
        <v>2</v>
      </c>
      <c r="F1096" s="1" t="s">
        <v>3</v>
      </c>
      <c r="G1096" s="2">
        <v>140000</v>
      </c>
      <c r="H1096" s="1" t="s">
        <v>512</v>
      </c>
      <c r="I1096" s="1" t="s">
        <v>5</v>
      </c>
      <c r="J1096" s="1" t="s">
        <v>13</v>
      </c>
      <c r="K1096" s="1">
        <v>13</v>
      </c>
      <c r="L1096" s="3">
        <v>45565</v>
      </c>
      <c r="M1096" s="1">
        <v>18</v>
      </c>
      <c r="N1096" s="1" t="s">
        <v>2812</v>
      </c>
      <c r="O1096" s="1" t="s">
        <v>20</v>
      </c>
      <c r="P1096" s="2">
        <v>1791</v>
      </c>
      <c r="Q1096" s="1">
        <v>68.900000000000006</v>
      </c>
      <c r="R1096" s="1">
        <v>5</v>
      </c>
      <c r="S1096" s="1">
        <v>94</v>
      </c>
      <c r="T1096" s="1">
        <v>2011</v>
      </c>
      <c r="U1096" s="5" t="str">
        <f t="shared" si="170"/>
        <v>Automatic</v>
      </c>
      <c r="V1096" s="7">
        <f t="shared" si="171"/>
        <v>0</v>
      </c>
      <c r="W1096" s="7" t="str">
        <f>IFERROR(INDEX(PriceBands!C:C,MATCH(V1096,PriceBands!A:A,0)),"£30k+")</f>
        <v>£0-5k</v>
      </c>
      <c r="X1096" s="7">
        <f t="shared" si="172"/>
        <v>100000</v>
      </c>
      <c r="Y1096" s="7" t="str">
        <f>IFERROR(INDEX(MileageBand!B:B,MATCH(VehicleData!X1096,MileageBand!A:A,0)),"Extremely High")</f>
        <v>High</v>
      </c>
      <c r="Z1096" s="7">
        <f t="shared" si="173"/>
        <v>1.8</v>
      </c>
      <c r="AA1096" s="9" t="str">
        <f t="shared" si="174"/>
        <v>Y</v>
      </c>
      <c r="AB1096" s="9" t="str">
        <f t="shared" si="175"/>
        <v>N</v>
      </c>
      <c r="AC1096" s="9" t="str">
        <f t="shared" si="176"/>
        <v>Y</v>
      </c>
      <c r="AD1096" s="9" t="str">
        <f t="shared" si="177"/>
        <v>N</v>
      </c>
      <c r="AE1096" s="9" t="str">
        <f t="shared" si="178"/>
        <v>Y</v>
      </c>
      <c r="AF1096" s="11" t="str">
        <f t="shared" si="179"/>
        <v>N</v>
      </c>
    </row>
    <row r="1097" spans="1:32" ht="13" x14ac:dyDescent="0.15">
      <c r="A1097" s="1" t="s">
        <v>2813</v>
      </c>
      <c r="B1097" s="1" t="s">
        <v>51</v>
      </c>
      <c r="C1097" s="2">
        <v>5945</v>
      </c>
      <c r="D1097" s="1" t="s">
        <v>1513</v>
      </c>
      <c r="E1097" s="1">
        <v>1</v>
      </c>
      <c r="F1097" s="1" t="s">
        <v>11</v>
      </c>
      <c r="G1097" s="2">
        <v>80250</v>
      </c>
      <c r="H1097" s="1" t="s">
        <v>4</v>
      </c>
      <c r="I1097" s="1" t="s">
        <v>25</v>
      </c>
      <c r="J1097" s="1" t="s">
        <v>13</v>
      </c>
      <c r="K1097" s="1">
        <v>11</v>
      </c>
      <c r="L1097" s="3">
        <v>44958</v>
      </c>
      <c r="M1097" s="1">
        <v>14</v>
      </c>
      <c r="N1097" s="1" t="s">
        <v>2814</v>
      </c>
      <c r="O1097" s="1" t="s">
        <v>20</v>
      </c>
      <c r="P1097" s="1">
        <v>998</v>
      </c>
      <c r="Q1097" s="1">
        <v>58.9</v>
      </c>
      <c r="R1097" s="1">
        <v>5</v>
      </c>
      <c r="S1097" s="1">
        <v>114</v>
      </c>
      <c r="T1097" s="1">
        <v>2013</v>
      </c>
      <c r="U1097" s="5" t="str">
        <f t="shared" si="170"/>
        <v>Manual</v>
      </c>
      <c r="V1097" s="7">
        <f t="shared" si="171"/>
        <v>5000</v>
      </c>
      <c r="W1097" s="7" t="str">
        <f>IFERROR(INDEX(PriceBands!C:C,MATCH(V1097,PriceBands!A:A,0)),"£30k+")</f>
        <v>£5-10k</v>
      </c>
      <c r="X1097" s="7">
        <f t="shared" si="172"/>
        <v>50000</v>
      </c>
      <c r="Y1097" s="7" t="str">
        <f>IFERROR(INDEX(MileageBand!B:B,MATCH(VehicleData!X1097,MileageBand!A:A,0)),"Extremely High")</f>
        <v>Medium</v>
      </c>
      <c r="Z1097" s="7">
        <f t="shared" si="173"/>
        <v>1</v>
      </c>
      <c r="AA1097" s="9" t="str">
        <f t="shared" si="174"/>
        <v>Y</v>
      </c>
      <c r="AB1097" s="9" t="str">
        <f t="shared" si="175"/>
        <v>Y</v>
      </c>
      <c r="AC1097" s="9" t="str">
        <f t="shared" si="176"/>
        <v>Y</v>
      </c>
      <c r="AD1097" s="9" t="str">
        <f t="shared" si="177"/>
        <v>N</v>
      </c>
      <c r="AE1097" s="9" t="str">
        <f t="shared" si="178"/>
        <v>Y</v>
      </c>
      <c r="AF1097" s="11" t="str">
        <f t="shared" si="179"/>
        <v>N</v>
      </c>
    </row>
    <row r="1098" spans="1:32" ht="13" x14ac:dyDescent="0.15">
      <c r="A1098" s="1" t="s">
        <v>2815</v>
      </c>
      <c r="B1098" s="1" t="s">
        <v>9</v>
      </c>
      <c r="C1098" s="2">
        <v>9095</v>
      </c>
      <c r="D1098" s="1" t="s">
        <v>1009</v>
      </c>
      <c r="E1098" s="1">
        <v>1</v>
      </c>
      <c r="F1098" s="1" t="s">
        <v>24</v>
      </c>
      <c r="G1098" s="2">
        <v>54000</v>
      </c>
      <c r="H1098" s="1" t="s">
        <v>56</v>
      </c>
      <c r="I1098" s="1" t="s">
        <v>25</v>
      </c>
      <c r="J1098" s="1" t="s">
        <v>42</v>
      </c>
      <c r="K1098" s="1">
        <v>10</v>
      </c>
      <c r="L1098" s="3">
        <v>45169</v>
      </c>
      <c r="M1098" s="1">
        <v>16</v>
      </c>
      <c r="N1098" s="1" t="s">
        <v>2816</v>
      </c>
      <c r="O1098" s="1" t="s">
        <v>44</v>
      </c>
      <c r="P1098" s="2">
        <v>1598</v>
      </c>
      <c r="Q1098" s="1">
        <v>68.900000000000006</v>
      </c>
      <c r="R1098" s="1">
        <v>7</v>
      </c>
      <c r="S1098" s="1">
        <v>117</v>
      </c>
      <c r="T1098" s="1">
        <v>2014</v>
      </c>
      <c r="U1098" s="5" t="str">
        <f t="shared" si="170"/>
        <v>Manual</v>
      </c>
      <c r="V1098" s="7">
        <f t="shared" si="171"/>
        <v>5000</v>
      </c>
      <c r="W1098" s="7" t="str">
        <f>IFERROR(INDEX(PriceBands!C:C,MATCH(V1098,PriceBands!A:A,0)),"£30k+")</f>
        <v>£5-10k</v>
      </c>
      <c r="X1098" s="7">
        <f t="shared" si="172"/>
        <v>50000</v>
      </c>
      <c r="Y1098" s="7" t="str">
        <f>IFERROR(INDEX(MileageBand!B:B,MATCH(VehicleData!X1098,MileageBand!A:A,0)),"Extremely High")</f>
        <v>Medium</v>
      </c>
      <c r="Z1098" s="7">
        <f t="shared" si="173"/>
        <v>1.6</v>
      </c>
      <c r="AA1098" s="9" t="str">
        <f t="shared" si="174"/>
        <v>Y</v>
      </c>
      <c r="AB1098" s="9" t="str">
        <f t="shared" si="175"/>
        <v>Y</v>
      </c>
      <c r="AC1098" s="9" t="str">
        <f t="shared" si="176"/>
        <v>Y</v>
      </c>
      <c r="AD1098" s="9" t="str">
        <f t="shared" si="177"/>
        <v>Y</v>
      </c>
      <c r="AE1098" s="9" t="str">
        <f t="shared" si="178"/>
        <v>Y</v>
      </c>
      <c r="AF1098" s="11" t="str">
        <f t="shared" si="179"/>
        <v>Y</v>
      </c>
    </row>
    <row r="1099" spans="1:32" ht="13" x14ac:dyDescent="0.15">
      <c r="A1099" s="1" t="s">
        <v>2817</v>
      </c>
      <c r="B1099" s="1" t="s">
        <v>51</v>
      </c>
      <c r="C1099" s="2">
        <v>10995</v>
      </c>
      <c r="D1099" s="1" t="s">
        <v>2818</v>
      </c>
      <c r="E1099" s="1">
        <v>1</v>
      </c>
      <c r="F1099" s="1" t="s">
        <v>24</v>
      </c>
      <c r="G1099" s="2">
        <v>39000</v>
      </c>
      <c r="H1099" s="1" t="s">
        <v>12</v>
      </c>
      <c r="I1099" s="1" t="s">
        <v>25</v>
      </c>
      <c r="J1099" s="1" t="s">
        <v>13</v>
      </c>
      <c r="K1099" s="1">
        <v>9</v>
      </c>
      <c r="L1099" s="3">
        <v>44759</v>
      </c>
      <c r="M1099" s="1">
        <v>27</v>
      </c>
      <c r="N1099" s="1" t="s">
        <v>2819</v>
      </c>
      <c r="O1099" s="1" t="s">
        <v>20</v>
      </c>
      <c r="P1099" s="2">
        <v>1997</v>
      </c>
      <c r="Q1099" s="1">
        <v>54.3</v>
      </c>
      <c r="R1099" s="1">
        <v>5</v>
      </c>
      <c r="S1099" s="1">
        <v>135</v>
      </c>
      <c r="T1099" s="1">
        <v>2015</v>
      </c>
      <c r="U1099" s="5" t="str">
        <f t="shared" si="170"/>
        <v>Manual</v>
      </c>
      <c r="V1099" s="7">
        <f t="shared" si="171"/>
        <v>10000</v>
      </c>
      <c r="W1099" s="7" t="str">
        <f>IFERROR(INDEX(PriceBands!C:C,MATCH(V1099,PriceBands!A:A,0)),"£30k+")</f>
        <v>£10-£15k</v>
      </c>
      <c r="X1099" s="7">
        <f t="shared" si="172"/>
        <v>0</v>
      </c>
      <c r="Y1099" s="7" t="str">
        <f>IFERROR(INDEX(MileageBand!B:B,MATCH(VehicleData!X1099,MileageBand!A:A,0)),"Extremely High")</f>
        <v>Low</v>
      </c>
      <c r="Z1099" s="7">
        <f t="shared" si="173"/>
        <v>2</v>
      </c>
      <c r="AA1099" s="9" t="str">
        <f t="shared" si="174"/>
        <v>Y</v>
      </c>
      <c r="AB1099" s="9" t="str">
        <f t="shared" si="175"/>
        <v>Y</v>
      </c>
      <c r="AC1099" s="9" t="str">
        <f t="shared" si="176"/>
        <v>Y</v>
      </c>
      <c r="AD1099" s="9" t="str">
        <f t="shared" si="177"/>
        <v>Y</v>
      </c>
      <c r="AE1099" s="9" t="str">
        <f t="shared" si="178"/>
        <v>Y</v>
      </c>
      <c r="AF1099" s="11" t="str">
        <f t="shared" si="179"/>
        <v>Y</v>
      </c>
    </row>
    <row r="1100" spans="1:32" ht="13" x14ac:dyDescent="0.15">
      <c r="A1100" s="1" t="s">
        <v>2820</v>
      </c>
      <c r="B1100" s="1" t="s">
        <v>104</v>
      </c>
      <c r="C1100" s="2">
        <v>4818</v>
      </c>
      <c r="D1100" s="1" t="s">
        <v>2821</v>
      </c>
      <c r="E1100" s="1">
        <v>2</v>
      </c>
      <c r="F1100" s="1" t="s">
        <v>11</v>
      </c>
      <c r="G1100" s="2">
        <v>38200</v>
      </c>
      <c r="H1100" s="1" t="s">
        <v>65</v>
      </c>
      <c r="I1100" s="1" t="s">
        <v>5</v>
      </c>
      <c r="J1100" s="1" t="s">
        <v>13</v>
      </c>
      <c r="K1100" s="1">
        <v>12</v>
      </c>
      <c r="L1100" s="3">
        <v>45638</v>
      </c>
      <c r="M1100" s="1">
        <v>6</v>
      </c>
      <c r="N1100" s="1" t="s">
        <v>2822</v>
      </c>
      <c r="O1100" s="1" t="s">
        <v>15</v>
      </c>
      <c r="P1100" s="2">
        <v>1329</v>
      </c>
      <c r="Q1100" s="1">
        <v>54.3</v>
      </c>
      <c r="R1100" s="1">
        <v>4</v>
      </c>
      <c r="S1100" s="1">
        <v>120</v>
      </c>
      <c r="T1100" s="1">
        <v>2012</v>
      </c>
      <c r="U1100" s="5" t="str">
        <f t="shared" si="170"/>
        <v>Automatic</v>
      </c>
      <c r="V1100" s="7">
        <f t="shared" si="171"/>
        <v>0</v>
      </c>
      <c r="W1100" s="7" t="str">
        <f>IFERROR(INDEX(PriceBands!C:C,MATCH(V1100,PriceBands!A:A,0)),"£30k+")</f>
        <v>£0-5k</v>
      </c>
      <c r="X1100" s="7">
        <f t="shared" si="172"/>
        <v>0</v>
      </c>
      <c r="Y1100" s="7" t="str">
        <f>IFERROR(INDEX(MileageBand!B:B,MATCH(VehicleData!X1100,MileageBand!A:A,0)),"Extremely High")</f>
        <v>Low</v>
      </c>
      <c r="Z1100" s="7">
        <f t="shared" si="173"/>
        <v>1.3</v>
      </c>
      <c r="AA1100" s="9" t="str">
        <f t="shared" si="174"/>
        <v>Y</v>
      </c>
      <c r="AB1100" s="9" t="str">
        <f t="shared" si="175"/>
        <v>Y</v>
      </c>
      <c r="AC1100" s="9" t="str">
        <f t="shared" si="176"/>
        <v>Y</v>
      </c>
      <c r="AD1100" s="9" t="str">
        <f t="shared" si="177"/>
        <v>N</v>
      </c>
      <c r="AE1100" s="9" t="str">
        <f t="shared" si="178"/>
        <v>Y</v>
      </c>
      <c r="AF1100" s="11" t="str">
        <f t="shared" si="179"/>
        <v>N</v>
      </c>
    </row>
    <row r="1101" spans="1:32" ht="13" x14ac:dyDescent="0.15">
      <c r="A1101" s="1" t="s">
        <v>2823</v>
      </c>
      <c r="B1101" s="1" t="s">
        <v>436</v>
      </c>
      <c r="C1101" s="2">
        <v>26695</v>
      </c>
      <c r="D1101" s="1" t="s">
        <v>2824</v>
      </c>
      <c r="E1101" s="1">
        <v>2</v>
      </c>
      <c r="F1101" s="1" t="s">
        <v>268</v>
      </c>
      <c r="G1101" s="1">
        <v>900</v>
      </c>
      <c r="H1101" s="1" t="s">
        <v>48</v>
      </c>
      <c r="I1101" s="1" t="s">
        <v>5</v>
      </c>
      <c r="J1101" s="1" t="s">
        <v>13</v>
      </c>
      <c r="K1101" s="1">
        <v>3</v>
      </c>
      <c r="L1101" s="3">
        <v>45565</v>
      </c>
      <c r="M1101" s="1">
        <v>19</v>
      </c>
      <c r="N1101" s="1" t="s">
        <v>2825</v>
      </c>
      <c r="O1101" s="1" t="s">
        <v>20</v>
      </c>
      <c r="P1101" s="1">
        <v>0</v>
      </c>
      <c r="Q1101" s="1">
        <v>0</v>
      </c>
      <c r="R1101" s="1">
        <v>5</v>
      </c>
      <c r="S1101" s="1">
        <v>0</v>
      </c>
      <c r="T1101" s="1">
        <v>2021</v>
      </c>
      <c r="U1101" s="5" t="str">
        <f t="shared" si="170"/>
        <v>Automatic</v>
      </c>
      <c r="V1101" s="7">
        <f t="shared" si="171"/>
        <v>25000</v>
      </c>
      <c r="W1101" s="7" t="str">
        <f>IFERROR(INDEX(PriceBands!C:C,MATCH(V1101,PriceBands!A:A,0)),"£30k+")</f>
        <v>£25-30k</v>
      </c>
      <c r="X1101" s="7">
        <f t="shared" si="172"/>
        <v>0</v>
      </c>
      <c r="Y1101" s="7" t="str">
        <f>IFERROR(INDEX(MileageBand!B:B,MATCH(VehicleData!X1101,MileageBand!A:A,0)),"Extremely High")</f>
        <v>Low</v>
      </c>
      <c r="Z1101" s="7">
        <f t="shared" si="173"/>
        <v>0</v>
      </c>
      <c r="AA1101" s="9" t="str">
        <f t="shared" si="174"/>
        <v>Y</v>
      </c>
      <c r="AB1101" s="9" t="str">
        <f t="shared" si="175"/>
        <v>Y</v>
      </c>
      <c r="AC1101" s="9" t="str">
        <f t="shared" si="176"/>
        <v>Y</v>
      </c>
      <c r="AD1101" s="9" t="str">
        <f t="shared" si="177"/>
        <v>Y</v>
      </c>
      <c r="AE1101" s="9" t="str">
        <f t="shared" si="178"/>
        <v>N</v>
      </c>
      <c r="AF1101" s="11" t="str">
        <f t="shared" si="179"/>
        <v>N</v>
      </c>
    </row>
    <row r="1102" spans="1:32" ht="13" x14ac:dyDescent="0.15">
      <c r="A1102" s="1" t="s">
        <v>2826</v>
      </c>
      <c r="B1102" s="1" t="s">
        <v>112</v>
      </c>
      <c r="C1102" s="2">
        <v>6294</v>
      </c>
      <c r="D1102" s="1" t="s">
        <v>113</v>
      </c>
      <c r="E1102" s="1">
        <v>1</v>
      </c>
      <c r="F1102" s="1" t="s">
        <v>11</v>
      </c>
      <c r="G1102" s="2">
        <v>24285</v>
      </c>
      <c r="H1102" s="1" t="s">
        <v>4</v>
      </c>
      <c r="I1102" s="1" t="s">
        <v>5</v>
      </c>
      <c r="J1102" s="1" t="s">
        <v>13</v>
      </c>
      <c r="K1102" s="1">
        <v>5</v>
      </c>
      <c r="L1102" s="3">
        <v>45591</v>
      </c>
      <c r="M1102" s="1">
        <v>8</v>
      </c>
      <c r="N1102" s="1" t="s">
        <v>2827</v>
      </c>
      <c r="O1102" s="1" t="s">
        <v>20</v>
      </c>
      <c r="P1102" s="1">
        <v>998</v>
      </c>
      <c r="Q1102" s="1">
        <v>52.3</v>
      </c>
      <c r="R1102" s="1">
        <v>4</v>
      </c>
      <c r="S1102" s="1">
        <v>85</v>
      </c>
      <c r="T1102" s="1">
        <v>2019</v>
      </c>
      <c r="U1102" s="5" t="str">
        <f t="shared" si="170"/>
        <v>Manual</v>
      </c>
      <c r="V1102" s="7">
        <f t="shared" si="171"/>
        <v>5000</v>
      </c>
      <c r="W1102" s="7" t="str">
        <f>IFERROR(INDEX(PriceBands!C:C,MATCH(V1102,PriceBands!A:A,0)),"£30k+")</f>
        <v>£5-10k</v>
      </c>
      <c r="X1102" s="7">
        <f t="shared" si="172"/>
        <v>0</v>
      </c>
      <c r="Y1102" s="7" t="str">
        <f>IFERROR(INDEX(MileageBand!B:B,MATCH(VehicleData!X1102,MileageBand!A:A,0)),"Extremely High")</f>
        <v>Low</v>
      </c>
      <c r="Z1102" s="7">
        <f t="shared" si="173"/>
        <v>1</v>
      </c>
      <c r="AA1102" s="9" t="str">
        <f t="shared" si="174"/>
        <v>Y</v>
      </c>
      <c r="AB1102" s="9" t="str">
        <f t="shared" si="175"/>
        <v>Y</v>
      </c>
      <c r="AC1102" s="9" t="str">
        <f t="shared" si="176"/>
        <v>Y</v>
      </c>
      <c r="AD1102" s="9" t="str">
        <f t="shared" si="177"/>
        <v>Y</v>
      </c>
      <c r="AE1102" s="9" t="str">
        <f t="shared" si="178"/>
        <v>Y</v>
      </c>
      <c r="AF1102" s="11" t="str">
        <f t="shared" si="179"/>
        <v>Y</v>
      </c>
    </row>
    <row r="1103" spans="1:32" ht="13" x14ac:dyDescent="0.15">
      <c r="A1103" s="1" t="s">
        <v>2828</v>
      </c>
      <c r="B1103" s="1" t="s">
        <v>94</v>
      </c>
      <c r="C1103" s="2">
        <v>20745</v>
      </c>
      <c r="D1103" s="1" t="s">
        <v>1316</v>
      </c>
      <c r="E1103" s="1">
        <v>2</v>
      </c>
      <c r="F1103" s="1" t="s">
        <v>24</v>
      </c>
      <c r="G1103" s="2">
        <v>31500</v>
      </c>
      <c r="H1103" s="1" t="s">
        <v>65</v>
      </c>
      <c r="I1103" s="1" t="s">
        <v>25</v>
      </c>
      <c r="J1103" s="1" t="s">
        <v>26</v>
      </c>
      <c r="K1103" s="1">
        <v>7</v>
      </c>
      <c r="L1103" s="3">
        <v>44453</v>
      </c>
      <c r="M1103" s="1">
        <v>41</v>
      </c>
      <c r="N1103" s="1" t="s">
        <v>2829</v>
      </c>
      <c r="O1103" s="1" t="s">
        <v>28</v>
      </c>
      <c r="P1103" s="2">
        <v>1995</v>
      </c>
      <c r="Q1103" s="1">
        <v>68.900000000000006</v>
      </c>
      <c r="R1103" s="1">
        <v>5</v>
      </c>
      <c r="S1103" s="1">
        <v>108</v>
      </c>
      <c r="T1103" s="1">
        <v>2017</v>
      </c>
      <c r="U1103" s="5" t="str">
        <f t="shared" si="170"/>
        <v>Automatic</v>
      </c>
      <c r="V1103" s="7">
        <f t="shared" si="171"/>
        <v>20000</v>
      </c>
      <c r="W1103" s="7" t="str">
        <f>IFERROR(INDEX(PriceBands!C:C,MATCH(V1103,PriceBands!A:A,0)),"£30k+")</f>
        <v>£20-25k</v>
      </c>
      <c r="X1103" s="7">
        <f t="shared" si="172"/>
        <v>0</v>
      </c>
      <c r="Y1103" s="7" t="str">
        <f>IFERROR(INDEX(MileageBand!B:B,MATCH(VehicleData!X1103,MileageBand!A:A,0)),"Extremely High")</f>
        <v>Low</v>
      </c>
      <c r="Z1103" s="7">
        <f t="shared" si="173"/>
        <v>2</v>
      </c>
      <c r="AA1103" s="9" t="str">
        <f t="shared" si="174"/>
        <v>Y</v>
      </c>
      <c r="AB1103" s="9" t="str">
        <f t="shared" si="175"/>
        <v>Y</v>
      </c>
      <c r="AC1103" s="9" t="str">
        <f t="shared" si="176"/>
        <v>Y</v>
      </c>
      <c r="AD1103" s="9" t="str">
        <f t="shared" si="177"/>
        <v>Y</v>
      </c>
      <c r="AE1103" s="9" t="str">
        <f t="shared" si="178"/>
        <v>Y</v>
      </c>
      <c r="AF1103" s="11" t="str">
        <f t="shared" si="179"/>
        <v>Y</v>
      </c>
    </row>
    <row r="1104" spans="1:32" ht="13" x14ac:dyDescent="0.15">
      <c r="A1104" s="1" t="s">
        <v>2830</v>
      </c>
      <c r="B1104" s="1" t="s">
        <v>108</v>
      </c>
      <c r="C1104" s="2">
        <v>2740</v>
      </c>
      <c r="D1104" s="1" t="s">
        <v>1030</v>
      </c>
      <c r="E1104" s="1">
        <v>1</v>
      </c>
      <c r="F1104" s="1" t="s">
        <v>11</v>
      </c>
      <c r="G1104" s="2">
        <v>6963</v>
      </c>
      <c r="H1104" s="1" t="s">
        <v>4</v>
      </c>
      <c r="I1104" s="1" t="s">
        <v>5</v>
      </c>
      <c r="J1104" s="1" t="s">
        <v>13</v>
      </c>
      <c r="K1104" s="1">
        <v>10</v>
      </c>
      <c r="L1104" s="3">
        <v>45581</v>
      </c>
      <c r="M1104" s="1">
        <v>5</v>
      </c>
      <c r="N1104" s="1" t="s">
        <v>2831</v>
      </c>
      <c r="O1104" s="1" t="s">
        <v>20</v>
      </c>
      <c r="P1104" s="2">
        <v>1248</v>
      </c>
      <c r="Q1104" s="1">
        <v>57.7</v>
      </c>
      <c r="R1104" s="1">
        <v>5</v>
      </c>
      <c r="S1104" s="1">
        <v>114</v>
      </c>
      <c r="T1104" s="1">
        <v>2014</v>
      </c>
      <c r="U1104" s="5" t="str">
        <f t="shared" si="170"/>
        <v>Manual</v>
      </c>
      <c r="V1104" s="7">
        <f t="shared" si="171"/>
        <v>0</v>
      </c>
      <c r="W1104" s="7" t="str">
        <f>IFERROR(INDEX(PriceBands!C:C,MATCH(V1104,PriceBands!A:A,0)),"£30k+")</f>
        <v>£0-5k</v>
      </c>
      <c r="X1104" s="7">
        <f t="shared" si="172"/>
        <v>0</v>
      </c>
      <c r="Y1104" s="7" t="str">
        <f>IFERROR(INDEX(MileageBand!B:B,MATCH(VehicleData!X1104,MileageBand!A:A,0)),"Extremely High")</f>
        <v>Low</v>
      </c>
      <c r="Z1104" s="7">
        <f t="shared" si="173"/>
        <v>1.2</v>
      </c>
      <c r="AA1104" s="9" t="str">
        <f t="shared" si="174"/>
        <v>Y</v>
      </c>
      <c r="AB1104" s="9" t="str">
        <f t="shared" si="175"/>
        <v>Y</v>
      </c>
      <c r="AC1104" s="9" t="str">
        <f t="shared" si="176"/>
        <v>Y</v>
      </c>
      <c r="AD1104" s="9" t="str">
        <f t="shared" si="177"/>
        <v>Y</v>
      </c>
      <c r="AE1104" s="9" t="str">
        <f t="shared" si="178"/>
        <v>Y</v>
      </c>
      <c r="AF1104" s="11" t="str">
        <f t="shared" si="179"/>
        <v>Y</v>
      </c>
    </row>
    <row r="1105" spans="1:32" ht="13" x14ac:dyDescent="0.15">
      <c r="A1105" s="1" t="s">
        <v>2832</v>
      </c>
      <c r="B1105" s="1" t="s">
        <v>274</v>
      </c>
      <c r="C1105" s="2">
        <v>1875</v>
      </c>
      <c r="D1105" s="1" t="s">
        <v>339</v>
      </c>
      <c r="E1105" s="1">
        <v>1</v>
      </c>
      <c r="F1105" s="1" t="s">
        <v>11</v>
      </c>
      <c r="G1105" s="2">
        <v>80000</v>
      </c>
      <c r="H1105" s="1" t="s">
        <v>56</v>
      </c>
      <c r="I1105" s="1" t="s">
        <v>25</v>
      </c>
      <c r="J1105" s="1" t="s">
        <v>13</v>
      </c>
      <c r="K1105" s="1">
        <v>15</v>
      </c>
      <c r="L1105" s="3">
        <v>44525</v>
      </c>
      <c r="M1105" s="1">
        <v>5</v>
      </c>
      <c r="N1105" s="1" t="s">
        <v>2833</v>
      </c>
      <c r="O1105" s="1" t="s">
        <v>15</v>
      </c>
      <c r="P1105" s="2">
        <v>1242</v>
      </c>
      <c r="Q1105" s="1">
        <v>55.4</v>
      </c>
      <c r="R1105" s="1">
        <v>4</v>
      </c>
      <c r="S1105" s="1">
        <v>119</v>
      </c>
      <c r="T1105" s="1">
        <v>2009</v>
      </c>
      <c r="U1105" s="5" t="str">
        <f t="shared" si="170"/>
        <v>Manual</v>
      </c>
      <c r="V1105" s="7">
        <f t="shared" si="171"/>
        <v>0</v>
      </c>
      <c r="W1105" s="7" t="str">
        <f>IFERROR(INDEX(PriceBands!C:C,MATCH(V1105,PriceBands!A:A,0)),"£30k+")</f>
        <v>£0-5k</v>
      </c>
      <c r="X1105" s="7">
        <f t="shared" si="172"/>
        <v>50000</v>
      </c>
      <c r="Y1105" s="7" t="str">
        <f>IFERROR(INDEX(MileageBand!B:B,MATCH(VehicleData!X1105,MileageBand!A:A,0)),"Extremely High")</f>
        <v>Medium</v>
      </c>
      <c r="Z1105" s="7">
        <f t="shared" si="173"/>
        <v>1.2</v>
      </c>
      <c r="AA1105" s="9" t="str">
        <f t="shared" si="174"/>
        <v>Y</v>
      </c>
      <c r="AB1105" s="9" t="str">
        <f t="shared" si="175"/>
        <v>Y</v>
      </c>
      <c r="AC1105" s="9" t="str">
        <f t="shared" si="176"/>
        <v>Y</v>
      </c>
      <c r="AD1105" s="9" t="str">
        <f t="shared" si="177"/>
        <v>N</v>
      </c>
      <c r="AE1105" s="9" t="str">
        <f t="shared" si="178"/>
        <v>Y</v>
      </c>
      <c r="AF1105" s="11" t="str">
        <f t="shared" si="179"/>
        <v>N</v>
      </c>
    </row>
    <row r="1106" spans="1:32" ht="13" x14ac:dyDescent="0.15">
      <c r="A1106" s="1" t="s">
        <v>2834</v>
      </c>
      <c r="B1106" s="1" t="s">
        <v>108</v>
      </c>
      <c r="C1106" s="2">
        <v>11900</v>
      </c>
      <c r="D1106" s="1" t="s">
        <v>2835</v>
      </c>
      <c r="E1106" s="1">
        <v>2</v>
      </c>
      <c r="F1106" s="1" t="s">
        <v>24</v>
      </c>
      <c r="G1106" s="2">
        <v>35000</v>
      </c>
      <c r="H1106" s="1" t="s">
        <v>48</v>
      </c>
      <c r="I1106" s="1" t="s">
        <v>5</v>
      </c>
      <c r="J1106" s="1" t="s">
        <v>42</v>
      </c>
      <c r="K1106" s="1">
        <v>7</v>
      </c>
      <c r="L1106" s="3">
        <v>45501</v>
      </c>
      <c r="M1106" s="1">
        <v>33</v>
      </c>
      <c r="N1106" s="1" t="s">
        <v>2836</v>
      </c>
      <c r="O1106" s="1" t="s">
        <v>44</v>
      </c>
      <c r="P1106" s="2">
        <v>2497</v>
      </c>
      <c r="Q1106" s="1">
        <v>33.6</v>
      </c>
      <c r="R1106" s="1">
        <v>8</v>
      </c>
      <c r="S1106" s="1">
        <v>225</v>
      </c>
      <c r="T1106" s="1">
        <v>2017</v>
      </c>
      <c r="U1106" s="5" t="str">
        <f t="shared" si="170"/>
        <v>Automatic</v>
      </c>
      <c r="V1106" s="7">
        <f t="shared" si="171"/>
        <v>10000</v>
      </c>
      <c r="W1106" s="7" t="str">
        <f>IFERROR(INDEX(PriceBands!C:C,MATCH(V1106,PriceBands!A:A,0)),"£30k+")</f>
        <v>£10-£15k</v>
      </c>
      <c r="X1106" s="7">
        <f t="shared" si="172"/>
        <v>0</v>
      </c>
      <c r="Y1106" s="7" t="str">
        <f>IFERROR(INDEX(MileageBand!B:B,MATCH(VehicleData!X1106,MileageBand!A:A,0)),"Extremely High")</f>
        <v>Low</v>
      </c>
      <c r="Z1106" s="7">
        <f t="shared" si="173"/>
        <v>2.5</v>
      </c>
      <c r="AA1106" s="9" t="str">
        <f t="shared" si="174"/>
        <v>Y</v>
      </c>
      <c r="AB1106" s="9" t="str">
        <f t="shared" si="175"/>
        <v>Y</v>
      </c>
      <c r="AC1106" s="9" t="str">
        <f t="shared" si="176"/>
        <v>Y</v>
      </c>
      <c r="AD1106" s="9" t="str">
        <f t="shared" si="177"/>
        <v>Y</v>
      </c>
      <c r="AE1106" s="9" t="str">
        <f t="shared" si="178"/>
        <v>Y</v>
      </c>
      <c r="AF1106" s="11" t="str">
        <f t="shared" si="179"/>
        <v>Y</v>
      </c>
    </row>
    <row r="1107" spans="1:32" ht="13" x14ac:dyDescent="0.15">
      <c r="A1107" s="1" t="s">
        <v>2837</v>
      </c>
      <c r="B1107" s="1" t="s">
        <v>40</v>
      </c>
      <c r="C1107" s="2">
        <v>12845</v>
      </c>
      <c r="D1107" s="1" t="s">
        <v>2838</v>
      </c>
      <c r="E1107" s="1">
        <v>2</v>
      </c>
      <c r="F1107" s="1" t="s">
        <v>24</v>
      </c>
      <c r="G1107" s="2">
        <v>96000</v>
      </c>
      <c r="H1107" s="1" t="s">
        <v>12</v>
      </c>
      <c r="I1107" s="1" t="s">
        <v>25</v>
      </c>
      <c r="J1107" s="1" t="s">
        <v>26</v>
      </c>
      <c r="K1107" s="1">
        <v>12</v>
      </c>
      <c r="L1107" s="3">
        <v>44594</v>
      </c>
      <c r="M1107" s="1">
        <v>32</v>
      </c>
      <c r="N1107" s="1" t="s">
        <v>2839</v>
      </c>
      <c r="O1107" s="1" t="s">
        <v>28</v>
      </c>
      <c r="P1107" s="2">
        <v>2143</v>
      </c>
      <c r="Q1107" s="1">
        <v>57.7</v>
      </c>
      <c r="R1107" s="1">
        <v>5</v>
      </c>
      <c r="S1107" s="1">
        <v>129</v>
      </c>
      <c r="T1107" s="1">
        <v>2012</v>
      </c>
      <c r="U1107" s="5" t="str">
        <f t="shared" si="170"/>
        <v>Automatic</v>
      </c>
      <c r="V1107" s="7">
        <f t="shared" si="171"/>
        <v>10000</v>
      </c>
      <c r="W1107" s="7" t="str">
        <f>IFERROR(INDEX(PriceBands!C:C,MATCH(V1107,PriceBands!A:A,0)),"£30k+")</f>
        <v>£10-£15k</v>
      </c>
      <c r="X1107" s="7">
        <f t="shared" si="172"/>
        <v>50000</v>
      </c>
      <c r="Y1107" s="7" t="str">
        <f>IFERROR(INDEX(MileageBand!B:B,MATCH(VehicleData!X1107,MileageBand!A:A,0)),"Extremely High")</f>
        <v>Medium</v>
      </c>
      <c r="Z1107" s="7">
        <f t="shared" si="173"/>
        <v>2.1</v>
      </c>
      <c r="AA1107" s="9" t="str">
        <f t="shared" si="174"/>
        <v>Y</v>
      </c>
      <c r="AB1107" s="9" t="str">
        <f t="shared" si="175"/>
        <v>Y</v>
      </c>
      <c r="AC1107" s="9" t="str">
        <f t="shared" si="176"/>
        <v>Y</v>
      </c>
      <c r="AD1107" s="9" t="str">
        <f t="shared" si="177"/>
        <v>N</v>
      </c>
      <c r="AE1107" s="9" t="str">
        <f t="shared" si="178"/>
        <v>Y</v>
      </c>
      <c r="AF1107" s="11" t="str">
        <f t="shared" si="179"/>
        <v>N</v>
      </c>
    </row>
    <row r="1108" spans="1:32" ht="13" x14ac:dyDescent="0.15">
      <c r="A1108" s="1" t="s">
        <v>2840</v>
      </c>
      <c r="B1108" s="1" t="s">
        <v>51</v>
      </c>
      <c r="C1108" s="2">
        <v>11646</v>
      </c>
      <c r="D1108" s="1" t="s">
        <v>433</v>
      </c>
      <c r="E1108" s="1">
        <v>1</v>
      </c>
      <c r="F1108" s="1" t="s">
        <v>11</v>
      </c>
      <c r="G1108" s="2">
        <v>44837</v>
      </c>
      <c r="H1108" s="1" t="s">
        <v>4</v>
      </c>
      <c r="I1108" s="1" t="s">
        <v>5</v>
      </c>
      <c r="J1108" s="1" t="s">
        <v>42</v>
      </c>
      <c r="K1108" s="1">
        <v>6</v>
      </c>
      <c r="L1108" s="3">
        <v>45692</v>
      </c>
      <c r="M1108" s="1">
        <v>16</v>
      </c>
      <c r="N1108" s="1" t="s">
        <v>2841</v>
      </c>
      <c r="O1108" s="1" t="s">
        <v>44</v>
      </c>
      <c r="P1108" s="1">
        <v>999</v>
      </c>
      <c r="Q1108" s="1">
        <v>54.3</v>
      </c>
      <c r="R1108" s="1">
        <v>7</v>
      </c>
      <c r="S1108" s="1">
        <v>119</v>
      </c>
      <c r="T1108" s="1">
        <v>2018</v>
      </c>
      <c r="U1108" s="5" t="str">
        <f t="shared" si="170"/>
        <v>Manual</v>
      </c>
      <c r="V1108" s="7">
        <f t="shared" si="171"/>
        <v>10000</v>
      </c>
      <c r="W1108" s="7" t="str">
        <f>IFERROR(INDEX(PriceBands!C:C,MATCH(V1108,PriceBands!A:A,0)),"£30k+")</f>
        <v>£10-£15k</v>
      </c>
      <c r="X1108" s="7">
        <f t="shared" si="172"/>
        <v>0</v>
      </c>
      <c r="Y1108" s="7" t="str">
        <f>IFERROR(INDEX(MileageBand!B:B,MATCH(VehicleData!X1108,MileageBand!A:A,0)),"Extremely High")</f>
        <v>Low</v>
      </c>
      <c r="Z1108" s="7">
        <f t="shared" si="173"/>
        <v>1</v>
      </c>
      <c r="AA1108" s="9" t="str">
        <f t="shared" si="174"/>
        <v>Y</v>
      </c>
      <c r="AB1108" s="9" t="str">
        <f t="shared" si="175"/>
        <v>Y</v>
      </c>
      <c r="AC1108" s="9" t="str">
        <f t="shared" si="176"/>
        <v>Y</v>
      </c>
      <c r="AD1108" s="9" t="str">
        <f t="shared" si="177"/>
        <v>Y</v>
      </c>
      <c r="AE1108" s="9" t="str">
        <f t="shared" si="178"/>
        <v>Y</v>
      </c>
      <c r="AF1108" s="11" t="str">
        <f t="shared" si="179"/>
        <v>Y</v>
      </c>
    </row>
    <row r="1109" spans="1:32" ht="13" x14ac:dyDescent="0.15">
      <c r="A1109" s="1" t="s">
        <v>2842</v>
      </c>
      <c r="B1109" s="1" t="s">
        <v>112</v>
      </c>
      <c r="C1109" s="2">
        <v>4360</v>
      </c>
      <c r="D1109" s="1" t="s">
        <v>2843</v>
      </c>
      <c r="E1109" s="1">
        <v>2</v>
      </c>
      <c r="F1109" s="1" t="s">
        <v>24</v>
      </c>
      <c r="G1109" s="2">
        <v>43260</v>
      </c>
      <c r="H1109" s="1" t="s">
        <v>32</v>
      </c>
      <c r="I1109" s="1" t="s">
        <v>25</v>
      </c>
      <c r="J1109" s="1" t="s">
        <v>13</v>
      </c>
      <c r="K1109" s="1">
        <v>9</v>
      </c>
      <c r="L1109" s="3">
        <v>44542</v>
      </c>
      <c r="M1109" s="1">
        <v>11</v>
      </c>
      <c r="N1109" s="1" t="s">
        <v>2844</v>
      </c>
      <c r="O1109" s="1" t="s">
        <v>20</v>
      </c>
      <c r="P1109" s="2">
        <v>1398</v>
      </c>
      <c r="Q1109" s="1">
        <v>83.1</v>
      </c>
      <c r="R1109" s="1">
        <v>5</v>
      </c>
      <c r="S1109" s="1">
        <v>87</v>
      </c>
      <c r="T1109" s="1">
        <v>2015</v>
      </c>
      <c r="U1109" s="5" t="str">
        <f t="shared" si="170"/>
        <v>Automatic</v>
      </c>
      <c r="V1109" s="7">
        <f t="shared" si="171"/>
        <v>0</v>
      </c>
      <c r="W1109" s="7" t="str">
        <f>IFERROR(INDEX(PriceBands!C:C,MATCH(V1109,PriceBands!A:A,0)),"£30k+")</f>
        <v>£0-5k</v>
      </c>
      <c r="X1109" s="7">
        <f t="shared" si="172"/>
        <v>0</v>
      </c>
      <c r="Y1109" s="7" t="str">
        <f>IFERROR(INDEX(MileageBand!B:B,MATCH(VehicleData!X1109,MileageBand!A:A,0)),"Extremely High")</f>
        <v>Low</v>
      </c>
      <c r="Z1109" s="7">
        <f t="shared" si="173"/>
        <v>1.4</v>
      </c>
      <c r="AA1109" s="9" t="str">
        <f t="shared" si="174"/>
        <v>Y</v>
      </c>
      <c r="AB1109" s="9" t="str">
        <f t="shared" si="175"/>
        <v>Y</v>
      </c>
      <c r="AC1109" s="9" t="str">
        <f t="shared" si="176"/>
        <v>Y</v>
      </c>
      <c r="AD1109" s="9" t="str">
        <f t="shared" si="177"/>
        <v>Y</v>
      </c>
      <c r="AE1109" s="9" t="str">
        <f t="shared" si="178"/>
        <v>Y</v>
      </c>
      <c r="AF1109" s="11" t="str">
        <f t="shared" si="179"/>
        <v>Y</v>
      </c>
    </row>
    <row r="1110" spans="1:32" ht="13" x14ac:dyDescent="0.15">
      <c r="A1110" s="1" t="s">
        <v>2845</v>
      </c>
      <c r="B1110" s="1" t="s">
        <v>46</v>
      </c>
      <c r="C1110" s="2">
        <v>13600</v>
      </c>
      <c r="D1110" s="1" t="s">
        <v>2846</v>
      </c>
      <c r="E1110" s="1">
        <v>2</v>
      </c>
      <c r="F1110" s="1" t="s">
        <v>11</v>
      </c>
      <c r="G1110" s="2">
        <v>31000</v>
      </c>
      <c r="H1110" s="1" t="s">
        <v>12</v>
      </c>
      <c r="I1110" s="1" t="s">
        <v>5</v>
      </c>
      <c r="J1110" s="1" t="s">
        <v>117</v>
      </c>
      <c r="K1110" s="1">
        <v>10</v>
      </c>
      <c r="L1110" s="3">
        <v>45779</v>
      </c>
      <c r="M1110" s="1">
        <v>31</v>
      </c>
      <c r="N1110" s="1" t="s">
        <v>2847</v>
      </c>
      <c r="O1110" s="1" t="s">
        <v>130</v>
      </c>
      <c r="P1110" s="2">
        <v>1798</v>
      </c>
      <c r="Q1110" s="1">
        <v>48.7</v>
      </c>
      <c r="R1110" s="1">
        <v>4</v>
      </c>
      <c r="S1110" s="1">
        <v>133</v>
      </c>
      <c r="T1110" s="1">
        <v>2014</v>
      </c>
      <c r="U1110" s="5" t="str">
        <f t="shared" si="170"/>
        <v>Automatic</v>
      </c>
      <c r="V1110" s="7">
        <f t="shared" si="171"/>
        <v>10000</v>
      </c>
      <c r="W1110" s="7" t="str">
        <f>IFERROR(INDEX(PriceBands!C:C,MATCH(V1110,PriceBands!A:A,0)),"£30k+")</f>
        <v>£10-£15k</v>
      </c>
      <c r="X1110" s="7">
        <f t="shared" si="172"/>
        <v>0</v>
      </c>
      <c r="Y1110" s="7" t="str">
        <f>IFERROR(INDEX(MileageBand!B:B,MATCH(VehicleData!X1110,MileageBand!A:A,0)),"Extremely High")</f>
        <v>Low</v>
      </c>
      <c r="Z1110" s="7">
        <f t="shared" si="173"/>
        <v>1.8</v>
      </c>
      <c r="AA1110" s="9" t="str">
        <f t="shared" si="174"/>
        <v>Y</v>
      </c>
      <c r="AB1110" s="9" t="str">
        <f t="shared" si="175"/>
        <v>Y</v>
      </c>
      <c r="AC1110" s="9" t="str">
        <f t="shared" si="176"/>
        <v>Y</v>
      </c>
      <c r="AD1110" s="9" t="str">
        <f t="shared" si="177"/>
        <v>Y</v>
      </c>
      <c r="AE1110" s="9" t="str">
        <f t="shared" si="178"/>
        <v>Y</v>
      </c>
      <c r="AF1110" s="11" t="str">
        <f t="shared" si="179"/>
        <v>Y</v>
      </c>
    </row>
    <row r="1111" spans="1:32" ht="13" x14ac:dyDescent="0.15">
      <c r="A1111" s="1" t="s">
        <v>2848</v>
      </c>
      <c r="B1111" s="1" t="s">
        <v>9</v>
      </c>
      <c r="C1111" s="2">
        <v>7095</v>
      </c>
      <c r="D1111" s="1" t="s">
        <v>2518</v>
      </c>
      <c r="E1111" s="1">
        <v>2</v>
      </c>
      <c r="F1111" s="1" t="s">
        <v>11</v>
      </c>
      <c r="G1111" s="2">
        <v>14000</v>
      </c>
      <c r="H1111" s="1" t="s">
        <v>65</v>
      </c>
      <c r="I1111" s="1" t="s">
        <v>25</v>
      </c>
      <c r="J1111" s="1" t="s">
        <v>13</v>
      </c>
      <c r="K1111" s="1">
        <v>10</v>
      </c>
      <c r="L1111" s="3">
        <v>44749</v>
      </c>
      <c r="M1111" s="1">
        <v>12</v>
      </c>
      <c r="N1111" s="1" t="s">
        <v>2849</v>
      </c>
      <c r="O1111" s="1" t="s">
        <v>20</v>
      </c>
      <c r="P1111" s="2">
        <v>1598</v>
      </c>
      <c r="Q1111" s="1">
        <v>39.799999999999997</v>
      </c>
      <c r="R1111" s="1">
        <v>5</v>
      </c>
      <c r="S1111" s="1">
        <v>167</v>
      </c>
      <c r="T1111" s="1">
        <v>2014</v>
      </c>
      <c r="U1111" s="5" t="str">
        <f t="shared" si="170"/>
        <v>Automatic</v>
      </c>
      <c r="V1111" s="7">
        <f t="shared" si="171"/>
        <v>5000</v>
      </c>
      <c r="W1111" s="7" t="str">
        <f>IFERROR(INDEX(PriceBands!C:C,MATCH(V1111,PriceBands!A:A,0)),"£30k+")</f>
        <v>£5-10k</v>
      </c>
      <c r="X1111" s="7">
        <f t="shared" si="172"/>
        <v>0</v>
      </c>
      <c r="Y1111" s="7" t="str">
        <f>IFERROR(INDEX(MileageBand!B:B,MATCH(VehicleData!X1111,MileageBand!A:A,0)),"Extremely High")</f>
        <v>Low</v>
      </c>
      <c r="Z1111" s="7">
        <f t="shared" si="173"/>
        <v>1.6</v>
      </c>
      <c r="AA1111" s="9" t="str">
        <f t="shared" si="174"/>
        <v>Y</v>
      </c>
      <c r="AB1111" s="9" t="str">
        <f t="shared" si="175"/>
        <v>Y</v>
      </c>
      <c r="AC1111" s="9" t="str">
        <f t="shared" si="176"/>
        <v>Y</v>
      </c>
      <c r="AD1111" s="9" t="str">
        <f t="shared" si="177"/>
        <v>Y</v>
      </c>
      <c r="AE1111" s="9" t="str">
        <f t="shared" si="178"/>
        <v>Y</v>
      </c>
      <c r="AF1111" s="11" t="str">
        <f t="shared" si="179"/>
        <v>Y</v>
      </c>
    </row>
    <row r="1112" spans="1:32" ht="13" x14ac:dyDescent="0.15">
      <c r="A1112" s="1" t="s">
        <v>2850</v>
      </c>
      <c r="B1112" s="1" t="s">
        <v>51</v>
      </c>
      <c r="C1112" s="2">
        <v>4445</v>
      </c>
      <c r="D1112" s="1" t="s">
        <v>2851</v>
      </c>
      <c r="E1112" s="1">
        <v>1</v>
      </c>
      <c r="F1112" s="1" t="s">
        <v>11</v>
      </c>
      <c r="G1112" s="2">
        <v>80521</v>
      </c>
      <c r="H1112" s="1" t="s">
        <v>48</v>
      </c>
      <c r="I1112" s="1" t="s">
        <v>25</v>
      </c>
      <c r="J1112" s="1" t="s">
        <v>42</v>
      </c>
      <c r="K1112" s="1">
        <v>13</v>
      </c>
      <c r="L1112" s="3">
        <v>44831</v>
      </c>
      <c r="M1112" s="1">
        <v>14</v>
      </c>
      <c r="N1112" s="1" t="s">
        <v>2852</v>
      </c>
      <c r="O1112" s="1" t="s">
        <v>44</v>
      </c>
      <c r="P1112" s="2">
        <v>1596</v>
      </c>
      <c r="Q1112" s="1">
        <v>40.9</v>
      </c>
      <c r="R1112" s="1">
        <v>7</v>
      </c>
      <c r="S1112" s="1">
        <v>159</v>
      </c>
      <c r="T1112" s="1">
        <v>2011</v>
      </c>
      <c r="U1112" s="5" t="str">
        <f t="shared" si="170"/>
        <v>Manual</v>
      </c>
      <c r="V1112" s="7">
        <f t="shared" si="171"/>
        <v>0</v>
      </c>
      <c r="W1112" s="7" t="str">
        <f>IFERROR(INDEX(PriceBands!C:C,MATCH(V1112,PriceBands!A:A,0)),"£30k+")</f>
        <v>£0-5k</v>
      </c>
      <c r="X1112" s="7">
        <f t="shared" si="172"/>
        <v>50000</v>
      </c>
      <c r="Y1112" s="7" t="str">
        <f>IFERROR(INDEX(MileageBand!B:B,MATCH(VehicleData!X1112,MileageBand!A:A,0)),"Extremely High")</f>
        <v>Medium</v>
      </c>
      <c r="Z1112" s="7">
        <f t="shared" si="173"/>
        <v>1.6</v>
      </c>
      <c r="AA1112" s="9" t="str">
        <f t="shared" si="174"/>
        <v>Y</v>
      </c>
      <c r="AB1112" s="9" t="str">
        <f t="shared" si="175"/>
        <v>Y</v>
      </c>
      <c r="AC1112" s="9" t="str">
        <f t="shared" si="176"/>
        <v>Y</v>
      </c>
      <c r="AD1112" s="9" t="str">
        <f t="shared" si="177"/>
        <v>N</v>
      </c>
      <c r="AE1112" s="9" t="str">
        <f t="shared" si="178"/>
        <v>Y</v>
      </c>
      <c r="AF1112" s="11" t="str">
        <f t="shared" si="179"/>
        <v>N</v>
      </c>
    </row>
    <row r="1113" spans="1:32" ht="13" x14ac:dyDescent="0.15">
      <c r="A1113" s="1" t="s">
        <v>2853</v>
      </c>
      <c r="B1113" s="1" t="s">
        <v>46</v>
      </c>
      <c r="C1113" s="2">
        <v>18706</v>
      </c>
      <c r="D1113" s="1" t="s">
        <v>2854</v>
      </c>
      <c r="E1113" s="1">
        <v>2</v>
      </c>
      <c r="F1113" s="1" t="s">
        <v>24</v>
      </c>
      <c r="G1113" s="2">
        <v>50378</v>
      </c>
      <c r="H1113" s="1" t="s">
        <v>12</v>
      </c>
      <c r="I1113" s="1" t="s">
        <v>5</v>
      </c>
      <c r="J1113" s="1" t="s">
        <v>6</v>
      </c>
      <c r="K1113" s="1">
        <v>4</v>
      </c>
      <c r="L1113" s="3">
        <v>45582</v>
      </c>
      <c r="M1113" s="1">
        <v>16</v>
      </c>
      <c r="N1113" s="1" t="s">
        <v>2855</v>
      </c>
      <c r="O1113" s="1" t="s">
        <v>6</v>
      </c>
      <c r="P1113" s="2">
        <v>1598</v>
      </c>
      <c r="Q1113" s="1">
        <v>46.3</v>
      </c>
      <c r="R1113" s="1">
        <v>5</v>
      </c>
      <c r="S1113" s="1">
        <v>161</v>
      </c>
      <c r="T1113" s="1">
        <v>2020</v>
      </c>
      <c r="U1113" s="5" t="str">
        <f t="shared" si="170"/>
        <v>Automatic</v>
      </c>
      <c r="V1113" s="7">
        <f t="shared" si="171"/>
        <v>15000</v>
      </c>
      <c r="W1113" s="7" t="str">
        <f>IFERROR(INDEX(PriceBands!C:C,MATCH(V1113,PriceBands!A:A,0)),"£30k+")</f>
        <v>£15-20k</v>
      </c>
      <c r="X1113" s="7">
        <f t="shared" si="172"/>
        <v>50000</v>
      </c>
      <c r="Y1113" s="7" t="str">
        <f>IFERROR(INDEX(MileageBand!B:B,MATCH(VehicleData!X1113,MileageBand!A:A,0)),"Extremely High")</f>
        <v>Medium</v>
      </c>
      <c r="Z1113" s="7">
        <f t="shared" si="173"/>
        <v>1.6</v>
      </c>
      <c r="AA1113" s="9" t="str">
        <f t="shared" si="174"/>
        <v>Y</v>
      </c>
      <c r="AB1113" s="9" t="str">
        <f t="shared" si="175"/>
        <v>Y</v>
      </c>
      <c r="AC1113" s="9" t="str">
        <f t="shared" si="176"/>
        <v>Y</v>
      </c>
      <c r="AD1113" s="9" t="str">
        <f t="shared" si="177"/>
        <v>Y</v>
      </c>
      <c r="AE1113" s="9" t="str">
        <f t="shared" si="178"/>
        <v>Y</v>
      </c>
      <c r="AF1113" s="11" t="str">
        <f t="shared" si="179"/>
        <v>Y</v>
      </c>
    </row>
    <row r="1114" spans="1:32" ht="13" x14ac:dyDescent="0.15">
      <c r="A1114" s="1" t="s">
        <v>2856</v>
      </c>
      <c r="B1114" s="1" t="s">
        <v>46</v>
      </c>
      <c r="C1114" s="2">
        <v>8545</v>
      </c>
      <c r="D1114" s="1" t="s">
        <v>2857</v>
      </c>
      <c r="E1114" s="1">
        <v>2</v>
      </c>
      <c r="F1114" s="1" t="s">
        <v>11</v>
      </c>
      <c r="G1114" s="2">
        <v>101716</v>
      </c>
      <c r="H1114" s="1" t="s">
        <v>12</v>
      </c>
      <c r="I1114" s="1" t="s">
        <v>25</v>
      </c>
      <c r="J1114" s="1" t="s">
        <v>13</v>
      </c>
      <c r="K1114" s="1">
        <v>10</v>
      </c>
      <c r="L1114" s="3">
        <v>45307</v>
      </c>
      <c r="M1114" s="1">
        <v>23</v>
      </c>
      <c r="N1114" s="1" t="s">
        <v>2858</v>
      </c>
      <c r="O1114" s="1" t="s">
        <v>20</v>
      </c>
      <c r="P1114" s="2">
        <v>1395</v>
      </c>
      <c r="Q1114" s="1">
        <v>60.1</v>
      </c>
      <c r="R1114" s="1">
        <v>5</v>
      </c>
      <c r="S1114" s="1">
        <v>109</v>
      </c>
      <c r="T1114" s="1">
        <v>2014</v>
      </c>
      <c r="U1114" s="5" t="str">
        <f t="shared" si="170"/>
        <v>Automatic</v>
      </c>
      <c r="V1114" s="7">
        <f t="shared" si="171"/>
        <v>5000</v>
      </c>
      <c r="W1114" s="7" t="str">
        <f>IFERROR(INDEX(PriceBands!C:C,MATCH(V1114,PriceBands!A:A,0)),"£30k+")</f>
        <v>£5-10k</v>
      </c>
      <c r="X1114" s="7">
        <f t="shared" si="172"/>
        <v>100000</v>
      </c>
      <c r="Y1114" s="7" t="str">
        <f>IFERROR(INDEX(MileageBand!B:B,MATCH(VehicleData!X1114,MileageBand!A:A,0)),"Extremely High")</f>
        <v>High</v>
      </c>
      <c r="Z1114" s="7">
        <f t="shared" si="173"/>
        <v>1.4</v>
      </c>
      <c r="AA1114" s="9" t="str">
        <f t="shared" si="174"/>
        <v>Y</v>
      </c>
      <c r="AB1114" s="9" t="str">
        <f t="shared" si="175"/>
        <v>N</v>
      </c>
      <c r="AC1114" s="9" t="str">
        <f t="shared" si="176"/>
        <v>Y</v>
      </c>
      <c r="AD1114" s="9" t="str">
        <f t="shared" si="177"/>
        <v>Y</v>
      </c>
      <c r="AE1114" s="9" t="str">
        <f t="shared" si="178"/>
        <v>Y</v>
      </c>
      <c r="AF1114" s="11" t="str">
        <f t="shared" si="179"/>
        <v>N</v>
      </c>
    </row>
    <row r="1115" spans="1:32" ht="13" x14ac:dyDescent="0.15">
      <c r="A1115" s="1" t="s">
        <v>2859</v>
      </c>
      <c r="B1115" s="1" t="s">
        <v>36</v>
      </c>
      <c r="C1115" s="2">
        <v>3695</v>
      </c>
      <c r="D1115" s="1" t="s">
        <v>641</v>
      </c>
      <c r="E1115" s="1">
        <v>2</v>
      </c>
      <c r="F1115" s="1" t="s">
        <v>11</v>
      </c>
      <c r="G1115" s="2">
        <v>65612</v>
      </c>
      <c r="H1115" s="1" t="s">
        <v>12</v>
      </c>
      <c r="I1115" s="1" t="s">
        <v>5</v>
      </c>
      <c r="J1115" s="1" t="s">
        <v>117</v>
      </c>
      <c r="K1115" s="1">
        <v>13</v>
      </c>
      <c r="L1115" s="3">
        <v>45657</v>
      </c>
      <c r="M1115" s="1">
        <v>7</v>
      </c>
      <c r="N1115" s="1" t="s">
        <v>2860</v>
      </c>
      <c r="O1115" s="1" t="s">
        <v>130</v>
      </c>
      <c r="P1115" s="1">
        <v>999</v>
      </c>
      <c r="Q1115" s="1">
        <v>64.2</v>
      </c>
      <c r="R1115" s="1">
        <v>2</v>
      </c>
      <c r="S1115" s="1">
        <v>100</v>
      </c>
      <c r="T1115" s="1">
        <v>2011</v>
      </c>
      <c r="U1115" s="5" t="str">
        <f t="shared" si="170"/>
        <v>Automatic</v>
      </c>
      <c r="V1115" s="7">
        <f t="shared" si="171"/>
        <v>0</v>
      </c>
      <c r="W1115" s="7" t="str">
        <f>IFERROR(INDEX(PriceBands!C:C,MATCH(V1115,PriceBands!A:A,0)),"£30k+")</f>
        <v>£0-5k</v>
      </c>
      <c r="X1115" s="7">
        <f t="shared" si="172"/>
        <v>50000</v>
      </c>
      <c r="Y1115" s="7" t="str">
        <f>IFERROR(INDEX(MileageBand!B:B,MATCH(VehicleData!X1115,MileageBand!A:A,0)),"Extremely High")</f>
        <v>Medium</v>
      </c>
      <c r="Z1115" s="7">
        <f t="shared" si="173"/>
        <v>1</v>
      </c>
      <c r="AA1115" s="9" t="str">
        <f t="shared" si="174"/>
        <v>Y</v>
      </c>
      <c r="AB1115" s="9" t="str">
        <f t="shared" si="175"/>
        <v>Y</v>
      </c>
      <c r="AC1115" s="9" t="str">
        <f t="shared" si="176"/>
        <v>Y</v>
      </c>
      <c r="AD1115" s="9" t="str">
        <f t="shared" si="177"/>
        <v>N</v>
      </c>
      <c r="AE1115" s="9" t="str">
        <f t="shared" si="178"/>
        <v>Y</v>
      </c>
      <c r="AF1115" s="11" t="str">
        <f t="shared" si="179"/>
        <v>N</v>
      </c>
    </row>
    <row r="1116" spans="1:32" ht="13" x14ac:dyDescent="0.15">
      <c r="A1116" s="1" t="s">
        <v>2861</v>
      </c>
      <c r="B1116" s="1" t="s">
        <v>22</v>
      </c>
      <c r="C1116" s="2">
        <v>13500</v>
      </c>
      <c r="D1116" s="1" t="s">
        <v>2862</v>
      </c>
      <c r="E1116" s="1">
        <v>2</v>
      </c>
      <c r="F1116" s="1" t="s">
        <v>11</v>
      </c>
      <c r="G1116" s="2">
        <v>6000</v>
      </c>
      <c r="H1116" s="1" t="s">
        <v>12</v>
      </c>
      <c r="I1116" s="1" t="s">
        <v>25</v>
      </c>
      <c r="J1116" s="1" t="s">
        <v>13</v>
      </c>
      <c r="K1116" s="1">
        <v>5</v>
      </c>
      <c r="L1116" s="3">
        <v>44620</v>
      </c>
      <c r="M1116" s="1">
        <v>8</v>
      </c>
      <c r="N1116" s="1" t="s">
        <v>2863</v>
      </c>
      <c r="O1116" s="1" t="s">
        <v>20</v>
      </c>
      <c r="P1116" s="1">
        <v>999</v>
      </c>
      <c r="Q1116" s="1">
        <v>45.6</v>
      </c>
      <c r="R1116" s="1">
        <v>5</v>
      </c>
      <c r="S1116" s="1">
        <v>106</v>
      </c>
      <c r="T1116" s="1">
        <v>2019</v>
      </c>
      <c r="U1116" s="5" t="str">
        <f t="shared" si="170"/>
        <v>Automatic</v>
      </c>
      <c r="V1116" s="7">
        <f t="shared" si="171"/>
        <v>10000</v>
      </c>
      <c r="W1116" s="7" t="str">
        <f>IFERROR(INDEX(PriceBands!C:C,MATCH(V1116,PriceBands!A:A,0)),"£30k+")</f>
        <v>£10-£15k</v>
      </c>
      <c r="X1116" s="7">
        <f t="shared" si="172"/>
        <v>0</v>
      </c>
      <c r="Y1116" s="7" t="str">
        <f>IFERROR(INDEX(MileageBand!B:B,MATCH(VehicleData!X1116,MileageBand!A:A,0)),"Extremely High")</f>
        <v>Low</v>
      </c>
      <c r="Z1116" s="7">
        <f t="shared" si="173"/>
        <v>1</v>
      </c>
      <c r="AA1116" s="9" t="str">
        <f t="shared" si="174"/>
        <v>Y</v>
      </c>
      <c r="AB1116" s="9" t="str">
        <f t="shared" si="175"/>
        <v>Y</v>
      </c>
      <c r="AC1116" s="9" t="str">
        <f t="shared" si="176"/>
        <v>Y</v>
      </c>
      <c r="AD1116" s="9" t="str">
        <f t="shared" si="177"/>
        <v>Y</v>
      </c>
      <c r="AE1116" s="9" t="str">
        <f t="shared" si="178"/>
        <v>Y</v>
      </c>
      <c r="AF1116" s="11" t="str">
        <f t="shared" si="179"/>
        <v>Y</v>
      </c>
    </row>
    <row r="1117" spans="1:32" ht="13" x14ac:dyDescent="0.15">
      <c r="A1117" s="1" t="s">
        <v>2864</v>
      </c>
      <c r="B1117" s="1" t="s">
        <v>22</v>
      </c>
      <c r="C1117" s="2">
        <v>6645</v>
      </c>
      <c r="D1117" s="1" t="s">
        <v>1791</v>
      </c>
      <c r="E1117" s="1">
        <v>2</v>
      </c>
      <c r="F1117" s="1" t="s">
        <v>11</v>
      </c>
      <c r="G1117" s="2">
        <v>17794</v>
      </c>
      <c r="H1117" s="1" t="s">
        <v>48</v>
      </c>
      <c r="I1117" s="1" t="s">
        <v>5</v>
      </c>
      <c r="J1117" s="1" t="s">
        <v>13</v>
      </c>
      <c r="K1117" s="1">
        <v>6</v>
      </c>
      <c r="L1117" s="3">
        <v>45675</v>
      </c>
      <c r="M1117" s="1">
        <v>1</v>
      </c>
      <c r="N1117" s="1" t="s">
        <v>2865</v>
      </c>
      <c r="O1117" s="1" t="s">
        <v>15</v>
      </c>
      <c r="P1117" s="1">
        <v>999</v>
      </c>
      <c r="Q1117" s="1">
        <v>68.900000000000006</v>
      </c>
      <c r="R1117" s="1">
        <v>4</v>
      </c>
      <c r="S1117" s="1">
        <v>95</v>
      </c>
      <c r="T1117" s="1">
        <v>2018</v>
      </c>
      <c r="U1117" s="5" t="str">
        <f t="shared" si="170"/>
        <v>Automatic</v>
      </c>
      <c r="V1117" s="7">
        <f t="shared" si="171"/>
        <v>5000</v>
      </c>
      <c r="W1117" s="7" t="str">
        <f>IFERROR(INDEX(PriceBands!C:C,MATCH(V1117,PriceBands!A:A,0)),"£30k+")</f>
        <v>£5-10k</v>
      </c>
      <c r="X1117" s="7">
        <f t="shared" si="172"/>
        <v>0</v>
      </c>
      <c r="Y1117" s="7" t="str">
        <f>IFERROR(INDEX(MileageBand!B:B,MATCH(VehicleData!X1117,MileageBand!A:A,0)),"Extremely High")</f>
        <v>Low</v>
      </c>
      <c r="Z1117" s="7">
        <f t="shared" si="173"/>
        <v>1</v>
      </c>
      <c r="AA1117" s="9" t="str">
        <f t="shared" si="174"/>
        <v>Y</v>
      </c>
      <c r="AB1117" s="9" t="str">
        <f t="shared" si="175"/>
        <v>Y</v>
      </c>
      <c r="AC1117" s="9" t="str">
        <f t="shared" si="176"/>
        <v>Y</v>
      </c>
      <c r="AD1117" s="9" t="str">
        <f t="shared" si="177"/>
        <v>Y</v>
      </c>
      <c r="AE1117" s="9" t="str">
        <f t="shared" si="178"/>
        <v>Y</v>
      </c>
      <c r="AF1117" s="11" t="str">
        <f t="shared" si="179"/>
        <v>Y</v>
      </c>
    </row>
    <row r="1118" spans="1:32" ht="13" x14ac:dyDescent="0.15">
      <c r="A1118" s="1" t="s">
        <v>2866</v>
      </c>
      <c r="B1118" s="1" t="s">
        <v>266</v>
      </c>
      <c r="C1118" s="2">
        <v>10570</v>
      </c>
      <c r="D1118" s="1" t="s">
        <v>2867</v>
      </c>
      <c r="E1118" s="1">
        <v>2</v>
      </c>
      <c r="F1118" s="1" t="s">
        <v>11</v>
      </c>
      <c r="G1118" s="2">
        <v>21000</v>
      </c>
      <c r="H1118" s="1" t="s">
        <v>12</v>
      </c>
      <c r="I1118" s="1" t="s">
        <v>25</v>
      </c>
      <c r="J1118" s="1" t="s">
        <v>13</v>
      </c>
      <c r="K1118" s="1">
        <v>7</v>
      </c>
      <c r="L1118" s="3">
        <v>44971</v>
      </c>
      <c r="M1118" s="1">
        <v>13</v>
      </c>
      <c r="N1118" s="1" t="s">
        <v>2868</v>
      </c>
      <c r="O1118" s="1" t="s">
        <v>20</v>
      </c>
      <c r="P1118" s="2">
        <v>1197</v>
      </c>
      <c r="Q1118" s="1">
        <v>51.4</v>
      </c>
      <c r="R1118" s="1">
        <v>5</v>
      </c>
      <c r="S1118" s="1">
        <v>125</v>
      </c>
      <c r="T1118" s="1">
        <v>2017</v>
      </c>
      <c r="U1118" s="5" t="str">
        <f t="shared" si="170"/>
        <v>Automatic</v>
      </c>
      <c r="V1118" s="7">
        <f t="shared" si="171"/>
        <v>10000</v>
      </c>
      <c r="W1118" s="7" t="str">
        <f>IFERROR(INDEX(PriceBands!C:C,MATCH(V1118,PriceBands!A:A,0)),"£30k+")</f>
        <v>£10-£15k</v>
      </c>
      <c r="X1118" s="7">
        <f t="shared" si="172"/>
        <v>0</v>
      </c>
      <c r="Y1118" s="7" t="str">
        <f>IFERROR(INDEX(MileageBand!B:B,MATCH(VehicleData!X1118,MileageBand!A:A,0)),"Extremely High")</f>
        <v>Low</v>
      </c>
      <c r="Z1118" s="7">
        <f t="shared" si="173"/>
        <v>1.2</v>
      </c>
      <c r="AA1118" s="9" t="str">
        <f t="shared" si="174"/>
        <v>Y</v>
      </c>
      <c r="AB1118" s="9" t="str">
        <f t="shared" si="175"/>
        <v>Y</v>
      </c>
      <c r="AC1118" s="9" t="str">
        <f t="shared" si="176"/>
        <v>Y</v>
      </c>
      <c r="AD1118" s="9" t="str">
        <f t="shared" si="177"/>
        <v>Y</v>
      </c>
      <c r="AE1118" s="9" t="str">
        <f t="shared" si="178"/>
        <v>Y</v>
      </c>
      <c r="AF1118" s="11" t="str">
        <f t="shared" si="179"/>
        <v>Y</v>
      </c>
    </row>
    <row r="1119" spans="1:32" ht="13" x14ac:dyDescent="0.15">
      <c r="A1119" s="1" t="s">
        <v>2869</v>
      </c>
      <c r="B1119" s="1" t="s">
        <v>917</v>
      </c>
      <c r="C1119" s="2">
        <v>7650</v>
      </c>
      <c r="D1119" s="1" t="s">
        <v>2870</v>
      </c>
      <c r="E1119" s="1">
        <v>1</v>
      </c>
      <c r="F1119" s="1" t="s">
        <v>11</v>
      </c>
      <c r="G1119" s="2">
        <v>66460</v>
      </c>
      <c r="H1119" s="1" t="s">
        <v>12</v>
      </c>
      <c r="I1119" s="1" t="s">
        <v>25</v>
      </c>
      <c r="J1119" s="1" t="s">
        <v>13</v>
      </c>
      <c r="K1119" s="1">
        <v>8</v>
      </c>
      <c r="L1119" s="3">
        <v>45218</v>
      </c>
      <c r="M1119" s="1">
        <v>20</v>
      </c>
      <c r="N1119" s="1" t="s">
        <v>2871</v>
      </c>
      <c r="O1119" s="1" t="s">
        <v>20</v>
      </c>
      <c r="P1119" s="2">
        <v>1368</v>
      </c>
      <c r="Q1119" s="1">
        <v>51.4</v>
      </c>
      <c r="R1119" s="1">
        <v>5</v>
      </c>
      <c r="S1119" s="1">
        <v>127</v>
      </c>
      <c r="T1119" s="1">
        <v>2016</v>
      </c>
      <c r="U1119" s="5" t="str">
        <f t="shared" si="170"/>
        <v>Manual</v>
      </c>
      <c r="V1119" s="7">
        <f t="shared" si="171"/>
        <v>5000</v>
      </c>
      <c r="W1119" s="7" t="str">
        <f>IFERROR(INDEX(PriceBands!C:C,MATCH(V1119,PriceBands!A:A,0)),"£30k+")</f>
        <v>£5-10k</v>
      </c>
      <c r="X1119" s="7">
        <f t="shared" si="172"/>
        <v>50000</v>
      </c>
      <c r="Y1119" s="7" t="str">
        <f>IFERROR(INDEX(MileageBand!B:B,MATCH(VehicleData!X1119,MileageBand!A:A,0)),"Extremely High")</f>
        <v>Medium</v>
      </c>
      <c r="Z1119" s="7">
        <f t="shared" si="173"/>
        <v>1.4</v>
      </c>
      <c r="AA1119" s="9" t="str">
        <f t="shared" si="174"/>
        <v>Y</v>
      </c>
      <c r="AB1119" s="9" t="str">
        <f t="shared" si="175"/>
        <v>Y</v>
      </c>
      <c r="AC1119" s="9" t="str">
        <f t="shared" si="176"/>
        <v>Y</v>
      </c>
      <c r="AD1119" s="9" t="str">
        <f t="shared" si="177"/>
        <v>Y</v>
      </c>
      <c r="AE1119" s="9" t="str">
        <f t="shared" si="178"/>
        <v>Y</v>
      </c>
      <c r="AF1119" s="11" t="str">
        <f t="shared" si="179"/>
        <v>Y</v>
      </c>
    </row>
    <row r="1120" spans="1:32" ht="13" x14ac:dyDescent="0.15">
      <c r="A1120" s="1" t="s">
        <v>2872</v>
      </c>
      <c r="B1120" s="1" t="s">
        <v>112</v>
      </c>
      <c r="C1120" s="2">
        <v>8275</v>
      </c>
      <c r="D1120" s="1" t="s">
        <v>2873</v>
      </c>
      <c r="E1120" s="1">
        <v>2</v>
      </c>
      <c r="F1120" s="1" t="s">
        <v>11</v>
      </c>
      <c r="G1120" s="2">
        <v>59000</v>
      </c>
      <c r="H1120" s="1" t="s">
        <v>32</v>
      </c>
      <c r="I1120" s="1" t="s">
        <v>5</v>
      </c>
      <c r="J1120" s="1" t="s">
        <v>13</v>
      </c>
      <c r="K1120" s="1">
        <v>8</v>
      </c>
      <c r="L1120" s="3">
        <v>45476</v>
      </c>
      <c r="M1120" s="1">
        <v>16</v>
      </c>
      <c r="N1120" s="1" t="s">
        <v>2874</v>
      </c>
      <c r="O1120" s="1" t="s">
        <v>20</v>
      </c>
      <c r="P1120" s="2">
        <v>1200</v>
      </c>
      <c r="Q1120" s="1">
        <v>54.3</v>
      </c>
      <c r="R1120" s="1">
        <v>5</v>
      </c>
      <c r="S1120" s="1">
        <v>119</v>
      </c>
      <c r="T1120" s="1">
        <v>2016</v>
      </c>
      <c r="U1120" s="5" t="str">
        <f t="shared" si="170"/>
        <v>Automatic</v>
      </c>
      <c r="V1120" s="7">
        <f t="shared" si="171"/>
        <v>5000</v>
      </c>
      <c r="W1120" s="7" t="str">
        <f>IFERROR(INDEX(PriceBands!C:C,MATCH(V1120,PriceBands!A:A,0)),"£30k+")</f>
        <v>£5-10k</v>
      </c>
      <c r="X1120" s="7">
        <f t="shared" si="172"/>
        <v>50000</v>
      </c>
      <c r="Y1120" s="7" t="str">
        <f>IFERROR(INDEX(MileageBand!B:B,MATCH(VehicleData!X1120,MileageBand!A:A,0)),"Extremely High")</f>
        <v>Medium</v>
      </c>
      <c r="Z1120" s="7">
        <f t="shared" si="173"/>
        <v>1.2</v>
      </c>
      <c r="AA1120" s="9" t="str">
        <f t="shared" si="174"/>
        <v>Y</v>
      </c>
      <c r="AB1120" s="9" t="str">
        <f t="shared" si="175"/>
        <v>Y</v>
      </c>
      <c r="AC1120" s="9" t="str">
        <f t="shared" si="176"/>
        <v>Y</v>
      </c>
      <c r="AD1120" s="9" t="str">
        <f t="shared" si="177"/>
        <v>Y</v>
      </c>
      <c r="AE1120" s="9" t="str">
        <f t="shared" si="178"/>
        <v>Y</v>
      </c>
      <c r="AF1120" s="11" t="str">
        <f t="shared" si="179"/>
        <v>Y</v>
      </c>
    </row>
    <row r="1121" spans="1:32" ht="13" x14ac:dyDescent="0.15">
      <c r="A1121" s="1" t="s">
        <v>2875</v>
      </c>
      <c r="B1121" s="1" t="s">
        <v>375</v>
      </c>
      <c r="C1121" s="2">
        <v>6195</v>
      </c>
      <c r="D1121" s="1" t="s">
        <v>1103</v>
      </c>
      <c r="E1121" s="1">
        <v>1</v>
      </c>
      <c r="F1121" s="1" t="s">
        <v>11</v>
      </c>
      <c r="G1121" s="2">
        <v>16485</v>
      </c>
      <c r="H1121" s="1" t="s">
        <v>32</v>
      </c>
      <c r="I1121" s="1" t="s">
        <v>25</v>
      </c>
      <c r="J1121" s="1" t="s">
        <v>13</v>
      </c>
      <c r="K1121" s="1">
        <v>5</v>
      </c>
      <c r="L1121" s="3">
        <v>45155</v>
      </c>
      <c r="M1121" s="1">
        <v>8</v>
      </c>
      <c r="N1121" s="1" t="s">
        <v>2876</v>
      </c>
      <c r="O1121" s="1" t="s">
        <v>20</v>
      </c>
      <c r="P1121" s="1">
        <v>998</v>
      </c>
      <c r="Q1121" s="1">
        <v>58.9</v>
      </c>
      <c r="R1121" s="1">
        <v>4</v>
      </c>
      <c r="S1121" s="1">
        <v>85</v>
      </c>
      <c r="T1121" s="1">
        <v>2019</v>
      </c>
      <c r="U1121" s="5" t="str">
        <f t="shared" si="170"/>
        <v>Manual</v>
      </c>
      <c r="V1121" s="7">
        <f t="shared" si="171"/>
        <v>5000</v>
      </c>
      <c r="W1121" s="7" t="str">
        <f>IFERROR(INDEX(PriceBands!C:C,MATCH(V1121,PriceBands!A:A,0)),"£30k+")</f>
        <v>£5-10k</v>
      </c>
      <c r="X1121" s="7">
        <f t="shared" si="172"/>
        <v>0</v>
      </c>
      <c r="Y1121" s="7" t="str">
        <f>IFERROR(INDEX(MileageBand!B:B,MATCH(VehicleData!X1121,MileageBand!A:A,0)),"Extremely High")</f>
        <v>Low</v>
      </c>
      <c r="Z1121" s="7">
        <f t="shared" si="173"/>
        <v>1</v>
      </c>
      <c r="AA1121" s="9" t="str">
        <f t="shared" si="174"/>
        <v>Y</v>
      </c>
      <c r="AB1121" s="9" t="str">
        <f t="shared" si="175"/>
        <v>Y</v>
      </c>
      <c r="AC1121" s="9" t="str">
        <f t="shared" si="176"/>
        <v>Y</v>
      </c>
      <c r="AD1121" s="9" t="str">
        <f t="shared" si="177"/>
        <v>Y</v>
      </c>
      <c r="AE1121" s="9" t="str">
        <f t="shared" si="178"/>
        <v>Y</v>
      </c>
      <c r="AF1121" s="11" t="str">
        <f t="shared" si="179"/>
        <v>Y</v>
      </c>
    </row>
    <row r="1122" spans="1:32" ht="13" x14ac:dyDescent="0.15">
      <c r="A1122" s="1" t="s">
        <v>2877</v>
      </c>
      <c r="B1122" s="1" t="s">
        <v>51</v>
      </c>
      <c r="C1122" s="2">
        <v>3842</v>
      </c>
      <c r="D1122" s="1" t="s">
        <v>323</v>
      </c>
      <c r="E1122" s="1">
        <v>1</v>
      </c>
      <c r="F1122" s="1" t="s">
        <v>11</v>
      </c>
      <c r="G1122" s="2">
        <v>91000</v>
      </c>
      <c r="H1122" s="1" t="s">
        <v>48</v>
      </c>
      <c r="I1122" s="1" t="s">
        <v>5</v>
      </c>
      <c r="J1122" s="1" t="s">
        <v>13</v>
      </c>
      <c r="K1122" s="1">
        <v>10</v>
      </c>
      <c r="L1122" s="3">
        <v>45454</v>
      </c>
      <c r="M1122" s="1">
        <v>11</v>
      </c>
      <c r="N1122" s="1" t="s">
        <v>2878</v>
      </c>
      <c r="O1122" s="1" t="s">
        <v>20</v>
      </c>
      <c r="P1122" s="1">
        <v>998</v>
      </c>
      <c r="Q1122" s="1">
        <v>58.9</v>
      </c>
      <c r="R1122" s="1">
        <v>5</v>
      </c>
      <c r="S1122" s="1">
        <v>109</v>
      </c>
      <c r="T1122" s="1">
        <v>2014</v>
      </c>
      <c r="U1122" s="5" t="str">
        <f t="shared" si="170"/>
        <v>Manual</v>
      </c>
      <c r="V1122" s="7">
        <f t="shared" si="171"/>
        <v>0</v>
      </c>
      <c r="W1122" s="7" t="str">
        <f>IFERROR(INDEX(PriceBands!C:C,MATCH(V1122,PriceBands!A:A,0)),"£30k+")</f>
        <v>£0-5k</v>
      </c>
      <c r="X1122" s="7">
        <f t="shared" si="172"/>
        <v>50000</v>
      </c>
      <c r="Y1122" s="7" t="str">
        <f>IFERROR(INDEX(MileageBand!B:B,MATCH(VehicleData!X1122,MileageBand!A:A,0)),"Extremely High")</f>
        <v>Medium</v>
      </c>
      <c r="Z1122" s="7">
        <f t="shared" si="173"/>
        <v>1</v>
      </c>
      <c r="AA1122" s="9" t="str">
        <f t="shared" si="174"/>
        <v>Y</v>
      </c>
      <c r="AB1122" s="9" t="str">
        <f t="shared" si="175"/>
        <v>Y</v>
      </c>
      <c r="AC1122" s="9" t="str">
        <f t="shared" si="176"/>
        <v>Y</v>
      </c>
      <c r="AD1122" s="9" t="str">
        <f t="shared" si="177"/>
        <v>Y</v>
      </c>
      <c r="AE1122" s="9" t="str">
        <f t="shared" si="178"/>
        <v>Y</v>
      </c>
      <c r="AF1122" s="11" t="str">
        <f t="shared" si="179"/>
        <v>Y</v>
      </c>
    </row>
    <row r="1123" spans="1:32" ht="13" x14ac:dyDescent="0.15">
      <c r="A1123" s="1" t="s">
        <v>2879</v>
      </c>
      <c r="B1123" s="1" t="s">
        <v>112</v>
      </c>
      <c r="C1123" s="2">
        <v>6433</v>
      </c>
      <c r="D1123" s="1" t="s">
        <v>995</v>
      </c>
      <c r="E1123" s="1">
        <v>1</v>
      </c>
      <c r="F1123" s="1" t="s">
        <v>11</v>
      </c>
      <c r="G1123" s="2">
        <v>20000</v>
      </c>
      <c r="H1123" s="1" t="s">
        <v>12</v>
      </c>
      <c r="I1123" s="1" t="s">
        <v>5</v>
      </c>
      <c r="J1123" s="1" t="s">
        <v>13</v>
      </c>
      <c r="K1123" s="1">
        <v>7</v>
      </c>
      <c r="L1123" s="3">
        <v>45620</v>
      </c>
      <c r="M1123" s="1">
        <v>10</v>
      </c>
      <c r="N1123" s="1" t="s">
        <v>2880</v>
      </c>
      <c r="O1123" s="1" t="s">
        <v>20</v>
      </c>
      <c r="P1123" s="2">
        <v>1200</v>
      </c>
      <c r="Q1123" s="1">
        <v>62.8</v>
      </c>
      <c r="R1123" s="1">
        <v>5</v>
      </c>
      <c r="S1123" s="1">
        <v>104</v>
      </c>
      <c r="T1123" s="1">
        <v>2017</v>
      </c>
      <c r="U1123" s="5" t="str">
        <f t="shared" si="170"/>
        <v>Manual</v>
      </c>
      <c r="V1123" s="7">
        <f t="shared" si="171"/>
        <v>5000</v>
      </c>
      <c r="W1123" s="7" t="str">
        <f>IFERROR(INDEX(PriceBands!C:C,MATCH(V1123,PriceBands!A:A,0)),"£30k+")</f>
        <v>£5-10k</v>
      </c>
      <c r="X1123" s="7">
        <f t="shared" si="172"/>
        <v>0</v>
      </c>
      <c r="Y1123" s="7" t="str">
        <f>IFERROR(INDEX(MileageBand!B:B,MATCH(VehicleData!X1123,MileageBand!A:A,0)),"Extremely High")</f>
        <v>Low</v>
      </c>
      <c r="Z1123" s="7">
        <f t="shared" si="173"/>
        <v>1.2</v>
      </c>
      <c r="AA1123" s="9" t="str">
        <f t="shared" si="174"/>
        <v>Y</v>
      </c>
      <c r="AB1123" s="9" t="str">
        <f t="shared" si="175"/>
        <v>Y</v>
      </c>
      <c r="AC1123" s="9" t="str">
        <f t="shared" si="176"/>
        <v>Y</v>
      </c>
      <c r="AD1123" s="9" t="str">
        <f t="shared" si="177"/>
        <v>Y</v>
      </c>
      <c r="AE1123" s="9" t="str">
        <f t="shared" si="178"/>
        <v>Y</v>
      </c>
      <c r="AF1123" s="11" t="str">
        <f t="shared" si="179"/>
        <v>Y</v>
      </c>
    </row>
    <row r="1124" spans="1:32" ht="13" x14ac:dyDescent="0.15">
      <c r="A1124" s="1" t="s">
        <v>2881</v>
      </c>
      <c r="B1124" s="1" t="s">
        <v>108</v>
      </c>
      <c r="C1124" s="2">
        <v>8280</v>
      </c>
      <c r="D1124" s="1" t="s">
        <v>2882</v>
      </c>
      <c r="E1124" s="1">
        <v>2</v>
      </c>
      <c r="F1124" s="1" t="s">
        <v>11</v>
      </c>
      <c r="G1124" s="2">
        <v>40000</v>
      </c>
      <c r="H1124" s="1" t="s">
        <v>12</v>
      </c>
      <c r="I1124" s="1" t="s">
        <v>5</v>
      </c>
      <c r="J1124" s="1" t="s">
        <v>13</v>
      </c>
      <c r="K1124" s="1">
        <v>7</v>
      </c>
      <c r="L1124" s="3">
        <v>45561</v>
      </c>
      <c r="M1124" s="1">
        <v>9</v>
      </c>
      <c r="N1124" s="1" t="s">
        <v>2883</v>
      </c>
      <c r="O1124" s="1" t="s">
        <v>20</v>
      </c>
      <c r="P1124" s="2">
        <v>1368</v>
      </c>
      <c r="Q1124" s="1">
        <v>45.6</v>
      </c>
      <c r="R1124" s="1">
        <v>5</v>
      </c>
      <c r="S1124" s="1">
        <v>143</v>
      </c>
      <c r="T1124" s="1">
        <v>2017</v>
      </c>
      <c r="U1124" s="5" t="str">
        <f t="shared" si="170"/>
        <v>Automatic</v>
      </c>
      <c r="V1124" s="7">
        <f t="shared" si="171"/>
        <v>5000</v>
      </c>
      <c r="W1124" s="7" t="str">
        <f>IFERROR(INDEX(PriceBands!C:C,MATCH(V1124,PriceBands!A:A,0)),"£30k+")</f>
        <v>£5-10k</v>
      </c>
      <c r="X1124" s="7">
        <f t="shared" si="172"/>
        <v>0</v>
      </c>
      <c r="Y1124" s="7" t="str">
        <f>IFERROR(INDEX(MileageBand!B:B,MATCH(VehicleData!X1124,MileageBand!A:A,0)),"Extremely High")</f>
        <v>Low</v>
      </c>
      <c r="Z1124" s="7">
        <f t="shared" si="173"/>
        <v>1.4</v>
      </c>
      <c r="AA1124" s="9" t="str">
        <f t="shared" si="174"/>
        <v>Y</v>
      </c>
      <c r="AB1124" s="9" t="str">
        <f t="shared" si="175"/>
        <v>Y</v>
      </c>
      <c r="AC1124" s="9" t="str">
        <f t="shared" si="176"/>
        <v>Y</v>
      </c>
      <c r="AD1124" s="9" t="str">
        <f t="shared" si="177"/>
        <v>Y</v>
      </c>
      <c r="AE1124" s="9" t="str">
        <f t="shared" si="178"/>
        <v>Y</v>
      </c>
      <c r="AF1124" s="11" t="str">
        <f t="shared" si="179"/>
        <v>Y</v>
      </c>
    </row>
    <row r="1125" spans="1:32" ht="13" x14ac:dyDescent="0.15">
      <c r="A1125" s="1" t="s">
        <v>2884</v>
      </c>
      <c r="B1125" s="1" t="s">
        <v>17</v>
      </c>
      <c r="C1125" s="2">
        <v>6955</v>
      </c>
      <c r="D1125" s="1" t="s">
        <v>2885</v>
      </c>
      <c r="E1125" s="1">
        <v>1</v>
      </c>
      <c r="F1125" s="1" t="s">
        <v>11</v>
      </c>
      <c r="G1125" s="2">
        <v>75000</v>
      </c>
      <c r="H1125" s="1" t="s">
        <v>65</v>
      </c>
      <c r="I1125" s="1" t="s">
        <v>5</v>
      </c>
      <c r="J1125" s="1" t="s">
        <v>13</v>
      </c>
      <c r="K1125" s="1">
        <v>9</v>
      </c>
      <c r="L1125" s="3">
        <v>45761</v>
      </c>
      <c r="M1125" s="1">
        <v>14</v>
      </c>
      <c r="N1125" s="1" t="s">
        <v>2886</v>
      </c>
      <c r="O1125" s="1" t="s">
        <v>20</v>
      </c>
      <c r="P1125" s="2">
        <v>1198</v>
      </c>
      <c r="Q1125" s="1">
        <v>50.4</v>
      </c>
      <c r="R1125" s="1">
        <v>5</v>
      </c>
      <c r="S1125" s="1">
        <v>129</v>
      </c>
      <c r="T1125" s="1">
        <v>2015</v>
      </c>
      <c r="U1125" s="5" t="str">
        <f t="shared" si="170"/>
        <v>Manual</v>
      </c>
      <c r="V1125" s="7">
        <f t="shared" si="171"/>
        <v>5000</v>
      </c>
      <c r="W1125" s="7" t="str">
        <f>IFERROR(INDEX(PriceBands!C:C,MATCH(V1125,PriceBands!A:A,0)),"£30k+")</f>
        <v>£5-10k</v>
      </c>
      <c r="X1125" s="7">
        <f t="shared" si="172"/>
        <v>50000</v>
      </c>
      <c r="Y1125" s="7" t="str">
        <f>IFERROR(INDEX(MileageBand!B:B,MATCH(VehicleData!X1125,MileageBand!A:A,0)),"Extremely High")</f>
        <v>Medium</v>
      </c>
      <c r="Z1125" s="7">
        <f t="shared" si="173"/>
        <v>1.2</v>
      </c>
      <c r="AA1125" s="9" t="str">
        <f t="shared" si="174"/>
        <v>Y</v>
      </c>
      <c r="AB1125" s="9" t="str">
        <f t="shared" si="175"/>
        <v>Y</v>
      </c>
      <c r="AC1125" s="9" t="str">
        <f t="shared" si="176"/>
        <v>Y</v>
      </c>
      <c r="AD1125" s="9" t="str">
        <f t="shared" si="177"/>
        <v>Y</v>
      </c>
      <c r="AE1125" s="9" t="str">
        <f t="shared" si="178"/>
        <v>Y</v>
      </c>
      <c r="AF1125" s="11" t="str">
        <f t="shared" si="179"/>
        <v>Y</v>
      </c>
    </row>
    <row r="1126" spans="1:32" ht="13" x14ac:dyDescent="0.15">
      <c r="A1126" s="1" t="s">
        <v>2887</v>
      </c>
      <c r="B1126" s="1" t="s">
        <v>51</v>
      </c>
      <c r="C1126" s="2">
        <v>3633</v>
      </c>
      <c r="D1126" s="1" t="s">
        <v>2351</v>
      </c>
      <c r="E1126" s="1">
        <v>2</v>
      </c>
      <c r="F1126" s="1" t="s">
        <v>11</v>
      </c>
      <c r="G1126" s="1">
        <v>30</v>
      </c>
      <c r="H1126" s="1" t="s">
        <v>65</v>
      </c>
      <c r="I1126" s="1" t="s">
        <v>5</v>
      </c>
      <c r="J1126" s="1" t="s">
        <v>13</v>
      </c>
      <c r="K1126" s="1">
        <v>13</v>
      </c>
      <c r="L1126" s="3">
        <v>45491</v>
      </c>
      <c r="M1126" s="1">
        <v>14</v>
      </c>
      <c r="N1126" s="1" t="s">
        <v>2888</v>
      </c>
      <c r="O1126" s="1" t="s">
        <v>20</v>
      </c>
      <c r="P1126" s="2">
        <v>1596</v>
      </c>
      <c r="Q1126" s="1">
        <v>37.700000000000003</v>
      </c>
      <c r="R1126" s="1">
        <v>5</v>
      </c>
      <c r="S1126" s="1">
        <v>179</v>
      </c>
      <c r="T1126" s="1">
        <v>2010</v>
      </c>
      <c r="U1126" s="5" t="str">
        <f t="shared" si="170"/>
        <v>Automatic</v>
      </c>
      <c r="V1126" s="7">
        <f t="shared" si="171"/>
        <v>0</v>
      </c>
      <c r="W1126" s="7" t="str">
        <f>IFERROR(INDEX(PriceBands!C:C,MATCH(V1126,PriceBands!A:A,0)),"£30k+")</f>
        <v>£0-5k</v>
      </c>
      <c r="X1126" s="7">
        <f t="shared" si="172"/>
        <v>0</v>
      </c>
      <c r="Y1126" s="7" t="str">
        <f>IFERROR(INDEX(MileageBand!B:B,MATCH(VehicleData!X1126,MileageBand!A:A,0)),"Extremely High")</f>
        <v>Low</v>
      </c>
      <c r="Z1126" s="7">
        <f t="shared" si="173"/>
        <v>1.6</v>
      </c>
      <c r="AA1126" s="9" t="str">
        <f t="shared" si="174"/>
        <v>Y</v>
      </c>
      <c r="AB1126" s="9" t="str">
        <f t="shared" si="175"/>
        <v>Y</v>
      </c>
      <c r="AC1126" s="9" t="str">
        <f t="shared" si="176"/>
        <v>Y</v>
      </c>
      <c r="AD1126" s="9" t="str">
        <f t="shared" si="177"/>
        <v>N</v>
      </c>
      <c r="AE1126" s="9" t="str">
        <f t="shared" si="178"/>
        <v>Y</v>
      </c>
      <c r="AF1126" s="11" t="str">
        <f t="shared" si="179"/>
        <v>N</v>
      </c>
    </row>
    <row r="1127" spans="1:32" ht="13" x14ac:dyDescent="0.15">
      <c r="A1127" s="1" t="s">
        <v>2889</v>
      </c>
      <c r="B1127" s="1" t="s">
        <v>17</v>
      </c>
      <c r="C1127" s="2">
        <v>5599</v>
      </c>
      <c r="D1127" s="1" t="s">
        <v>2890</v>
      </c>
      <c r="E1127" s="1">
        <v>1</v>
      </c>
      <c r="F1127" s="1" t="s">
        <v>11</v>
      </c>
      <c r="G1127" s="2">
        <v>39307</v>
      </c>
      <c r="H1127" s="1" t="s">
        <v>65</v>
      </c>
      <c r="I1127" s="1" t="s">
        <v>5</v>
      </c>
      <c r="J1127" s="1" t="s">
        <v>13</v>
      </c>
      <c r="K1127" s="1">
        <v>9</v>
      </c>
      <c r="L1127" s="3">
        <v>45483</v>
      </c>
      <c r="M1127" s="1">
        <v>11</v>
      </c>
      <c r="N1127" s="1" t="s">
        <v>2891</v>
      </c>
      <c r="O1127" s="1" t="s">
        <v>20</v>
      </c>
      <c r="P1127" s="2">
        <v>1197</v>
      </c>
      <c r="Q1127" s="1">
        <v>50.4</v>
      </c>
      <c r="R1127" s="1">
        <v>5</v>
      </c>
      <c r="S1127" s="1">
        <v>129</v>
      </c>
      <c r="T1127" s="1">
        <v>2015</v>
      </c>
      <c r="U1127" s="5" t="str">
        <f t="shared" si="170"/>
        <v>Manual</v>
      </c>
      <c r="V1127" s="7">
        <f t="shared" si="171"/>
        <v>5000</v>
      </c>
      <c r="W1127" s="7" t="str">
        <f>IFERROR(INDEX(PriceBands!C:C,MATCH(V1127,PriceBands!A:A,0)),"£30k+")</f>
        <v>£5-10k</v>
      </c>
      <c r="X1127" s="7">
        <f t="shared" si="172"/>
        <v>0</v>
      </c>
      <c r="Y1127" s="7" t="str">
        <f>IFERROR(INDEX(MileageBand!B:B,MATCH(VehicleData!X1127,MileageBand!A:A,0)),"Extremely High")</f>
        <v>Low</v>
      </c>
      <c r="Z1127" s="7">
        <f t="shared" si="173"/>
        <v>1.2</v>
      </c>
      <c r="AA1127" s="9" t="str">
        <f t="shared" si="174"/>
        <v>Y</v>
      </c>
      <c r="AB1127" s="9" t="str">
        <f t="shared" si="175"/>
        <v>Y</v>
      </c>
      <c r="AC1127" s="9" t="str">
        <f t="shared" si="176"/>
        <v>Y</v>
      </c>
      <c r="AD1127" s="9" t="str">
        <f t="shared" si="177"/>
        <v>Y</v>
      </c>
      <c r="AE1127" s="9" t="str">
        <f t="shared" si="178"/>
        <v>Y</v>
      </c>
      <c r="AF1127" s="11" t="str">
        <f t="shared" si="179"/>
        <v>Y</v>
      </c>
    </row>
    <row r="1128" spans="1:32" ht="13" x14ac:dyDescent="0.15">
      <c r="A1128" s="1" t="s">
        <v>2892</v>
      </c>
      <c r="B1128" s="1" t="s">
        <v>51</v>
      </c>
      <c r="C1128" s="2">
        <v>30935</v>
      </c>
      <c r="D1128" s="1" t="s">
        <v>2893</v>
      </c>
      <c r="E1128" s="1">
        <v>2</v>
      </c>
      <c r="F1128" s="1" t="s">
        <v>3</v>
      </c>
      <c r="G1128" s="2">
        <v>2371</v>
      </c>
      <c r="H1128" s="1" t="s">
        <v>12</v>
      </c>
      <c r="I1128" s="1" t="s">
        <v>33</v>
      </c>
      <c r="J1128" s="1" t="s">
        <v>13</v>
      </c>
      <c r="K1128" s="1">
        <v>2</v>
      </c>
      <c r="L1128" s="3">
        <v>45991</v>
      </c>
      <c r="M1128" s="1">
        <v>21</v>
      </c>
      <c r="N1128" s="1" t="s">
        <v>2894</v>
      </c>
      <c r="O1128" s="1" t="s">
        <v>20</v>
      </c>
      <c r="P1128" s="2">
        <v>2488</v>
      </c>
      <c r="Q1128" s="1">
        <v>201.8</v>
      </c>
      <c r="R1128" s="1">
        <v>5</v>
      </c>
      <c r="S1128" s="1">
        <v>25</v>
      </c>
      <c r="T1128" s="1">
        <v>2022</v>
      </c>
      <c r="U1128" s="5" t="str">
        <f t="shared" si="170"/>
        <v>Automatic</v>
      </c>
      <c r="V1128" s="7">
        <f t="shared" si="171"/>
        <v>30000</v>
      </c>
      <c r="W1128" s="7" t="str">
        <f>IFERROR(INDEX(PriceBands!C:C,MATCH(V1128,PriceBands!A:A,0)),"£30k+")</f>
        <v>£30k+</v>
      </c>
      <c r="X1128" s="7">
        <f t="shared" si="172"/>
        <v>0</v>
      </c>
      <c r="Y1128" s="7" t="str">
        <f>IFERROR(INDEX(MileageBand!B:B,MATCH(VehicleData!X1128,MileageBand!A:A,0)),"Extremely High")</f>
        <v>Low</v>
      </c>
      <c r="Z1128" s="7">
        <f t="shared" si="173"/>
        <v>2.5</v>
      </c>
      <c r="AA1128" s="9" t="str">
        <f t="shared" si="174"/>
        <v>N</v>
      </c>
      <c r="AB1128" s="9" t="str">
        <f t="shared" si="175"/>
        <v>Y</v>
      </c>
      <c r="AC1128" s="9" t="str">
        <f t="shared" si="176"/>
        <v>Y</v>
      </c>
      <c r="AD1128" s="9" t="str">
        <f t="shared" si="177"/>
        <v>Y</v>
      </c>
      <c r="AE1128" s="9" t="str">
        <f t="shared" si="178"/>
        <v>Y</v>
      </c>
      <c r="AF1128" s="11" t="str">
        <f t="shared" si="179"/>
        <v>N</v>
      </c>
    </row>
    <row r="1129" spans="1:32" ht="13" x14ac:dyDescent="0.15">
      <c r="A1129" s="1" t="s">
        <v>2895</v>
      </c>
      <c r="B1129" s="1" t="s">
        <v>9</v>
      </c>
      <c r="C1129" s="2">
        <v>4195</v>
      </c>
      <c r="D1129" s="1" t="s">
        <v>2896</v>
      </c>
      <c r="E1129" s="1">
        <v>1</v>
      </c>
      <c r="F1129" s="1" t="s">
        <v>11</v>
      </c>
      <c r="G1129" s="2">
        <v>4200</v>
      </c>
      <c r="H1129" s="1" t="s">
        <v>56</v>
      </c>
      <c r="I1129" s="1" t="s">
        <v>5</v>
      </c>
      <c r="J1129" s="1" t="s">
        <v>42</v>
      </c>
      <c r="K1129" s="1">
        <v>10</v>
      </c>
      <c r="L1129" s="3">
        <v>45546</v>
      </c>
      <c r="M1129" s="1">
        <v>7</v>
      </c>
      <c r="N1129" s="1" t="s">
        <v>2897</v>
      </c>
      <c r="O1129" s="1" t="s">
        <v>44</v>
      </c>
      <c r="P1129" s="2">
        <v>1398</v>
      </c>
      <c r="Q1129" s="1">
        <v>47.1</v>
      </c>
      <c r="R1129" s="1">
        <v>5</v>
      </c>
      <c r="S1129" s="1">
        <v>140</v>
      </c>
      <c r="T1129" s="1">
        <v>2014</v>
      </c>
      <c r="U1129" s="5" t="str">
        <f t="shared" si="170"/>
        <v>Manual</v>
      </c>
      <c r="V1129" s="7">
        <f t="shared" si="171"/>
        <v>0</v>
      </c>
      <c r="W1129" s="7" t="str">
        <f>IFERROR(INDEX(PriceBands!C:C,MATCH(V1129,PriceBands!A:A,0)),"£30k+")</f>
        <v>£0-5k</v>
      </c>
      <c r="X1129" s="7">
        <f t="shared" si="172"/>
        <v>0</v>
      </c>
      <c r="Y1129" s="7" t="str">
        <f>IFERROR(INDEX(MileageBand!B:B,MATCH(VehicleData!X1129,MileageBand!A:A,0)),"Extremely High")</f>
        <v>Low</v>
      </c>
      <c r="Z1129" s="7">
        <f t="shared" si="173"/>
        <v>1.4</v>
      </c>
      <c r="AA1129" s="9" t="str">
        <f t="shared" si="174"/>
        <v>Y</v>
      </c>
      <c r="AB1129" s="9" t="str">
        <f t="shared" si="175"/>
        <v>Y</v>
      </c>
      <c r="AC1129" s="9" t="str">
        <f t="shared" si="176"/>
        <v>Y</v>
      </c>
      <c r="AD1129" s="9" t="str">
        <f t="shared" si="177"/>
        <v>Y</v>
      </c>
      <c r="AE1129" s="9" t="str">
        <f t="shared" si="178"/>
        <v>Y</v>
      </c>
      <c r="AF1129" s="11" t="str">
        <f t="shared" si="179"/>
        <v>Y</v>
      </c>
    </row>
    <row r="1130" spans="1:32" ht="13" x14ac:dyDescent="0.15">
      <c r="A1130" s="1" t="s">
        <v>2898</v>
      </c>
      <c r="B1130" s="1" t="s">
        <v>51</v>
      </c>
      <c r="C1130" s="2">
        <v>4445</v>
      </c>
      <c r="D1130" s="1" t="s">
        <v>2899</v>
      </c>
      <c r="E1130" s="1">
        <v>1</v>
      </c>
      <c r="F1130" s="1" t="s">
        <v>11</v>
      </c>
      <c r="G1130" s="2">
        <v>38198</v>
      </c>
      <c r="H1130" s="1" t="s">
        <v>98</v>
      </c>
      <c r="I1130" s="1" t="s">
        <v>5</v>
      </c>
      <c r="J1130" s="1" t="s">
        <v>42</v>
      </c>
      <c r="K1130" s="1">
        <v>12</v>
      </c>
      <c r="L1130" s="3">
        <v>45638</v>
      </c>
      <c r="M1130" s="1">
        <v>22</v>
      </c>
      <c r="N1130" s="1" t="s">
        <v>2900</v>
      </c>
      <c r="O1130" s="1" t="s">
        <v>44</v>
      </c>
      <c r="P1130" s="2">
        <v>1596</v>
      </c>
      <c r="Q1130" s="1">
        <v>42.8</v>
      </c>
      <c r="R1130" s="1">
        <v>7</v>
      </c>
      <c r="S1130" s="1">
        <v>154</v>
      </c>
      <c r="T1130" s="1">
        <v>2012</v>
      </c>
      <c r="U1130" s="5" t="str">
        <f t="shared" si="170"/>
        <v>Manual</v>
      </c>
      <c r="V1130" s="7">
        <f t="shared" si="171"/>
        <v>0</v>
      </c>
      <c r="W1130" s="7" t="str">
        <f>IFERROR(INDEX(PriceBands!C:C,MATCH(V1130,PriceBands!A:A,0)),"£30k+")</f>
        <v>£0-5k</v>
      </c>
      <c r="X1130" s="7">
        <f t="shared" si="172"/>
        <v>0</v>
      </c>
      <c r="Y1130" s="7" t="str">
        <f>IFERROR(INDEX(MileageBand!B:B,MATCH(VehicleData!X1130,MileageBand!A:A,0)),"Extremely High")</f>
        <v>Low</v>
      </c>
      <c r="Z1130" s="7">
        <f t="shared" si="173"/>
        <v>1.6</v>
      </c>
      <c r="AA1130" s="9" t="str">
        <f t="shared" si="174"/>
        <v>Y</v>
      </c>
      <c r="AB1130" s="9" t="str">
        <f t="shared" si="175"/>
        <v>Y</v>
      </c>
      <c r="AC1130" s="9" t="str">
        <f t="shared" si="176"/>
        <v>Y</v>
      </c>
      <c r="AD1130" s="9" t="str">
        <f t="shared" si="177"/>
        <v>N</v>
      </c>
      <c r="AE1130" s="9" t="str">
        <f t="shared" si="178"/>
        <v>Y</v>
      </c>
      <c r="AF1130" s="11" t="str">
        <f t="shared" si="179"/>
        <v>N</v>
      </c>
    </row>
    <row r="1131" spans="1:32" ht="13" x14ac:dyDescent="0.15">
      <c r="A1131" s="1" t="s">
        <v>2901</v>
      </c>
      <c r="B1131" s="1" t="s">
        <v>1</v>
      </c>
      <c r="C1131" s="2">
        <v>2690</v>
      </c>
      <c r="D1131" s="1" t="s">
        <v>2902</v>
      </c>
      <c r="E1131" s="1">
        <v>2</v>
      </c>
      <c r="F1131" s="1" t="s">
        <v>11</v>
      </c>
      <c r="G1131" s="2">
        <v>44000</v>
      </c>
      <c r="H1131" s="1" t="s">
        <v>48</v>
      </c>
      <c r="I1131" s="1" t="s">
        <v>25</v>
      </c>
      <c r="J1131" s="1" t="s">
        <v>13</v>
      </c>
      <c r="K1131" s="1">
        <v>13</v>
      </c>
      <c r="L1131" s="3">
        <v>44551</v>
      </c>
      <c r="M1131" s="1">
        <v>16</v>
      </c>
      <c r="N1131" s="1" t="s">
        <v>2903</v>
      </c>
      <c r="O1131" s="1" t="s">
        <v>20</v>
      </c>
      <c r="P1131" s="2">
        <v>1591</v>
      </c>
      <c r="Q1131" s="1">
        <v>42.8</v>
      </c>
      <c r="R1131" s="1">
        <v>5</v>
      </c>
      <c r="S1131" s="1">
        <v>158</v>
      </c>
      <c r="T1131" s="1">
        <v>2011</v>
      </c>
      <c r="U1131" s="5" t="str">
        <f t="shared" si="170"/>
        <v>Automatic</v>
      </c>
      <c r="V1131" s="7">
        <f t="shared" si="171"/>
        <v>0</v>
      </c>
      <c r="W1131" s="7" t="str">
        <f>IFERROR(INDEX(PriceBands!C:C,MATCH(V1131,PriceBands!A:A,0)),"£30k+")</f>
        <v>£0-5k</v>
      </c>
      <c r="X1131" s="7">
        <f t="shared" si="172"/>
        <v>0</v>
      </c>
      <c r="Y1131" s="7" t="str">
        <f>IFERROR(INDEX(MileageBand!B:B,MATCH(VehicleData!X1131,MileageBand!A:A,0)),"Extremely High")</f>
        <v>Low</v>
      </c>
      <c r="Z1131" s="7">
        <f t="shared" si="173"/>
        <v>1.6</v>
      </c>
      <c r="AA1131" s="9" t="str">
        <f t="shared" si="174"/>
        <v>Y</v>
      </c>
      <c r="AB1131" s="9" t="str">
        <f t="shared" si="175"/>
        <v>Y</v>
      </c>
      <c r="AC1131" s="9" t="str">
        <f t="shared" si="176"/>
        <v>Y</v>
      </c>
      <c r="AD1131" s="9" t="str">
        <f t="shared" si="177"/>
        <v>N</v>
      </c>
      <c r="AE1131" s="9" t="str">
        <f t="shared" si="178"/>
        <v>Y</v>
      </c>
      <c r="AF1131" s="11" t="str">
        <f t="shared" si="179"/>
        <v>N</v>
      </c>
    </row>
    <row r="1132" spans="1:32" ht="13" x14ac:dyDescent="0.15">
      <c r="A1132" s="1" t="s">
        <v>2904</v>
      </c>
      <c r="B1132" s="1" t="s">
        <v>104</v>
      </c>
      <c r="C1132" s="2">
        <v>22245</v>
      </c>
      <c r="D1132" s="1" t="s">
        <v>218</v>
      </c>
      <c r="E1132" s="1">
        <v>2</v>
      </c>
      <c r="F1132" s="1" t="s">
        <v>3</v>
      </c>
      <c r="G1132" s="2">
        <v>5545</v>
      </c>
      <c r="H1132" s="1" t="s">
        <v>56</v>
      </c>
      <c r="I1132" s="1" t="s">
        <v>5</v>
      </c>
      <c r="J1132" s="1" t="s">
        <v>13</v>
      </c>
      <c r="K1132" s="1">
        <v>2</v>
      </c>
      <c r="L1132" s="3">
        <v>45838</v>
      </c>
      <c r="M1132" s="1">
        <v>15</v>
      </c>
      <c r="N1132" s="1" t="s">
        <v>2905</v>
      </c>
      <c r="O1132" s="1" t="s">
        <v>20</v>
      </c>
      <c r="P1132" s="2">
        <v>1798</v>
      </c>
      <c r="Q1132" s="1">
        <v>62.8</v>
      </c>
      <c r="R1132" s="1">
        <v>5</v>
      </c>
      <c r="S1132" s="1">
        <v>102</v>
      </c>
      <c r="T1132" s="1">
        <v>2022</v>
      </c>
      <c r="U1132" s="5" t="str">
        <f t="shared" si="170"/>
        <v>Automatic</v>
      </c>
      <c r="V1132" s="7">
        <f t="shared" si="171"/>
        <v>20000</v>
      </c>
      <c r="W1132" s="7" t="str">
        <f>IFERROR(INDEX(PriceBands!C:C,MATCH(V1132,PriceBands!A:A,0)),"£30k+")</f>
        <v>£20-25k</v>
      </c>
      <c r="X1132" s="7">
        <f t="shared" si="172"/>
        <v>0</v>
      </c>
      <c r="Y1132" s="7" t="str">
        <f>IFERROR(INDEX(MileageBand!B:B,MATCH(VehicleData!X1132,MileageBand!A:A,0)),"Extremely High")</f>
        <v>Low</v>
      </c>
      <c r="Z1132" s="7">
        <f t="shared" si="173"/>
        <v>1.8</v>
      </c>
      <c r="AA1132" s="9" t="str">
        <f t="shared" si="174"/>
        <v>Y</v>
      </c>
      <c r="AB1132" s="9" t="str">
        <f t="shared" si="175"/>
        <v>Y</v>
      </c>
      <c r="AC1132" s="9" t="str">
        <f t="shared" si="176"/>
        <v>Y</v>
      </c>
      <c r="AD1132" s="9" t="str">
        <f t="shared" si="177"/>
        <v>Y</v>
      </c>
      <c r="AE1132" s="9" t="str">
        <f t="shared" si="178"/>
        <v>Y</v>
      </c>
      <c r="AF1132" s="11" t="str">
        <f t="shared" si="179"/>
        <v>Y</v>
      </c>
    </row>
    <row r="1133" spans="1:32" ht="13" x14ac:dyDescent="0.15">
      <c r="A1133" s="1" t="s">
        <v>2906</v>
      </c>
      <c r="B1133" s="1" t="s">
        <v>51</v>
      </c>
      <c r="C1133" s="2">
        <v>12145</v>
      </c>
      <c r="D1133" s="1" t="s">
        <v>2907</v>
      </c>
      <c r="E1133" s="1">
        <v>2</v>
      </c>
      <c r="F1133" s="1" t="s">
        <v>11</v>
      </c>
      <c r="G1133" s="2">
        <v>13600</v>
      </c>
      <c r="H1133" s="1" t="s">
        <v>65</v>
      </c>
      <c r="I1133" s="1" t="s">
        <v>25</v>
      </c>
      <c r="J1133" s="1" t="s">
        <v>907</v>
      </c>
      <c r="K1133" s="1">
        <v>9</v>
      </c>
      <c r="L1133" s="3">
        <v>44524</v>
      </c>
      <c r="M1133" s="1">
        <v>23</v>
      </c>
      <c r="N1133" s="1" t="s">
        <v>2908</v>
      </c>
      <c r="O1133" s="1" t="s">
        <v>20</v>
      </c>
      <c r="P1133" s="2">
        <v>1498</v>
      </c>
      <c r="Q1133" s="1">
        <v>38.200000000000003</v>
      </c>
      <c r="R1133" s="1">
        <v>5</v>
      </c>
      <c r="S1133" s="1">
        <v>171</v>
      </c>
      <c r="T1133" s="1">
        <v>2015</v>
      </c>
      <c r="U1133" s="5" t="str">
        <f t="shared" si="170"/>
        <v>Automatic</v>
      </c>
      <c r="V1133" s="7">
        <f t="shared" si="171"/>
        <v>10000</v>
      </c>
      <c r="W1133" s="7" t="str">
        <f>IFERROR(INDEX(PriceBands!C:C,MATCH(V1133,PriceBands!A:A,0)),"£30k+")</f>
        <v>£10-£15k</v>
      </c>
      <c r="X1133" s="7">
        <f t="shared" si="172"/>
        <v>0</v>
      </c>
      <c r="Y1133" s="7" t="str">
        <f>IFERROR(INDEX(MileageBand!B:B,MATCH(VehicleData!X1133,MileageBand!A:A,0)),"Extremely High")</f>
        <v>Low</v>
      </c>
      <c r="Z1133" s="7">
        <f t="shared" si="173"/>
        <v>1.5</v>
      </c>
      <c r="AA1133" s="9" t="str">
        <f t="shared" si="174"/>
        <v>Y</v>
      </c>
      <c r="AB1133" s="9" t="str">
        <f t="shared" si="175"/>
        <v>Y</v>
      </c>
      <c r="AC1133" s="9" t="str">
        <f t="shared" si="176"/>
        <v>Y</v>
      </c>
      <c r="AD1133" s="9" t="str">
        <f t="shared" si="177"/>
        <v>Y</v>
      </c>
      <c r="AE1133" s="9" t="str">
        <f t="shared" si="178"/>
        <v>Y</v>
      </c>
      <c r="AF1133" s="11" t="str">
        <f t="shared" si="179"/>
        <v>Y</v>
      </c>
    </row>
    <row r="1134" spans="1:32" ht="13" x14ac:dyDescent="0.15">
      <c r="A1134" s="1" t="s">
        <v>2909</v>
      </c>
      <c r="B1134" s="1" t="s">
        <v>9</v>
      </c>
      <c r="C1134" s="2">
        <v>1595</v>
      </c>
      <c r="D1134" s="1" t="s">
        <v>2910</v>
      </c>
      <c r="E1134" s="1">
        <v>1</v>
      </c>
      <c r="F1134" s="1" t="s">
        <v>11</v>
      </c>
      <c r="G1134" s="2">
        <v>90160</v>
      </c>
      <c r="H1134" s="1" t="s">
        <v>12</v>
      </c>
      <c r="I1134" s="1" t="s">
        <v>25</v>
      </c>
      <c r="J1134" s="1" t="s">
        <v>13</v>
      </c>
      <c r="K1134" s="1">
        <v>14</v>
      </c>
      <c r="L1134" s="3">
        <v>44783</v>
      </c>
      <c r="M1134" s="1">
        <v>6</v>
      </c>
      <c r="N1134" s="1" t="s">
        <v>2911</v>
      </c>
      <c r="O1134" s="1" t="s">
        <v>15</v>
      </c>
      <c r="P1134" s="2">
        <v>1229</v>
      </c>
      <c r="Q1134" s="1">
        <v>53.3</v>
      </c>
      <c r="R1134" s="1">
        <v>5</v>
      </c>
      <c r="S1134" s="1">
        <v>124</v>
      </c>
      <c r="T1134" s="1">
        <v>2010</v>
      </c>
      <c r="U1134" s="5" t="str">
        <f t="shared" si="170"/>
        <v>Manual</v>
      </c>
      <c r="V1134" s="7">
        <f t="shared" si="171"/>
        <v>0</v>
      </c>
      <c r="W1134" s="7" t="str">
        <f>IFERROR(INDEX(PriceBands!C:C,MATCH(V1134,PriceBands!A:A,0)),"£30k+")</f>
        <v>£0-5k</v>
      </c>
      <c r="X1134" s="7">
        <f t="shared" si="172"/>
        <v>50000</v>
      </c>
      <c r="Y1134" s="7" t="str">
        <f>IFERROR(INDEX(MileageBand!B:B,MATCH(VehicleData!X1134,MileageBand!A:A,0)),"Extremely High")</f>
        <v>Medium</v>
      </c>
      <c r="Z1134" s="7">
        <f t="shared" si="173"/>
        <v>1.2</v>
      </c>
      <c r="AA1134" s="9" t="str">
        <f t="shared" si="174"/>
        <v>Y</v>
      </c>
      <c r="AB1134" s="9" t="str">
        <f t="shared" si="175"/>
        <v>Y</v>
      </c>
      <c r="AC1134" s="9" t="str">
        <f t="shared" si="176"/>
        <v>Y</v>
      </c>
      <c r="AD1134" s="9" t="str">
        <f t="shared" si="177"/>
        <v>N</v>
      </c>
      <c r="AE1134" s="9" t="str">
        <f t="shared" si="178"/>
        <v>Y</v>
      </c>
      <c r="AF1134" s="11" t="str">
        <f t="shared" si="179"/>
        <v>N</v>
      </c>
    </row>
    <row r="1135" spans="1:32" ht="13" x14ac:dyDescent="0.15">
      <c r="A1135" s="1" t="s">
        <v>2912</v>
      </c>
      <c r="B1135" s="1" t="s">
        <v>51</v>
      </c>
      <c r="C1135" s="2">
        <v>30833</v>
      </c>
      <c r="D1135" s="1" t="s">
        <v>2893</v>
      </c>
      <c r="E1135" s="1">
        <v>2</v>
      </c>
      <c r="F1135" s="1" t="s">
        <v>3</v>
      </c>
      <c r="G1135" s="2">
        <v>4474</v>
      </c>
      <c r="H1135" s="1" t="s">
        <v>48</v>
      </c>
      <c r="I1135" s="1" t="s">
        <v>33</v>
      </c>
      <c r="J1135" s="1" t="s">
        <v>13</v>
      </c>
      <c r="K1135" s="1">
        <v>2</v>
      </c>
      <c r="L1135" s="3">
        <v>45991</v>
      </c>
      <c r="M1135" s="1">
        <v>21</v>
      </c>
      <c r="N1135" s="1" t="s">
        <v>2913</v>
      </c>
      <c r="O1135" s="1" t="s">
        <v>20</v>
      </c>
      <c r="P1135" s="2">
        <v>2488</v>
      </c>
      <c r="Q1135" s="1">
        <v>201.8</v>
      </c>
      <c r="R1135" s="1">
        <v>5</v>
      </c>
      <c r="S1135" s="1">
        <v>25</v>
      </c>
      <c r="T1135" s="1">
        <v>2022</v>
      </c>
      <c r="U1135" s="5" t="str">
        <f t="shared" si="170"/>
        <v>Automatic</v>
      </c>
      <c r="V1135" s="7">
        <f t="shared" si="171"/>
        <v>30000</v>
      </c>
      <c r="W1135" s="7" t="str">
        <f>IFERROR(INDEX(PriceBands!C:C,MATCH(V1135,PriceBands!A:A,0)),"£30k+")</f>
        <v>£30k+</v>
      </c>
      <c r="X1135" s="7">
        <f t="shared" si="172"/>
        <v>0</v>
      </c>
      <c r="Y1135" s="7" t="str">
        <f>IFERROR(INDEX(MileageBand!B:B,MATCH(VehicleData!X1135,MileageBand!A:A,0)),"Extremely High")</f>
        <v>Low</v>
      </c>
      <c r="Z1135" s="7">
        <f t="shared" si="173"/>
        <v>2.5</v>
      </c>
      <c r="AA1135" s="9" t="str">
        <f t="shared" si="174"/>
        <v>N</v>
      </c>
      <c r="AB1135" s="9" t="str">
        <f t="shared" si="175"/>
        <v>Y</v>
      </c>
      <c r="AC1135" s="9" t="str">
        <f t="shared" si="176"/>
        <v>Y</v>
      </c>
      <c r="AD1135" s="9" t="str">
        <f t="shared" si="177"/>
        <v>Y</v>
      </c>
      <c r="AE1135" s="9" t="str">
        <f t="shared" si="178"/>
        <v>Y</v>
      </c>
      <c r="AF1135" s="11" t="str">
        <f t="shared" si="179"/>
        <v>N</v>
      </c>
    </row>
    <row r="1136" spans="1:32" ht="13" x14ac:dyDescent="0.15">
      <c r="A1136" s="1" t="s">
        <v>2914</v>
      </c>
      <c r="B1136" s="1" t="s">
        <v>46</v>
      </c>
      <c r="C1136" s="2">
        <v>11545</v>
      </c>
      <c r="D1136" s="1" t="s">
        <v>2915</v>
      </c>
      <c r="E1136" s="1">
        <v>2</v>
      </c>
      <c r="F1136" s="1" t="s">
        <v>11</v>
      </c>
      <c r="G1136" s="2">
        <v>64200</v>
      </c>
      <c r="H1136" s="1" t="s">
        <v>4</v>
      </c>
      <c r="I1136" s="1" t="s">
        <v>5</v>
      </c>
      <c r="J1136" s="1" t="s">
        <v>13</v>
      </c>
      <c r="K1136" s="1">
        <v>12</v>
      </c>
      <c r="L1136" s="3">
        <v>45688</v>
      </c>
      <c r="M1136" s="1">
        <v>27</v>
      </c>
      <c r="N1136" s="1" t="s">
        <v>2916</v>
      </c>
      <c r="O1136" s="1" t="s">
        <v>20</v>
      </c>
      <c r="P1136" s="2">
        <v>1798</v>
      </c>
      <c r="Q1136" s="1">
        <v>47.9</v>
      </c>
      <c r="R1136" s="1">
        <v>5</v>
      </c>
      <c r="S1136" s="1">
        <v>136</v>
      </c>
      <c r="T1136" s="1">
        <v>2012</v>
      </c>
      <c r="U1136" s="5" t="str">
        <f t="shared" si="170"/>
        <v>Automatic</v>
      </c>
      <c r="V1136" s="7">
        <f t="shared" si="171"/>
        <v>10000</v>
      </c>
      <c r="W1136" s="7" t="str">
        <f>IFERROR(INDEX(PriceBands!C:C,MATCH(V1136,PriceBands!A:A,0)),"£30k+")</f>
        <v>£10-£15k</v>
      </c>
      <c r="X1136" s="7">
        <f t="shared" si="172"/>
        <v>50000</v>
      </c>
      <c r="Y1136" s="7" t="str">
        <f>IFERROR(INDEX(MileageBand!B:B,MATCH(VehicleData!X1136,MileageBand!A:A,0)),"Extremely High")</f>
        <v>Medium</v>
      </c>
      <c r="Z1136" s="7">
        <f t="shared" si="173"/>
        <v>1.8</v>
      </c>
      <c r="AA1136" s="9" t="str">
        <f t="shared" si="174"/>
        <v>Y</v>
      </c>
      <c r="AB1136" s="9" t="str">
        <f t="shared" si="175"/>
        <v>Y</v>
      </c>
      <c r="AC1136" s="9" t="str">
        <f t="shared" si="176"/>
        <v>Y</v>
      </c>
      <c r="AD1136" s="9" t="str">
        <f t="shared" si="177"/>
        <v>N</v>
      </c>
      <c r="AE1136" s="9" t="str">
        <f t="shared" si="178"/>
        <v>Y</v>
      </c>
      <c r="AF1136" s="11" t="str">
        <f t="shared" si="179"/>
        <v>N</v>
      </c>
    </row>
    <row r="1137" spans="1:32" ht="13" x14ac:dyDescent="0.15">
      <c r="A1137" s="1" t="s">
        <v>2917</v>
      </c>
      <c r="B1137" s="1" t="s">
        <v>36</v>
      </c>
      <c r="C1137" s="2">
        <v>3555</v>
      </c>
      <c r="D1137" s="1" t="s">
        <v>641</v>
      </c>
      <c r="E1137" s="1">
        <v>2</v>
      </c>
      <c r="F1137" s="1" t="s">
        <v>11</v>
      </c>
      <c r="G1137" s="2">
        <v>90000</v>
      </c>
      <c r="H1137" s="1" t="s">
        <v>48</v>
      </c>
      <c r="I1137" s="1" t="s">
        <v>66</v>
      </c>
      <c r="J1137" s="1" t="s">
        <v>117</v>
      </c>
      <c r="K1137" s="1">
        <v>12</v>
      </c>
      <c r="L1137" s="3">
        <v>45192</v>
      </c>
      <c r="M1137" s="1">
        <v>4</v>
      </c>
      <c r="N1137" s="1" t="s">
        <v>2918</v>
      </c>
      <c r="O1137" s="1" t="s">
        <v>119</v>
      </c>
      <c r="P1137" s="1">
        <v>999</v>
      </c>
      <c r="Q1137" s="1">
        <v>65.7</v>
      </c>
      <c r="R1137" s="1">
        <v>2</v>
      </c>
      <c r="S1137" s="1">
        <v>98</v>
      </c>
      <c r="T1137" s="1">
        <v>2012</v>
      </c>
      <c r="U1137" s="5" t="str">
        <f t="shared" si="170"/>
        <v>Automatic</v>
      </c>
      <c r="V1137" s="7">
        <f t="shared" si="171"/>
        <v>0</v>
      </c>
      <c r="W1137" s="7" t="str">
        <f>IFERROR(INDEX(PriceBands!C:C,MATCH(V1137,PriceBands!A:A,0)),"£30k+")</f>
        <v>£0-5k</v>
      </c>
      <c r="X1137" s="7">
        <f t="shared" si="172"/>
        <v>50000</v>
      </c>
      <c r="Y1137" s="7" t="str">
        <f>IFERROR(INDEX(MileageBand!B:B,MATCH(VehicleData!X1137,MileageBand!A:A,0)),"Extremely High")</f>
        <v>Medium</v>
      </c>
      <c r="Z1137" s="7">
        <f t="shared" si="173"/>
        <v>1</v>
      </c>
      <c r="AA1137" s="9" t="str">
        <f t="shared" si="174"/>
        <v>Y</v>
      </c>
      <c r="AB1137" s="9" t="str">
        <f t="shared" si="175"/>
        <v>Y</v>
      </c>
      <c r="AC1137" s="9" t="str">
        <f t="shared" si="176"/>
        <v>Y</v>
      </c>
      <c r="AD1137" s="9" t="str">
        <f t="shared" si="177"/>
        <v>N</v>
      </c>
      <c r="AE1137" s="9" t="str">
        <f t="shared" si="178"/>
        <v>Y</v>
      </c>
      <c r="AF1137" s="11" t="str">
        <f t="shared" si="179"/>
        <v>N</v>
      </c>
    </row>
    <row r="1138" spans="1:32" ht="13" x14ac:dyDescent="0.15">
      <c r="A1138" s="1" t="s">
        <v>2919</v>
      </c>
      <c r="B1138" s="1" t="s">
        <v>51</v>
      </c>
      <c r="C1138" s="2">
        <v>21395</v>
      </c>
      <c r="D1138" s="1" t="s">
        <v>2920</v>
      </c>
      <c r="E1138" s="1">
        <v>1</v>
      </c>
      <c r="F1138" s="1" t="s">
        <v>11</v>
      </c>
      <c r="G1138" s="2">
        <v>2000</v>
      </c>
      <c r="H1138" s="1" t="s">
        <v>65</v>
      </c>
      <c r="I1138" s="1" t="s">
        <v>25</v>
      </c>
      <c r="J1138" s="1" t="s">
        <v>13</v>
      </c>
      <c r="K1138" s="1">
        <v>6</v>
      </c>
      <c r="L1138" s="3">
        <v>44679</v>
      </c>
      <c r="M1138" s="1">
        <v>34</v>
      </c>
      <c r="N1138" s="1" t="s">
        <v>2921</v>
      </c>
      <c r="O1138" s="1" t="s">
        <v>20</v>
      </c>
      <c r="P1138" s="2">
        <v>1999</v>
      </c>
      <c r="Q1138" s="1">
        <v>41.5</v>
      </c>
      <c r="R1138" s="1">
        <v>5</v>
      </c>
      <c r="S1138" s="1">
        <v>159</v>
      </c>
      <c r="T1138" s="1">
        <v>2018</v>
      </c>
      <c r="U1138" s="5" t="str">
        <f t="shared" si="170"/>
        <v>Manual</v>
      </c>
      <c r="V1138" s="7">
        <f t="shared" si="171"/>
        <v>20000</v>
      </c>
      <c r="W1138" s="7" t="str">
        <f>IFERROR(INDEX(PriceBands!C:C,MATCH(V1138,PriceBands!A:A,0)),"£30k+")</f>
        <v>£20-25k</v>
      </c>
      <c r="X1138" s="7">
        <f t="shared" si="172"/>
        <v>0</v>
      </c>
      <c r="Y1138" s="7" t="str">
        <f>IFERROR(INDEX(MileageBand!B:B,MATCH(VehicleData!X1138,MileageBand!A:A,0)),"Extremely High")</f>
        <v>Low</v>
      </c>
      <c r="Z1138" s="7">
        <f t="shared" si="173"/>
        <v>2</v>
      </c>
      <c r="AA1138" s="9" t="str">
        <f t="shared" si="174"/>
        <v>Y</v>
      </c>
      <c r="AB1138" s="9" t="str">
        <f t="shared" si="175"/>
        <v>Y</v>
      </c>
      <c r="AC1138" s="9" t="str">
        <f t="shared" si="176"/>
        <v>Y</v>
      </c>
      <c r="AD1138" s="9" t="str">
        <f t="shared" si="177"/>
        <v>Y</v>
      </c>
      <c r="AE1138" s="9" t="str">
        <f t="shared" si="178"/>
        <v>Y</v>
      </c>
      <c r="AF1138" s="11" t="str">
        <f t="shared" si="179"/>
        <v>Y</v>
      </c>
    </row>
    <row r="1139" spans="1:32" ht="13" x14ac:dyDescent="0.15">
      <c r="A1139" s="1" t="s">
        <v>2922</v>
      </c>
      <c r="B1139" s="1" t="s">
        <v>108</v>
      </c>
      <c r="C1139" s="2">
        <v>5774</v>
      </c>
      <c r="D1139" s="1" t="s">
        <v>1400</v>
      </c>
      <c r="E1139" s="1">
        <v>1</v>
      </c>
      <c r="F1139" s="1" t="s">
        <v>11</v>
      </c>
      <c r="G1139" s="2">
        <v>50000</v>
      </c>
      <c r="H1139" s="1" t="s">
        <v>12</v>
      </c>
      <c r="I1139" s="1" t="s">
        <v>5</v>
      </c>
      <c r="J1139" s="1" t="s">
        <v>13</v>
      </c>
      <c r="K1139" s="1">
        <v>7</v>
      </c>
      <c r="L1139" s="3">
        <v>45640</v>
      </c>
      <c r="M1139" s="1">
        <v>2</v>
      </c>
      <c r="N1139" s="1" t="s">
        <v>2923</v>
      </c>
      <c r="O1139" s="1" t="s">
        <v>20</v>
      </c>
      <c r="P1139" s="1">
        <v>998</v>
      </c>
      <c r="Q1139" s="1">
        <v>60.1</v>
      </c>
      <c r="R1139" s="1">
        <v>5</v>
      </c>
      <c r="S1139" s="1">
        <v>108</v>
      </c>
      <c r="T1139" s="1">
        <v>2017</v>
      </c>
      <c r="U1139" s="5" t="str">
        <f t="shared" si="170"/>
        <v>Manual</v>
      </c>
      <c r="V1139" s="7">
        <f t="shared" si="171"/>
        <v>5000</v>
      </c>
      <c r="W1139" s="7" t="str">
        <f>IFERROR(INDEX(PriceBands!C:C,MATCH(V1139,PriceBands!A:A,0)),"£30k+")</f>
        <v>£5-10k</v>
      </c>
      <c r="X1139" s="7">
        <f t="shared" si="172"/>
        <v>50000</v>
      </c>
      <c r="Y1139" s="7" t="str">
        <f>IFERROR(INDEX(MileageBand!B:B,MATCH(VehicleData!X1139,MileageBand!A:A,0)),"Extremely High")</f>
        <v>Medium</v>
      </c>
      <c r="Z1139" s="7">
        <f t="shared" si="173"/>
        <v>1</v>
      </c>
      <c r="AA1139" s="9" t="str">
        <f t="shared" si="174"/>
        <v>Y</v>
      </c>
      <c r="AB1139" s="9" t="str">
        <f t="shared" si="175"/>
        <v>Y</v>
      </c>
      <c r="AC1139" s="9" t="str">
        <f t="shared" si="176"/>
        <v>Y</v>
      </c>
      <c r="AD1139" s="9" t="str">
        <f t="shared" si="177"/>
        <v>Y</v>
      </c>
      <c r="AE1139" s="9" t="str">
        <f t="shared" si="178"/>
        <v>Y</v>
      </c>
      <c r="AF1139" s="11" t="str">
        <f t="shared" si="179"/>
        <v>Y</v>
      </c>
    </row>
    <row r="1140" spans="1:32" ht="13" x14ac:dyDescent="0.15">
      <c r="A1140" s="1" t="s">
        <v>2924</v>
      </c>
      <c r="B1140" s="1" t="s">
        <v>94</v>
      </c>
      <c r="C1140" s="2">
        <v>15100</v>
      </c>
      <c r="D1140" s="1" t="s">
        <v>2925</v>
      </c>
      <c r="E1140" s="1">
        <v>2</v>
      </c>
      <c r="F1140" s="1" t="s">
        <v>24</v>
      </c>
      <c r="G1140" s="2">
        <v>34000</v>
      </c>
      <c r="H1140" s="1" t="s">
        <v>32</v>
      </c>
      <c r="I1140" s="1" t="s">
        <v>5</v>
      </c>
      <c r="J1140" s="1" t="s">
        <v>6</v>
      </c>
      <c r="K1140" s="1">
        <v>8</v>
      </c>
      <c r="L1140" s="3">
        <v>45440</v>
      </c>
      <c r="M1140" s="1">
        <v>26</v>
      </c>
      <c r="N1140" s="1" t="s">
        <v>2926</v>
      </c>
      <c r="O1140" s="1" t="s">
        <v>6</v>
      </c>
      <c r="P1140" s="2">
        <v>1995</v>
      </c>
      <c r="Q1140" s="1">
        <v>65.7</v>
      </c>
      <c r="R1140" s="1">
        <v>5</v>
      </c>
      <c r="S1140" s="1">
        <v>114</v>
      </c>
      <c r="T1140" s="1">
        <v>2016</v>
      </c>
      <c r="U1140" s="5" t="str">
        <f t="shared" si="170"/>
        <v>Automatic</v>
      </c>
      <c r="V1140" s="7">
        <f t="shared" si="171"/>
        <v>15000</v>
      </c>
      <c r="W1140" s="7" t="str">
        <f>IFERROR(INDEX(PriceBands!C:C,MATCH(V1140,PriceBands!A:A,0)),"£30k+")</f>
        <v>£15-20k</v>
      </c>
      <c r="X1140" s="7">
        <f t="shared" si="172"/>
        <v>0</v>
      </c>
      <c r="Y1140" s="7" t="str">
        <f>IFERROR(INDEX(MileageBand!B:B,MATCH(VehicleData!X1140,MileageBand!A:A,0)),"Extremely High")</f>
        <v>Low</v>
      </c>
      <c r="Z1140" s="7">
        <f t="shared" si="173"/>
        <v>2</v>
      </c>
      <c r="AA1140" s="9" t="str">
        <f t="shared" si="174"/>
        <v>Y</v>
      </c>
      <c r="AB1140" s="9" t="str">
        <f t="shared" si="175"/>
        <v>Y</v>
      </c>
      <c r="AC1140" s="9" t="str">
        <f t="shared" si="176"/>
        <v>Y</v>
      </c>
      <c r="AD1140" s="9" t="str">
        <f t="shared" si="177"/>
        <v>Y</v>
      </c>
      <c r="AE1140" s="9" t="str">
        <f t="shared" si="178"/>
        <v>Y</v>
      </c>
      <c r="AF1140" s="11" t="str">
        <f t="shared" si="179"/>
        <v>Y</v>
      </c>
    </row>
    <row r="1141" spans="1:32" ht="13" x14ac:dyDescent="0.15">
      <c r="A1141" s="1" t="s">
        <v>2927</v>
      </c>
      <c r="B1141" s="1" t="s">
        <v>104</v>
      </c>
      <c r="C1141" s="2">
        <v>6895</v>
      </c>
      <c r="D1141" s="1" t="s">
        <v>2077</v>
      </c>
      <c r="E1141" s="1">
        <v>2</v>
      </c>
      <c r="F1141" s="1" t="s">
        <v>3</v>
      </c>
      <c r="G1141" s="2">
        <v>74000</v>
      </c>
      <c r="H1141" s="1" t="s">
        <v>12</v>
      </c>
      <c r="I1141" s="1" t="s">
        <v>5</v>
      </c>
      <c r="J1141" s="1" t="s">
        <v>13</v>
      </c>
      <c r="K1141" s="1">
        <v>12</v>
      </c>
      <c r="L1141" s="3">
        <v>45412</v>
      </c>
      <c r="M1141" s="1">
        <v>13</v>
      </c>
      <c r="N1141" s="1" t="s">
        <v>2928</v>
      </c>
      <c r="O1141" s="1" t="s">
        <v>20</v>
      </c>
      <c r="P1141" s="2">
        <v>1797</v>
      </c>
      <c r="Q1141" s="1">
        <v>74.3</v>
      </c>
      <c r="R1141" s="1">
        <v>5</v>
      </c>
      <c r="S1141" s="1">
        <v>89</v>
      </c>
      <c r="T1141" s="1">
        <v>2012</v>
      </c>
      <c r="U1141" s="5" t="str">
        <f t="shared" si="170"/>
        <v>Automatic</v>
      </c>
      <c r="V1141" s="7">
        <f t="shared" si="171"/>
        <v>5000</v>
      </c>
      <c r="W1141" s="7" t="str">
        <f>IFERROR(INDEX(PriceBands!C:C,MATCH(V1141,PriceBands!A:A,0)),"£30k+")</f>
        <v>£5-10k</v>
      </c>
      <c r="X1141" s="7">
        <f t="shared" si="172"/>
        <v>50000</v>
      </c>
      <c r="Y1141" s="7" t="str">
        <f>IFERROR(INDEX(MileageBand!B:B,MATCH(VehicleData!X1141,MileageBand!A:A,0)),"Extremely High")</f>
        <v>Medium</v>
      </c>
      <c r="Z1141" s="7">
        <f t="shared" si="173"/>
        <v>1.8</v>
      </c>
      <c r="AA1141" s="9" t="str">
        <f t="shared" si="174"/>
        <v>Y</v>
      </c>
      <c r="AB1141" s="9" t="str">
        <f t="shared" si="175"/>
        <v>Y</v>
      </c>
      <c r="AC1141" s="9" t="str">
        <f t="shared" si="176"/>
        <v>Y</v>
      </c>
      <c r="AD1141" s="9" t="str">
        <f t="shared" si="177"/>
        <v>N</v>
      </c>
      <c r="AE1141" s="9" t="str">
        <f t="shared" si="178"/>
        <v>Y</v>
      </c>
      <c r="AF1141" s="11" t="str">
        <f t="shared" si="179"/>
        <v>N</v>
      </c>
    </row>
    <row r="1142" spans="1:32" ht="13" x14ac:dyDescent="0.15">
      <c r="A1142" s="1" t="s">
        <v>2929</v>
      </c>
      <c r="B1142" s="1" t="s">
        <v>51</v>
      </c>
      <c r="C1142" s="2">
        <v>4445</v>
      </c>
      <c r="D1142" s="1" t="s">
        <v>61</v>
      </c>
      <c r="E1142" s="1">
        <v>1</v>
      </c>
      <c r="F1142" s="1" t="s">
        <v>11</v>
      </c>
      <c r="G1142" s="2">
        <v>51000</v>
      </c>
      <c r="H1142" s="1" t="s">
        <v>48</v>
      </c>
      <c r="I1142" s="1" t="s">
        <v>25</v>
      </c>
      <c r="J1142" s="1" t="s">
        <v>13</v>
      </c>
      <c r="K1142" s="1">
        <v>13</v>
      </c>
      <c r="L1142" s="3">
        <v>44487</v>
      </c>
      <c r="M1142" s="1">
        <v>8</v>
      </c>
      <c r="N1142" s="1" t="s">
        <v>1056</v>
      </c>
      <c r="O1142" s="1" t="s">
        <v>20</v>
      </c>
      <c r="P1142" s="2">
        <v>1388</v>
      </c>
      <c r="Q1142" s="1">
        <v>48.7</v>
      </c>
      <c r="R1142" s="1">
        <v>5</v>
      </c>
      <c r="S1142" s="1">
        <v>133</v>
      </c>
      <c r="T1142" s="1">
        <v>2011</v>
      </c>
      <c r="U1142" s="5" t="str">
        <f t="shared" si="170"/>
        <v>Manual</v>
      </c>
      <c r="V1142" s="7">
        <f t="shared" si="171"/>
        <v>0</v>
      </c>
      <c r="W1142" s="7" t="str">
        <f>IFERROR(INDEX(PriceBands!C:C,MATCH(V1142,PriceBands!A:A,0)),"£30k+")</f>
        <v>£0-5k</v>
      </c>
      <c r="X1142" s="7">
        <f t="shared" si="172"/>
        <v>50000</v>
      </c>
      <c r="Y1142" s="7" t="str">
        <f>IFERROR(INDEX(MileageBand!B:B,MATCH(VehicleData!X1142,MileageBand!A:A,0)),"Extremely High")</f>
        <v>Medium</v>
      </c>
      <c r="Z1142" s="7">
        <f t="shared" si="173"/>
        <v>1.4</v>
      </c>
      <c r="AA1142" s="9" t="str">
        <f t="shared" si="174"/>
        <v>Y</v>
      </c>
      <c r="AB1142" s="9" t="str">
        <f t="shared" si="175"/>
        <v>Y</v>
      </c>
      <c r="AC1142" s="9" t="str">
        <f t="shared" si="176"/>
        <v>Y</v>
      </c>
      <c r="AD1142" s="9" t="str">
        <f t="shared" si="177"/>
        <v>N</v>
      </c>
      <c r="AE1142" s="9" t="str">
        <f t="shared" si="178"/>
        <v>Y</v>
      </c>
      <c r="AF1142" s="11" t="str">
        <f t="shared" si="179"/>
        <v>N</v>
      </c>
    </row>
    <row r="1143" spans="1:32" ht="13" x14ac:dyDescent="0.15">
      <c r="A1143" s="1" t="s">
        <v>2930</v>
      </c>
      <c r="B1143" s="1" t="s">
        <v>274</v>
      </c>
      <c r="C1143" s="2">
        <v>4450</v>
      </c>
      <c r="D1143" s="1" t="s">
        <v>2931</v>
      </c>
      <c r="E1143" s="1">
        <v>1</v>
      </c>
      <c r="F1143" s="1" t="s">
        <v>11</v>
      </c>
      <c r="G1143" s="2">
        <v>32141</v>
      </c>
      <c r="H1143" s="1" t="s">
        <v>4</v>
      </c>
      <c r="I1143" s="1" t="s">
        <v>5</v>
      </c>
      <c r="J1143" s="1" t="s">
        <v>13</v>
      </c>
      <c r="K1143" s="1">
        <v>11</v>
      </c>
      <c r="L1143" s="3">
        <v>45740</v>
      </c>
      <c r="M1143" s="1">
        <v>10</v>
      </c>
      <c r="N1143" s="1" t="s">
        <v>2932</v>
      </c>
      <c r="O1143" s="1" t="s">
        <v>15</v>
      </c>
      <c r="P1143" s="1">
        <v>875</v>
      </c>
      <c r="Q1143" s="1">
        <v>70.599999999999994</v>
      </c>
      <c r="R1143" s="1">
        <v>4</v>
      </c>
      <c r="S1143" s="1">
        <v>95</v>
      </c>
      <c r="T1143" s="1">
        <v>2013</v>
      </c>
      <c r="U1143" s="5" t="str">
        <f t="shared" si="170"/>
        <v>Manual</v>
      </c>
      <c r="V1143" s="7">
        <f t="shared" si="171"/>
        <v>0</v>
      </c>
      <c r="W1143" s="7" t="str">
        <f>IFERROR(INDEX(PriceBands!C:C,MATCH(V1143,PriceBands!A:A,0)),"£30k+")</f>
        <v>£0-5k</v>
      </c>
      <c r="X1143" s="7">
        <f t="shared" si="172"/>
        <v>0</v>
      </c>
      <c r="Y1143" s="7" t="str">
        <f>IFERROR(INDEX(MileageBand!B:B,MATCH(VehicleData!X1143,MileageBand!A:A,0)),"Extremely High")</f>
        <v>Low</v>
      </c>
      <c r="Z1143" s="7">
        <f t="shared" si="173"/>
        <v>0.9</v>
      </c>
      <c r="AA1143" s="9" t="str">
        <f t="shared" si="174"/>
        <v>Y</v>
      </c>
      <c r="AB1143" s="9" t="str">
        <f t="shared" si="175"/>
        <v>Y</v>
      </c>
      <c r="AC1143" s="9" t="str">
        <f t="shared" si="176"/>
        <v>Y</v>
      </c>
      <c r="AD1143" s="9" t="str">
        <f t="shared" si="177"/>
        <v>N</v>
      </c>
      <c r="AE1143" s="9" t="str">
        <f t="shared" si="178"/>
        <v>Y</v>
      </c>
      <c r="AF1143" s="11" t="str">
        <f t="shared" si="179"/>
        <v>N</v>
      </c>
    </row>
    <row r="1144" spans="1:32" ht="13" x14ac:dyDescent="0.15">
      <c r="A1144" s="1" t="s">
        <v>2933</v>
      </c>
      <c r="B1144" s="1" t="s">
        <v>108</v>
      </c>
      <c r="C1144" s="2">
        <v>23245</v>
      </c>
      <c r="D1144" s="1" t="s">
        <v>2934</v>
      </c>
      <c r="E1144" s="1">
        <v>2</v>
      </c>
      <c r="F1144" s="1" t="s">
        <v>3</v>
      </c>
      <c r="G1144" s="2">
        <v>2000</v>
      </c>
      <c r="H1144" s="1" t="s">
        <v>56</v>
      </c>
      <c r="I1144" s="1" t="s">
        <v>5</v>
      </c>
      <c r="J1144" s="1" t="s">
        <v>13</v>
      </c>
      <c r="K1144" s="1">
        <v>2</v>
      </c>
      <c r="L1144" s="3">
        <v>45900</v>
      </c>
      <c r="M1144" s="1">
        <v>11</v>
      </c>
      <c r="N1144" s="1" t="s">
        <v>2935</v>
      </c>
      <c r="O1144" s="1" t="s">
        <v>20</v>
      </c>
      <c r="P1144" s="2">
        <v>1580</v>
      </c>
      <c r="Q1144" s="1">
        <v>62.8</v>
      </c>
      <c r="R1144" s="1">
        <v>5</v>
      </c>
      <c r="S1144" s="1">
        <v>102</v>
      </c>
      <c r="T1144" s="1">
        <v>2022</v>
      </c>
      <c r="U1144" s="5" t="str">
        <f t="shared" si="170"/>
        <v>Automatic</v>
      </c>
      <c r="V1144" s="7">
        <f t="shared" si="171"/>
        <v>20000</v>
      </c>
      <c r="W1144" s="7" t="str">
        <f>IFERROR(INDEX(PriceBands!C:C,MATCH(V1144,PriceBands!A:A,0)),"£30k+")</f>
        <v>£20-25k</v>
      </c>
      <c r="X1144" s="7">
        <f t="shared" si="172"/>
        <v>0</v>
      </c>
      <c r="Y1144" s="7" t="str">
        <f>IFERROR(INDEX(MileageBand!B:B,MATCH(VehicleData!X1144,MileageBand!A:A,0)),"Extremely High")</f>
        <v>Low</v>
      </c>
      <c r="Z1144" s="7">
        <f t="shared" si="173"/>
        <v>1.6</v>
      </c>
      <c r="AA1144" s="9" t="str">
        <f t="shared" si="174"/>
        <v>Y</v>
      </c>
      <c r="AB1144" s="9" t="str">
        <f t="shared" si="175"/>
        <v>Y</v>
      </c>
      <c r="AC1144" s="9" t="str">
        <f t="shared" si="176"/>
        <v>Y</v>
      </c>
      <c r="AD1144" s="9" t="str">
        <f t="shared" si="177"/>
        <v>Y</v>
      </c>
      <c r="AE1144" s="9" t="str">
        <f t="shared" si="178"/>
        <v>Y</v>
      </c>
      <c r="AF1144" s="11" t="str">
        <f t="shared" si="179"/>
        <v>Y</v>
      </c>
    </row>
    <row r="1145" spans="1:32" ht="13" x14ac:dyDescent="0.15">
      <c r="A1145" s="1" t="s">
        <v>2936</v>
      </c>
      <c r="B1145" s="1" t="s">
        <v>17</v>
      </c>
      <c r="C1145" s="2">
        <v>7245</v>
      </c>
      <c r="D1145" s="1" t="s">
        <v>2937</v>
      </c>
      <c r="E1145" s="1">
        <v>2</v>
      </c>
      <c r="F1145" s="1" t="s">
        <v>11</v>
      </c>
      <c r="G1145" s="2">
        <v>8200</v>
      </c>
      <c r="H1145" s="1" t="s">
        <v>4</v>
      </c>
      <c r="I1145" s="1" t="s">
        <v>25</v>
      </c>
      <c r="J1145" s="1" t="s">
        <v>42</v>
      </c>
      <c r="K1145" s="1">
        <v>8</v>
      </c>
      <c r="L1145" s="3">
        <v>44811</v>
      </c>
      <c r="M1145" s="1">
        <v>10</v>
      </c>
      <c r="N1145" s="1" t="s">
        <v>2938</v>
      </c>
      <c r="O1145" s="1" t="s">
        <v>44</v>
      </c>
      <c r="P1145" s="2">
        <v>1198</v>
      </c>
      <c r="Q1145" s="1">
        <v>55.4</v>
      </c>
      <c r="R1145" s="1">
        <v>5</v>
      </c>
      <c r="S1145" s="1">
        <v>119</v>
      </c>
      <c r="T1145" s="1">
        <v>2016</v>
      </c>
      <c r="U1145" s="5" t="str">
        <f t="shared" si="170"/>
        <v>Automatic</v>
      </c>
      <c r="V1145" s="7">
        <f t="shared" si="171"/>
        <v>5000</v>
      </c>
      <c r="W1145" s="7" t="str">
        <f>IFERROR(INDEX(PriceBands!C:C,MATCH(V1145,PriceBands!A:A,0)),"£30k+")</f>
        <v>£5-10k</v>
      </c>
      <c r="X1145" s="7">
        <f t="shared" si="172"/>
        <v>0</v>
      </c>
      <c r="Y1145" s="7" t="str">
        <f>IFERROR(INDEX(MileageBand!B:B,MATCH(VehicleData!X1145,MileageBand!A:A,0)),"Extremely High")</f>
        <v>Low</v>
      </c>
      <c r="Z1145" s="7">
        <f t="shared" si="173"/>
        <v>1.2</v>
      </c>
      <c r="AA1145" s="9" t="str">
        <f t="shared" si="174"/>
        <v>Y</v>
      </c>
      <c r="AB1145" s="9" t="str">
        <f t="shared" si="175"/>
        <v>Y</v>
      </c>
      <c r="AC1145" s="9" t="str">
        <f t="shared" si="176"/>
        <v>Y</v>
      </c>
      <c r="AD1145" s="9" t="str">
        <f t="shared" si="177"/>
        <v>Y</v>
      </c>
      <c r="AE1145" s="9" t="str">
        <f t="shared" si="178"/>
        <v>Y</v>
      </c>
      <c r="AF1145" s="11" t="str">
        <f t="shared" si="179"/>
        <v>Y</v>
      </c>
    </row>
    <row r="1146" spans="1:32" ht="13" x14ac:dyDescent="0.15">
      <c r="A1146" s="1" t="s">
        <v>2939</v>
      </c>
      <c r="B1146" s="1" t="s">
        <v>9</v>
      </c>
      <c r="C1146" s="2">
        <v>7295</v>
      </c>
      <c r="D1146" s="1" t="s">
        <v>2940</v>
      </c>
      <c r="E1146" s="1">
        <v>1</v>
      </c>
      <c r="F1146" s="1" t="s">
        <v>24</v>
      </c>
      <c r="G1146" s="2">
        <v>34461</v>
      </c>
      <c r="H1146" s="1" t="s">
        <v>48</v>
      </c>
      <c r="I1146" s="1" t="s">
        <v>5</v>
      </c>
      <c r="J1146" s="1" t="s">
        <v>13</v>
      </c>
      <c r="K1146" s="1">
        <v>8</v>
      </c>
      <c r="L1146" s="3">
        <v>45498</v>
      </c>
      <c r="M1146" s="1">
        <v>15</v>
      </c>
      <c r="N1146" s="1" t="s">
        <v>2941</v>
      </c>
      <c r="O1146" s="1" t="s">
        <v>20</v>
      </c>
      <c r="P1146" s="2">
        <v>1598</v>
      </c>
      <c r="Q1146" s="1">
        <v>72.400000000000006</v>
      </c>
      <c r="R1146" s="1">
        <v>5</v>
      </c>
      <c r="S1146" s="1">
        <v>103</v>
      </c>
      <c r="T1146" s="1">
        <v>2016</v>
      </c>
      <c r="U1146" s="5" t="str">
        <f t="shared" si="170"/>
        <v>Manual</v>
      </c>
      <c r="V1146" s="7">
        <f t="shared" si="171"/>
        <v>5000</v>
      </c>
      <c r="W1146" s="7" t="str">
        <f>IFERROR(INDEX(PriceBands!C:C,MATCH(V1146,PriceBands!A:A,0)),"£30k+")</f>
        <v>£5-10k</v>
      </c>
      <c r="X1146" s="7">
        <f t="shared" si="172"/>
        <v>0</v>
      </c>
      <c r="Y1146" s="7" t="str">
        <f>IFERROR(INDEX(MileageBand!B:B,MATCH(VehicleData!X1146,MileageBand!A:A,0)),"Extremely High")</f>
        <v>Low</v>
      </c>
      <c r="Z1146" s="7">
        <f t="shared" si="173"/>
        <v>1.6</v>
      </c>
      <c r="AA1146" s="9" t="str">
        <f t="shared" si="174"/>
        <v>Y</v>
      </c>
      <c r="AB1146" s="9" t="str">
        <f t="shared" si="175"/>
        <v>Y</v>
      </c>
      <c r="AC1146" s="9" t="str">
        <f t="shared" si="176"/>
        <v>Y</v>
      </c>
      <c r="AD1146" s="9" t="str">
        <f t="shared" si="177"/>
        <v>Y</v>
      </c>
      <c r="AE1146" s="9" t="str">
        <f t="shared" si="178"/>
        <v>Y</v>
      </c>
      <c r="AF1146" s="11" t="str">
        <f t="shared" si="179"/>
        <v>Y</v>
      </c>
    </row>
    <row r="1147" spans="1:32" ht="13" x14ac:dyDescent="0.15">
      <c r="A1147" s="1" t="s">
        <v>2942</v>
      </c>
      <c r="B1147" s="1" t="s">
        <v>94</v>
      </c>
      <c r="C1147" s="2">
        <v>21140</v>
      </c>
      <c r="D1147" s="1" t="s">
        <v>116</v>
      </c>
      <c r="E1147" s="1">
        <v>2</v>
      </c>
      <c r="F1147" s="1" t="s">
        <v>24</v>
      </c>
      <c r="G1147" s="1">
        <v>300</v>
      </c>
      <c r="H1147" s="1" t="s">
        <v>56</v>
      </c>
      <c r="I1147" s="1" t="s">
        <v>25</v>
      </c>
      <c r="J1147" s="1" t="s">
        <v>117</v>
      </c>
      <c r="K1147" s="1">
        <v>8</v>
      </c>
      <c r="L1147" s="3">
        <v>44689</v>
      </c>
      <c r="M1147" s="1">
        <v>31</v>
      </c>
      <c r="N1147" s="1" t="s">
        <v>2943</v>
      </c>
      <c r="O1147" s="1" t="s">
        <v>130</v>
      </c>
      <c r="P1147" s="2">
        <v>1995</v>
      </c>
      <c r="Q1147" s="1">
        <v>60.1</v>
      </c>
      <c r="R1147" s="1">
        <v>4</v>
      </c>
      <c r="S1147" s="1">
        <v>124</v>
      </c>
      <c r="T1147" s="1">
        <v>2016</v>
      </c>
      <c r="U1147" s="5" t="str">
        <f t="shared" si="170"/>
        <v>Automatic</v>
      </c>
      <c r="V1147" s="7">
        <f t="shared" si="171"/>
        <v>20000</v>
      </c>
      <c r="W1147" s="7" t="str">
        <f>IFERROR(INDEX(PriceBands!C:C,MATCH(V1147,PriceBands!A:A,0)),"£30k+")</f>
        <v>£20-25k</v>
      </c>
      <c r="X1147" s="7">
        <f t="shared" si="172"/>
        <v>0</v>
      </c>
      <c r="Y1147" s="7" t="str">
        <f>IFERROR(INDEX(MileageBand!B:B,MATCH(VehicleData!X1147,MileageBand!A:A,0)),"Extremely High")</f>
        <v>Low</v>
      </c>
      <c r="Z1147" s="7">
        <f t="shared" si="173"/>
        <v>2</v>
      </c>
      <c r="AA1147" s="9" t="str">
        <f t="shared" si="174"/>
        <v>Y</v>
      </c>
      <c r="AB1147" s="9" t="str">
        <f t="shared" si="175"/>
        <v>Y</v>
      </c>
      <c r="AC1147" s="9" t="str">
        <f t="shared" si="176"/>
        <v>Y</v>
      </c>
      <c r="AD1147" s="9" t="str">
        <f t="shared" si="177"/>
        <v>Y</v>
      </c>
      <c r="AE1147" s="9" t="str">
        <f t="shared" si="178"/>
        <v>Y</v>
      </c>
      <c r="AF1147" s="11" t="str">
        <f t="shared" si="179"/>
        <v>Y</v>
      </c>
    </row>
    <row r="1148" spans="1:32" ht="13" x14ac:dyDescent="0.15">
      <c r="A1148" s="1" t="s">
        <v>2944</v>
      </c>
      <c r="B1148" s="1" t="s">
        <v>9</v>
      </c>
      <c r="C1148" s="2">
        <v>5220</v>
      </c>
      <c r="D1148" s="1" t="s">
        <v>81</v>
      </c>
      <c r="E1148" s="1">
        <v>1</v>
      </c>
      <c r="F1148" s="1" t="s">
        <v>11</v>
      </c>
      <c r="G1148" s="2">
        <v>64858</v>
      </c>
      <c r="H1148" s="1" t="s">
        <v>12</v>
      </c>
      <c r="I1148" s="1" t="s">
        <v>5</v>
      </c>
      <c r="J1148" s="1" t="s">
        <v>13</v>
      </c>
      <c r="K1148" s="1">
        <v>9</v>
      </c>
      <c r="L1148" s="3">
        <v>45730</v>
      </c>
      <c r="M1148" s="1">
        <v>9</v>
      </c>
      <c r="N1148" s="1" t="s">
        <v>2945</v>
      </c>
      <c r="O1148" s="1" t="s">
        <v>20</v>
      </c>
      <c r="P1148" s="2">
        <v>1398</v>
      </c>
      <c r="Q1148" s="1">
        <v>48.7</v>
      </c>
      <c r="R1148" s="1">
        <v>5</v>
      </c>
      <c r="S1148" s="1">
        <v>136</v>
      </c>
      <c r="T1148" s="1">
        <v>2015</v>
      </c>
      <c r="U1148" s="5" t="str">
        <f t="shared" si="170"/>
        <v>Manual</v>
      </c>
      <c r="V1148" s="7">
        <f t="shared" si="171"/>
        <v>5000</v>
      </c>
      <c r="W1148" s="7" t="str">
        <f>IFERROR(INDEX(PriceBands!C:C,MATCH(V1148,PriceBands!A:A,0)),"£30k+")</f>
        <v>£5-10k</v>
      </c>
      <c r="X1148" s="7">
        <f t="shared" si="172"/>
        <v>50000</v>
      </c>
      <c r="Y1148" s="7" t="str">
        <f>IFERROR(INDEX(MileageBand!B:B,MATCH(VehicleData!X1148,MileageBand!A:A,0)),"Extremely High")</f>
        <v>Medium</v>
      </c>
      <c r="Z1148" s="7">
        <f t="shared" si="173"/>
        <v>1.4</v>
      </c>
      <c r="AA1148" s="9" t="str">
        <f t="shared" si="174"/>
        <v>Y</v>
      </c>
      <c r="AB1148" s="9" t="str">
        <f t="shared" si="175"/>
        <v>Y</v>
      </c>
      <c r="AC1148" s="9" t="str">
        <f t="shared" si="176"/>
        <v>Y</v>
      </c>
      <c r="AD1148" s="9" t="str">
        <f t="shared" si="177"/>
        <v>Y</v>
      </c>
      <c r="AE1148" s="9" t="str">
        <f t="shared" si="178"/>
        <v>Y</v>
      </c>
      <c r="AF1148" s="11" t="str">
        <f t="shared" si="179"/>
        <v>Y</v>
      </c>
    </row>
    <row r="1149" spans="1:32" ht="13" x14ac:dyDescent="0.15">
      <c r="A1149" s="1" t="s">
        <v>2946</v>
      </c>
      <c r="B1149" s="1" t="s">
        <v>112</v>
      </c>
      <c r="C1149" s="2">
        <v>4345</v>
      </c>
      <c r="D1149" s="1" t="s">
        <v>2947</v>
      </c>
      <c r="E1149" s="1">
        <v>1</v>
      </c>
      <c r="F1149" s="1" t="s">
        <v>11</v>
      </c>
      <c r="G1149" s="2">
        <v>61000</v>
      </c>
      <c r="H1149" s="1" t="s">
        <v>65</v>
      </c>
      <c r="I1149" s="1" t="s">
        <v>25</v>
      </c>
      <c r="J1149" s="1" t="s">
        <v>6</v>
      </c>
      <c r="K1149" s="1">
        <v>12</v>
      </c>
      <c r="L1149" s="3">
        <v>44473</v>
      </c>
      <c r="M1149" s="1">
        <v>15</v>
      </c>
      <c r="N1149" s="1" t="s">
        <v>2948</v>
      </c>
      <c r="O1149" s="1" t="s">
        <v>6</v>
      </c>
      <c r="P1149" s="2">
        <v>1598</v>
      </c>
      <c r="Q1149" s="1">
        <v>46.3</v>
      </c>
      <c r="R1149" s="1">
        <v>5</v>
      </c>
      <c r="S1149" s="1">
        <v>140</v>
      </c>
      <c r="T1149" s="1">
        <v>2012</v>
      </c>
      <c r="U1149" s="5" t="str">
        <f t="shared" si="170"/>
        <v>Manual</v>
      </c>
      <c r="V1149" s="7">
        <f t="shared" si="171"/>
        <v>0</v>
      </c>
      <c r="W1149" s="7" t="str">
        <f>IFERROR(INDEX(PriceBands!C:C,MATCH(V1149,PriceBands!A:A,0)),"£30k+")</f>
        <v>£0-5k</v>
      </c>
      <c r="X1149" s="7">
        <f t="shared" si="172"/>
        <v>50000</v>
      </c>
      <c r="Y1149" s="7" t="str">
        <f>IFERROR(INDEX(MileageBand!B:B,MATCH(VehicleData!X1149,MileageBand!A:A,0)),"Extremely High")</f>
        <v>Medium</v>
      </c>
      <c r="Z1149" s="7">
        <f t="shared" si="173"/>
        <v>1.6</v>
      </c>
      <c r="AA1149" s="9" t="str">
        <f t="shared" si="174"/>
        <v>Y</v>
      </c>
      <c r="AB1149" s="9" t="str">
        <f t="shared" si="175"/>
        <v>Y</v>
      </c>
      <c r="AC1149" s="9" t="str">
        <f t="shared" si="176"/>
        <v>Y</v>
      </c>
      <c r="AD1149" s="9" t="str">
        <f t="shared" si="177"/>
        <v>N</v>
      </c>
      <c r="AE1149" s="9" t="str">
        <f t="shared" si="178"/>
        <v>Y</v>
      </c>
      <c r="AF1149" s="11" t="str">
        <f t="shared" si="179"/>
        <v>N</v>
      </c>
    </row>
    <row r="1150" spans="1:32" ht="13" x14ac:dyDescent="0.15">
      <c r="A1150" s="1" t="s">
        <v>2949</v>
      </c>
      <c r="B1150" s="1" t="s">
        <v>9</v>
      </c>
      <c r="C1150" s="2">
        <v>3890</v>
      </c>
      <c r="D1150" s="1" t="s">
        <v>2950</v>
      </c>
      <c r="E1150" s="1">
        <v>1</v>
      </c>
      <c r="F1150" s="1" t="s">
        <v>11</v>
      </c>
      <c r="G1150" s="2">
        <v>95000</v>
      </c>
      <c r="H1150" s="1" t="s">
        <v>12</v>
      </c>
      <c r="I1150" s="1" t="s">
        <v>5</v>
      </c>
      <c r="J1150" s="1" t="s">
        <v>42</v>
      </c>
      <c r="K1150" s="1">
        <v>12</v>
      </c>
      <c r="L1150" s="3">
        <v>45721</v>
      </c>
      <c r="M1150" s="1">
        <v>15</v>
      </c>
      <c r="N1150" s="1" t="s">
        <v>2951</v>
      </c>
      <c r="O1150" s="1" t="s">
        <v>44</v>
      </c>
      <c r="P1150" s="2">
        <v>1796</v>
      </c>
      <c r="Q1150" s="1">
        <v>39.200000000000003</v>
      </c>
      <c r="R1150" s="1">
        <v>7</v>
      </c>
      <c r="S1150" s="1">
        <v>168</v>
      </c>
      <c r="T1150" s="1">
        <v>2012</v>
      </c>
      <c r="U1150" s="5" t="str">
        <f t="shared" si="170"/>
        <v>Manual</v>
      </c>
      <c r="V1150" s="7">
        <f t="shared" si="171"/>
        <v>0</v>
      </c>
      <c r="W1150" s="7" t="str">
        <f>IFERROR(INDEX(PriceBands!C:C,MATCH(V1150,PriceBands!A:A,0)),"£30k+")</f>
        <v>£0-5k</v>
      </c>
      <c r="X1150" s="7">
        <f t="shared" si="172"/>
        <v>50000</v>
      </c>
      <c r="Y1150" s="7" t="str">
        <f>IFERROR(INDEX(MileageBand!B:B,MATCH(VehicleData!X1150,MileageBand!A:A,0)),"Extremely High")</f>
        <v>Medium</v>
      </c>
      <c r="Z1150" s="7">
        <f t="shared" si="173"/>
        <v>1.8</v>
      </c>
      <c r="AA1150" s="9" t="str">
        <f t="shared" si="174"/>
        <v>Y</v>
      </c>
      <c r="AB1150" s="9" t="str">
        <f t="shared" si="175"/>
        <v>Y</v>
      </c>
      <c r="AC1150" s="9" t="str">
        <f t="shared" si="176"/>
        <v>Y</v>
      </c>
      <c r="AD1150" s="9" t="str">
        <f t="shared" si="177"/>
        <v>N</v>
      </c>
      <c r="AE1150" s="9" t="str">
        <f t="shared" si="178"/>
        <v>Y</v>
      </c>
      <c r="AF1150" s="11" t="str">
        <f t="shared" si="179"/>
        <v>N</v>
      </c>
    </row>
    <row r="1151" spans="1:32" ht="13" x14ac:dyDescent="0.15">
      <c r="A1151" s="1" t="s">
        <v>2952</v>
      </c>
      <c r="B1151" s="1" t="s">
        <v>332</v>
      </c>
      <c r="C1151" s="2">
        <v>7540</v>
      </c>
      <c r="D1151" s="1" t="s">
        <v>2953</v>
      </c>
      <c r="E1151" s="1">
        <v>2</v>
      </c>
      <c r="F1151" s="1" t="s">
        <v>3</v>
      </c>
      <c r="G1151" s="2">
        <v>40721</v>
      </c>
      <c r="H1151" s="1" t="s">
        <v>32</v>
      </c>
      <c r="I1151" s="1" t="s">
        <v>5</v>
      </c>
      <c r="J1151" s="1" t="s">
        <v>6</v>
      </c>
      <c r="K1151" s="1">
        <v>9</v>
      </c>
      <c r="L1151" s="3">
        <v>45418</v>
      </c>
      <c r="M1151" s="1">
        <v>26</v>
      </c>
      <c r="N1151" s="1" t="s">
        <v>2954</v>
      </c>
      <c r="O1151" s="1" t="s">
        <v>6</v>
      </c>
      <c r="P1151" s="2">
        <v>1998</v>
      </c>
      <c r="Q1151" s="1">
        <v>148.69999999999999</v>
      </c>
      <c r="R1151" s="1">
        <v>5</v>
      </c>
      <c r="S1151" s="1">
        <v>44</v>
      </c>
      <c r="T1151" s="1">
        <v>2015</v>
      </c>
      <c r="U1151" s="5" t="str">
        <f t="shared" si="170"/>
        <v>Automatic</v>
      </c>
      <c r="V1151" s="7">
        <f t="shared" si="171"/>
        <v>5000</v>
      </c>
      <c r="W1151" s="7" t="str">
        <f>IFERROR(INDEX(PriceBands!C:C,MATCH(V1151,PriceBands!A:A,0)),"£30k+")</f>
        <v>£5-10k</v>
      </c>
      <c r="X1151" s="7">
        <f t="shared" si="172"/>
        <v>0</v>
      </c>
      <c r="Y1151" s="7" t="str">
        <f>IFERROR(INDEX(MileageBand!B:B,MATCH(VehicleData!X1151,MileageBand!A:A,0)),"Extremely High")</f>
        <v>Low</v>
      </c>
      <c r="Z1151" s="7">
        <f t="shared" si="173"/>
        <v>2</v>
      </c>
      <c r="AA1151" s="9" t="str">
        <f t="shared" si="174"/>
        <v>Y</v>
      </c>
      <c r="AB1151" s="9" t="str">
        <f t="shared" si="175"/>
        <v>Y</v>
      </c>
      <c r="AC1151" s="9" t="str">
        <f t="shared" si="176"/>
        <v>Y</v>
      </c>
      <c r="AD1151" s="9" t="str">
        <f t="shared" si="177"/>
        <v>Y</v>
      </c>
      <c r="AE1151" s="9" t="str">
        <f t="shared" si="178"/>
        <v>Y</v>
      </c>
      <c r="AF1151" s="11" t="str">
        <f t="shared" si="179"/>
        <v>Y</v>
      </c>
    </row>
    <row r="1152" spans="1:32" ht="13" x14ac:dyDescent="0.15">
      <c r="A1152" s="1" t="s">
        <v>2955</v>
      </c>
      <c r="B1152" s="1" t="s">
        <v>51</v>
      </c>
      <c r="C1152" s="2">
        <v>5316</v>
      </c>
      <c r="D1152" s="1" t="s">
        <v>2956</v>
      </c>
      <c r="E1152" s="1">
        <v>1</v>
      </c>
      <c r="F1152" s="1" t="s">
        <v>11</v>
      </c>
      <c r="G1152" s="2">
        <v>58327</v>
      </c>
      <c r="H1152" s="1" t="s">
        <v>12</v>
      </c>
      <c r="I1152" s="1" t="s">
        <v>5</v>
      </c>
      <c r="J1152" s="1" t="s">
        <v>13</v>
      </c>
      <c r="K1152" s="1">
        <v>10</v>
      </c>
      <c r="L1152" s="3">
        <v>45595</v>
      </c>
      <c r="M1152" s="1">
        <v>11</v>
      </c>
      <c r="N1152" s="1" t="s">
        <v>2957</v>
      </c>
      <c r="O1152" s="1" t="s">
        <v>20</v>
      </c>
      <c r="P1152" s="2">
        <v>1596</v>
      </c>
      <c r="Q1152" s="1">
        <v>47.9</v>
      </c>
      <c r="R1152" s="1">
        <v>5</v>
      </c>
      <c r="S1152" s="1">
        <v>136</v>
      </c>
      <c r="T1152" s="1">
        <v>2014</v>
      </c>
      <c r="U1152" s="5" t="str">
        <f t="shared" si="170"/>
        <v>Manual</v>
      </c>
      <c r="V1152" s="7">
        <f t="shared" si="171"/>
        <v>5000</v>
      </c>
      <c r="W1152" s="7" t="str">
        <f>IFERROR(INDEX(PriceBands!C:C,MATCH(V1152,PriceBands!A:A,0)),"£30k+")</f>
        <v>£5-10k</v>
      </c>
      <c r="X1152" s="7">
        <f t="shared" si="172"/>
        <v>50000</v>
      </c>
      <c r="Y1152" s="7" t="str">
        <f>IFERROR(INDEX(MileageBand!B:B,MATCH(VehicleData!X1152,MileageBand!A:A,0)),"Extremely High")</f>
        <v>Medium</v>
      </c>
      <c r="Z1152" s="7">
        <f t="shared" si="173"/>
        <v>1.6</v>
      </c>
      <c r="AA1152" s="9" t="str">
        <f t="shared" si="174"/>
        <v>Y</v>
      </c>
      <c r="AB1152" s="9" t="str">
        <f t="shared" si="175"/>
        <v>Y</v>
      </c>
      <c r="AC1152" s="9" t="str">
        <f t="shared" si="176"/>
        <v>Y</v>
      </c>
      <c r="AD1152" s="9" t="str">
        <f t="shared" si="177"/>
        <v>Y</v>
      </c>
      <c r="AE1152" s="9" t="str">
        <f t="shared" si="178"/>
        <v>Y</v>
      </c>
      <c r="AF1152" s="11" t="str">
        <f t="shared" si="179"/>
        <v>Y</v>
      </c>
    </row>
    <row r="1153" spans="1:32" ht="13" x14ac:dyDescent="0.15">
      <c r="A1153" s="1" t="s">
        <v>2958</v>
      </c>
      <c r="B1153" s="1" t="s">
        <v>9</v>
      </c>
      <c r="C1153" s="2">
        <v>3045</v>
      </c>
      <c r="D1153" s="1" t="s">
        <v>2346</v>
      </c>
      <c r="E1153" s="1">
        <v>1</v>
      </c>
      <c r="F1153" s="1" t="s">
        <v>24</v>
      </c>
      <c r="G1153" s="2">
        <v>99000</v>
      </c>
      <c r="H1153" s="1" t="s">
        <v>48</v>
      </c>
      <c r="I1153" s="1" t="s">
        <v>5</v>
      </c>
      <c r="J1153" s="1" t="s">
        <v>13</v>
      </c>
      <c r="K1153" s="1">
        <v>11</v>
      </c>
      <c r="L1153" s="3">
        <v>45744</v>
      </c>
      <c r="M1153" s="1">
        <v>8</v>
      </c>
      <c r="N1153" s="1" t="s">
        <v>2959</v>
      </c>
      <c r="O1153" s="1" t="s">
        <v>20</v>
      </c>
      <c r="P1153" s="2">
        <v>1248</v>
      </c>
      <c r="Q1153" s="1">
        <v>67.3</v>
      </c>
      <c r="R1153" s="1">
        <v>5</v>
      </c>
      <c r="S1153" s="1">
        <v>112</v>
      </c>
      <c r="T1153" s="1">
        <v>2013</v>
      </c>
      <c r="U1153" s="5" t="str">
        <f t="shared" si="170"/>
        <v>Manual</v>
      </c>
      <c r="V1153" s="7">
        <f t="shared" si="171"/>
        <v>0</v>
      </c>
      <c r="W1153" s="7" t="str">
        <f>IFERROR(INDEX(PriceBands!C:C,MATCH(V1153,PriceBands!A:A,0)),"£30k+")</f>
        <v>£0-5k</v>
      </c>
      <c r="X1153" s="7">
        <f t="shared" si="172"/>
        <v>50000</v>
      </c>
      <c r="Y1153" s="7" t="str">
        <f>IFERROR(INDEX(MileageBand!B:B,MATCH(VehicleData!X1153,MileageBand!A:A,0)),"Extremely High")</f>
        <v>Medium</v>
      </c>
      <c r="Z1153" s="7">
        <f t="shared" si="173"/>
        <v>1.2</v>
      </c>
      <c r="AA1153" s="9" t="str">
        <f t="shared" si="174"/>
        <v>Y</v>
      </c>
      <c r="AB1153" s="9" t="str">
        <f t="shared" si="175"/>
        <v>Y</v>
      </c>
      <c r="AC1153" s="9" t="str">
        <f t="shared" si="176"/>
        <v>Y</v>
      </c>
      <c r="AD1153" s="9" t="str">
        <f t="shared" si="177"/>
        <v>N</v>
      </c>
      <c r="AE1153" s="9" t="str">
        <f t="shared" si="178"/>
        <v>Y</v>
      </c>
      <c r="AF1153" s="11" t="str">
        <f t="shared" si="179"/>
        <v>N</v>
      </c>
    </row>
    <row r="1154" spans="1:32" ht="13" x14ac:dyDescent="0.15">
      <c r="A1154" s="1" t="s">
        <v>2960</v>
      </c>
      <c r="B1154" s="1" t="s">
        <v>17</v>
      </c>
      <c r="C1154" s="2">
        <v>22147</v>
      </c>
      <c r="D1154" s="1" t="s">
        <v>2961</v>
      </c>
      <c r="E1154" s="1">
        <v>2</v>
      </c>
      <c r="F1154" s="1" t="s">
        <v>3</v>
      </c>
      <c r="G1154" s="2">
        <v>9000</v>
      </c>
      <c r="H1154" s="1" t="s">
        <v>12</v>
      </c>
      <c r="I1154" s="1" t="s">
        <v>5</v>
      </c>
      <c r="J1154" s="1" t="s">
        <v>13</v>
      </c>
      <c r="K1154" s="1">
        <v>2</v>
      </c>
      <c r="L1154" s="3">
        <v>45900</v>
      </c>
      <c r="M1154" s="1">
        <v>15</v>
      </c>
      <c r="N1154" s="1" t="s">
        <v>2962</v>
      </c>
      <c r="O1154" s="1" t="s">
        <v>20</v>
      </c>
      <c r="P1154" s="2">
        <v>1332</v>
      </c>
      <c r="Q1154" s="1">
        <v>44.8</v>
      </c>
      <c r="R1154" s="1">
        <v>5</v>
      </c>
      <c r="S1154" s="1">
        <v>141</v>
      </c>
      <c r="T1154" s="1">
        <v>2022</v>
      </c>
      <c r="U1154" s="5" t="str">
        <f t="shared" si="170"/>
        <v>Automatic</v>
      </c>
      <c r="V1154" s="7">
        <f t="shared" si="171"/>
        <v>20000</v>
      </c>
      <c r="W1154" s="7" t="str">
        <f>IFERROR(INDEX(PriceBands!C:C,MATCH(V1154,PriceBands!A:A,0)),"£30k+")</f>
        <v>£20-25k</v>
      </c>
      <c r="X1154" s="7">
        <f t="shared" si="172"/>
        <v>0</v>
      </c>
      <c r="Y1154" s="7" t="str">
        <f>IFERROR(INDEX(MileageBand!B:B,MATCH(VehicleData!X1154,MileageBand!A:A,0)),"Extremely High")</f>
        <v>Low</v>
      </c>
      <c r="Z1154" s="7">
        <f t="shared" si="173"/>
        <v>1.3</v>
      </c>
      <c r="AA1154" s="9" t="str">
        <f t="shared" si="174"/>
        <v>Y</v>
      </c>
      <c r="AB1154" s="9" t="str">
        <f t="shared" si="175"/>
        <v>Y</v>
      </c>
      <c r="AC1154" s="9" t="str">
        <f t="shared" si="176"/>
        <v>Y</v>
      </c>
      <c r="AD1154" s="9" t="str">
        <f t="shared" si="177"/>
        <v>Y</v>
      </c>
      <c r="AE1154" s="9" t="str">
        <f t="shared" si="178"/>
        <v>Y</v>
      </c>
      <c r="AF1154" s="11" t="str">
        <f t="shared" si="179"/>
        <v>Y</v>
      </c>
    </row>
    <row r="1155" spans="1:32" ht="13" x14ac:dyDescent="0.15">
      <c r="A1155" s="1" t="s">
        <v>2963</v>
      </c>
      <c r="B1155" s="1" t="s">
        <v>46</v>
      </c>
      <c r="C1155" s="2">
        <v>17445</v>
      </c>
      <c r="D1155" s="1" t="s">
        <v>2964</v>
      </c>
      <c r="E1155" s="1">
        <v>1</v>
      </c>
      <c r="F1155" s="1" t="s">
        <v>11</v>
      </c>
      <c r="G1155" s="2">
        <v>65000</v>
      </c>
      <c r="H1155" s="1" t="s">
        <v>12</v>
      </c>
      <c r="I1155" s="1" t="s">
        <v>25</v>
      </c>
      <c r="J1155" s="1" t="s">
        <v>13</v>
      </c>
      <c r="K1155" s="1">
        <v>12</v>
      </c>
      <c r="L1155" s="3">
        <v>44719</v>
      </c>
      <c r="M1155" s="1">
        <v>36</v>
      </c>
      <c r="N1155" s="1" t="s">
        <v>2965</v>
      </c>
      <c r="O1155" s="1" t="s">
        <v>20</v>
      </c>
      <c r="P1155" s="2">
        <v>1984</v>
      </c>
      <c r="Q1155" s="1">
        <v>33.200000000000003</v>
      </c>
      <c r="R1155" s="1">
        <v>5</v>
      </c>
      <c r="S1155" s="1">
        <v>199</v>
      </c>
      <c r="T1155" s="1">
        <v>2012</v>
      </c>
      <c r="U1155" s="5" t="str">
        <f t="shared" ref="U1155:U1218" si="180">IF(E1155=2,"Automatic","Manual")</f>
        <v>Manual</v>
      </c>
      <c r="V1155" s="7">
        <f t="shared" ref="V1155:V1218" si="181">ROUNDDOWN(C1155/5000,0)*5000</f>
        <v>15000</v>
      </c>
      <c r="W1155" s="7" t="str">
        <f>IFERROR(INDEX(PriceBands!C:C,MATCH(V1155,PriceBands!A:A,0)),"£30k+")</f>
        <v>£15-20k</v>
      </c>
      <c r="X1155" s="7">
        <f t="shared" ref="X1155:X1218" si="182">ROUNDDOWN(G1155/50000,0)*50000</f>
        <v>50000</v>
      </c>
      <c r="Y1155" s="7" t="str">
        <f>IFERROR(INDEX(MileageBand!B:B,MATCH(VehicleData!X1155,MileageBand!A:A,0)),"Extremely High")</f>
        <v>Medium</v>
      </c>
      <c r="Z1155" s="7">
        <f t="shared" ref="Z1155:Z1218" si="183">ROUND(P1155/1000,1)</f>
        <v>2</v>
      </c>
      <c r="AA1155" s="9" t="str">
        <f t="shared" ref="AA1155:AA1218" si="184">IF(W1155="£30k+","N","Y")</f>
        <v>Y</v>
      </c>
      <c r="AB1155" s="9" t="str">
        <f t="shared" ref="AB1155:AB1218" si="185">IF(Y1155="High","N","Y")</f>
        <v>Y</v>
      </c>
      <c r="AC1155" s="9" t="str">
        <f t="shared" ref="AC1155:AC1218" si="186">IF(Z1155&gt;2.5,"N","Y")</f>
        <v>Y</v>
      </c>
      <c r="AD1155" s="9" t="str">
        <f t="shared" ref="AD1155:AD1218" si="187">IF(T1155&lt;2014,"N","Y")</f>
        <v>N</v>
      </c>
      <c r="AE1155" s="9" t="str">
        <f t="shared" ref="AE1155:AE1218" si="188">IF(Q1155&lt;30,"N","Y")</f>
        <v>Y</v>
      </c>
      <c r="AF1155" s="11" t="str">
        <f t="shared" ref="AF1155:AF1218" si="189">IF(AND(AA1155="Y",AB1155="Y",AC1155="Y",AD1155="Y",AE1155="Y"),"Y","N")</f>
        <v>N</v>
      </c>
    </row>
    <row r="1156" spans="1:32" ht="13" x14ac:dyDescent="0.15">
      <c r="A1156" s="1" t="s">
        <v>2966</v>
      </c>
      <c r="B1156" s="1" t="s">
        <v>40</v>
      </c>
      <c r="C1156" s="2">
        <v>32000</v>
      </c>
      <c r="D1156" s="1" t="s">
        <v>2967</v>
      </c>
      <c r="E1156" s="1">
        <v>2</v>
      </c>
      <c r="F1156" s="1" t="s">
        <v>24</v>
      </c>
      <c r="G1156" s="2">
        <v>1500</v>
      </c>
      <c r="H1156" s="1" t="s">
        <v>12</v>
      </c>
      <c r="I1156" s="1" t="s">
        <v>25</v>
      </c>
      <c r="J1156" s="1" t="s">
        <v>42</v>
      </c>
      <c r="K1156" s="1">
        <v>6</v>
      </c>
      <c r="L1156" s="3">
        <v>44650</v>
      </c>
      <c r="M1156" s="1">
        <v>40</v>
      </c>
      <c r="N1156" s="1" t="s">
        <v>2968</v>
      </c>
      <c r="O1156" s="1" t="s">
        <v>44</v>
      </c>
      <c r="P1156" s="2">
        <v>2143</v>
      </c>
      <c r="Q1156" s="1">
        <v>44.8</v>
      </c>
      <c r="R1156" s="1">
        <v>8</v>
      </c>
      <c r="S1156" s="1">
        <v>166</v>
      </c>
      <c r="T1156" s="1">
        <v>2018</v>
      </c>
      <c r="U1156" s="5" t="str">
        <f t="shared" si="180"/>
        <v>Automatic</v>
      </c>
      <c r="V1156" s="7">
        <f t="shared" si="181"/>
        <v>30000</v>
      </c>
      <c r="W1156" s="7" t="str">
        <f>IFERROR(INDEX(PriceBands!C:C,MATCH(V1156,PriceBands!A:A,0)),"£30k+")</f>
        <v>£30k+</v>
      </c>
      <c r="X1156" s="7">
        <f t="shared" si="182"/>
        <v>0</v>
      </c>
      <c r="Y1156" s="7" t="str">
        <f>IFERROR(INDEX(MileageBand!B:B,MATCH(VehicleData!X1156,MileageBand!A:A,0)),"Extremely High")</f>
        <v>Low</v>
      </c>
      <c r="Z1156" s="7">
        <f t="shared" si="183"/>
        <v>2.1</v>
      </c>
      <c r="AA1156" s="9" t="str">
        <f t="shared" si="184"/>
        <v>N</v>
      </c>
      <c r="AB1156" s="9" t="str">
        <f t="shared" si="185"/>
        <v>Y</v>
      </c>
      <c r="AC1156" s="9" t="str">
        <f t="shared" si="186"/>
        <v>Y</v>
      </c>
      <c r="AD1156" s="9" t="str">
        <f t="shared" si="187"/>
        <v>Y</v>
      </c>
      <c r="AE1156" s="9" t="str">
        <f t="shared" si="188"/>
        <v>Y</v>
      </c>
      <c r="AF1156" s="11" t="str">
        <f t="shared" si="189"/>
        <v>N</v>
      </c>
    </row>
    <row r="1157" spans="1:32" ht="13" x14ac:dyDescent="0.15">
      <c r="A1157" s="1" t="s">
        <v>2969</v>
      </c>
      <c r="B1157" s="1" t="s">
        <v>173</v>
      </c>
      <c r="C1157" s="2">
        <v>2345</v>
      </c>
      <c r="D1157" s="1" t="s">
        <v>2970</v>
      </c>
      <c r="E1157" s="1">
        <v>1</v>
      </c>
      <c r="F1157" s="1" t="s">
        <v>11</v>
      </c>
      <c r="G1157" s="2">
        <v>49970</v>
      </c>
      <c r="H1157" s="1" t="s">
        <v>4</v>
      </c>
      <c r="I1157" s="1" t="s">
        <v>25</v>
      </c>
      <c r="J1157" s="1" t="s">
        <v>13</v>
      </c>
      <c r="K1157" s="1">
        <v>12</v>
      </c>
      <c r="L1157" s="3">
        <v>44721</v>
      </c>
      <c r="M1157" s="1">
        <v>4</v>
      </c>
      <c r="N1157" s="1" t="s">
        <v>2971</v>
      </c>
      <c r="O1157" s="1" t="s">
        <v>20</v>
      </c>
      <c r="P1157" s="1">
        <v>996</v>
      </c>
      <c r="Q1157" s="1">
        <v>65.7</v>
      </c>
      <c r="R1157" s="1">
        <v>4</v>
      </c>
      <c r="S1157" s="1">
        <v>99</v>
      </c>
      <c r="T1157" s="1">
        <v>2012</v>
      </c>
      <c r="U1157" s="5" t="str">
        <f t="shared" si="180"/>
        <v>Manual</v>
      </c>
      <c r="V1157" s="7">
        <f t="shared" si="181"/>
        <v>0</v>
      </c>
      <c r="W1157" s="7" t="str">
        <f>IFERROR(INDEX(PriceBands!C:C,MATCH(V1157,PriceBands!A:A,0)),"£30k+")</f>
        <v>£0-5k</v>
      </c>
      <c r="X1157" s="7">
        <f t="shared" si="182"/>
        <v>0</v>
      </c>
      <c r="Y1157" s="7" t="str">
        <f>IFERROR(INDEX(MileageBand!B:B,MATCH(VehicleData!X1157,MileageBand!A:A,0)),"Extremely High")</f>
        <v>Low</v>
      </c>
      <c r="Z1157" s="7">
        <f t="shared" si="183"/>
        <v>1</v>
      </c>
      <c r="AA1157" s="9" t="str">
        <f t="shared" si="184"/>
        <v>Y</v>
      </c>
      <c r="AB1157" s="9" t="str">
        <f t="shared" si="185"/>
        <v>Y</v>
      </c>
      <c r="AC1157" s="9" t="str">
        <f t="shared" si="186"/>
        <v>Y</v>
      </c>
      <c r="AD1157" s="9" t="str">
        <f t="shared" si="187"/>
        <v>N</v>
      </c>
      <c r="AE1157" s="9" t="str">
        <f t="shared" si="188"/>
        <v>Y</v>
      </c>
      <c r="AF1157" s="11" t="str">
        <f t="shared" si="189"/>
        <v>N</v>
      </c>
    </row>
    <row r="1158" spans="1:32" ht="13" x14ac:dyDescent="0.15">
      <c r="A1158" s="1" t="s">
        <v>2972</v>
      </c>
      <c r="B1158" s="1" t="s">
        <v>112</v>
      </c>
      <c r="C1158" s="1">
        <v>570</v>
      </c>
      <c r="D1158" s="1" t="s">
        <v>2973</v>
      </c>
      <c r="E1158" s="1">
        <v>1</v>
      </c>
      <c r="F1158" s="1" t="s">
        <v>24</v>
      </c>
      <c r="G1158" s="2">
        <v>190340</v>
      </c>
      <c r="H1158" s="1" t="s">
        <v>32</v>
      </c>
      <c r="I1158" s="1" t="s">
        <v>25</v>
      </c>
      <c r="J1158" s="1" t="s">
        <v>13</v>
      </c>
      <c r="K1158" s="1">
        <v>16</v>
      </c>
      <c r="L1158" s="3">
        <v>45253</v>
      </c>
      <c r="M1158" s="1">
        <v>13</v>
      </c>
      <c r="N1158" s="1" t="s">
        <v>2974</v>
      </c>
      <c r="O1158" s="1" t="s">
        <v>20</v>
      </c>
      <c r="P1158" s="2">
        <v>1560</v>
      </c>
      <c r="Q1158" s="1">
        <v>62.8</v>
      </c>
      <c r="R1158" s="1">
        <v>5</v>
      </c>
      <c r="S1158" s="1">
        <v>120</v>
      </c>
      <c r="T1158" s="1">
        <v>2008</v>
      </c>
      <c r="U1158" s="5" t="str">
        <f t="shared" si="180"/>
        <v>Manual</v>
      </c>
      <c r="V1158" s="7">
        <f t="shared" si="181"/>
        <v>0</v>
      </c>
      <c r="W1158" s="7" t="str">
        <f>IFERROR(INDEX(PriceBands!C:C,MATCH(V1158,PriceBands!A:A,0)),"£30k+")</f>
        <v>£0-5k</v>
      </c>
      <c r="X1158" s="7">
        <f t="shared" si="182"/>
        <v>150000</v>
      </c>
      <c r="Y1158" s="7" t="str">
        <f>IFERROR(INDEX(MileageBand!B:B,MATCH(VehicleData!X1158,MileageBand!A:A,0)),"Extremely High")</f>
        <v>Very High</v>
      </c>
      <c r="Z1158" s="7">
        <f t="shared" si="183"/>
        <v>1.6</v>
      </c>
      <c r="AA1158" s="9" t="str">
        <f t="shared" si="184"/>
        <v>Y</v>
      </c>
      <c r="AB1158" s="9" t="str">
        <f t="shared" si="185"/>
        <v>Y</v>
      </c>
      <c r="AC1158" s="9" t="str">
        <f t="shared" si="186"/>
        <v>Y</v>
      </c>
      <c r="AD1158" s="9" t="str">
        <f t="shared" si="187"/>
        <v>N</v>
      </c>
      <c r="AE1158" s="9" t="str">
        <f t="shared" si="188"/>
        <v>Y</v>
      </c>
      <c r="AF1158" s="11" t="str">
        <f t="shared" si="189"/>
        <v>N</v>
      </c>
    </row>
    <row r="1159" spans="1:32" ht="13" x14ac:dyDescent="0.15">
      <c r="A1159" s="1" t="s">
        <v>2975</v>
      </c>
      <c r="B1159" s="1" t="s">
        <v>9</v>
      </c>
      <c r="C1159" s="2">
        <v>11495</v>
      </c>
      <c r="D1159" s="1" t="s">
        <v>2976</v>
      </c>
      <c r="E1159" s="1">
        <v>1</v>
      </c>
      <c r="F1159" s="1" t="s">
        <v>11</v>
      </c>
      <c r="G1159" s="2">
        <v>12303</v>
      </c>
      <c r="H1159" s="1" t="s">
        <v>12</v>
      </c>
      <c r="I1159" s="1" t="s">
        <v>5</v>
      </c>
      <c r="J1159" s="1" t="s">
        <v>13</v>
      </c>
      <c r="K1159" s="1">
        <v>5</v>
      </c>
      <c r="L1159" s="3">
        <v>45745</v>
      </c>
      <c r="M1159" s="1">
        <v>13</v>
      </c>
      <c r="N1159" s="1" t="s">
        <v>2977</v>
      </c>
      <c r="O1159" s="1" t="s">
        <v>20</v>
      </c>
      <c r="P1159" s="2">
        <v>1364</v>
      </c>
      <c r="Q1159" s="1">
        <v>39.200000000000003</v>
      </c>
      <c r="R1159" s="1">
        <v>5</v>
      </c>
      <c r="S1159" s="1">
        <v>150</v>
      </c>
      <c r="T1159" s="1">
        <v>2019</v>
      </c>
      <c r="U1159" s="5" t="str">
        <f t="shared" si="180"/>
        <v>Manual</v>
      </c>
      <c r="V1159" s="7">
        <f t="shared" si="181"/>
        <v>10000</v>
      </c>
      <c r="W1159" s="7" t="str">
        <f>IFERROR(INDEX(PriceBands!C:C,MATCH(V1159,PriceBands!A:A,0)),"£30k+")</f>
        <v>£10-£15k</v>
      </c>
      <c r="X1159" s="7">
        <f t="shared" si="182"/>
        <v>0</v>
      </c>
      <c r="Y1159" s="7" t="str">
        <f>IFERROR(INDEX(MileageBand!B:B,MATCH(VehicleData!X1159,MileageBand!A:A,0)),"Extremely High")</f>
        <v>Low</v>
      </c>
      <c r="Z1159" s="7">
        <f t="shared" si="183"/>
        <v>1.4</v>
      </c>
      <c r="AA1159" s="9" t="str">
        <f t="shared" si="184"/>
        <v>Y</v>
      </c>
      <c r="AB1159" s="9" t="str">
        <f t="shared" si="185"/>
        <v>Y</v>
      </c>
      <c r="AC1159" s="9" t="str">
        <f t="shared" si="186"/>
        <v>Y</v>
      </c>
      <c r="AD1159" s="9" t="str">
        <f t="shared" si="187"/>
        <v>Y</v>
      </c>
      <c r="AE1159" s="9" t="str">
        <f t="shared" si="188"/>
        <v>Y</v>
      </c>
      <c r="AF1159" s="11" t="str">
        <f t="shared" si="189"/>
        <v>Y</v>
      </c>
    </row>
    <row r="1160" spans="1:32" ht="13" x14ac:dyDescent="0.15">
      <c r="A1160" s="1" t="s">
        <v>2978</v>
      </c>
      <c r="B1160" s="1" t="s">
        <v>332</v>
      </c>
      <c r="C1160" s="2">
        <v>10257</v>
      </c>
      <c r="D1160" s="1" t="s">
        <v>2979</v>
      </c>
      <c r="E1160" s="1">
        <v>2</v>
      </c>
      <c r="F1160" s="1" t="s">
        <v>3</v>
      </c>
      <c r="G1160" s="2">
        <v>70000</v>
      </c>
      <c r="H1160" s="1" t="s">
        <v>32</v>
      </c>
      <c r="I1160" s="1" t="s">
        <v>25</v>
      </c>
      <c r="J1160" s="1" t="s">
        <v>6</v>
      </c>
      <c r="K1160" s="1">
        <v>8</v>
      </c>
      <c r="L1160" s="3">
        <v>45360</v>
      </c>
      <c r="M1160" s="1">
        <v>24</v>
      </c>
      <c r="N1160" s="1" t="s">
        <v>2980</v>
      </c>
      <c r="O1160" s="1" t="s">
        <v>6</v>
      </c>
      <c r="P1160" s="2">
        <v>1998</v>
      </c>
      <c r="Q1160" s="1">
        <v>156.9</v>
      </c>
      <c r="R1160" s="1">
        <v>5</v>
      </c>
      <c r="S1160" s="1">
        <v>42</v>
      </c>
      <c r="T1160" s="1">
        <v>2016</v>
      </c>
      <c r="U1160" s="5" t="str">
        <f t="shared" si="180"/>
        <v>Automatic</v>
      </c>
      <c r="V1160" s="7">
        <f t="shared" si="181"/>
        <v>10000</v>
      </c>
      <c r="W1160" s="7" t="str">
        <f>IFERROR(INDEX(PriceBands!C:C,MATCH(V1160,PriceBands!A:A,0)),"£30k+")</f>
        <v>£10-£15k</v>
      </c>
      <c r="X1160" s="7">
        <f t="shared" si="182"/>
        <v>50000</v>
      </c>
      <c r="Y1160" s="7" t="str">
        <f>IFERROR(INDEX(MileageBand!B:B,MATCH(VehicleData!X1160,MileageBand!A:A,0)),"Extremely High")</f>
        <v>Medium</v>
      </c>
      <c r="Z1160" s="7">
        <f t="shared" si="183"/>
        <v>2</v>
      </c>
      <c r="AA1160" s="9" t="str">
        <f t="shared" si="184"/>
        <v>Y</v>
      </c>
      <c r="AB1160" s="9" t="str">
        <f t="shared" si="185"/>
        <v>Y</v>
      </c>
      <c r="AC1160" s="9" t="str">
        <f t="shared" si="186"/>
        <v>Y</v>
      </c>
      <c r="AD1160" s="9" t="str">
        <f t="shared" si="187"/>
        <v>Y</v>
      </c>
      <c r="AE1160" s="9" t="str">
        <f t="shared" si="188"/>
        <v>Y</v>
      </c>
      <c r="AF1160" s="11" t="str">
        <f t="shared" si="189"/>
        <v>Y</v>
      </c>
    </row>
    <row r="1161" spans="1:32" ht="13" x14ac:dyDescent="0.15">
      <c r="A1161" s="1" t="s">
        <v>2981</v>
      </c>
      <c r="B1161" s="1" t="s">
        <v>17</v>
      </c>
      <c r="C1161" s="2">
        <v>9950</v>
      </c>
      <c r="D1161" s="1" t="s">
        <v>2982</v>
      </c>
      <c r="E1161" s="1">
        <v>2</v>
      </c>
      <c r="F1161" s="1" t="s">
        <v>11</v>
      </c>
      <c r="G1161" s="2">
        <v>2850</v>
      </c>
      <c r="H1161" s="1" t="s">
        <v>32</v>
      </c>
      <c r="I1161" s="1" t="s">
        <v>5</v>
      </c>
      <c r="J1161" s="1" t="s">
        <v>13</v>
      </c>
      <c r="K1161" s="1">
        <v>9</v>
      </c>
      <c r="L1161" s="3">
        <v>45679</v>
      </c>
      <c r="M1161" s="1">
        <v>15</v>
      </c>
      <c r="N1161" s="1" t="s">
        <v>1204</v>
      </c>
      <c r="O1161" s="1" t="s">
        <v>20</v>
      </c>
      <c r="P1161" s="2">
        <v>1198</v>
      </c>
      <c r="Q1161" s="1">
        <v>50.4</v>
      </c>
      <c r="R1161" s="1">
        <v>5</v>
      </c>
      <c r="S1161" s="1">
        <v>129</v>
      </c>
      <c r="T1161" s="1">
        <v>2015</v>
      </c>
      <c r="U1161" s="5" t="str">
        <f t="shared" si="180"/>
        <v>Automatic</v>
      </c>
      <c r="V1161" s="7">
        <f t="shared" si="181"/>
        <v>5000</v>
      </c>
      <c r="W1161" s="7" t="str">
        <f>IFERROR(INDEX(PriceBands!C:C,MATCH(V1161,PriceBands!A:A,0)),"£30k+")</f>
        <v>£5-10k</v>
      </c>
      <c r="X1161" s="7">
        <f t="shared" si="182"/>
        <v>0</v>
      </c>
      <c r="Y1161" s="7" t="str">
        <f>IFERROR(INDEX(MileageBand!B:B,MATCH(VehicleData!X1161,MileageBand!A:A,0)),"Extremely High")</f>
        <v>Low</v>
      </c>
      <c r="Z1161" s="7">
        <f t="shared" si="183"/>
        <v>1.2</v>
      </c>
      <c r="AA1161" s="9" t="str">
        <f t="shared" si="184"/>
        <v>Y</v>
      </c>
      <c r="AB1161" s="9" t="str">
        <f t="shared" si="185"/>
        <v>Y</v>
      </c>
      <c r="AC1161" s="9" t="str">
        <f t="shared" si="186"/>
        <v>Y</v>
      </c>
      <c r="AD1161" s="9" t="str">
        <f t="shared" si="187"/>
        <v>Y</v>
      </c>
      <c r="AE1161" s="9" t="str">
        <f t="shared" si="188"/>
        <v>Y</v>
      </c>
      <c r="AF1161" s="11" t="str">
        <f t="shared" si="189"/>
        <v>Y</v>
      </c>
    </row>
    <row r="1162" spans="1:32" ht="13" x14ac:dyDescent="0.15">
      <c r="A1162" s="1" t="s">
        <v>2983</v>
      </c>
      <c r="B1162" s="1" t="s">
        <v>1253</v>
      </c>
      <c r="C1162" s="2">
        <v>18145</v>
      </c>
      <c r="D1162" s="1" t="s">
        <v>2984</v>
      </c>
      <c r="E1162" s="1">
        <v>2</v>
      </c>
      <c r="F1162" s="1" t="s">
        <v>3</v>
      </c>
      <c r="G1162" s="2">
        <v>27100</v>
      </c>
      <c r="H1162" s="1" t="s">
        <v>4</v>
      </c>
      <c r="I1162" s="1" t="s">
        <v>25</v>
      </c>
      <c r="J1162" s="1" t="s">
        <v>26</v>
      </c>
      <c r="K1162" s="1">
        <v>10</v>
      </c>
      <c r="L1162" s="3">
        <v>44634</v>
      </c>
      <c r="M1162" s="1">
        <v>33</v>
      </c>
      <c r="N1162" s="1" t="s">
        <v>2985</v>
      </c>
      <c r="O1162" s="1" t="s">
        <v>28</v>
      </c>
      <c r="P1162" s="2">
        <v>2493</v>
      </c>
      <c r="Q1162" s="1">
        <v>56.5</v>
      </c>
      <c r="R1162" s="1">
        <v>5</v>
      </c>
      <c r="S1162" s="1">
        <v>115</v>
      </c>
      <c r="T1162" s="1">
        <v>2014</v>
      </c>
      <c r="U1162" s="5" t="str">
        <f t="shared" si="180"/>
        <v>Automatic</v>
      </c>
      <c r="V1162" s="7">
        <f t="shared" si="181"/>
        <v>15000</v>
      </c>
      <c r="W1162" s="7" t="str">
        <f>IFERROR(INDEX(PriceBands!C:C,MATCH(V1162,PriceBands!A:A,0)),"£30k+")</f>
        <v>£15-20k</v>
      </c>
      <c r="X1162" s="7">
        <f t="shared" si="182"/>
        <v>0</v>
      </c>
      <c r="Y1162" s="7" t="str">
        <f>IFERROR(INDEX(MileageBand!B:B,MATCH(VehicleData!X1162,MileageBand!A:A,0)),"Extremely High")</f>
        <v>Low</v>
      </c>
      <c r="Z1162" s="7">
        <f t="shared" si="183"/>
        <v>2.5</v>
      </c>
      <c r="AA1162" s="9" t="str">
        <f t="shared" si="184"/>
        <v>Y</v>
      </c>
      <c r="AB1162" s="9" t="str">
        <f t="shared" si="185"/>
        <v>Y</v>
      </c>
      <c r="AC1162" s="9" t="str">
        <f t="shared" si="186"/>
        <v>Y</v>
      </c>
      <c r="AD1162" s="9" t="str">
        <f t="shared" si="187"/>
        <v>Y</v>
      </c>
      <c r="AE1162" s="9" t="str">
        <f t="shared" si="188"/>
        <v>Y</v>
      </c>
      <c r="AF1162" s="11" t="str">
        <f t="shared" si="189"/>
        <v>Y</v>
      </c>
    </row>
    <row r="1163" spans="1:32" ht="13" x14ac:dyDescent="0.15">
      <c r="A1163" s="1" t="s">
        <v>2986</v>
      </c>
      <c r="B1163" s="1" t="s">
        <v>9</v>
      </c>
      <c r="C1163" s="2">
        <v>9445</v>
      </c>
      <c r="D1163" s="1" t="s">
        <v>2987</v>
      </c>
      <c r="E1163" s="1">
        <v>1</v>
      </c>
      <c r="F1163" s="1" t="s">
        <v>11</v>
      </c>
      <c r="G1163" s="2">
        <v>15539</v>
      </c>
      <c r="H1163" s="1" t="s">
        <v>65</v>
      </c>
      <c r="I1163" s="1" t="s">
        <v>5</v>
      </c>
      <c r="J1163" s="1" t="s">
        <v>13</v>
      </c>
      <c r="K1163" s="1">
        <v>8</v>
      </c>
      <c r="L1163" s="3">
        <v>45674</v>
      </c>
      <c r="M1163" s="1">
        <v>10</v>
      </c>
      <c r="N1163" s="1" t="s">
        <v>2988</v>
      </c>
      <c r="O1163" s="1" t="s">
        <v>20</v>
      </c>
      <c r="P1163" s="1">
        <v>999</v>
      </c>
      <c r="Q1163" s="1">
        <v>64.2</v>
      </c>
      <c r="R1163" s="1">
        <v>5</v>
      </c>
      <c r="S1163" s="1">
        <v>102</v>
      </c>
      <c r="T1163" s="1">
        <v>2016</v>
      </c>
      <c r="U1163" s="5" t="str">
        <f t="shared" si="180"/>
        <v>Manual</v>
      </c>
      <c r="V1163" s="7">
        <f t="shared" si="181"/>
        <v>5000</v>
      </c>
      <c r="W1163" s="7" t="str">
        <f>IFERROR(INDEX(PriceBands!C:C,MATCH(V1163,PriceBands!A:A,0)),"£30k+")</f>
        <v>£5-10k</v>
      </c>
      <c r="X1163" s="7">
        <f t="shared" si="182"/>
        <v>0</v>
      </c>
      <c r="Y1163" s="7" t="str">
        <f>IFERROR(INDEX(MileageBand!B:B,MATCH(VehicleData!X1163,MileageBand!A:A,0)),"Extremely High")</f>
        <v>Low</v>
      </c>
      <c r="Z1163" s="7">
        <f t="shared" si="183"/>
        <v>1</v>
      </c>
      <c r="AA1163" s="9" t="str">
        <f t="shared" si="184"/>
        <v>Y</v>
      </c>
      <c r="AB1163" s="9" t="str">
        <f t="shared" si="185"/>
        <v>Y</v>
      </c>
      <c r="AC1163" s="9" t="str">
        <f t="shared" si="186"/>
        <v>Y</v>
      </c>
      <c r="AD1163" s="9" t="str">
        <f t="shared" si="187"/>
        <v>Y</v>
      </c>
      <c r="AE1163" s="9" t="str">
        <f t="shared" si="188"/>
        <v>Y</v>
      </c>
      <c r="AF1163" s="11" t="str">
        <f t="shared" si="189"/>
        <v>Y</v>
      </c>
    </row>
    <row r="1164" spans="1:32" ht="13" x14ac:dyDescent="0.15">
      <c r="A1164" s="1" t="s">
        <v>2989</v>
      </c>
      <c r="B1164" s="1" t="s">
        <v>17</v>
      </c>
      <c r="C1164" s="2">
        <v>23645</v>
      </c>
      <c r="D1164" s="1" t="s">
        <v>2990</v>
      </c>
      <c r="E1164" s="1">
        <v>1</v>
      </c>
      <c r="F1164" s="1" t="s">
        <v>3</v>
      </c>
      <c r="G1164" s="1">
        <v>500</v>
      </c>
      <c r="H1164" s="1" t="s">
        <v>12</v>
      </c>
      <c r="I1164" s="1" t="s">
        <v>5</v>
      </c>
      <c r="J1164" s="1" t="s">
        <v>13</v>
      </c>
      <c r="K1164" s="1">
        <v>2</v>
      </c>
      <c r="L1164" s="3">
        <v>45961</v>
      </c>
      <c r="M1164" s="1">
        <v>12</v>
      </c>
      <c r="N1164" s="1" t="s">
        <v>2991</v>
      </c>
      <c r="O1164" s="1" t="s">
        <v>20</v>
      </c>
      <c r="P1164" s="2">
        <v>1332</v>
      </c>
      <c r="Q1164" s="1">
        <v>44.8</v>
      </c>
      <c r="R1164" s="1">
        <v>5</v>
      </c>
      <c r="S1164" s="1">
        <v>142</v>
      </c>
      <c r="T1164" s="1">
        <v>2022</v>
      </c>
      <c r="U1164" s="5" t="str">
        <f t="shared" si="180"/>
        <v>Manual</v>
      </c>
      <c r="V1164" s="7">
        <f t="shared" si="181"/>
        <v>20000</v>
      </c>
      <c r="W1164" s="7" t="str">
        <f>IFERROR(INDEX(PriceBands!C:C,MATCH(V1164,PriceBands!A:A,0)),"£30k+")</f>
        <v>£20-25k</v>
      </c>
      <c r="X1164" s="7">
        <f t="shared" si="182"/>
        <v>0</v>
      </c>
      <c r="Y1164" s="7" t="str">
        <f>IFERROR(INDEX(MileageBand!B:B,MATCH(VehicleData!X1164,MileageBand!A:A,0)),"Extremely High")</f>
        <v>Low</v>
      </c>
      <c r="Z1164" s="7">
        <f t="shared" si="183"/>
        <v>1.3</v>
      </c>
      <c r="AA1164" s="9" t="str">
        <f t="shared" si="184"/>
        <v>Y</v>
      </c>
      <c r="AB1164" s="9" t="str">
        <f t="shared" si="185"/>
        <v>Y</v>
      </c>
      <c r="AC1164" s="9" t="str">
        <f t="shared" si="186"/>
        <v>Y</v>
      </c>
      <c r="AD1164" s="9" t="str">
        <f t="shared" si="187"/>
        <v>Y</v>
      </c>
      <c r="AE1164" s="9" t="str">
        <f t="shared" si="188"/>
        <v>Y</v>
      </c>
      <c r="AF1164" s="11" t="str">
        <f t="shared" si="189"/>
        <v>Y</v>
      </c>
    </row>
    <row r="1165" spans="1:32" ht="13" x14ac:dyDescent="0.15">
      <c r="A1165" s="1" t="s">
        <v>2992</v>
      </c>
      <c r="B1165" s="1" t="s">
        <v>9</v>
      </c>
      <c r="C1165" s="2">
        <v>11340</v>
      </c>
      <c r="D1165" s="1" t="s">
        <v>2993</v>
      </c>
      <c r="E1165" s="1">
        <v>2</v>
      </c>
      <c r="F1165" s="1" t="s">
        <v>24</v>
      </c>
      <c r="G1165" s="2">
        <v>45153</v>
      </c>
      <c r="H1165" s="1" t="s">
        <v>65</v>
      </c>
      <c r="I1165" s="1" t="s">
        <v>25</v>
      </c>
      <c r="J1165" s="1" t="s">
        <v>13</v>
      </c>
      <c r="K1165" s="1">
        <v>6</v>
      </c>
      <c r="L1165" s="3">
        <v>44863</v>
      </c>
      <c r="M1165" s="1">
        <v>15</v>
      </c>
      <c r="N1165" s="1" t="s">
        <v>2994</v>
      </c>
      <c r="O1165" s="1" t="s">
        <v>20</v>
      </c>
      <c r="P1165" s="2">
        <v>1598</v>
      </c>
      <c r="Q1165" s="1">
        <v>52.3</v>
      </c>
      <c r="R1165" s="1">
        <v>5</v>
      </c>
      <c r="S1165" s="1">
        <v>126</v>
      </c>
      <c r="T1165" s="1">
        <v>2018</v>
      </c>
      <c r="U1165" s="5" t="str">
        <f t="shared" si="180"/>
        <v>Automatic</v>
      </c>
      <c r="V1165" s="7">
        <f t="shared" si="181"/>
        <v>10000</v>
      </c>
      <c r="W1165" s="7" t="str">
        <f>IFERROR(INDEX(PriceBands!C:C,MATCH(V1165,PriceBands!A:A,0)),"£30k+")</f>
        <v>£10-£15k</v>
      </c>
      <c r="X1165" s="7">
        <f t="shared" si="182"/>
        <v>0</v>
      </c>
      <c r="Y1165" s="7" t="str">
        <f>IFERROR(INDEX(MileageBand!B:B,MATCH(VehicleData!X1165,MileageBand!A:A,0)),"Extremely High")</f>
        <v>Low</v>
      </c>
      <c r="Z1165" s="7">
        <f t="shared" si="183"/>
        <v>1.6</v>
      </c>
      <c r="AA1165" s="9" t="str">
        <f t="shared" si="184"/>
        <v>Y</v>
      </c>
      <c r="AB1165" s="9" t="str">
        <f t="shared" si="185"/>
        <v>Y</v>
      </c>
      <c r="AC1165" s="9" t="str">
        <f t="shared" si="186"/>
        <v>Y</v>
      </c>
      <c r="AD1165" s="9" t="str">
        <f t="shared" si="187"/>
        <v>Y</v>
      </c>
      <c r="AE1165" s="9" t="str">
        <f t="shared" si="188"/>
        <v>Y</v>
      </c>
      <c r="AF1165" s="11" t="str">
        <f t="shared" si="189"/>
        <v>Y</v>
      </c>
    </row>
    <row r="1166" spans="1:32" ht="13" x14ac:dyDescent="0.15">
      <c r="A1166" s="1" t="s">
        <v>2995</v>
      </c>
      <c r="B1166" s="1" t="s">
        <v>17</v>
      </c>
      <c r="C1166" s="2">
        <v>4696</v>
      </c>
      <c r="D1166" s="1" t="s">
        <v>2996</v>
      </c>
      <c r="E1166" s="1">
        <v>1</v>
      </c>
      <c r="F1166" s="1" t="s">
        <v>11</v>
      </c>
      <c r="G1166" s="2">
        <v>41864</v>
      </c>
      <c r="H1166" s="1" t="s">
        <v>12</v>
      </c>
      <c r="I1166" s="1" t="s">
        <v>25</v>
      </c>
      <c r="J1166" s="1" t="s">
        <v>13</v>
      </c>
      <c r="K1166" s="1">
        <v>9</v>
      </c>
      <c r="L1166" s="3">
        <v>45054</v>
      </c>
      <c r="M1166" s="1">
        <v>6</v>
      </c>
      <c r="N1166" s="1" t="s">
        <v>1204</v>
      </c>
      <c r="O1166" s="1" t="s">
        <v>20</v>
      </c>
      <c r="P1166" s="2">
        <v>1198</v>
      </c>
      <c r="Q1166" s="1">
        <v>56.5</v>
      </c>
      <c r="R1166" s="1">
        <v>5</v>
      </c>
      <c r="S1166" s="1">
        <v>115</v>
      </c>
      <c r="T1166" s="1">
        <v>2015</v>
      </c>
      <c r="U1166" s="5" t="str">
        <f t="shared" si="180"/>
        <v>Manual</v>
      </c>
      <c r="V1166" s="7">
        <f t="shared" si="181"/>
        <v>0</v>
      </c>
      <c r="W1166" s="7" t="str">
        <f>IFERROR(INDEX(PriceBands!C:C,MATCH(V1166,PriceBands!A:A,0)),"£30k+")</f>
        <v>£0-5k</v>
      </c>
      <c r="X1166" s="7">
        <f t="shared" si="182"/>
        <v>0</v>
      </c>
      <c r="Y1166" s="7" t="str">
        <f>IFERROR(INDEX(MileageBand!B:B,MATCH(VehicleData!X1166,MileageBand!A:A,0)),"Extremely High")</f>
        <v>Low</v>
      </c>
      <c r="Z1166" s="7">
        <f t="shared" si="183"/>
        <v>1.2</v>
      </c>
      <c r="AA1166" s="9" t="str">
        <f t="shared" si="184"/>
        <v>Y</v>
      </c>
      <c r="AB1166" s="9" t="str">
        <f t="shared" si="185"/>
        <v>Y</v>
      </c>
      <c r="AC1166" s="9" t="str">
        <f t="shared" si="186"/>
        <v>Y</v>
      </c>
      <c r="AD1166" s="9" t="str">
        <f t="shared" si="187"/>
        <v>Y</v>
      </c>
      <c r="AE1166" s="9" t="str">
        <f t="shared" si="188"/>
        <v>Y</v>
      </c>
      <c r="AF1166" s="11" t="str">
        <f t="shared" si="189"/>
        <v>Y</v>
      </c>
    </row>
    <row r="1167" spans="1:32" ht="13" x14ac:dyDescent="0.15">
      <c r="A1167" s="1" t="s">
        <v>2997</v>
      </c>
      <c r="B1167" s="1" t="s">
        <v>9</v>
      </c>
      <c r="C1167" s="2">
        <v>3640</v>
      </c>
      <c r="D1167" s="1" t="s">
        <v>81</v>
      </c>
      <c r="E1167" s="1">
        <v>1</v>
      </c>
      <c r="F1167" s="1" t="s">
        <v>11</v>
      </c>
      <c r="G1167" s="2">
        <v>49000</v>
      </c>
      <c r="H1167" s="1" t="s">
        <v>32</v>
      </c>
      <c r="I1167" s="1" t="s">
        <v>5</v>
      </c>
      <c r="J1167" s="1" t="s">
        <v>13</v>
      </c>
      <c r="K1167" s="1">
        <v>11</v>
      </c>
      <c r="L1167" s="3">
        <v>45472</v>
      </c>
      <c r="M1167" s="1">
        <v>12</v>
      </c>
      <c r="N1167" s="1" t="s">
        <v>2998</v>
      </c>
      <c r="O1167" s="1" t="s">
        <v>20</v>
      </c>
      <c r="P1167" s="2">
        <v>1598</v>
      </c>
      <c r="Q1167" s="1">
        <v>44.8</v>
      </c>
      <c r="R1167" s="1">
        <v>5</v>
      </c>
      <c r="S1167" s="1">
        <v>147</v>
      </c>
      <c r="T1167" s="1">
        <v>2013</v>
      </c>
      <c r="U1167" s="5" t="str">
        <f t="shared" si="180"/>
        <v>Manual</v>
      </c>
      <c r="V1167" s="7">
        <f t="shared" si="181"/>
        <v>0</v>
      </c>
      <c r="W1167" s="7" t="str">
        <f>IFERROR(INDEX(PriceBands!C:C,MATCH(V1167,PriceBands!A:A,0)),"£30k+")</f>
        <v>£0-5k</v>
      </c>
      <c r="X1167" s="7">
        <f t="shared" si="182"/>
        <v>0</v>
      </c>
      <c r="Y1167" s="7" t="str">
        <f>IFERROR(INDEX(MileageBand!B:B,MATCH(VehicleData!X1167,MileageBand!A:A,0)),"Extremely High")</f>
        <v>Low</v>
      </c>
      <c r="Z1167" s="7">
        <f t="shared" si="183"/>
        <v>1.6</v>
      </c>
      <c r="AA1167" s="9" t="str">
        <f t="shared" si="184"/>
        <v>Y</v>
      </c>
      <c r="AB1167" s="9" t="str">
        <f t="shared" si="185"/>
        <v>Y</v>
      </c>
      <c r="AC1167" s="9" t="str">
        <f t="shared" si="186"/>
        <v>Y</v>
      </c>
      <c r="AD1167" s="9" t="str">
        <f t="shared" si="187"/>
        <v>N</v>
      </c>
      <c r="AE1167" s="9" t="str">
        <f t="shared" si="188"/>
        <v>Y</v>
      </c>
      <c r="AF1167" s="11" t="str">
        <f t="shared" si="189"/>
        <v>N</v>
      </c>
    </row>
    <row r="1168" spans="1:32" ht="13" x14ac:dyDescent="0.15">
      <c r="A1168" s="1" t="s">
        <v>2999</v>
      </c>
      <c r="B1168" s="1" t="s">
        <v>22</v>
      </c>
      <c r="C1168" s="2">
        <v>9650</v>
      </c>
      <c r="D1168" s="1" t="s">
        <v>345</v>
      </c>
      <c r="E1168" s="1">
        <v>1</v>
      </c>
      <c r="F1168" s="1" t="s">
        <v>24</v>
      </c>
      <c r="G1168" s="2">
        <v>27000</v>
      </c>
      <c r="H1168" s="1" t="s">
        <v>12</v>
      </c>
      <c r="I1168" s="1" t="s">
        <v>25</v>
      </c>
      <c r="J1168" s="1" t="s">
        <v>13</v>
      </c>
      <c r="K1168" s="1">
        <v>8</v>
      </c>
      <c r="L1168" s="3">
        <v>44565</v>
      </c>
      <c r="M1168" s="1">
        <v>12</v>
      </c>
      <c r="N1168" s="1" t="s">
        <v>3000</v>
      </c>
      <c r="O1168" s="1" t="s">
        <v>20</v>
      </c>
      <c r="P1168" s="2">
        <v>1598</v>
      </c>
      <c r="Q1168" s="1">
        <v>74.3</v>
      </c>
      <c r="R1168" s="1">
        <v>5</v>
      </c>
      <c r="S1168" s="1">
        <v>99</v>
      </c>
      <c r="T1168" s="1">
        <v>2016</v>
      </c>
      <c r="U1168" s="5" t="str">
        <f t="shared" si="180"/>
        <v>Manual</v>
      </c>
      <c r="V1168" s="7">
        <f t="shared" si="181"/>
        <v>5000</v>
      </c>
      <c r="W1168" s="7" t="str">
        <f>IFERROR(INDEX(PriceBands!C:C,MATCH(V1168,PriceBands!A:A,0)),"£30k+")</f>
        <v>£5-10k</v>
      </c>
      <c r="X1168" s="7">
        <f t="shared" si="182"/>
        <v>0</v>
      </c>
      <c r="Y1168" s="7" t="str">
        <f>IFERROR(INDEX(MileageBand!B:B,MATCH(VehicleData!X1168,MileageBand!A:A,0)),"Extremely High")</f>
        <v>Low</v>
      </c>
      <c r="Z1168" s="7">
        <f t="shared" si="183"/>
        <v>1.6</v>
      </c>
      <c r="AA1168" s="9" t="str">
        <f t="shared" si="184"/>
        <v>Y</v>
      </c>
      <c r="AB1168" s="9" t="str">
        <f t="shared" si="185"/>
        <v>Y</v>
      </c>
      <c r="AC1168" s="9" t="str">
        <f t="shared" si="186"/>
        <v>Y</v>
      </c>
      <c r="AD1168" s="9" t="str">
        <f t="shared" si="187"/>
        <v>Y</v>
      </c>
      <c r="AE1168" s="9" t="str">
        <f t="shared" si="188"/>
        <v>Y</v>
      </c>
      <c r="AF1168" s="11" t="str">
        <f t="shared" si="189"/>
        <v>Y</v>
      </c>
    </row>
    <row r="1169" spans="1:32" ht="13" x14ac:dyDescent="0.15">
      <c r="A1169" s="1" t="s">
        <v>3001</v>
      </c>
      <c r="B1169" s="1" t="s">
        <v>9</v>
      </c>
      <c r="C1169" s="2">
        <v>8145</v>
      </c>
      <c r="D1169" s="1" t="s">
        <v>3002</v>
      </c>
      <c r="E1169" s="1">
        <v>1</v>
      </c>
      <c r="F1169" s="1" t="s">
        <v>11</v>
      </c>
      <c r="G1169" s="2">
        <v>34200</v>
      </c>
      <c r="H1169" s="1" t="s">
        <v>48</v>
      </c>
      <c r="I1169" s="1" t="s">
        <v>25</v>
      </c>
      <c r="J1169" s="1" t="s">
        <v>13</v>
      </c>
      <c r="K1169" s="1">
        <v>8</v>
      </c>
      <c r="L1169" s="3">
        <v>44600</v>
      </c>
      <c r="M1169" s="1">
        <v>10</v>
      </c>
      <c r="N1169" s="1" t="s">
        <v>3003</v>
      </c>
      <c r="O1169" s="1" t="s">
        <v>20</v>
      </c>
      <c r="P1169" s="1">
        <v>999</v>
      </c>
      <c r="Q1169" s="1">
        <v>64.2</v>
      </c>
      <c r="R1169" s="1">
        <v>5</v>
      </c>
      <c r="S1169" s="1">
        <v>102</v>
      </c>
      <c r="T1169" s="1">
        <v>2016</v>
      </c>
      <c r="U1169" s="5" t="str">
        <f t="shared" si="180"/>
        <v>Manual</v>
      </c>
      <c r="V1169" s="7">
        <f t="shared" si="181"/>
        <v>5000</v>
      </c>
      <c r="W1169" s="7" t="str">
        <f>IFERROR(INDEX(PriceBands!C:C,MATCH(V1169,PriceBands!A:A,0)),"£30k+")</f>
        <v>£5-10k</v>
      </c>
      <c r="X1169" s="7">
        <f t="shared" si="182"/>
        <v>0</v>
      </c>
      <c r="Y1169" s="7" t="str">
        <f>IFERROR(INDEX(MileageBand!B:B,MATCH(VehicleData!X1169,MileageBand!A:A,0)),"Extremely High")</f>
        <v>Low</v>
      </c>
      <c r="Z1169" s="7">
        <f t="shared" si="183"/>
        <v>1</v>
      </c>
      <c r="AA1169" s="9" t="str">
        <f t="shared" si="184"/>
        <v>Y</v>
      </c>
      <c r="AB1169" s="9" t="str">
        <f t="shared" si="185"/>
        <v>Y</v>
      </c>
      <c r="AC1169" s="9" t="str">
        <f t="shared" si="186"/>
        <v>Y</v>
      </c>
      <c r="AD1169" s="9" t="str">
        <f t="shared" si="187"/>
        <v>Y</v>
      </c>
      <c r="AE1169" s="9" t="str">
        <f t="shared" si="188"/>
        <v>Y</v>
      </c>
      <c r="AF1169" s="11" t="str">
        <f t="shared" si="189"/>
        <v>Y</v>
      </c>
    </row>
    <row r="1170" spans="1:32" ht="13" x14ac:dyDescent="0.15">
      <c r="A1170" s="1" t="s">
        <v>3004</v>
      </c>
      <c r="B1170" s="1" t="s">
        <v>9</v>
      </c>
      <c r="C1170" s="2">
        <v>3760</v>
      </c>
      <c r="D1170" s="1" t="s">
        <v>2782</v>
      </c>
      <c r="E1170" s="1">
        <v>1</v>
      </c>
      <c r="F1170" s="1" t="s">
        <v>11</v>
      </c>
      <c r="G1170" s="2">
        <v>117041</v>
      </c>
      <c r="H1170" s="1" t="s">
        <v>12</v>
      </c>
      <c r="I1170" s="1" t="s">
        <v>5</v>
      </c>
      <c r="J1170" s="1" t="s">
        <v>13</v>
      </c>
      <c r="K1170" s="1">
        <v>8</v>
      </c>
      <c r="L1170" s="3">
        <v>45762</v>
      </c>
      <c r="M1170" s="1">
        <v>3</v>
      </c>
      <c r="N1170" s="1" t="s">
        <v>3005</v>
      </c>
      <c r="O1170" s="1" t="s">
        <v>20</v>
      </c>
      <c r="P1170" s="2">
        <v>1398</v>
      </c>
      <c r="Q1170" s="1">
        <v>54.3</v>
      </c>
      <c r="R1170" s="1">
        <v>5</v>
      </c>
      <c r="S1170" s="1">
        <v>120</v>
      </c>
      <c r="T1170" s="1">
        <v>2016</v>
      </c>
      <c r="U1170" s="5" t="str">
        <f t="shared" si="180"/>
        <v>Manual</v>
      </c>
      <c r="V1170" s="7">
        <f t="shared" si="181"/>
        <v>0</v>
      </c>
      <c r="W1170" s="7" t="str">
        <f>IFERROR(INDEX(PriceBands!C:C,MATCH(V1170,PriceBands!A:A,0)),"£30k+")</f>
        <v>£0-5k</v>
      </c>
      <c r="X1170" s="7">
        <f t="shared" si="182"/>
        <v>100000</v>
      </c>
      <c r="Y1170" s="7" t="str">
        <f>IFERROR(INDEX(MileageBand!B:B,MATCH(VehicleData!X1170,MileageBand!A:A,0)),"Extremely High")</f>
        <v>High</v>
      </c>
      <c r="Z1170" s="7">
        <f t="shared" si="183"/>
        <v>1.4</v>
      </c>
      <c r="AA1170" s="9" t="str">
        <f t="shared" si="184"/>
        <v>Y</v>
      </c>
      <c r="AB1170" s="9" t="str">
        <f t="shared" si="185"/>
        <v>N</v>
      </c>
      <c r="AC1170" s="9" t="str">
        <f t="shared" si="186"/>
        <v>Y</v>
      </c>
      <c r="AD1170" s="9" t="str">
        <f t="shared" si="187"/>
        <v>Y</v>
      </c>
      <c r="AE1170" s="9" t="str">
        <f t="shared" si="188"/>
        <v>Y</v>
      </c>
      <c r="AF1170" s="11" t="str">
        <f t="shared" si="189"/>
        <v>N</v>
      </c>
    </row>
    <row r="1171" spans="1:32" ht="13" x14ac:dyDescent="0.15">
      <c r="A1171" s="1" t="s">
        <v>3006</v>
      </c>
      <c r="B1171" s="1" t="s">
        <v>9</v>
      </c>
      <c r="C1171" s="2">
        <v>4179</v>
      </c>
      <c r="D1171" s="1" t="s">
        <v>3007</v>
      </c>
      <c r="E1171" s="1">
        <v>1</v>
      </c>
      <c r="F1171" s="1" t="s">
        <v>11</v>
      </c>
      <c r="G1171" s="2">
        <v>71000</v>
      </c>
      <c r="H1171" s="1" t="s">
        <v>32</v>
      </c>
      <c r="I1171" s="1" t="s">
        <v>5</v>
      </c>
      <c r="J1171" s="1" t="s">
        <v>13</v>
      </c>
      <c r="K1171" s="1">
        <v>10</v>
      </c>
      <c r="L1171" s="3">
        <v>45470</v>
      </c>
      <c r="M1171" s="1">
        <v>9</v>
      </c>
      <c r="N1171" s="1" t="s">
        <v>3008</v>
      </c>
      <c r="O1171" s="1" t="s">
        <v>20</v>
      </c>
      <c r="P1171" s="2">
        <v>1398</v>
      </c>
      <c r="Q1171" s="1">
        <v>51.4</v>
      </c>
      <c r="R1171" s="1">
        <v>5</v>
      </c>
      <c r="S1171" s="1">
        <v>129</v>
      </c>
      <c r="T1171" s="1">
        <v>2014</v>
      </c>
      <c r="U1171" s="5" t="str">
        <f t="shared" si="180"/>
        <v>Manual</v>
      </c>
      <c r="V1171" s="7">
        <f t="shared" si="181"/>
        <v>0</v>
      </c>
      <c r="W1171" s="7" t="str">
        <f>IFERROR(INDEX(PriceBands!C:C,MATCH(V1171,PriceBands!A:A,0)),"£30k+")</f>
        <v>£0-5k</v>
      </c>
      <c r="X1171" s="7">
        <f t="shared" si="182"/>
        <v>50000</v>
      </c>
      <c r="Y1171" s="7" t="str">
        <f>IFERROR(INDEX(MileageBand!B:B,MATCH(VehicleData!X1171,MileageBand!A:A,0)),"Extremely High")</f>
        <v>Medium</v>
      </c>
      <c r="Z1171" s="7">
        <f t="shared" si="183"/>
        <v>1.4</v>
      </c>
      <c r="AA1171" s="9" t="str">
        <f t="shared" si="184"/>
        <v>Y</v>
      </c>
      <c r="AB1171" s="9" t="str">
        <f t="shared" si="185"/>
        <v>Y</v>
      </c>
      <c r="AC1171" s="9" t="str">
        <f t="shared" si="186"/>
        <v>Y</v>
      </c>
      <c r="AD1171" s="9" t="str">
        <f t="shared" si="187"/>
        <v>Y</v>
      </c>
      <c r="AE1171" s="9" t="str">
        <f t="shared" si="188"/>
        <v>Y</v>
      </c>
      <c r="AF1171" s="11" t="str">
        <f t="shared" si="189"/>
        <v>Y</v>
      </c>
    </row>
    <row r="1172" spans="1:32" ht="13" x14ac:dyDescent="0.15">
      <c r="A1172" s="1" t="s">
        <v>3009</v>
      </c>
      <c r="B1172" s="1" t="s">
        <v>51</v>
      </c>
      <c r="C1172" s="2">
        <v>1845</v>
      </c>
      <c r="D1172" s="1" t="s">
        <v>623</v>
      </c>
      <c r="E1172" s="1">
        <v>1</v>
      </c>
      <c r="F1172" s="1" t="s">
        <v>11</v>
      </c>
      <c r="G1172" s="2">
        <v>10000</v>
      </c>
      <c r="H1172" s="1" t="s">
        <v>12</v>
      </c>
      <c r="I1172" s="1" t="s">
        <v>5</v>
      </c>
      <c r="J1172" s="1" t="s">
        <v>13</v>
      </c>
      <c r="K1172" s="1">
        <v>13</v>
      </c>
      <c r="L1172" s="3">
        <v>45715</v>
      </c>
      <c r="M1172" s="1">
        <v>3</v>
      </c>
      <c r="N1172" s="1" t="s">
        <v>3010</v>
      </c>
      <c r="O1172" s="1" t="s">
        <v>15</v>
      </c>
      <c r="P1172" s="2">
        <v>1242</v>
      </c>
      <c r="Q1172" s="1">
        <v>57.7</v>
      </c>
      <c r="R1172" s="1">
        <v>4</v>
      </c>
      <c r="S1172" s="1">
        <v>115</v>
      </c>
      <c r="T1172" s="1">
        <v>2011</v>
      </c>
      <c r="U1172" s="5" t="str">
        <f t="shared" si="180"/>
        <v>Manual</v>
      </c>
      <c r="V1172" s="7">
        <f t="shared" si="181"/>
        <v>0</v>
      </c>
      <c r="W1172" s="7" t="str">
        <f>IFERROR(INDEX(PriceBands!C:C,MATCH(V1172,PriceBands!A:A,0)),"£30k+")</f>
        <v>£0-5k</v>
      </c>
      <c r="X1172" s="7">
        <f t="shared" si="182"/>
        <v>0</v>
      </c>
      <c r="Y1172" s="7" t="str">
        <f>IFERROR(INDEX(MileageBand!B:B,MATCH(VehicleData!X1172,MileageBand!A:A,0)),"Extremely High")</f>
        <v>Low</v>
      </c>
      <c r="Z1172" s="7">
        <f t="shared" si="183"/>
        <v>1.2</v>
      </c>
      <c r="AA1172" s="9" t="str">
        <f t="shared" si="184"/>
        <v>Y</v>
      </c>
      <c r="AB1172" s="9" t="str">
        <f t="shared" si="185"/>
        <v>Y</v>
      </c>
      <c r="AC1172" s="9" t="str">
        <f t="shared" si="186"/>
        <v>Y</v>
      </c>
      <c r="AD1172" s="9" t="str">
        <f t="shared" si="187"/>
        <v>N</v>
      </c>
      <c r="AE1172" s="9" t="str">
        <f t="shared" si="188"/>
        <v>Y</v>
      </c>
      <c r="AF1172" s="11" t="str">
        <f t="shared" si="189"/>
        <v>N</v>
      </c>
    </row>
    <row r="1173" spans="1:32" ht="13" x14ac:dyDescent="0.15">
      <c r="A1173" s="1" t="s">
        <v>3011</v>
      </c>
      <c r="B1173" s="1" t="s">
        <v>9</v>
      </c>
      <c r="C1173" s="2">
        <v>3050</v>
      </c>
      <c r="D1173" s="1" t="s">
        <v>3012</v>
      </c>
      <c r="E1173" s="1">
        <v>2</v>
      </c>
      <c r="F1173" s="1" t="s">
        <v>24</v>
      </c>
      <c r="G1173" s="2">
        <v>54050</v>
      </c>
      <c r="H1173" s="1" t="s">
        <v>65</v>
      </c>
      <c r="I1173" s="1" t="s">
        <v>5</v>
      </c>
      <c r="J1173" s="1" t="s">
        <v>13</v>
      </c>
      <c r="K1173" s="1">
        <v>13</v>
      </c>
      <c r="L1173" s="3">
        <v>45470</v>
      </c>
      <c r="M1173" s="1">
        <v>22</v>
      </c>
      <c r="N1173" s="1" t="s">
        <v>3013</v>
      </c>
      <c r="O1173" s="1" t="s">
        <v>20</v>
      </c>
      <c r="P1173" s="2">
        <v>1956</v>
      </c>
      <c r="Q1173" s="1">
        <v>47.1</v>
      </c>
      <c r="R1173" s="1">
        <v>5</v>
      </c>
      <c r="S1173" s="1">
        <v>159</v>
      </c>
      <c r="T1173" s="1">
        <v>2011</v>
      </c>
      <c r="U1173" s="5" t="str">
        <f t="shared" si="180"/>
        <v>Automatic</v>
      </c>
      <c r="V1173" s="7">
        <f t="shared" si="181"/>
        <v>0</v>
      </c>
      <c r="W1173" s="7" t="str">
        <f>IFERROR(INDEX(PriceBands!C:C,MATCH(V1173,PriceBands!A:A,0)),"£30k+")</f>
        <v>£0-5k</v>
      </c>
      <c r="X1173" s="7">
        <f t="shared" si="182"/>
        <v>50000</v>
      </c>
      <c r="Y1173" s="7" t="str">
        <f>IFERROR(INDEX(MileageBand!B:B,MATCH(VehicleData!X1173,MileageBand!A:A,0)),"Extremely High")</f>
        <v>Medium</v>
      </c>
      <c r="Z1173" s="7">
        <f t="shared" si="183"/>
        <v>2</v>
      </c>
      <c r="AA1173" s="9" t="str">
        <f t="shared" si="184"/>
        <v>Y</v>
      </c>
      <c r="AB1173" s="9" t="str">
        <f t="shared" si="185"/>
        <v>Y</v>
      </c>
      <c r="AC1173" s="9" t="str">
        <f t="shared" si="186"/>
        <v>Y</v>
      </c>
      <c r="AD1173" s="9" t="str">
        <f t="shared" si="187"/>
        <v>N</v>
      </c>
      <c r="AE1173" s="9" t="str">
        <f t="shared" si="188"/>
        <v>Y</v>
      </c>
      <c r="AF1173" s="11" t="str">
        <f t="shared" si="189"/>
        <v>N</v>
      </c>
    </row>
    <row r="1174" spans="1:32" ht="13" x14ac:dyDescent="0.15">
      <c r="A1174" s="1" t="s">
        <v>3014</v>
      </c>
      <c r="B1174" s="1" t="s">
        <v>9</v>
      </c>
      <c r="C1174" s="2">
        <v>7820</v>
      </c>
      <c r="D1174" s="1" t="s">
        <v>3015</v>
      </c>
      <c r="E1174" s="1">
        <v>1</v>
      </c>
      <c r="F1174" s="1" t="s">
        <v>11</v>
      </c>
      <c r="G1174" s="2">
        <v>31100</v>
      </c>
      <c r="H1174" s="1" t="s">
        <v>12</v>
      </c>
      <c r="I1174" s="1" t="s">
        <v>5</v>
      </c>
      <c r="J1174" s="1" t="s">
        <v>13</v>
      </c>
      <c r="K1174" s="1">
        <v>7</v>
      </c>
      <c r="L1174" s="3">
        <v>45722</v>
      </c>
      <c r="M1174" s="1">
        <v>8</v>
      </c>
      <c r="N1174" s="1" t="s">
        <v>3016</v>
      </c>
      <c r="O1174" s="1" t="s">
        <v>20</v>
      </c>
      <c r="P1174" s="2">
        <v>1399</v>
      </c>
      <c r="Q1174" s="1">
        <v>52.3</v>
      </c>
      <c r="R1174" s="1">
        <v>5</v>
      </c>
      <c r="S1174" s="1">
        <v>124</v>
      </c>
      <c r="T1174" s="1">
        <v>2017</v>
      </c>
      <c r="U1174" s="5" t="str">
        <f t="shared" si="180"/>
        <v>Manual</v>
      </c>
      <c r="V1174" s="7">
        <f t="shared" si="181"/>
        <v>5000</v>
      </c>
      <c r="W1174" s="7" t="str">
        <f>IFERROR(INDEX(PriceBands!C:C,MATCH(V1174,PriceBands!A:A,0)),"£30k+")</f>
        <v>£5-10k</v>
      </c>
      <c r="X1174" s="7">
        <f t="shared" si="182"/>
        <v>0</v>
      </c>
      <c r="Y1174" s="7" t="str">
        <f>IFERROR(INDEX(MileageBand!B:B,MATCH(VehicleData!X1174,MileageBand!A:A,0)),"Extremely High")</f>
        <v>Low</v>
      </c>
      <c r="Z1174" s="7">
        <f t="shared" si="183"/>
        <v>1.4</v>
      </c>
      <c r="AA1174" s="9" t="str">
        <f t="shared" si="184"/>
        <v>Y</v>
      </c>
      <c r="AB1174" s="9" t="str">
        <f t="shared" si="185"/>
        <v>Y</v>
      </c>
      <c r="AC1174" s="9" t="str">
        <f t="shared" si="186"/>
        <v>Y</v>
      </c>
      <c r="AD1174" s="9" t="str">
        <f t="shared" si="187"/>
        <v>Y</v>
      </c>
      <c r="AE1174" s="9" t="str">
        <f t="shared" si="188"/>
        <v>Y</v>
      </c>
      <c r="AF1174" s="11" t="str">
        <f t="shared" si="189"/>
        <v>Y</v>
      </c>
    </row>
    <row r="1175" spans="1:32" ht="13" x14ac:dyDescent="0.15">
      <c r="A1175" s="1" t="s">
        <v>3017</v>
      </c>
      <c r="B1175" s="1" t="s">
        <v>94</v>
      </c>
      <c r="C1175" s="2">
        <v>24245</v>
      </c>
      <c r="D1175" s="1" t="s">
        <v>116</v>
      </c>
      <c r="E1175" s="1">
        <v>2</v>
      </c>
      <c r="F1175" s="1" t="s">
        <v>24</v>
      </c>
      <c r="G1175" s="2">
        <v>25000</v>
      </c>
      <c r="H1175" s="1" t="s">
        <v>12</v>
      </c>
      <c r="I1175" s="1" t="s">
        <v>5</v>
      </c>
      <c r="J1175" s="1" t="s">
        <v>117</v>
      </c>
      <c r="K1175" s="1">
        <v>9</v>
      </c>
      <c r="L1175" s="3">
        <v>45451</v>
      </c>
      <c r="M1175" s="1">
        <v>31</v>
      </c>
      <c r="N1175" s="1" t="s">
        <v>3018</v>
      </c>
      <c r="O1175" s="1" t="s">
        <v>130</v>
      </c>
      <c r="P1175" s="2">
        <v>1995</v>
      </c>
      <c r="Q1175" s="1">
        <v>56.5</v>
      </c>
      <c r="R1175" s="1">
        <v>4</v>
      </c>
      <c r="S1175" s="1">
        <v>131</v>
      </c>
      <c r="T1175" s="1">
        <v>2015</v>
      </c>
      <c r="U1175" s="5" t="str">
        <f t="shared" si="180"/>
        <v>Automatic</v>
      </c>
      <c r="V1175" s="7">
        <f t="shared" si="181"/>
        <v>20000</v>
      </c>
      <c r="W1175" s="7" t="str">
        <f>IFERROR(INDEX(PriceBands!C:C,MATCH(V1175,PriceBands!A:A,0)),"£30k+")</f>
        <v>£20-25k</v>
      </c>
      <c r="X1175" s="7">
        <f t="shared" si="182"/>
        <v>0</v>
      </c>
      <c r="Y1175" s="7" t="str">
        <f>IFERROR(INDEX(MileageBand!B:B,MATCH(VehicleData!X1175,MileageBand!A:A,0)),"Extremely High")</f>
        <v>Low</v>
      </c>
      <c r="Z1175" s="7">
        <f t="shared" si="183"/>
        <v>2</v>
      </c>
      <c r="AA1175" s="9" t="str">
        <f t="shared" si="184"/>
        <v>Y</v>
      </c>
      <c r="AB1175" s="9" t="str">
        <f t="shared" si="185"/>
        <v>Y</v>
      </c>
      <c r="AC1175" s="9" t="str">
        <f t="shared" si="186"/>
        <v>Y</v>
      </c>
      <c r="AD1175" s="9" t="str">
        <f t="shared" si="187"/>
        <v>Y</v>
      </c>
      <c r="AE1175" s="9" t="str">
        <f t="shared" si="188"/>
        <v>Y</v>
      </c>
      <c r="AF1175" s="11" t="str">
        <f t="shared" si="189"/>
        <v>Y</v>
      </c>
    </row>
    <row r="1176" spans="1:32" ht="13" x14ac:dyDescent="0.15">
      <c r="A1176" s="1" t="s">
        <v>3019</v>
      </c>
      <c r="B1176" s="1" t="s">
        <v>9</v>
      </c>
      <c r="C1176" s="2">
        <v>7045</v>
      </c>
      <c r="D1176" s="1" t="s">
        <v>3020</v>
      </c>
      <c r="E1176" s="1">
        <v>1</v>
      </c>
      <c r="F1176" s="1" t="s">
        <v>11</v>
      </c>
      <c r="G1176" s="2">
        <v>41717</v>
      </c>
      <c r="H1176" s="1" t="s">
        <v>98</v>
      </c>
      <c r="I1176" s="1" t="s">
        <v>5</v>
      </c>
      <c r="J1176" s="1" t="s">
        <v>42</v>
      </c>
      <c r="K1176" s="1">
        <v>8</v>
      </c>
      <c r="L1176" s="3">
        <v>45672</v>
      </c>
      <c r="M1176" s="1">
        <v>16</v>
      </c>
      <c r="N1176" s="1" t="s">
        <v>3021</v>
      </c>
      <c r="O1176" s="1" t="s">
        <v>44</v>
      </c>
      <c r="P1176" s="2">
        <v>1364</v>
      </c>
      <c r="Q1176" s="1">
        <v>42.2</v>
      </c>
      <c r="R1176" s="1">
        <v>7</v>
      </c>
      <c r="S1176" s="1">
        <v>158</v>
      </c>
      <c r="T1176" s="1">
        <v>2016</v>
      </c>
      <c r="U1176" s="5" t="str">
        <f t="shared" si="180"/>
        <v>Manual</v>
      </c>
      <c r="V1176" s="7">
        <f t="shared" si="181"/>
        <v>5000</v>
      </c>
      <c r="W1176" s="7" t="str">
        <f>IFERROR(INDEX(PriceBands!C:C,MATCH(V1176,PriceBands!A:A,0)),"£30k+")</f>
        <v>£5-10k</v>
      </c>
      <c r="X1176" s="7">
        <f t="shared" si="182"/>
        <v>0</v>
      </c>
      <c r="Y1176" s="7" t="str">
        <f>IFERROR(INDEX(MileageBand!B:B,MATCH(VehicleData!X1176,MileageBand!A:A,0)),"Extremely High")</f>
        <v>Low</v>
      </c>
      <c r="Z1176" s="7">
        <f t="shared" si="183"/>
        <v>1.4</v>
      </c>
      <c r="AA1176" s="9" t="str">
        <f t="shared" si="184"/>
        <v>Y</v>
      </c>
      <c r="AB1176" s="9" t="str">
        <f t="shared" si="185"/>
        <v>Y</v>
      </c>
      <c r="AC1176" s="9" t="str">
        <f t="shared" si="186"/>
        <v>Y</v>
      </c>
      <c r="AD1176" s="9" t="str">
        <f t="shared" si="187"/>
        <v>Y</v>
      </c>
      <c r="AE1176" s="9" t="str">
        <f t="shared" si="188"/>
        <v>Y</v>
      </c>
      <c r="AF1176" s="11" t="str">
        <f t="shared" si="189"/>
        <v>Y</v>
      </c>
    </row>
    <row r="1177" spans="1:32" ht="13" x14ac:dyDescent="0.15">
      <c r="A1177" s="1" t="s">
        <v>3022</v>
      </c>
      <c r="B1177" s="1" t="s">
        <v>112</v>
      </c>
      <c r="C1177" s="2">
        <v>2920</v>
      </c>
      <c r="D1177" s="1" t="s">
        <v>3023</v>
      </c>
      <c r="E1177" s="1">
        <v>1</v>
      </c>
      <c r="F1177" s="1" t="s">
        <v>11</v>
      </c>
      <c r="G1177" s="2">
        <v>92751</v>
      </c>
      <c r="H1177" s="1" t="s">
        <v>48</v>
      </c>
      <c r="I1177" s="1" t="s">
        <v>25</v>
      </c>
      <c r="J1177" s="1" t="s">
        <v>13</v>
      </c>
      <c r="K1177" s="1">
        <v>11</v>
      </c>
      <c r="L1177" s="3">
        <v>45233</v>
      </c>
      <c r="M1177" s="1">
        <v>18</v>
      </c>
      <c r="N1177" s="1" t="s">
        <v>3024</v>
      </c>
      <c r="O1177" s="1" t="s">
        <v>20</v>
      </c>
      <c r="P1177" s="2">
        <v>1598</v>
      </c>
      <c r="Q1177" s="1">
        <v>42.8</v>
      </c>
      <c r="R1177" s="1">
        <v>5</v>
      </c>
      <c r="S1177" s="1">
        <v>152</v>
      </c>
      <c r="T1177" s="1">
        <v>2013</v>
      </c>
      <c r="U1177" s="5" t="str">
        <f t="shared" si="180"/>
        <v>Manual</v>
      </c>
      <c r="V1177" s="7">
        <f t="shared" si="181"/>
        <v>0</v>
      </c>
      <c r="W1177" s="7" t="str">
        <f>IFERROR(INDEX(PriceBands!C:C,MATCH(V1177,PriceBands!A:A,0)),"£30k+")</f>
        <v>£0-5k</v>
      </c>
      <c r="X1177" s="7">
        <f t="shared" si="182"/>
        <v>50000</v>
      </c>
      <c r="Y1177" s="7" t="str">
        <f>IFERROR(INDEX(MileageBand!B:B,MATCH(VehicleData!X1177,MileageBand!A:A,0)),"Extremely High")</f>
        <v>Medium</v>
      </c>
      <c r="Z1177" s="7">
        <f t="shared" si="183"/>
        <v>1.6</v>
      </c>
      <c r="AA1177" s="9" t="str">
        <f t="shared" si="184"/>
        <v>Y</v>
      </c>
      <c r="AB1177" s="9" t="str">
        <f t="shared" si="185"/>
        <v>Y</v>
      </c>
      <c r="AC1177" s="9" t="str">
        <f t="shared" si="186"/>
        <v>Y</v>
      </c>
      <c r="AD1177" s="9" t="str">
        <f t="shared" si="187"/>
        <v>N</v>
      </c>
      <c r="AE1177" s="9" t="str">
        <f t="shared" si="188"/>
        <v>Y</v>
      </c>
      <c r="AF1177" s="11" t="str">
        <f t="shared" si="189"/>
        <v>N</v>
      </c>
    </row>
    <row r="1178" spans="1:32" ht="13" x14ac:dyDescent="0.15">
      <c r="A1178" s="1" t="s">
        <v>3025</v>
      </c>
      <c r="B1178" s="1" t="s">
        <v>22</v>
      </c>
      <c r="C1178" s="2">
        <v>10595</v>
      </c>
      <c r="D1178" s="1" t="s">
        <v>1181</v>
      </c>
      <c r="E1178" s="1">
        <v>2</v>
      </c>
      <c r="F1178" s="1" t="s">
        <v>11</v>
      </c>
      <c r="G1178" s="2">
        <v>37533</v>
      </c>
      <c r="H1178" s="1" t="s">
        <v>56</v>
      </c>
      <c r="I1178" s="1" t="s">
        <v>5</v>
      </c>
      <c r="J1178" s="1" t="s">
        <v>13</v>
      </c>
      <c r="K1178" s="1">
        <v>7</v>
      </c>
      <c r="L1178" s="3">
        <v>45460</v>
      </c>
      <c r="M1178" s="1">
        <v>23</v>
      </c>
      <c r="N1178" s="1" t="s">
        <v>3026</v>
      </c>
      <c r="O1178" s="1" t="s">
        <v>15</v>
      </c>
      <c r="P1178" s="2">
        <v>1395</v>
      </c>
      <c r="Q1178" s="1">
        <v>61.4</v>
      </c>
      <c r="R1178" s="1">
        <v>5</v>
      </c>
      <c r="S1178" s="1">
        <v>111</v>
      </c>
      <c r="T1178" s="1">
        <v>2017</v>
      </c>
      <c r="U1178" s="5" t="str">
        <f t="shared" si="180"/>
        <v>Automatic</v>
      </c>
      <c r="V1178" s="7">
        <f t="shared" si="181"/>
        <v>10000</v>
      </c>
      <c r="W1178" s="7" t="str">
        <f>IFERROR(INDEX(PriceBands!C:C,MATCH(V1178,PriceBands!A:A,0)),"£30k+")</f>
        <v>£10-£15k</v>
      </c>
      <c r="X1178" s="7">
        <f t="shared" si="182"/>
        <v>0</v>
      </c>
      <c r="Y1178" s="7" t="str">
        <f>IFERROR(INDEX(MileageBand!B:B,MATCH(VehicleData!X1178,MileageBand!A:A,0)),"Extremely High")</f>
        <v>Low</v>
      </c>
      <c r="Z1178" s="7">
        <f t="shared" si="183"/>
        <v>1.4</v>
      </c>
      <c r="AA1178" s="9" t="str">
        <f t="shared" si="184"/>
        <v>Y</v>
      </c>
      <c r="AB1178" s="9" t="str">
        <f t="shared" si="185"/>
        <v>Y</v>
      </c>
      <c r="AC1178" s="9" t="str">
        <f t="shared" si="186"/>
        <v>Y</v>
      </c>
      <c r="AD1178" s="9" t="str">
        <f t="shared" si="187"/>
        <v>Y</v>
      </c>
      <c r="AE1178" s="9" t="str">
        <f t="shared" si="188"/>
        <v>Y</v>
      </c>
      <c r="AF1178" s="11" t="str">
        <f t="shared" si="189"/>
        <v>Y</v>
      </c>
    </row>
    <row r="1179" spans="1:32" ht="13" x14ac:dyDescent="0.15">
      <c r="A1179" s="1" t="s">
        <v>3027</v>
      </c>
      <c r="B1179" s="1" t="s">
        <v>46</v>
      </c>
      <c r="C1179" s="2">
        <v>15945</v>
      </c>
      <c r="D1179" s="1" t="s">
        <v>3028</v>
      </c>
      <c r="E1179" s="1">
        <v>2</v>
      </c>
      <c r="F1179" s="1" t="s">
        <v>24</v>
      </c>
      <c r="G1179" s="2">
        <v>82000</v>
      </c>
      <c r="H1179" s="1" t="s">
        <v>12</v>
      </c>
      <c r="I1179" s="1" t="s">
        <v>5</v>
      </c>
      <c r="J1179" s="1" t="s">
        <v>26</v>
      </c>
      <c r="K1179" s="1">
        <v>8</v>
      </c>
      <c r="L1179" s="3">
        <v>45543</v>
      </c>
      <c r="M1179" s="1">
        <v>20</v>
      </c>
      <c r="N1179" s="1" t="s">
        <v>3029</v>
      </c>
      <c r="O1179" s="1" t="s">
        <v>28</v>
      </c>
      <c r="P1179" s="2">
        <v>1968</v>
      </c>
      <c r="Q1179" s="1">
        <v>72.400000000000006</v>
      </c>
      <c r="R1179" s="1">
        <v>5</v>
      </c>
      <c r="S1179" s="1">
        <v>101</v>
      </c>
      <c r="T1179" s="1">
        <v>2016</v>
      </c>
      <c r="U1179" s="5" t="str">
        <f t="shared" si="180"/>
        <v>Automatic</v>
      </c>
      <c r="V1179" s="7">
        <f t="shared" si="181"/>
        <v>15000</v>
      </c>
      <c r="W1179" s="7" t="str">
        <f>IFERROR(INDEX(PriceBands!C:C,MATCH(V1179,PriceBands!A:A,0)),"£30k+")</f>
        <v>£15-20k</v>
      </c>
      <c r="X1179" s="7">
        <f t="shared" si="182"/>
        <v>50000</v>
      </c>
      <c r="Y1179" s="7" t="str">
        <f>IFERROR(INDEX(MileageBand!B:B,MATCH(VehicleData!X1179,MileageBand!A:A,0)),"Extremely High")</f>
        <v>Medium</v>
      </c>
      <c r="Z1179" s="7">
        <f t="shared" si="183"/>
        <v>2</v>
      </c>
      <c r="AA1179" s="9" t="str">
        <f t="shared" si="184"/>
        <v>Y</v>
      </c>
      <c r="AB1179" s="9" t="str">
        <f t="shared" si="185"/>
        <v>Y</v>
      </c>
      <c r="AC1179" s="9" t="str">
        <f t="shared" si="186"/>
        <v>Y</v>
      </c>
      <c r="AD1179" s="9" t="str">
        <f t="shared" si="187"/>
        <v>Y</v>
      </c>
      <c r="AE1179" s="9" t="str">
        <f t="shared" si="188"/>
        <v>Y</v>
      </c>
      <c r="AF1179" s="11" t="str">
        <f t="shared" si="189"/>
        <v>Y</v>
      </c>
    </row>
    <row r="1180" spans="1:32" ht="13" x14ac:dyDescent="0.15">
      <c r="A1180" s="1" t="s">
        <v>3030</v>
      </c>
      <c r="B1180" s="1" t="s">
        <v>112</v>
      </c>
      <c r="C1180" s="2">
        <v>19695</v>
      </c>
      <c r="D1180" s="1" t="s">
        <v>3031</v>
      </c>
      <c r="E1180" s="1">
        <v>1</v>
      </c>
      <c r="F1180" s="1" t="s">
        <v>11</v>
      </c>
      <c r="G1180" s="2">
        <v>6000</v>
      </c>
      <c r="H1180" s="1" t="s">
        <v>32</v>
      </c>
      <c r="I1180" s="1" t="s">
        <v>5</v>
      </c>
      <c r="J1180" s="1" t="s">
        <v>13</v>
      </c>
      <c r="K1180" s="1">
        <v>1</v>
      </c>
      <c r="L1180" s="3">
        <v>46053</v>
      </c>
      <c r="M1180" s="1">
        <v>20</v>
      </c>
      <c r="N1180" s="1" t="s">
        <v>3032</v>
      </c>
      <c r="O1180" s="1" t="s">
        <v>20</v>
      </c>
      <c r="P1180" s="2">
        <v>1199</v>
      </c>
      <c r="Q1180" s="1">
        <v>56.5</v>
      </c>
      <c r="R1180" s="1">
        <v>5</v>
      </c>
      <c r="S1180" s="1">
        <v>117</v>
      </c>
      <c r="T1180" s="1">
        <v>2023</v>
      </c>
      <c r="U1180" s="5" t="str">
        <f t="shared" si="180"/>
        <v>Manual</v>
      </c>
      <c r="V1180" s="7">
        <f t="shared" si="181"/>
        <v>15000</v>
      </c>
      <c r="W1180" s="7" t="str">
        <f>IFERROR(INDEX(PriceBands!C:C,MATCH(V1180,PriceBands!A:A,0)),"£30k+")</f>
        <v>£15-20k</v>
      </c>
      <c r="X1180" s="7">
        <f t="shared" si="182"/>
        <v>0</v>
      </c>
      <c r="Y1180" s="7" t="str">
        <f>IFERROR(INDEX(MileageBand!B:B,MATCH(VehicleData!X1180,MileageBand!A:A,0)),"Extremely High")</f>
        <v>Low</v>
      </c>
      <c r="Z1180" s="7">
        <f t="shared" si="183"/>
        <v>1.2</v>
      </c>
      <c r="AA1180" s="9" t="str">
        <f t="shared" si="184"/>
        <v>Y</v>
      </c>
      <c r="AB1180" s="9" t="str">
        <f t="shared" si="185"/>
        <v>Y</v>
      </c>
      <c r="AC1180" s="9" t="str">
        <f t="shared" si="186"/>
        <v>Y</v>
      </c>
      <c r="AD1180" s="9" t="str">
        <f t="shared" si="187"/>
        <v>Y</v>
      </c>
      <c r="AE1180" s="9" t="str">
        <f t="shared" si="188"/>
        <v>Y</v>
      </c>
      <c r="AF1180" s="11" t="str">
        <f t="shared" si="189"/>
        <v>Y</v>
      </c>
    </row>
    <row r="1181" spans="1:32" ht="13" x14ac:dyDescent="0.15">
      <c r="A1181" s="1" t="s">
        <v>3033</v>
      </c>
      <c r="B1181" s="1" t="s">
        <v>22</v>
      </c>
      <c r="C1181" s="2">
        <v>20660</v>
      </c>
      <c r="D1181" s="1" t="s">
        <v>3034</v>
      </c>
      <c r="E1181" s="1">
        <v>2</v>
      </c>
      <c r="F1181" s="1" t="s">
        <v>11</v>
      </c>
      <c r="G1181" s="2">
        <v>17000</v>
      </c>
      <c r="H1181" s="1" t="s">
        <v>56</v>
      </c>
      <c r="I1181" s="1" t="s">
        <v>5</v>
      </c>
      <c r="J1181" s="1" t="s">
        <v>26</v>
      </c>
      <c r="K1181" s="1">
        <v>5</v>
      </c>
      <c r="L1181" s="3">
        <v>45556</v>
      </c>
      <c r="M1181" s="1">
        <v>26</v>
      </c>
      <c r="N1181" s="1" t="s">
        <v>3035</v>
      </c>
      <c r="O1181" s="1" t="s">
        <v>28</v>
      </c>
      <c r="P1181" s="2">
        <v>1984</v>
      </c>
      <c r="Q1181" s="1">
        <v>2.8</v>
      </c>
      <c r="R1181" s="1">
        <v>5</v>
      </c>
      <c r="S1181" s="1">
        <v>144</v>
      </c>
      <c r="T1181" s="1">
        <v>2019</v>
      </c>
      <c r="U1181" s="5" t="str">
        <f t="shared" si="180"/>
        <v>Automatic</v>
      </c>
      <c r="V1181" s="7">
        <f t="shared" si="181"/>
        <v>20000</v>
      </c>
      <c r="W1181" s="7" t="str">
        <f>IFERROR(INDEX(PriceBands!C:C,MATCH(V1181,PriceBands!A:A,0)),"£30k+")</f>
        <v>£20-25k</v>
      </c>
      <c r="X1181" s="7">
        <f t="shared" si="182"/>
        <v>0</v>
      </c>
      <c r="Y1181" s="7" t="str">
        <f>IFERROR(INDEX(MileageBand!B:B,MATCH(VehicleData!X1181,MileageBand!A:A,0)),"Extremely High")</f>
        <v>Low</v>
      </c>
      <c r="Z1181" s="7">
        <f t="shared" si="183"/>
        <v>2</v>
      </c>
      <c r="AA1181" s="9" t="str">
        <f t="shared" si="184"/>
        <v>Y</v>
      </c>
      <c r="AB1181" s="9" t="str">
        <f t="shared" si="185"/>
        <v>Y</v>
      </c>
      <c r="AC1181" s="9" t="str">
        <f t="shared" si="186"/>
        <v>Y</v>
      </c>
      <c r="AD1181" s="9" t="str">
        <f t="shared" si="187"/>
        <v>Y</v>
      </c>
      <c r="AE1181" s="9" t="str">
        <f t="shared" si="188"/>
        <v>N</v>
      </c>
      <c r="AF1181" s="11" t="str">
        <f t="shared" si="189"/>
        <v>N</v>
      </c>
    </row>
    <row r="1182" spans="1:32" ht="13" x14ac:dyDescent="0.15">
      <c r="A1182" s="1" t="s">
        <v>3036</v>
      </c>
      <c r="B1182" s="1" t="s">
        <v>22</v>
      </c>
      <c r="C1182" s="2">
        <v>6690</v>
      </c>
      <c r="D1182" s="1" t="s">
        <v>1039</v>
      </c>
      <c r="E1182" s="1">
        <v>1</v>
      </c>
      <c r="F1182" s="1" t="s">
        <v>24</v>
      </c>
      <c r="G1182" s="2">
        <v>51000</v>
      </c>
      <c r="H1182" s="1" t="s">
        <v>12</v>
      </c>
      <c r="I1182" s="1" t="s">
        <v>25</v>
      </c>
      <c r="J1182" s="1" t="s">
        <v>13</v>
      </c>
      <c r="K1182" s="1">
        <v>10</v>
      </c>
      <c r="L1182" s="3">
        <v>43869</v>
      </c>
      <c r="M1182" s="1">
        <v>11</v>
      </c>
      <c r="N1182" s="1" t="s">
        <v>3037</v>
      </c>
      <c r="O1182" s="1" t="s">
        <v>20</v>
      </c>
      <c r="P1182" s="2">
        <v>1598</v>
      </c>
      <c r="Q1182" s="1">
        <v>72.400000000000006</v>
      </c>
      <c r="R1182" s="1">
        <v>5</v>
      </c>
      <c r="S1182" s="1">
        <v>99</v>
      </c>
      <c r="T1182" s="1">
        <v>2014</v>
      </c>
      <c r="U1182" s="5" t="str">
        <f t="shared" si="180"/>
        <v>Manual</v>
      </c>
      <c r="V1182" s="7">
        <f t="shared" si="181"/>
        <v>5000</v>
      </c>
      <c r="W1182" s="7" t="str">
        <f>IFERROR(INDEX(PriceBands!C:C,MATCH(V1182,PriceBands!A:A,0)),"£30k+")</f>
        <v>£5-10k</v>
      </c>
      <c r="X1182" s="7">
        <f t="shared" si="182"/>
        <v>50000</v>
      </c>
      <c r="Y1182" s="7" t="str">
        <f>IFERROR(INDEX(MileageBand!B:B,MATCH(VehicleData!X1182,MileageBand!A:A,0)),"Extremely High")</f>
        <v>Medium</v>
      </c>
      <c r="Z1182" s="7">
        <f t="shared" si="183"/>
        <v>1.6</v>
      </c>
      <c r="AA1182" s="9" t="str">
        <f t="shared" si="184"/>
        <v>Y</v>
      </c>
      <c r="AB1182" s="9" t="str">
        <f t="shared" si="185"/>
        <v>Y</v>
      </c>
      <c r="AC1182" s="9" t="str">
        <f t="shared" si="186"/>
        <v>Y</v>
      </c>
      <c r="AD1182" s="9" t="str">
        <f t="shared" si="187"/>
        <v>Y</v>
      </c>
      <c r="AE1182" s="9" t="str">
        <f t="shared" si="188"/>
        <v>Y</v>
      </c>
      <c r="AF1182" s="11" t="str">
        <f t="shared" si="189"/>
        <v>Y</v>
      </c>
    </row>
    <row r="1183" spans="1:32" ht="13" x14ac:dyDescent="0.15">
      <c r="A1183" s="1" t="s">
        <v>3038</v>
      </c>
      <c r="B1183" s="1" t="s">
        <v>104</v>
      </c>
      <c r="C1183" s="2">
        <v>17067</v>
      </c>
      <c r="D1183" s="1" t="s">
        <v>234</v>
      </c>
      <c r="E1183" s="1">
        <v>2</v>
      </c>
      <c r="F1183" s="1" t="s">
        <v>3</v>
      </c>
      <c r="G1183" s="2">
        <v>2808</v>
      </c>
      <c r="H1183" s="1" t="s">
        <v>56</v>
      </c>
      <c r="I1183" s="1" t="s">
        <v>5</v>
      </c>
      <c r="J1183" s="1" t="s">
        <v>13</v>
      </c>
      <c r="K1183" s="1">
        <v>1</v>
      </c>
      <c r="L1183" s="3">
        <v>46234</v>
      </c>
      <c r="M1183" s="1">
        <v>13</v>
      </c>
      <c r="N1183" s="1" t="s">
        <v>3039</v>
      </c>
      <c r="O1183" s="1" t="s">
        <v>20</v>
      </c>
      <c r="P1183" s="2">
        <v>1490</v>
      </c>
      <c r="Q1183" s="1">
        <v>68.900000000000006</v>
      </c>
      <c r="R1183" s="1">
        <v>5</v>
      </c>
      <c r="S1183" s="1">
        <v>92</v>
      </c>
      <c r="T1183" s="1">
        <v>2023</v>
      </c>
      <c r="U1183" s="5" t="str">
        <f t="shared" si="180"/>
        <v>Automatic</v>
      </c>
      <c r="V1183" s="7">
        <f t="shared" si="181"/>
        <v>15000</v>
      </c>
      <c r="W1183" s="7" t="str">
        <f>IFERROR(INDEX(PriceBands!C:C,MATCH(V1183,PriceBands!A:A,0)),"£30k+")</f>
        <v>£15-20k</v>
      </c>
      <c r="X1183" s="7">
        <f t="shared" si="182"/>
        <v>0</v>
      </c>
      <c r="Y1183" s="7" t="str">
        <f>IFERROR(INDEX(MileageBand!B:B,MATCH(VehicleData!X1183,MileageBand!A:A,0)),"Extremely High")</f>
        <v>Low</v>
      </c>
      <c r="Z1183" s="7">
        <f t="shared" si="183"/>
        <v>1.5</v>
      </c>
      <c r="AA1183" s="9" t="str">
        <f t="shared" si="184"/>
        <v>Y</v>
      </c>
      <c r="AB1183" s="9" t="str">
        <f t="shared" si="185"/>
        <v>Y</v>
      </c>
      <c r="AC1183" s="9" t="str">
        <f t="shared" si="186"/>
        <v>Y</v>
      </c>
      <c r="AD1183" s="9" t="str">
        <f t="shared" si="187"/>
        <v>Y</v>
      </c>
      <c r="AE1183" s="9" t="str">
        <f t="shared" si="188"/>
        <v>Y</v>
      </c>
      <c r="AF1183" s="11" t="str">
        <f t="shared" si="189"/>
        <v>Y</v>
      </c>
    </row>
    <row r="1184" spans="1:32" ht="13" x14ac:dyDescent="0.15">
      <c r="A1184" s="1" t="s">
        <v>3040</v>
      </c>
      <c r="B1184" s="1" t="s">
        <v>104</v>
      </c>
      <c r="C1184" s="2">
        <v>17080</v>
      </c>
      <c r="D1184" s="1" t="s">
        <v>234</v>
      </c>
      <c r="E1184" s="1">
        <v>2</v>
      </c>
      <c r="F1184" s="1" t="s">
        <v>3</v>
      </c>
      <c r="G1184" s="1">
        <v>886</v>
      </c>
      <c r="H1184" s="1" t="s">
        <v>56</v>
      </c>
      <c r="I1184" s="1" t="s">
        <v>5</v>
      </c>
      <c r="J1184" s="1" t="s">
        <v>13</v>
      </c>
      <c r="K1184" s="1">
        <v>1</v>
      </c>
      <c r="L1184" s="3">
        <v>46234</v>
      </c>
      <c r="M1184" s="1">
        <v>13</v>
      </c>
      <c r="N1184" s="1" t="s">
        <v>3041</v>
      </c>
      <c r="O1184" s="1" t="s">
        <v>20</v>
      </c>
      <c r="P1184" s="2">
        <v>1490</v>
      </c>
      <c r="Q1184" s="1">
        <v>68.900000000000006</v>
      </c>
      <c r="R1184" s="1">
        <v>5</v>
      </c>
      <c r="S1184" s="1">
        <v>92</v>
      </c>
      <c r="T1184" s="1">
        <v>2023</v>
      </c>
      <c r="U1184" s="5" t="str">
        <f t="shared" si="180"/>
        <v>Automatic</v>
      </c>
      <c r="V1184" s="7">
        <f t="shared" si="181"/>
        <v>15000</v>
      </c>
      <c r="W1184" s="7" t="str">
        <f>IFERROR(INDEX(PriceBands!C:C,MATCH(V1184,PriceBands!A:A,0)),"£30k+")</f>
        <v>£15-20k</v>
      </c>
      <c r="X1184" s="7">
        <f t="shared" si="182"/>
        <v>0</v>
      </c>
      <c r="Y1184" s="7" t="str">
        <f>IFERROR(INDEX(MileageBand!B:B,MATCH(VehicleData!X1184,MileageBand!A:A,0)),"Extremely High")</f>
        <v>Low</v>
      </c>
      <c r="Z1184" s="7">
        <f t="shared" si="183"/>
        <v>1.5</v>
      </c>
      <c r="AA1184" s="9" t="str">
        <f t="shared" si="184"/>
        <v>Y</v>
      </c>
      <c r="AB1184" s="9" t="str">
        <f t="shared" si="185"/>
        <v>Y</v>
      </c>
      <c r="AC1184" s="9" t="str">
        <f t="shared" si="186"/>
        <v>Y</v>
      </c>
      <c r="AD1184" s="9" t="str">
        <f t="shared" si="187"/>
        <v>Y</v>
      </c>
      <c r="AE1184" s="9" t="str">
        <f t="shared" si="188"/>
        <v>Y</v>
      </c>
      <c r="AF1184" s="11" t="str">
        <f t="shared" si="189"/>
        <v>Y</v>
      </c>
    </row>
    <row r="1185" spans="1:32" ht="13" x14ac:dyDescent="0.15">
      <c r="A1185" s="1" t="s">
        <v>3042</v>
      </c>
      <c r="B1185" s="1" t="s">
        <v>9</v>
      </c>
      <c r="C1185" s="2">
        <v>3995</v>
      </c>
      <c r="D1185" s="1" t="s">
        <v>1244</v>
      </c>
      <c r="E1185" s="1">
        <v>1</v>
      </c>
      <c r="F1185" s="1" t="s">
        <v>11</v>
      </c>
      <c r="G1185" s="2">
        <v>30000</v>
      </c>
      <c r="H1185" s="1" t="s">
        <v>32</v>
      </c>
      <c r="I1185" s="1" t="s">
        <v>25</v>
      </c>
      <c r="J1185" s="1" t="s">
        <v>42</v>
      </c>
      <c r="K1185" s="1">
        <v>11</v>
      </c>
      <c r="L1185" s="3">
        <v>44558</v>
      </c>
      <c r="M1185" s="1">
        <v>12</v>
      </c>
      <c r="N1185" s="1" t="s">
        <v>3043</v>
      </c>
      <c r="O1185" s="1" t="s">
        <v>44</v>
      </c>
      <c r="P1185" s="2">
        <v>1598</v>
      </c>
      <c r="Q1185" s="1">
        <v>42.2</v>
      </c>
      <c r="R1185" s="1">
        <v>7</v>
      </c>
      <c r="S1185" s="1">
        <v>157</v>
      </c>
      <c r="T1185" s="1">
        <v>2013</v>
      </c>
      <c r="U1185" s="5" t="str">
        <f t="shared" si="180"/>
        <v>Manual</v>
      </c>
      <c r="V1185" s="7">
        <f t="shared" si="181"/>
        <v>0</v>
      </c>
      <c r="W1185" s="7" t="str">
        <f>IFERROR(INDEX(PriceBands!C:C,MATCH(V1185,PriceBands!A:A,0)),"£30k+")</f>
        <v>£0-5k</v>
      </c>
      <c r="X1185" s="7">
        <f t="shared" si="182"/>
        <v>0</v>
      </c>
      <c r="Y1185" s="7" t="str">
        <f>IFERROR(INDEX(MileageBand!B:B,MATCH(VehicleData!X1185,MileageBand!A:A,0)),"Extremely High")</f>
        <v>Low</v>
      </c>
      <c r="Z1185" s="7">
        <f t="shared" si="183"/>
        <v>1.6</v>
      </c>
      <c r="AA1185" s="9" t="str">
        <f t="shared" si="184"/>
        <v>Y</v>
      </c>
      <c r="AB1185" s="9" t="str">
        <f t="shared" si="185"/>
        <v>Y</v>
      </c>
      <c r="AC1185" s="9" t="str">
        <f t="shared" si="186"/>
        <v>Y</v>
      </c>
      <c r="AD1185" s="9" t="str">
        <f t="shared" si="187"/>
        <v>N</v>
      </c>
      <c r="AE1185" s="9" t="str">
        <f t="shared" si="188"/>
        <v>Y</v>
      </c>
      <c r="AF1185" s="11" t="str">
        <f t="shared" si="189"/>
        <v>N</v>
      </c>
    </row>
    <row r="1186" spans="1:32" ht="13" x14ac:dyDescent="0.15">
      <c r="A1186" s="1" t="s">
        <v>3044</v>
      </c>
      <c r="B1186" s="1" t="s">
        <v>9</v>
      </c>
      <c r="C1186" s="2">
        <v>4445</v>
      </c>
      <c r="D1186" s="1" t="s">
        <v>3045</v>
      </c>
      <c r="E1186" s="1">
        <v>1</v>
      </c>
      <c r="F1186" s="1" t="s">
        <v>24</v>
      </c>
      <c r="G1186" s="2">
        <v>143912</v>
      </c>
      <c r="H1186" s="1" t="s">
        <v>48</v>
      </c>
      <c r="I1186" s="1" t="s">
        <v>25</v>
      </c>
      <c r="J1186" s="1" t="s">
        <v>42</v>
      </c>
      <c r="K1186" s="1">
        <v>11</v>
      </c>
      <c r="L1186" s="3">
        <v>44523</v>
      </c>
      <c r="M1186" s="1">
        <v>16</v>
      </c>
      <c r="N1186" s="1" t="s">
        <v>3046</v>
      </c>
      <c r="O1186" s="1" t="s">
        <v>44</v>
      </c>
      <c r="P1186" s="2">
        <v>1686</v>
      </c>
      <c r="Q1186" s="1">
        <v>55.4</v>
      </c>
      <c r="R1186" s="1">
        <v>7</v>
      </c>
      <c r="S1186" s="1">
        <v>134</v>
      </c>
      <c r="T1186" s="1">
        <v>2013</v>
      </c>
      <c r="U1186" s="5" t="str">
        <f t="shared" si="180"/>
        <v>Manual</v>
      </c>
      <c r="V1186" s="7">
        <f t="shared" si="181"/>
        <v>0</v>
      </c>
      <c r="W1186" s="7" t="str">
        <f>IFERROR(INDEX(PriceBands!C:C,MATCH(V1186,PriceBands!A:A,0)),"£30k+")</f>
        <v>£0-5k</v>
      </c>
      <c r="X1186" s="7">
        <f t="shared" si="182"/>
        <v>100000</v>
      </c>
      <c r="Y1186" s="7" t="str">
        <f>IFERROR(INDEX(MileageBand!B:B,MATCH(VehicleData!X1186,MileageBand!A:A,0)),"Extremely High")</f>
        <v>High</v>
      </c>
      <c r="Z1186" s="7">
        <f t="shared" si="183"/>
        <v>1.7</v>
      </c>
      <c r="AA1186" s="9" t="str">
        <f t="shared" si="184"/>
        <v>Y</v>
      </c>
      <c r="AB1186" s="9" t="str">
        <f t="shared" si="185"/>
        <v>N</v>
      </c>
      <c r="AC1186" s="9" t="str">
        <f t="shared" si="186"/>
        <v>Y</v>
      </c>
      <c r="AD1186" s="9" t="str">
        <f t="shared" si="187"/>
        <v>N</v>
      </c>
      <c r="AE1186" s="9" t="str">
        <f t="shared" si="188"/>
        <v>Y</v>
      </c>
      <c r="AF1186" s="11" t="str">
        <f t="shared" si="189"/>
        <v>N</v>
      </c>
    </row>
    <row r="1187" spans="1:32" ht="13" x14ac:dyDescent="0.15">
      <c r="A1187" s="1" t="s">
        <v>3047</v>
      </c>
      <c r="B1187" s="1" t="s">
        <v>375</v>
      </c>
      <c r="C1187" s="2">
        <v>2495</v>
      </c>
      <c r="D1187" s="1" t="s">
        <v>3048</v>
      </c>
      <c r="E1187" s="1">
        <v>1</v>
      </c>
      <c r="F1187" s="1" t="s">
        <v>11</v>
      </c>
      <c r="G1187" s="2">
        <v>50000</v>
      </c>
      <c r="H1187" s="1" t="s">
        <v>12</v>
      </c>
      <c r="I1187" s="1" t="s">
        <v>5</v>
      </c>
      <c r="J1187" s="1" t="s">
        <v>13</v>
      </c>
      <c r="K1187" s="1">
        <v>12</v>
      </c>
      <c r="L1187" s="3">
        <v>45567</v>
      </c>
      <c r="M1187" s="1">
        <v>7</v>
      </c>
      <c r="N1187" s="1" t="s">
        <v>3049</v>
      </c>
      <c r="O1187" s="1" t="s">
        <v>20</v>
      </c>
      <c r="P1187" s="2">
        <v>1360</v>
      </c>
      <c r="Q1187" s="1">
        <v>47.1</v>
      </c>
      <c r="R1187" s="1">
        <v>5</v>
      </c>
      <c r="S1187" s="1">
        <v>139</v>
      </c>
      <c r="T1187" s="1">
        <v>2012</v>
      </c>
      <c r="U1187" s="5" t="str">
        <f t="shared" si="180"/>
        <v>Manual</v>
      </c>
      <c r="V1187" s="7">
        <f t="shared" si="181"/>
        <v>0</v>
      </c>
      <c r="W1187" s="7" t="str">
        <f>IFERROR(INDEX(PriceBands!C:C,MATCH(V1187,PriceBands!A:A,0)),"£30k+")</f>
        <v>£0-5k</v>
      </c>
      <c r="X1187" s="7">
        <f t="shared" si="182"/>
        <v>50000</v>
      </c>
      <c r="Y1187" s="7" t="str">
        <f>IFERROR(INDEX(MileageBand!B:B,MATCH(VehicleData!X1187,MileageBand!A:A,0)),"Extremely High")</f>
        <v>Medium</v>
      </c>
      <c r="Z1187" s="7">
        <f t="shared" si="183"/>
        <v>1.4</v>
      </c>
      <c r="AA1187" s="9" t="str">
        <f t="shared" si="184"/>
        <v>Y</v>
      </c>
      <c r="AB1187" s="9" t="str">
        <f t="shared" si="185"/>
        <v>Y</v>
      </c>
      <c r="AC1187" s="9" t="str">
        <f t="shared" si="186"/>
        <v>Y</v>
      </c>
      <c r="AD1187" s="9" t="str">
        <f t="shared" si="187"/>
        <v>N</v>
      </c>
      <c r="AE1187" s="9" t="str">
        <f t="shared" si="188"/>
        <v>Y</v>
      </c>
      <c r="AF1187" s="11" t="str">
        <f t="shared" si="189"/>
        <v>N</v>
      </c>
    </row>
    <row r="1188" spans="1:32" ht="13" x14ac:dyDescent="0.15">
      <c r="A1188" s="1" t="s">
        <v>3050</v>
      </c>
      <c r="B1188" s="1" t="s">
        <v>278</v>
      </c>
      <c r="C1188" s="2">
        <v>5845</v>
      </c>
      <c r="D1188" s="1" t="s">
        <v>3051</v>
      </c>
      <c r="E1188" s="1">
        <v>2</v>
      </c>
      <c r="F1188" s="1" t="s">
        <v>24</v>
      </c>
      <c r="G1188" s="2">
        <v>125169</v>
      </c>
      <c r="H1188" s="1" t="s">
        <v>3052</v>
      </c>
      <c r="I1188" s="1" t="s">
        <v>33</v>
      </c>
      <c r="J1188" s="1" t="s">
        <v>13</v>
      </c>
      <c r="K1188" s="1">
        <v>12</v>
      </c>
      <c r="L1188" s="3">
        <v>45495</v>
      </c>
      <c r="M1188" s="1">
        <v>15</v>
      </c>
      <c r="N1188" s="1" t="s">
        <v>3053</v>
      </c>
      <c r="O1188" s="1" t="s">
        <v>20</v>
      </c>
      <c r="P1188" s="2">
        <v>1598</v>
      </c>
      <c r="Q1188" s="1">
        <v>60.1</v>
      </c>
      <c r="R1188" s="1">
        <v>5</v>
      </c>
      <c r="S1188" s="1">
        <v>123</v>
      </c>
      <c r="T1188" s="1">
        <v>2012</v>
      </c>
      <c r="U1188" s="5" t="str">
        <f t="shared" si="180"/>
        <v>Automatic</v>
      </c>
      <c r="V1188" s="7">
        <f t="shared" si="181"/>
        <v>5000</v>
      </c>
      <c r="W1188" s="7" t="str">
        <f>IFERROR(INDEX(PriceBands!C:C,MATCH(V1188,PriceBands!A:A,0)),"£30k+")</f>
        <v>£5-10k</v>
      </c>
      <c r="X1188" s="7">
        <f t="shared" si="182"/>
        <v>100000</v>
      </c>
      <c r="Y1188" s="7" t="str">
        <f>IFERROR(INDEX(MileageBand!B:B,MATCH(VehicleData!X1188,MileageBand!A:A,0)),"Extremely High")</f>
        <v>High</v>
      </c>
      <c r="Z1188" s="7">
        <f t="shared" si="183"/>
        <v>1.6</v>
      </c>
      <c r="AA1188" s="9" t="str">
        <f t="shared" si="184"/>
        <v>Y</v>
      </c>
      <c r="AB1188" s="9" t="str">
        <f t="shared" si="185"/>
        <v>N</v>
      </c>
      <c r="AC1188" s="9" t="str">
        <f t="shared" si="186"/>
        <v>Y</v>
      </c>
      <c r="AD1188" s="9" t="str">
        <f t="shared" si="187"/>
        <v>N</v>
      </c>
      <c r="AE1188" s="9" t="str">
        <f t="shared" si="188"/>
        <v>Y</v>
      </c>
      <c r="AF1188" s="11" t="str">
        <f t="shared" si="189"/>
        <v>N</v>
      </c>
    </row>
    <row r="1189" spans="1:32" ht="13" x14ac:dyDescent="0.15">
      <c r="A1189" s="1" t="s">
        <v>3054</v>
      </c>
      <c r="B1189" s="1" t="s">
        <v>51</v>
      </c>
      <c r="C1189" s="2">
        <v>2295</v>
      </c>
      <c r="D1189" s="1" t="s">
        <v>3055</v>
      </c>
      <c r="E1189" s="1">
        <v>2</v>
      </c>
      <c r="F1189" s="1" t="s">
        <v>24</v>
      </c>
      <c r="G1189" s="2">
        <v>90000</v>
      </c>
      <c r="H1189" s="1" t="s">
        <v>12</v>
      </c>
      <c r="I1189" s="1" t="s">
        <v>25</v>
      </c>
      <c r="J1189" s="1" t="s">
        <v>42</v>
      </c>
      <c r="K1189" s="1">
        <v>17</v>
      </c>
      <c r="L1189" s="3">
        <v>45181</v>
      </c>
      <c r="M1189" s="1">
        <v>19</v>
      </c>
      <c r="N1189" s="1" t="s">
        <v>3056</v>
      </c>
      <c r="O1189" s="1" t="s">
        <v>44</v>
      </c>
      <c r="P1189" s="2">
        <v>1997</v>
      </c>
      <c r="Q1189" s="1">
        <v>38.700000000000003</v>
      </c>
      <c r="R1189" s="1">
        <v>7</v>
      </c>
      <c r="S1189" s="1">
        <v>193</v>
      </c>
      <c r="T1189" s="1">
        <v>2007</v>
      </c>
      <c r="U1189" s="5" t="str">
        <f t="shared" si="180"/>
        <v>Automatic</v>
      </c>
      <c r="V1189" s="7">
        <f t="shared" si="181"/>
        <v>0</v>
      </c>
      <c r="W1189" s="7" t="str">
        <f>IFERROR(INDEX(PriceBands!C:C,MATCH(V1189,PriceBands!A:A,0)),"£30k+")</f>
        <v>£0-5k</v>
      </c>
      <c r="X1189" s="7">
        <f t="shared" si="182"/>
        <v>50000</v>
      </c>
      <c r="Y1189" s="7" t="str">
        <f>IFERROR(INDEX(MileageBand!B:B,MATCH(VehicleData!X1189,MileageBand!A:A,0)),"Extremely High")</f>
        <v>Medium</v>
      </c>
      <c r="Z1189" s="7">
        <f t="shared" si="183"/>
        <v>2</v>
      </c>
      <c r="AA1189" s="9" t="str">
        <f t="shared" si="184"/>
        <v>Y</v>
      </c>
      <c r="AB1189" s="9" t="str">
        <f t="shared" si="185"/>
        <v>Y</v>
      </c>
      <c r="AC1189" s="9" t="str">
        <f t="shared" si="186"/>
        <v>Y</v>
      </c>
      <c r="AD1189" s="9" t="str">
        <f t="shared" si="187"/>
        <v>N</v>
      </c>
      <c r="AE1189" s="9" t="str">
        <f t="shared" si="188"/>
        <v>Y</v>
      </c>
      <c r="AF1189" s="11" t="str">
        <f t="shared" si="189"/>
        <v>N</v>
      </c>
    </row>
    <row r="1190" spans="1:32" ht="13" x14ac:dyDescent="0.15">
      <c r="A1190" s="1" t="s">
        <v>3057</v>
      </c>
      <c r="B1190" s="1" t="s">
        <v>22</v>
      </c>
      <c r="C1190" s="2">
        <v>29995</v>
      </c>
      <c r="D1190" s="1" t="s">
        <v>3058</v>
      </c>
      <c r="E1190" s="1">
        <v>2</v>
      </c>
      <c r="F1190" s="1" t="s">
        <v>11</v>
      </c>
      <c r="G1190" s="2">
        <v>5000</v>
      </c>
      <c r="H1190" s="1" t="s">
        <v>65</v>
      </c>
      <c r="I1190" s="1" t="s">
        <v>25</v>
      </c>
      <c r="J1190" s="1" t="s">
        <v>6</v>
      </c>
      <c r="K1190" s="1">
        <v>6</v>
      </c>
      <c r="L1190" s="3">
        <v>44579</v>
      </c>
      <c r="M1190" s="1">
        <v>39</v>
      </c>
      <c r="N1190" s="1" t="s">
        <v>3059</v>
      </c>
      <c r="O1190" s="1" t="s">
        <v>6</v>
      </c>
      <c r="P1190" s="2">
        <v>1984</v>
      </c>
      <c r="Q1190" s="1">
        <v>39.200000000000003</v>
      </c>
      <c r="R1190" s="1">
        <v>5</v>
      </c>
      <c r="S1190" s="1">
        <v>161</v>
      </c>
      <c r="T1190" s="1">
        <v>2018</v>
      </c>
      <c r="U1190" s="5" t="str">
        <f t="shared" si="180"/>
        <v>Automatic</v>
      </c>
      <c r="V1190" s="7">
        <f t="shared" si="181"/>
        <v>25000</v>
      </c>
      <c r="W1190" s="7" t="str">
        <f>IFERROR(INDEX(PriceBands!C:C,MATCH(V1190,PriceBands!A:A,0)),"£30k+")</f>
        <v>£25-30k</v>
      </c>
      <c r="X1190" s="7">
        <f t="shared" si="182"/>
        <v>0</v>
      </c>
      <c r="Y1190" s="7" t="str">
        <f>IFERROR(INDEX(MileageBand!B:B,MATCH(VehicleData!X1190,MileageBand!A:A,0)),"Extremely High")</f>
        <v>Low</v>
      </c>
      <c r="Z1190" s="7">
        <f t="shared" si="183"/>
        <v>2</v>
      </c>
      <c r="AA1190" s="9" t="str">
        <f t="shared" si="184"/>
        <v>Y</v>
      </c>
      <c r="AB1190" s="9" t="str">
        <f t="shared" si="185"/>
        <v>Y</v>
      </c>
      <c r="AC1190" s="9" t="str">
        <f t="shared" si="186"/>
        <v>Y</v>
      </c>
      <c r="AD1190" s="9" t="str">
        <f t="shared" si="187"/>
        <v>Y</v>
      </c>
      <c r="AE1190" s="9" t="str">
        <f t="shared" si="188"/>
        <v>Y</v>
      </c>
      <c r="AF1190" s="11" t="str">
        <f t="shared" si="189"/>
        <v>Y</v>
      </c>
    </row>
    <row r="1191" spans="1:32" ht="13" x14ac:dyDescent="0.15">
      <c r="A1191" s="1" t="s">
        <v>3060</v>
      </c>
      <c r="B1191" s="1" t="s">
        <v>104</v>
      </c>
      <c r="C1191" s="2">
        <v>10995</v>
      </c>
      <c r="D1191" s="1" t="s">
        <v>496</v>
      </c>
      <c r="E1191" s="1">
        <v>2</v>
      </c>
      <c r="F1191" s="1" t="s">
        <v>11</v>
      </c>
      <c r="G1191" s="2">
        <v>45000</v>
      </c>
      <c r="H1191" s="1" t="s">
        <v>12</v>
      </c>
      <c r="I1191" s="1" t="s">
        <v>25</v>
      </c>
      <c r="J1191" s="1" t="s">
        <v>13</v>
      </c>
      <c r="K1191" s="1">
        <v>12</v>
      </c>
      <c r="L1191" s="3">
        <v>44649</v>
      </c>
      <c r="M1191" s="1">
        <v>15</v>
      </c>
      <c r="N1191" s="1" t="s">
        <v>3061</v>
      </c>
      <c r="O1191" s="1" t="s">
        <v>20</v>
      </c>
      <c r="P1191" s="2">
        <v>1791</v>
      </c>
      <c r="Q1191" s="1">
        <v>72.400000000000006</v>
      </c>
      <c r="R1191" s="1">
        <v>5</v>
      </c>
      <c r="S1191" s="1">
        <v>89</v>
      </c>
      <c r="T1191" s="1">
        <v>2012</v>
      </c>
      <c r="U1191" s="5" t="str">
        <f t="shared" si="180"/>
        <v>Automatic</v>
      </c>
      <c r="V1191" s="7">
        <f t="shared" si="181"/>
        <v>10000</v>
      </c>
      <c r="W1191" s="7" t="str">
        <f>IFERROR(INDEX(PriceBands!C:C,MATCH(V1191,PriceBands!A:A,0)),"£30k+")</f>
        <v>£10-£15k</v>
      </c>
      <c r="X1191" s="7">
        <f t="shared" si="182"/>
        <v>0</v>
      </c>
      <c r="Y1191" s="7" t="str">
        <f>IFERROR(INDEX(MileageBand!B:B,MATCH(VehicleData!X1191,MileageBand!A:A,0)),"Extremely High")</f>
        <v>Low</v>
      </c>
      <c r="Z1191" s="7">
        <f t="shared" si="183"/>
        <v>1.8</v>
      </c>
      <c r="AA1191" s="9" t="str">
        <f t="shared" si="184"/>
        <v>Y</v>
      </c>
      <c r="AB1191" s="9" t="str">
        <f t="shared" si="185"/>
        <v>Y</v>
      </c>
      <c r="AC1191" s="9" t="str">
        <f t="shared" si="186"/>
        <v>Y</v>
      </c>
      <c r="AD1191" s="9" t="str">
        <f t="shared" si="187"/>
        <v>N</v>
      </c>
      <c r="AE1191" s="9" t="str">
        <f t="shared" si="188"/>
        <v>Y</v>
      </c>
      <c r="AF1191" s="11" t="str">
        <f t="shared" si="189"/>
        <v>N</v>
      </c>
    </row>
    <row r="1192" spans="1:32" ht="13" x14ac:dyDescent="0.15">
      <c r="A1192" s="1" t="s">
        <v>3062</v>
      </c>
      <c r="B1192" s="1" t="s">
        <v>94</v>
      </c>
      <c r="C1192" s="2">
        <v>14695</v>
      </c>
      <c r="D1192" s="1" t="s">
        <v>3063</v>
      </c>
      <c r="E1192" s="1">
        <v>2</v>
      </c>
      <c r="F1192" s="1" t="s">
        <v>24</v>
      </c>
      <c r="G1192" s="2">
        <v>63000</v>
      </c>
      <c r="H1192" s="1" t="s">
        <v>56</v>
      </c>
      <c r="I1192" s="1" t="s">
        <v>25</v>
      </c>
      <c r="J1192" s="1" t="s">
        <v>6</v>
      </c>
      <c r="K1192" s="1">
        <v>12</v>
      </c>
      <c r="L1192" s="3">
        <v>44543</v>
      </c>
      <c r="M1192" s="1">
        <v>41</v>
      </c>
      <c r="N1192" s="1" t="s">
        <v>3064</v>
      </c>
      <c r="O1192" s="1" t="s">
        <v>6</v>
      </c>
      <c r="P1192" s="2">
        <v>2993</v>
      </c>
      <c r="Q1192" s="1">
        <v>51.4</v>
      </c>
      <c r="R1192" s="1">
        <v>5</v>
      </c>
      <c r="S1192" s="1">
        <v>145</v>
      </c>
      <c r="T1192" s="1">
        <v>2012</v>
      </c>
      <c r="U1192" s="5" t="str">
        <f t="shared" si="180"/>
        <v>Automatic</v>
      </c>
      <c r="V1192" s="7">
        <f t="shared" si="181"/>
        <v>10000</v>
      </c>
      <c r="W1192" s="7" t="str">
        <f>IFERROR(INDEX(PriceBands!C:C,MATCH(V1192,PriceBands!A:A,0)),"£30k+")</f>
        <v>£10-£15k</v>
      </c>
      <c r="X1192" s="7">
        <f t="shared" si="182"/>
        <v>50000</v>
      </c>
      <c r="Y1192" s="7" t="str">
        <f>IFERROR(INDEX(MileageBand!B:B,MATCH(VehicleData!X1192,MileageBand!A:A,0)),"Extremely High")</f>
        <v>Medium</v>
      </c>
      <c r="Z1192" s="7">
        <f t="shared" si="183"/>
        <v>3</v>
      </c>
      <c r="AA1192" s="9" t="str">
        <f t="shared" si="184"/>
        <v>Y</v>
      </c>
      <c r="AB1192" s="9" t="str">
        <f t="shared" si="185"/>
        <v>Y</v>
      </c>
      <c r="AC1192" s="9" t="str">
        <f t="shared" si="186"/>
        <v>N</v>
      </c>
      <c r="AD1192" s="9" t="str">
        <f t="shared" si="187"/>
        <v>N</v>
      </c>
      <c r="AE1192" s="9" t="str">
        <f t="shared" si="188"/>
        <v>Y</v>
      </c>
      <c r="AF1192" s="11" t="str">
        <f t="shared" si="189"/>
        <v>N</v>
      </c>
    </row>
    <row r="1193" spans="1:32" ht="13" x14ac:dyDescent="0.15">
      <c r="A1193" s="1" t="s">
        <v>3065</v>
      </c>
      <c r="B1193" s="1" t="s">
        <v>9</v>
      </c>
      <c r="C1193" s="2">
        <v>3070</v>
      </c>
      <c r="D1193" s="1" t="s">
        <v>1233</v>
      </c>
      <c r="E1193" s="1">
        <v>1</v>
      </c>
      <c r="F1193" s="1" t="s">
        <v>11</v>
      </c>
      <c r="G1193" s="2">
        <v>89827</v>
      </c>
      <c r="H1193" s="1" t="s">
        <v>56</v>
      </c>
      <c r="I1193" s="1" t="s">
        <v>5</v>
      </c>
      <c r="J1193" s="1" t="s">
        <v>13</v>
      </c>
      <c r="K1193" s="1">
        <v>13</v>
      </c>
      <c r="L1193" s="3">
        <v>45764</v>
      </c>
      <c r="M1193" s="1">
        <v>9</v>
      </c>
      <c r="N1193" s="1" t="s">
        <v>3066</v>
      </c>
      <c r="O1193" s="1" t="s">
        <v>20</v>
      </c>
      <c r="P1193" s="2">
        <v>1398</v>
      </c>
      <c r="Q1193" s="1">
        <v>51.4</v>
      </c>
      <c r="R1193" s="1">
        <v>5</v>
      </c>
      <c r="S1193" s="1">
        <v>129</v>
      </c>
      <c r="T1193" s="1">
        <v>2011</v>
      </c>
      <c r="U1193" s="5" t="str">
        <f t="shared" si="180"/>
        <v>Manual</v>
      </c>
      <c r="V1193" s="7">
        <f t="shared" si="181"/>
        <v>0</v>
      </c>
      <c r="W1193" s="7" t="str">
        <f>IFERROR(INDEX(PriceBands!C:C,MATCH(V1193,PriceBands!A:A,0)),"£30k+")</f>
        <v>£0-5k</v>
      </c>
      <c r="X1193" s="7">
        <f t="shared" si="182"/>
        <v>50000</v>
      </c>
      <c r="Y1193" s="7" t="str">
        <f>IFERROR(INDEX(MileageBand!B:B,MATCH(VehicleData!X1193,MileageBand!A:A,0)),"Extremely High")</f>
        <v>Medium</v>
      </c>
      <c r="Z1193" s="7">
        <f t="shared" si="183"/>
        <v>1.4</v>
      </c>
      <c r="AA1193" s="9" t="str">
        <f t="shared" si="184"/>
        <v>Y</v>
      </c>
      <c r="AB1193" s="9" t="str">
        <f t="shared" si="185"/>
        <v>Y</v>
      </c>
      <c r="AC1193" s="9" t="str">
        <f t="shared" si="186"/>
        <v>Y</v>
      </c>
      <c r="AD1193" s="9" t="str">
        <f t="shared" si="187"/>
        <v>N</v>
      </c>
      <c r="AE1193" s="9" t="str">
        <f t="shared" si="188"/>
        <v>Y</v>
      </c>
      <c r="AF1193" s="11" t="str">
        <f t="shared" si="189"/>
        <v>N</v>
      </c>
    </row>
    <row r="1194" spans="1:32" ht="13" x14ac:dyDescent="0.15">
      <c r="A1194" s="1" t="s">
        <v>3067</v>
      </c>
      <c r="B1194" s="1" t="s">
        <v>46</v>
      </c>
      <c r="C1194" s="2">
        <v>13310</v>
      </c>
      <c r="D1194" s="1" t="s">
        <v>523</v>
      </c>
      <c r="E1194" s="1">
        <v>1</v>
      </c>
      <c r="F1194" s="1" t="s">
        <v>11</v>
      </c>
      <c r="G1194" s="2">
        <v>36927</v>
      </c>
      <c r="H1194" s="1" t="s">
        <v>32</v>
      </c>
      <c r="I1194" s="1" t="s">
        <v>5</v>
      </c>
      <c r="J1194" s="1" t="s">
        <v>13</v>
      </c>
      <c r="K1194" s="1">
        <v>9</v>
      </c>
      <c r="L1194" s="3">
        <v>45564</v>
      </c>
      <c r="M1194" s="1">
        <v>24</v>
      </c>
      <c r="N1194" s="1" t="s">
        <v>3068</v>
      </c>
      <c r="O1194" s="1" t="s">
        <v>15</v>
      </c>
      <c r="P1194" s="2">
        <v>1395</v>
      </c>
      <c r="Q1194" s="1">
        <v>60.1</v>
      </c>
      <c r="R1194" s="1">
        <v>5</v>
      </c>
      <c r="S1194" s="1">
        <v>109</v>
      </c>
      <c r="T1194" s="1">
        <v>2015</v>
      </c>
      <c r="U1194" s="5" t="str">
        <f t="shared" si="180"/>
        <v>Manual</v>
      </c>
      <c r="V1194" s="7">
        <f t="shared" si="181"/>
        <v>10000</v>
      </c>
      <c r="W1194" s="7" t="str">
        <f>IFERROR(INDEX(PriceBands!C:C,MATCH(V1194,PriceBands!A:A,0)),"£30k+")</f>
        <v>£10-£15k</v>
      </c>
      <c r="X1194" s="7">
        <f t="shared" si="182"/>
        <v>0</v>
      </c>
      <c r="Y1194" s="7" t="str">
        <f>IFERROR(INDEX(MileageBand!B:B,MATCH(VehicleData!X1194,MileageBand!A:A,0)),"Extremely High")</f>
        <v>Low</v>
      </c>
      <c r="Z1194" s="7">
        <f t="shared" si="183"/>
        <v>1.4</v>
      </c>
      <c r="AA1194" s="9" t="str">
        <f t="shared" si="184"/>
        <v>Y</v>
      </c>
      <c r="AB1194" s="9" t="str">
        <f t="shared" si="185"/>
        <v>Y</v>
      </c>
      <c r="AC1194" s="9" t="str">
        <f t="shared" si="186"/>
        <v>Y</v>
      </c>
      <c r="AD1194" s="9" t="str">
        <f t="shared" si="187"/>
        <v>Y</v>
      </c>
      <c r="AE1194" s="9" t="str">
        <f t="shared" si="188"/>
        <v>Y</v>
      </c>
      <c r="AF1194" s="11" t="str">
        <f t="shared" si="189"/>
        <v>Y</v>
      </c>
    </row>
    <row r="1195" spans="1:32" ht="13" x14ac:dyDescent="0.15">
      <c r="A1195" s="1" t="s">
        <v>3069</v>
      </c>
      <c r="B1195" s="1" t="s">
        <v>274</v>
      </c>
      <c r="C1195" s="2">
        <v>6195</v>
      </c>
      <c r="D1195" s="1" t="s">
        <v>3070</v>
      </c>
      <c r="E1195" s="1">
        <v>1</v>
      </c>
      <c r="F1195" s="1" t="s">
        <v>11</v>
      </c>
      <c r="G1195" s="2">
        <v>29386</v>
      </c>
      <c r="H1195" s="1" t="s">
        <v>56</v>
      </c>
      <c r="I1195" s="1" t="s">
        <v>5</v>
      </c>
      <c r="J1195" s="1" t="s">
        <v>13</v>
      </c>
      <c r="K1195" s="1">
        <v>9</v>
      </c>
      <c r="L1195" s="3">
        <v>45465</v>
      </c>
      <c r="M1195" s="1">
        <v>15</v>
      </c>
      <c r="N1195" s="1" t="s">
        <v>3071</v>
      </c>
      <c r="O1195" s="1" t="s">
        <v>15</v>
      </c>
      <c r="P1195" s="1">
        <v>875</v>
      </c>
      <c r="Q1195" s="1">
        <v>67.3</v>
      </c>
      <c r="R1195" s="1">
        <v>4</v>
      </c>
      <c r="S1195" s="1">
        <v>99</v>
      </c>
      <c r="T1195" s="1">
        <v>2015</v>
      </c>
      <c r="U1195" s="5" t="str">
        <f t="shared" si="180"/>
        <v>Manual</v>
      </c>
      <c r="V1195" s="7">
        <f t="shared" si="181"/>
        <v>5000</v>
      </c>
      <c r="W1195" s="7" t="str">
        <f>IFERROR(INDEX(PriceBands!C:C,MATCH(V1195,PriceBands!A:A,0)),"£30k+")</f>
        <v>£5-10k</v>
      </c>
      <c r="X1195" s="7">
        <f t="shared" si="182"/>
        <v>0</v>
      </c>
      <c r="Y1195" s="7" t="str">
        <f>IFERROR(INDEX(MileageBand!B:B,MATCH(VehicleData!X1195,MileageBand!A:A,0)),"Extremely High")</f>
        <v>Low</v>
      </c>
      <c r="Z1195" s="7">
        <f t="shared" si="183"/>
        <v>0.9</v>
      </c>
      <c r="AA1195" s="9" t="str">
        <f t="shared" si="184"/>
        <v>Y</v>
      </c>
      <c r="AB1195" s="9" t="str">
        <f t="shared" si="185"/>
        <v>Y</v>
      </c>
      <c r="AC1195" s="9" t="str">
        <f t="shared" si="186"/>
        <v>Y</v>
      </c>
      <c r="AD1195" s="9" t="str">
        <f t="shared" si="187"/>
        <v>Y</v>
      </c>
      <c r="AE1195" s="9" t="str">
        <f t="shared" si="188"/>
        <v>Y</v>
      </c>
      <c r="AF1195" s="11" t="str">
        <f t="shared" si="189"/>
        <v>Y</v>
      </c>
    </row>
    <row r="1196" spans="1:32" ht="13" x14ac:dyDescent="0.15">
      <c r="A1196" s="1" t="s">
        <v>3072</v>
      </c>
      <c r="B1196" s="1" t="s">
        <v>9</v>
      </c>
      <c r="C1196" s="2">
        <v>5013</v>
      </c>
      <c r="D1196" s="1" t="s">
        <v>1233</v>
      </c>
      <c r="E1196" s="1">
        <v>1</v>
      </c>
      <c r="F1196" s="1" t="s">
        <v>11</v>
      </c>
      <c r="G1196" s="2">
        <v>14797</v>
      </c>
      <c r="H1196" s="1" t="s">
        <v>48</v>
      </c>
      <c r="I1196" s="1" t="s">
        <v>5</v>
      </c>
      <c r="J1196" s="1" t="s">
        <v>13</v>
      </c>
      <c r="K1196" s="1">
        <v>10</v>
      </c>
      <c r="L1196" s="3">
        <v>45622</v>
      </c>
      <c r="M1196" s="1">
        <v>9</v>
      </c>
      <c r="N1196" s="1" t="s">
        <v>3073</v>
      </c>
      <c r="O1196" s="1" t="s">
        <v>20</v>
      </c>
      <c r="P1196" s="2">
        <v>1398</v>
      </c>
      <c r="Q1196" s="1">
        <v>51.4</v>
      </c>
      <c r="R1196" s="1">
        <v>5</v>
      </c>
      <c r="S1196" s="1">
        <v>129</v>
      </c>
      <c r="T1196" s="1">
        <v>2014</v>
      </c>
      <c r="U1196" s="5" t="str">
        <f t="shared" si="180"/>
        <v>Manual</v>
      </c>
      <c r="V1196" s="7">
        <f t="shared" si="181"/>
        <v>5000</v>
      </c>
      <c r="W1196" s="7" t="str">
        <f>IFERROR(INDEX(PriceBands!C:C,MATCH(V1196,PriceBands!A:A,0)),"£30k+")</f>
        <v>£5-10k</v>
      </c>
      <c r="X1196" s="7">
        <f t="shared" si="182"/>
        <v>0</v>
      </c>
      <c r="Y1196" s="7" t="str">
        <f>IFERROR(INDEX(MileageBand!B:B,MATCH(VehicleData!X1196,MileageBand!A:A,0)),"Extremely High")</f>
        <v>Low</v>
      </c>
      <c r="Z1196" s="7">
        <f t="shared" si="183"/>
        <v>1.4</v>
      </c>
      <c r="AA1196" s="9" t="str">
        <f t="shared" si="184"/>
        <v>Y</v>
      </c>
      <c r="AB1196" s="9" t="str">
        <f t="shared" si="185"/>
        <v>Y</v>
      </c>
      <c r="AC1196" s="9" t="str">
        <f t="shared" si="186"/>
        <v>Y</v>
      </c>
      <c r="AD1196" s="9" t="str">
        <f t="shared" si="187"/>
        <v>Y</v>
      </c>
      <c r="AE1196" s="9" t="str">
        <f t="shared" si="188"/>
        <v>Y</v>
      </c>
      <c r="AF1196" s="11" t="str">
        <f t="shared" si="189"/>
        <v>Y</v>
      </c>
    </row>
    <row r="1197" spans="1:32" ht="13" x14ac:dyDescent="0.15">
      <c r="A1197" s="1" t="s">
        <v>3074</v>
      </c>
      <c r="B1197" s="1" t="s">
        <v>266</v>
      </c>
      <c r="C1197" s="2">
        <v>3895</v>
      </c>
      <c r="D1197" s="1" t="s">
        <v>3075</v>
      </c>
      <c r="E1197" s="1">
        <v>1</v>
      </c>
      <c r="F1197" s="1" t="s">
        <v>11</v>
      </c>
      <c r="G1197" s="2">
        <v>20000</v>
      </c>
      <c r="H1197" s="1" t="s">
        <v>32</v>
      </c>
      <c r="I1197" s="1" t="s">
        <v>25</v>
      </c>
      <c r="J1197" s="1" t="s">
        <v>13</v>
      </c>
      <c r="K1197" s="1">
        <v>14</v>
      </c>
      <c r="L1197" s="3">
        <v>43844</v>
      </c>
      <c r="M1197" s="1">
        <v>9</v>
      </c>
      <c r="N1197" s="1" t="s">
        <v>3076</v>
      </c>
      <c r="O1197" s="1" t="s">
        <v>15</v>
      </c>
      <c r="P1197" s="2">
        <v>1149</v>
      </c>
      <c r="Q1197" s="1">
        <v>47.9</v>
      </c>
      <c r="R1197" s="1">
        <v>5</v>
      </c>
      <c r="S1197" s="1">
        <v>139</v>
      </c>
      <c r="T1197" s="1">
        <v>2010</v>
      </c>
      <c r="U1197" s="5" t="str">
        <f t="shared" si="180"/>
        <v>Manual</v>
      </c>
      <c r="V1197" s="7">
        <f t="shared" si="181"/>
        <v>0</v>
      </c>
      <c r="W1197" s="7" t="str">
        <f>IFERROR(INDEX(PriceBands!C:C,MATCH(V1197,PriceBands!A:A,0)),"£30k+")</f>
        <v>£0-5k</v>
      </c>
      <c r="X1197" s="7">
        <f t="shared" si="182"/>
        <v>0</v>
      </c>
      <c r="Y1197" s="7" t="str">
        <f>IFERROR(INDEX(MileageBand!B:B,MATCH(VehicleData!X1197,MileageBand!A:A,0)),"Extremely High")</f>
        <v>Low</v>
      </c>
      <c r="Z1197" s="7">
        <f t="shared" si="183"/>
        <v>1.1000000000000001</v>
      </c>
      <c r="AA1197" s="9" t="str">
        <f t="shared" si="184"/>
        <v>Y</v>
      </c>
      <c r="AB1197" s="9" t="str">
        <f t="shared" si="185"/>
        <v>Y</v>
      </c>
      <c r="AC1197" s="9" t="str">
        <f t="shared" si="186"/>
        <v>Y</v>
      </c>
      <c r="AD1197" s="9" t="str">
        <f t="shared" si="187"/>
        <v>N</v>
      </c>
      <c r="AE1197" s="9" t="str">
        <f t="shared" si="188"/>
        <v>Y</v>
      </c>
      <c r="AF1197" s="11" t="str">
        <f t="shared" si="189"/>
        <v>N</v>
      </c>
    </row>
    <row r="1198" spans="1:32" ht="13" x14ac:dyDescent="0.15">
      <c r="A1198" s="1" t="s">
        <v>3077</v>
      </c>
      <c r="B1198" s="1" t="s">
        <v>30</v>
      </c>
      <c r="C1198" s="2">
        <v>8847</v>
      </c>
      <c r="D1198" s="1" t="s">
        <v>3078</v>
      </c>
      <c r="E1198" s="1">
        <v>2</v>
      </c>
      <c r="F1198" s="1" t="s">
        <v>24</v>
      </c>
      <c r="G1198" s="2">
        <v>38000</v>
      </c>
      <c r="H1198" s="1" t="s">
        <v>12</v>
      </c>
      <c r="I1198" s="1" t="s">
        <v>66</v>
      </c>
      <c r="J1198" s="1" t="s">
        <v>26</v>
      </c>
      <c r="K1198" s="1">
        <v>8</v>
      </c>
      <c r="L1198" s="3">
        <v>45315</v>
      </c>
      <c r="M1198" s="1">
        <v>27</v>
      </c>
      <c r="N1198" s="1" t="s">
        <v>3079</v>
      </c>
      <c r="O1198" s="1" t="s">
        <v>28</v>
      </c>
      <c r="P1198" s="2">
        <v>1999</v>
      </c>
      <c r="Q1198" s="1">
        <v>65.7</v>
      </c>
      <c r="R1198" s="1">
        <v>5</v>
      </c>
      <c r="S1198" s="1">
        <v>114</v>
      </c>
      <c r="T1198" s="1">
        <v>2016</v>
      </c>
      <c r="U1198" s="5" t="str">
        <f t="shared" si="180"/>
        <v>Automatic</v>
      </c>
      <c r="V1198" s="7">
        <f t="shared" si="181"/>
        <v>5000</v>
      </c>
      <c r="W1198" s="7" t="str">
        <f>IFERROR(INDEX(PriceBands!C:C,MATCH(V1198,PriceBands!A:A,0)),"£30k+")</f>
        <v>£5-10k</v>
      </c>
      <c r="X1198" s="7">
        <f t="shared" si="182"/>
        <v>0</v>
      </c>
      <c r="Y1198" s="7" t="str">
        <f>IFERROR(INDEX(MileageBand!B:B,MATCH(VehicleData!X1198,MileageBand!A:A,0)),"Extremely High")</f>
        <v>Low</v>
      </c>
      <c r="Z1198" s="7">
        <f t="shared" si="183"/>
        <v>2</v>
      </c>
      <c r="AA1198" s="9" t="str">
        <f t="shared" si="184"/>
        <v>Y</v>
      </c>
      <c r="AB1198" s="9" t="str">
        <f t="shared" si="185"/>
        <v>Y</v>
      </c>
      <c r="AC1198" s="9" t="str">
        <f t="shared" si="186"/>
        <v>Y</v>
      </c>
      <c r="AD1198" s="9" t="str">
        <f t="shared" si="187"/>
        <v>Y</v>
      </c>
      <c r="AE1198" s="9" t="str">
        <f t="shared" si="188"/>
        <v>Y</v>
      </c>
      <c r="AF1198" s="11" t="str">
        <f t="shared" si="189"/>
        <v>Y</v>
      </c>
    </row>
    <row r="1199" spans="1:32" ht="13" x14ac:dyDescent="0.15">
      <c r="A1199" s="1" t="s">
        <v>3080</v>
      </c>
      <c r="B1199" s="1" t="s">
        <v>278</v>
      </c>
      <c r="C1199" s="2">
        <v>10648</v>
      </c>
      <c r="D1199" s="1" t="s">
        <v>3081</v>
      </c>
      <c r="E1199" s="1">
        <v>1</v>
      </c>
      <c r="F1199" s="1" t="s">
        <v>11</v>
      </c>
      <c r="G1199" s="2">
        <v>47870</v>
      </c>
      <c r="H1199" s="1" t="s">
        <v>32</v>
      </c>
      <c r="I1199" s="1" t="s">
        <v>5</v>
      </c>
      <c r="J1199" s="1" t="s">
        <v>6</v>
      </c>
      <c r="K1199" s="1">
        <v>5</v>
      </c>
      <c r="L1199" s="3">
        <v>45666</v>
      </c>
      <c r="M1199" s="1">
        <v>9</v>
      </c>
      <c r="N1199" s="1" t="s">
        <v>3082</v>
      </c>
      <c r="O1199" s="1" t="s">
        <v>6</v>
      </c>
      <c r="P1199" s="1">
        <v>999</v>
      </c>
      <c r="Q1199" s="1">
        <v>50.4</v>
      </c>
      <c r="R1199" s="1">
        <v>5</v>
      </c>
      <c r="S1199" s="1">
        <v>105</v>
      </c>
      <c r="T1199" s="1">
        <v>2019</v>
      </c>
      <c r="U1199" s="5" t="str">
        <f t="shared" si="180"/>
        <v>Manual</v>
      </c>
      <c r="V1199" s="7">
        <f t="shared" si="181"/>
        <v>10000</v>
      </c>
      <c r="W1199" s="7" t="str">
        <f>IFERROR(INDEX(PriceBands!C:C,MATCH(V1199,PriceBands!A:A,0)),"£30k+")</f>
        <v>£10-£15k</v>
      </c>
      <c r="X1199" s="7">
        <f t="shared" si="182"/>
        <v>0</v>
      </c>
      <c r="Y1199" s="7" t="str">
        <f>IFERROR(INDEX(MileageBand!B:B,MATCH(VehicleData!X1199,MileageBand!A:A,0)),"Extremely High")</f>
        <v>Low</v>
      </c>
      <c r="Z1199" s="7">
        <f t="shared" si="183"/>
        <v>1</v>
      </c>
      <c r="AA1199" s="9" t="str">
        <f t="shared" si="184"/>
        <v>Y</v>
      </c>
      <c r="AB1199" s="9" t="str">
        <f t="shared" si="185"/>
        <v>Y</v>
      </c>
      <c r="AC1199" s="9" t="str">
        <f t="shared" si="186"/>
        <v>Y</v>
      </c>
      <c r="AD1199" s="9" t="str">
        <f t="shared" si="187"/>
        <v>Y</v>
      </c>
      <c r="AE1199" s="9" t="str">
        <f t="shared" si="188"/>
        <v>Y</v>
      </c>
      <c r="AF1199" s="11" t="str">
        <f t="shared" si="189"/>
        <v>Y</v>
      </c>
    </row>
    <row r="1200" spans="1:32" ht="13" x14ac:dyDescent="0.15">
      <c r="A1200" s="1" t="s">
        <v>3083</v>
      </c>
      <c r="B1200" s="1" t="s">
        <v>214</v>
      </c>
      <c r="C1200" s="2">
        <v>11445</v>
      </c>
      <c r="D1200" s="1" t="s">
        <v>1935</v>
      </c>
      <c r="E1200" s="1">
        <v>1</v>
      </c>
      <c r="F1200" s="1" t="s">
        <v>24</v>
      </c>
      <c r="G1200" s="2">
        <v>30800</v>
      </c>
      <c r="H1200" s="1" t="s">
        <v>65</v>
      </c>
      <c r="I1200" s="1" t="s">
        <v>25</v>
      </c>
      <c r="J1200" s="1" t="s">
        <v>13</v>
      </c>
      <c r="K1200" s="1">
        <v>9</v>
      </c>
      <c r="L1200" s="3">
        <v>44483</v>
      </c>
      <c r="M1200" s="1">
        <v>27</v>
      </c>
      <c r="N1200" s="1" t="s">
        <v>3084</v>
      </c>
      <c r="O1200" s="1" t="s">
        <v>20</v>
      </c>
      <c r="P1200" s="2">
        <v>1968</v>
      </c>
      <c r="Q1200" s="1">
        <v>65.7</v>
      </c>
      <c r="R1200" s="1">
        <v>5</v>
      </c>
      <c r="S1200" s="1">
        <v>113</v>
      </c>
      <c r="T1200" s="1">
        <v>2015</v>
      </c>
      <c r="U1200" s="5" t="str">
        <f t="shared" si="180"/>
        <v>Manual</v>
      </c>
      <c r="V1200" s="7">
        <f t="shared" si="181"/>
        <v>10000</v>
      </c>
      <c r="W1200" s="7" t="str">
        <f>IFERROR(INDEX(PriceBands!C:C,MATCH(V1200,PriceBands!A:A,0)),"£30k+")</f>
        <v>£10-£15k</v>
      </c>
      <c r="X1200" s="7">
        <f t="shared" si="182"/>
        <v>0</v>
      </c>
      <c r="Y1200" s="7" t="str">
        <f>IFERROR(INDEX(MileageBand!B:B,MATCH(VehicleData!X1200,MileageBand!A:A,0)),"Extremely High")</f>
        <v>Low</v>
      </c>
      <c r="Z1200" s="7">
        <f t="shared" si="183"/>
        <v>2</v>
      </c>
      <c r="AA1200" s="9" t="str">
        <f t="shared" si="184"/>
        <v>Y</v>
      </c>
      <c r="AB1200" s="9" t="str">
        <f t="shared" si="185"/>
        <v>Y</v>
      </c>
      <c r="AC1200" s="9" t="str">
        <f t="shared" si="186"/>
        <v>Y</v>
      </c>
      <c r="AD1200" s="9" t="str">
        <f t="shared" si="187"/>
        <v>Y</v>
      </c>
      <c r="AE1200" s="9" t="str">
        <f t="shared" si="188"/>
        <v>Y</v>
      </c>
      <c r="AF1200" s="11" t="str">
        <f t="shared" si="189"/>
        <v>Y</v>
      </c>
    </row>
    <row r="1201" spans="1:32" ht="13" x14ac:dyDescent="0.15">
      <c r="A1201" s="1" t="s">
        <v>3085</v>
      </c>
      <c r="B1201" s="1" t="s">
        <v>108</v>
      </c>
      <c r="C1201" s="2">
        <v>13495</v>
      </c>
      <c r="D1201" s="1" t="s">
        <v>3086</v>
      </c>
      <c r="E1201" s="1">
        <v>1</v>
      </c>
      <c r="F1201" s="1" t="s">
        <v>11</v>
      </c>
      <c r="G1201" s="2">
        <v>45701</v>
      </c>
      <c r="H1201" s="1" t="s">
        <v>56</v>
      </c>
      <c r="I1201" s="1" t="s">
        <v>25</v>
      </c>
      <c r="J1201" s="1" t="s">
        <v>6</v>
      </c>
      <c r="K1201" s="1">
        <v>6</v>
      </c>
      <c r="L1201" s="3">
        <v>45178</v>
      </c>
      <c r="M1201" s="1">
        <v>13</v>
      </c>
      <c r="N1201" s="1" t="s">
        <v>1204</v>
      </c>
      <c r="O1201" s="1" t="s">
        <v>6</v>
      </c>
      <c r="P1201" s="2">
        <v>1591</v>
      </c>
      <c r="Q1201" s="1">
        <v>34.9</v>
      </c>
      <c r="R1201" s="1">
        <v>5</v>
      </c>
      <c r="S1201" s="1">
        <v>162</v>
      </c>
      <c r="T1201" s="1">
        <v>2018</v>
      </c>
      <c r="U1201" s="5" t="str">
        <f t="shared" si="180"/>
        <v>Manual</v>
      </c>
      <c r="V1201" s="7">
        <f t="shared" si="181"/>
        <v>10000</v>
      </c>
      <c r="W1201" s="7" t="str">
        <f>IFERROR(INDEX(PriceBands!C:C,MATCH(V1201,PriceBands!A:A,0)),"£30k+")</f>
        <v>£10-£15k</v>
      </c>
      <c r="X1201" s="7">
        <f t="shared" si="182"/>
        <v>0</v>
      </c>
      <c r="Y1201" s="7" t="str">
        <f>IFERROR(INDEX(MileageBand!B:B,MATCH(VehicleData!X1201,MileageBand!A:A,0)),"Extremely High")</f>
        <v>Low</v>
      </c>
      <c r="Z1201" s="7">
        <f t="shared" si="183"/>
        <v>1.6</v>
      </c>
      <c r="AA1201" s="9" t="str">
        <f t="shared" si="184"/>
        <v>Y</v>
      </c>
      <c r="AB1201" s="9" t="str">
        <f t="shared" si="185"/>
        <v>Y</v>
      </c>
      <c r="AC1201" s="9" t="str">
        <f t="shared" si="186"/>
        <v>Y</v>
      </c>
      <c r="AD1201" s="9" t="str">
        <f t="shared" si="187"/>
        <v>Y</v>
      </c>
      <c r="AE1201" s="9" t="str">
        <f t="shared" si="188"/>
        <v>Y</v>
      </c>
      <c r="AF1201" s="11" t="str">
        <f t="shared" si="189"/>
        <v>Y</v>
      </c>
    </row>
    <row r="1202" spans="1:32" ht="13" x14ac:dyDescent="0.15">
      <c r="A1202" s="1" t="s">
        <v>3087</v>
      </c>
      <c r="B1202" s="1" t="s">
        <v>375</v>
      </c>
      <c r="C1202" s="2">
        <v>9909</v>
      </c>
      <c r="D1202" s="1" t="s">
        <v>752</v>
      </c>
      <c r="E1202" s="1">
        <v>2</v>
      </c>
      <c r="F1202" s="1" t="s">
        <v>24</v>
      </c>
      <c r="G1202" s="2">
        <v>50842</v>
      </c>
      <c r="H1202" s="1" t="s">
        <v>56</v>
      </c>
      <c r="I1202" s="1" t="s">
        <v>5</v>
      </c>
      <c r="J1202" s="1" t="s">
        <v>42</v>
      </c>
      <c r="K1202" s="1">
        <v>7</v>
      </c>
      <c r="L1202" s="3">
        <v>45638</v>
      </c>
      <c r="M1202" s="1">
        <v>21</v>
      </c>
      <c r="N1202" s="1" t="s">
        <v>2042</v>
      </c>
      <c r="O1202" s="1" t="s">
        <v>44</v>
      </c>
      <c r="P1202" s="2">
        <v>1560</v>
      </c>
      <c r="Q1202" s="1">
        <v>68.900000000000006</v>
      </c>
      <c r="R1202" s="1">
        <v>7</v>
      </c>
      <c r="S1202" s="1">
        <v>106</v>
      </c>
      <c r="T1202" s="1">
        <v>2017</v>
      </c>
      <c r="U1202" s="5" t="str">
        <f t="shared" si="180"/>
        <v>Automatic</v>
      </c>
      <c r="V1202" s="7">
        <f t="shared" si="181"/>
        <v>5000</v>
      </c>
      <c r="W1202" s="7" t="str">
        <f>IFERROR(INDEX(PriceBands!C:C,MATCH(V1202,PriceBands!A:A,0)),"£30k+")</f>
        <v>£5-10k</v>
      </c>
      <c r="X1202" s="7">
        <f t="shared" si="182"/>
        <v>50000</v>
      </c>
      <c r="Y1202" s="7" t="str">
        <f>IFERROR(INDEX(MileageBand!B:B,MATCH(VehicleData!X1202,MileageBand!A:A,0)),"Extremely High")</f>
        <v>Medium</v>
      </c>
      <c r="Z1202" s="7">
        <f t="shared" si="183"/>
        <v>1.6</v>
      </c>
      <c r="AA1202" s="9" t="str">
        <f t="shared" si="184"/>
        <v>Y</v>
      </c>
      <c r="AB1202" s="9" t="str">
        <f t="shared" si="185"/>
        <v>Y</v>
      </c>
      <c r="AC1202" s="9" t="str">
        <f t="shared" si="186"/>
        <v>Y</v>
      </c>
      <c r="AD1202" s="9" t="str">
        <f t="shared" si="187"/>
        <v>Y</v>
      </c>
      <c r="AE1202" s="9" t="str">
        <f t="shared" si="188"/>
        <v>Y</v>
      </c>
      <c r="AF1202" s="11" t="str">
        <f t="shared" si="189"/>
        <v>Y</v>
      </c>
    </row>
    <row r="1203" spans="1:32" ht="13" x14ac:dyDescent="0.15">
      <c r="A1203" s="1" t="s">
        <v>3088</v>
      </c>
      <c r="B1203" s="1" t="s">
        <v>46</v>
      </c>
      <c r="C1203" s="2">
        <v>17695</v>
      </c>
      <c r="D1203" s="1" t="s">
        <v>2308</v>
      </c>
      <c r="E1203" s="1">
        <v>1</v>
      </c>
      <c r="F1203" s="1" t="s">
        <v>24</v>
      </c>
      <c r="G1203" s="2">
        <v>20000</v>
      </c>
      <c r="H1203" s="1" t="s">
        <v>32</v>
      </c>
      <c r="I1203" s="1" t="s">
        <v>25</v>
      </c>
      <c r="J1203" s="1" t="s">
        <v>117</v>
      </c>
      <c r="K1203" s="1">
        <v>10</v>
      </c>
      <c r="L1203" s="3">
        <v>44665</v>
      </c>
      <c r="M1203" s="1">
        <v>25</v>
      </c>
      <c r="N1203" s="1" t="s">
        <v>3089</v>
      </c>
      <c r="O1203" s="1" t="s">
        <v>130</v>
      </c>
      <c r="P1203" s="2">
        <v>1968</v>
      </c>
      <c r="Q1203" s="1">
        <v>67.3</v>
      </c>
      <c r="R1203" s="1">
        <v>4</v>
      </c>
      <c r="S1203" s="1">
        <v>110</v>
      </c>
      <c r="T1203" s="1">
        <v>2014</v>
      </c>
      <c r="U1203" s="5" t="str">
        <f t="shared" si="180"/>
        <v>Manual</v>
      </c>
      <c r="V1203" s="7">
        <f t="shared" si="181"/>
        <v>15000</v>
      </c>
      <c r="W1203" s="7" t="str">
        <f>IFERROR(INDEX(PriceBands!C:C,MATCH(V1203,PriceBands!A:A,0)),"£30k+")</f>
        <v>£15-20k</v>
      </c>
      <c r="X1203" s="7">
        <f t="shared" si="182"/>
        <v>0</v>
      </c>
      <c r="Y1203" s="7" t="str">
        <f>IFERROR(INDEX(MileageBand!B:B,MATCH(VehicleData!X1203,MileageBand!A:A,0)),"Extremely High")</f>
        <v>Low</v>
      </c>
      <c r="Z1203" s="7">
        <f t="shared" si="183"/>
        <v>2</v>
      </c>
      <c r="AA1203" s="9" t="str">
        <f t="shared" si="184"/>
        <v>Y</v>
      </c>
      <c r="AB1203" s="9" t="str">
        <f t="shared" si="185"/>
        <v>Y</v>
      </c>
      <c r="AC1203" s="9" t="str">
        <f t="shared" si="186"/>
        <v>Y</v>
      </c>
      <c r="AD1203" s="9" t="str">
        <f t="shared" si="187"/>
        <v>Y</v>
      </c>
      <c r="AE1203" s="9" t="str">
        <f t="shared" si="188"/>
        <v>Y</v>
      </c>
      <c r="AF1203" s="11" t="str">
        <f t="shared" si="189"/>
        <v>Y</v>
      </c>
    </row>
    <row r="1204" spans="1:32" ht="13" x14ac:dyDescent="0.15">
      <c r="A1204" s="1" t="s">
        <v>3090</v>
      </c>
      <c r="B1204" s="1" t="s">
        <v>274</v>
      </c>
      <c r="C1204" s="2">
        <v>4922</v>
      </c>
      <c r="D1204" s="1" t="s">
        <v>339</v>
      </c>
      <c r="E1204" s="1">
        <v>1</v>
      </c>
      <c r="F1204" s="1" t="s">
        <v>11</v>
      </c>
      <c r="G1204" s="2">
        <v>45390</v>
      </c>
      <c r="H1204" s="1" t="s">
        <v>56</v>
      </c>
      <c r="I1204" s="1" t="s">
        <v>33</v>
      </c>
      <c r="J1204" s="1" t="s">
        <v>13</v>
      </c>
      <c r="K1204" s="1">
        <v>9</v>
      </c>
      <c r="L1204" s="3">
        <v>45507</v>
      </c>
      <c r="M1204" s="1">
        <v>7</v>
      </c>
      <c r="N1204" s="1" t="s">
        <v>3091</v>
      </c>
      <c r="O1204" s="1" t="s">
        <v>15</v>
      </c>
      <c r="P1204" s="2">
        <v>1242</v>
      </c>
      <c r="Q1204" s="1">
        <v>60.1</v>
      </c>
      <c r="R1204" s="1">
        <v>4</v>
      </c>
      <c r="S1204" s="1">
        <v>110</v>
      </c>
      <c r="T1204" s="1">
        <v>2015</v>
      </c>
      <c r="U1204" s="5" t="str">
        <f t="shared" si="180"/>
        <v>Manual</v>
      </c>
      <c r="V1204" s="7">
        <f t="shared" si="181"/>
        <v>0</v>
      </c>
      <c r="W1204" s="7" t="str">
        <f>IFERROR(INDEX(PriceBands!C:C,MATCH(V1204,PriceBands!A:A,0)),"£30k+")</f>
        <v>£0-5k</v>
      </c>
      <c r="X1204" s="7">
        <f t="shared" si="182"/>
        <v>0</v>
      </c>
      <c r="Y1204" s="7" t="str">
        <f>IFERROR(INDEX(MileageBand!B:B,MATCH(VehicleData!X1204,MileageBand!A:A,0)),"Extremely High")</f>
        <v>Low</v>
      </c>
      <c r="Z1204" s="7">
        <f t="shared" si="183"/>
        <v>1.2</v>
      </c>
      <c r="AA1204" s="9" t="str">
        <f t="shared" si="184"/>
        <v>Y</v>
      </c>
      <c r="AB1204" s="9" t="str">
        <f t="shared" si="185"/>
        <v>Y</v>
      </c>
      <c r="AC1204" s="9" t="str">
        <f t="shared" si="186"/>
        <v>Y</v>
      </c>
      <c r="AD1204" s="9" t="str">
        <f t="shared" si="187"/>
        <v>Y</v>
      </c>
      <c r="AE1204" s="9" t="str">
        <f t="shared" si="188"/>
        <v>Y</v>
      </c>
      <c r="AF1204" s="11" t="str">
        <f t="shared" si="189"/>
        <v>Y</v>
      </c>
    </row>
    <row r="1205" spans="1:32" ht="13" x14ac:dyDescent="0.15">
      <c r="A1205" s="1" t="s">
        <v>3092</v>
      </c>
      <c r="B1205" s="1" t="s">
        <v>17</v>
      </c>
      <c r="C1205" s="2">
        <v>6160</v>
      </c>
      <c r="D1205" s="1" t="s">
        <v>3093</v>
      </c>
      <c r="E1205" s="1">
        <v>1</v>
      </c>
      <c r="F1205" s="1" t="s">
        <v>11</v>
      </c>
      <c r="G1205" s="2">
        <v>50000</v>
      </c>
      <c r="H1205" s="1" t="s">
        <v>4</v>
      </c>
      <c r="I1205" s="1" t="s">
        <v>25</v>
      </c>
      <c r="J1205" s="1" t="s">
        <v>13</v>
      </c>
      <c r="K1205" s="1">
        <v>9</v>
      </c>
      <c r="L1205" s="3">
        <v>44882</v>
      </c>
      <c r="M1205" s="1">
        <v>11</v>
      </c>
      <c r="N1205" s="1" t="s">
        <v>3094</v>
      </c>
      <c r="O1205" s="1" t="s">
        <v>20</v>
      </c>
      <c r="P1205" s="2">
        <v>1197</v>
      </c>
      <c r="Q1205" s="1">
        <v>49.6</v>
      </c>
      <c r="R1205" s="1">
        <v>5</v>
      </c>
      <c r="S1205" s="1">
        <v>128</v>
      </c>
      <c r="T1205" s="1">
        <v>2015</v>
      </c>
      <c r="U1205" s="5" t="str">
        <f t="shared" si="180"/>
        <v>Manual</v>
      </c>
      <c r="V1205" s="7">
        <f t="shared" si="181"/>
        <v>5000</v>
      </c>
      <c r="W1205" s="7" t="str">
        <f>IFERROR(INDEX(PriceBands!C:C,MATCH(V1205,PriceBands!A:A,0)),"£30k+")</f>
        <v>£5-10k</v>
      </c>
      <c r="X1205" s="7">
        <f t="shared" si="182"/>
        <v>50000</v>
      </c>
      <c r="Y1205" s="7" t="str">
        <f>IFERROR(INDEX(MileageBand!B:B,MATCH(VehicleData!X1205,MileageBand!A:A,0)),"Extremely High")</f>
        <v>Medium</v>
      </c>
      <c r="Z1205" s="7">
        <f t="shared" si="183"/>
        <v>1.2</v>
      </c>
      <c r="AA1205" s="9" t="str">
        <f t="shared" si="184"/>
        <v>Y</v>
      </c>
      <c r="AB1205" s="9" t="str">
        <f t="shared" si="185"/>
        <v>Y</v>
      </c>
      <c r="AC1205" s="9" t="str">
        <f t="shared" si="186"/>
        <v>Y</v>
      </c>
      <c r="AD1205" s="9" t="str">
        <f t="shared" si="187"/>
        <v>Y</v>
      </c>
      <c r="AE1205" s="9" t="str">
        <f t="shared" si="188"/>
        <v>Y</v>
      </c>
      <c r="AF1205" s="11" t="str">
        <f t="shared" si="189"/>
        <v>Y</v>
      </c>
    </row>
    <row r="1206" spans="1:32" ht="13" x14ac:dyDescent="0.15">
      <c r="A1206" s="1" t="s">
        <v>3095</v>
      </c>
      <c r="B1206" s="1" t="s">
        <v>204</v>
      </c>
      <c r="C1206" s="2">
        <v>6010</v>
      </c>
      <c r="D1206" s="1" t="s">
        <v>3096</v>
      </c>
      <c r="E1206" s="1">
        <v>1</v>
      </c>
      <c r="F1206" s="1" t="s">
        <v>11</v>
      </c>
      <c r="G1206" s="2">
        <v>47907</v>
      </c>
      <c r="H1206" s="1" t="s">
        <v>32</v>
      </c>
      <c r="I1206" s="1" t="s">
        <v>25</v>
      </c>
      <c r="J1206" s="1" t="s">
        <v>13</v>
      </c>
      <c r="K1206" s="1">
        <v>10</v>
      </c>
      <c r="L1206" s="3">
        <v>45226</v>
      </c>
      <c r="M1206" s="1">
        <v>19</v>
      </c>
      <c r="N1206" s="1" t="s">
        <v>3097</v>
      </c>
      <c r="O1206" s="1" t="s">
        <v>20</v>
      </c>
      <c r="P1206" s="2">
        <v>1339</v>
      </c>
      <c r="Q1206" s="1">
        <v>50.4</v>
      </c>
      <c r="R1206" s="1">
        <v>5</v>
      </c>
      <c r="S1206" s="1">
        <v>129</v>
      </c>
      <c r="T1206" s="1">
        <v>2014</v>
      </c>
      <c r="U1206" s="5" t="str">
        <f t="shared" si="180"/>
        <v>Manual</v>
      </c>
      <c r="V1206" s="7">
        <f t="shared" si="181"/>
        <v>5000</v>
      </c>
      <c r="W1206" s="7" t="str">
        <f>IFERROR(INDEX(PriceBands!C:C,MATCH(V1206,PriceBands!A:A,0)),"£30k+")</f>
        <v>£5-10k</v>
      </c>
      <c r="X1206" s="7">
        <f t="shared" si="182"/>
        <v>0</v>
      </c>
      <c r="Y1206" s="7" t="str">
        <f>IFERROR(INDEX(MileageBand!B:B,MATCH(VehicleData!X1206,MileageBand!A:A,0)),"Extremely High")</f>
        <v>Low</v>
      </c>
      <c r="Z1206" s="7">
        <f t="shared" si="183"/>
        <v>1.3</v>
      </c>
      <c r="AA1206" s="9" t="str">
        <f t="shared" si="184"/>
        <v>Y</v>
      </c>
      <c r="AB1206" s="9" t="str">
        <f t="shared" si="185"/>
        <v>Y</v>
      </c>
      <c r="AC1206" s="9" t="str">
        <f t="shared" si="186"/>
        <v>Y</v>
      </c>
      <c r="AD1206" s="9" t="str">
        <f t="shared" si="187"/>
        <v>Y</v>
      </c>
      <c r="AE1206" s="9" t="str">
        <f t="shared" si="188"/>
        <v>Y</v>
      </c>
      <c r="AF1206" s="11" t="str">
        <f t="shared" si="189"/>
        <v>Y</v>
      </c>
    </row>
    <row r="1207" spans="1:32" ht="13" x14ac:dyDescent="0.15">
      <c r="A1207" s="1" t="s">
        <v>3098</v>
      </c>
      <c r="B1207" s="1" t="s">
        <v>9</v>
      </c>
      <c r="C1207" s="2">
        <v>2359</v>
      </c>
      <c r="D1207" s="1" t="s">
        <v>1244</v>
      </c>
      <c r="E1207" s="1">
        <v>1</v>
      </c>
      <c r="F1207" s="1" t="s">
        <v>11</v>
      </c>
      <c r="G1207" s="2">
        <v>88000</v>
      </c>
      <c r="H1207" s="1" t="s">
        <v>65</v>
      </c>
      <c r="I1207" s="1" t="s">
        <v>5</v>
      </c>
      <c r="J1207" s="1" t="s">
        <v>42</v>
      </c>
      <c r="K1207" s="1">
        <v>13</v>
      </c>
      <c r="L1207" s="3">
        <v>45672</v>
      </c>
      <c r="M1207" s="1">
        <v>12</v>
      </c>
      <c r="N1207" s="1" t="s">
        <v>3099</v>
      </c>
      <c r="O1207" s="1" t="s">
        <v>44</v>
      </c>
      <c r="P1207" s="2">
        <v>1598</v>
      </c>
      <c r="Q1207" s="1">
        <v>42.2</v>
      </c>
      <c r="R1207" s="1">
        <v>7</v>
      </c>
      <c r="S1207" s="1">
        <v>157</v>
      </c>
      <c r="T1207" s="1">
        <v>2011</v>
      </c>
      <c r="U1207" s="5" t="str">
        <f t="shared" si="180"/>
        <v>Manual</v>
      </c>
      <c r="V1207" s="7">
        <f t="shared" si="181"/>
        <v>0</v>
      </c>
      <c r="W1207" s="7" t="str">
        <f>IFERROR(INDEX(PriceBands!C:C,MATCH(V1207,PriceBands!A:A,0)),"£30k+")</f>
        <v>£0-5k</v>
      </c>
      <c r="X1207" s="7">
        <f t="shared" si="182"/>
        <v>50000</v>
      </c>
      <c r="Y1207" s="7" t="str">
        <f>IFERROR(INDEX(MileageBand!B:B,MATCH(VehicleData!X1207,MileageBand!A:A,0)),"Extremely High")</f>
        <v>Medium</v>
      </c>
      <c r="Z1207" s="7">
        <f t="shared" si="183"/>
        <v>1.6</v>
      </c>
      <c r="AA1207" s="9" t="str">
        <f t="shared" si="184"/>
        <v>Y</v>
      </c>
      <c r="AB1207" s="9" t="str">
        <f t="shared" si="185"/>
        <v>Y</v>
      </c>
      <c r="AC1207" s="9" t="str">
        <f t="shared" si="186"/>
        <v>Y</v>
      </c>
      <c r="AD1207" s="9" t="str">
        <f t="shared" si="187"/>
        <v>N</v>
      </c>
      <c r="AE1207" s="9" t="str">
        <f t="shared" si="188"/>
        <v>Y</v>
      </c>
      <c r="AF1207" s="11" t="str">
        <f t="shared" si="189"/>
        <v>N</v>
      </c>
    </row>
    <row r="1208" spans="1:32" ht="13" x14ac:dyDescent="0.15">
      <c r="A1208" s="1" t="s">
        <v>3100</v>
      </c>
      <c r="B1208" s="1" t="s">
        <v>112</v>
      </c>
      <c r="C1208" s="2">
        <v>2930</v>
      </c>
      <c r="D1208" s="1" t="s">
        <v>3101</v>
      </c>
      <c r="E1208" s="1">
        <v>1</v>
      </c>
      <c r="F1208" s="1" t="s">
        <v>24</v>
      </c>
      <c r="G1208" s="2">
        <v>20000</v>
      </c>
      <c r="H1208" s="1" t="s">
        <v>65</v>
      </c>
      <c r="I1208" s="1" t="s">
        <v>25</v>
      </c>
      <c r="J1208" s="1" t="s">
        <v>13</v>
      </c>
      <c r="K1208" s="1">
        <v>14</v>
      </c>
      <c r="L1208" s="3">
        <v>44461</v>
      </c>
      <c r="M1208" s="1">
        <v>15</v>
      </c>
      <c r="N1208" s="1" t="s">
        <v>3102</v>
      </c>
      <c r="O1208" s="1" t="s">
        <v>20</v>
      </c>
      <c r="P1208" s="2">
        <v>1560</v>
      </c>
      <c r="Q1208" s="1">
        <v>55.4</v>
      </c>
      <c r="R1208" s="1">
        <v>5</v>
      </c>
      <c r="S1208" s="1">
        <v>137</v>
      </c>
      <c r="T1208" s="1">
        <v>2010</v>
      </c>
      <c r="U1208" s="5" t="str">
        <f t="shared" si="180"/>
        <v>Manual</v>
      </c>
      <c r="V1208" s="7">
        <f t="shared" si="181"/>
        <v>0</v>
      </c>
      <c r="W1208" s="7" t="str">
        <f>IFERROR(INDEX(PriceBands!C:C,MATCH(V1208,PriceBands!A:A,0)),"£30k+")</f>
        <v>£0-5k</v>
      </c>
      <c r="X1208" s="7">
        <f t="shared" si="182"/>
        <v>0</v>
      </c>
      <c r="Y1208" s="7" t="str">
        <f>IFERROR(INDEX(MileageBand!B:B,MATCH(VehicleData!X1208,MileageBand!A:A,0)),"Extremely High")</f>
        <v>Low</v>
      </c>
      <c r="Z1208" s="7">
        <f t="shared" si="183"/>
        <v>1.6</v>
      </c>
      <c r="AA1208" s="9" t="str">
        <f t="shared" si="184"/>
        <v>Y</v>
      </c>
      <c r="AB1208" s="9" t="str">
        <f t="shared" si="185"/>
        <v>Y</v>
      </c>
      <c r="AC1208" s="9" t="str">
        <f t="shared" si="186"/>
        <v>Y</v>
      </c>
      <c r="AD1208" s="9" t="str">
        <f t="shared" si="187"/>
        <v>N</v>
      </c>
      <c r="AE1208" s="9" t="str">
        <f t="shared" si="188"/>
        <v>Y</v>
      </c>
      <c r="AF1208" s="11" t="str">
        <f t="shared" si="189"/>
        <v>N</v>
      </c>
    </row>
    <row r="1209" spans="1:32" ht="13" x14ac:dyDescent="0.15">
      <c r="A1209" s="1" t="s">
        <v>3103</v>
      </c>
      <c r="B1209" s="1" t="s">
        <v>108</v>
      </c>
      <c r="C1209" s="2">
        <v>1745</v>
      </c>
      <c r="D1209" s="1" t="s">
        <v>2785</v>
      </c>
      <c r="E1209" s="1">
        <v>1</v>
      </c>
      <c r="F1209" s="1" t="s">
        <v>11</v>
      </c>
      <c r="G1209" s="2">
        <v>36760</v>
      </c>
      <c r="H1209" s="1" t="s">
        <v>48</v>
      </c>
      <c r="I1209" s="1" t="s">
        <v>5</v>
      </c>
      <c r="J1209" s="1" t="s">
        <v>13</v>
      </c>
      <c r="K1209" s="1">
        <v>12</v>
      </c>
      <c r="L1209" s="3">
        <v>45517</v>
      </c>
      <c r="M1209" s="1">
        <v>12</v>
      </c>
      <c r="N1209" s="1" t="s">
        <v>3104</v>
      </c>
      <c r="O1209" s="1" t="s">
        <v>20</v>
      </c>
      <c r="P1209" s="2">
        <v>1248</v>
      </c>
      <c r="Q1209" s="1">
        <v>61.4</v>
      </c>
      <c r="R1209" s="1">
        <v>5</v>
      </c>
      <c r="S1209" s="1">
        <v>108</v>
      </c>
      <c r="T1209" s="1">
        <v>2012</v>
      </c>
      <c r="U1209" s="5" t="str">
        <f t="shared" si="180"/>
        <v>Manual</v>
      </c>
      <c r="V1209" s="7">
        <f t="shared" si="181"/>
        <v>0</v>
      </c>
      <c r="W1209" s="7" t="str">
        <f>IFERROR(INDEX(PriceBands!C:C,MATCH(V1209,PriceBands!A:A,0)),"£30k+")</f>
        <v>£0-5k</v>
      </c>
      <c r="X1209" s="7">
        <f t="shared" si="182"/>
        <v>0</v>
      </c>
      <c r="Y1209" s="7" t="str">
        <f>IFERROR(INDEX(MileageBand!B:B,MATCH(VehicleData!X1209,MileageBand!A:A,0)),"Extremely High")</f>
        <v>Low</v>
      </c>
      <c r="Z1209" s="7">
        <f t="shared" si="183"/>
        <v>1.2</v>
      </c>
      <c r="AA1209" s="9" t="str">
        <f t="shared" si="184"/>
        <v>Y</v>
      </c>
      <c r="AB1209" s="9" t="str">
        <f t="shared" si="185"/>
        <v>Y</v>
      </c>
      <c r="AC1209" s="9" t="str">
        <f t="shared" si="186"/>
        <v>Y</v>
      </c>
      <c r="AD1209" s="9" t="str">
        <f t="shared" si="187"/>
        <v>N</v>
      </c>
      <c r="AE1209" s="9" t="str">
        <f t="shared" si="188"/>
        <v>Y</v>
      </c>
      <c r="AF1209" s="11" t="str">
        <f t="shared" si="189"/>
        <v>N</v>
      </c>
    </row>
    <row r="1210" spans="1:32" ht="13" x14ac:dyDescent="0.15">
      <c r="A1210" s="1" t="s">
        <v>3105</v>
      </c>
      <c r="B1210" s="1" t="s">
        <v>51</v>
      </c>
      <c r="C1210" s="2">
        <v>6090</v>
      </c>
      <c r="D1210" s="1" t="s">
        <v>1116</v>
      </c>
      <c r="E1210" s="1">
        <v>1</v>
      </c>
      <c r="F1210" s="1" t="s">
        <v>24</v>
      </c>
      <c r="G1210" s="2">
        <v>87290</v>
      </c>
      <c r="H1210" s="1" t="s">
        <v>48</v>
      </c>
      <c r="I1210" s="1" t="s">
        <v>5</v>
      </c>
      <c r="J1210" s="1" t="s">
        <v>13</v>
      </c>
      <c r="K1210" s="1">
        <v>8</v>
      </c>
      <c r="L1210" s="3">
        <v>45664</v>
      </c>
      <c r="M1210" s="1">
        <v>14</v>
      </c>
      <c r="N1210" s="1" t="s">
        <v>3106</v>
      </c>
      <c r="O1210" s="1" t="s">
        <v>20</v>
      </c>
      <c r="P1210" s="2">
        <v>1499</v>
      </c>
      <c r="Q1210" s="1">
        <v>74.3</v>
      </c>
      <c r="R1210" s="1">
        <v>5</v>
      </c>
      <c r="S1210" s="1">
        <v>99</v>
      </c>
      <c r="T1210" s="1">
        <v>2016</v>
      </c>
      <c r="U1210" s="5" t="str">
        <f t="shared" si="180"/>
        <v>Manual</v>
      </c>
      <c r="V1210" s="7">
        <f t="shared" si="181"/>
        <v>5000</v>
      </c>
      <c r="W1210" s="7" t="str">
        <f>IFERROR(INDEX(PriceBands!C:C,MATCH(V1210,PriceBands!A:A,0)),"£30k+")</f>
        <v>£5-10k</v>
      </c>
      <c r="X1210" s="7">
        <f t="shared" si="182"/>
        <v>50000</v>
      </c>
      <c r="Y1210" s="7" t="str">
        <f>IFERROR(INDEX(MileageBand!B:B,MATCH(VehicleData!X1210,MileageBand!A:A,0)),"Extremely High")</f>
        <v>Medium</v>
      </c>
      <c r="Z1210" s="7">
        <f t="shared" si="183"/>
        <v>1.5</v>
      </c>
      <c r="AA1210" s="9" t="str">
        <f t="shared" si="184"/>
        <v>Y</v>
      </c>
      <c r="AB1210" s="9" t="str">
        <f t="shared" si="185"/>
        <v>Y</v>
      </c>
      <c r="AC1210" s="9" t="str">
        <f t="shared" si="186"/>
        <v>Y</v>
      </c>
      <c r="AD1210" s="9" t="str">
        <f t="shared" si="187"/>
        <v>Y</v>
      </c>
      <c r="AE1210" s="9" t="str">
        <f t="shared" si="188"/>
        <v>Y</v>
      </c>
      <c r="AF1210" s="11" t="str">
        <f t="shared" si="189"/>
        <v>Y</v>
      </c>
    </row>
    <row r="1211" spans="1:32" ht="13" x14ac:dyDescent="0.15">
      <c r="A1211" s="1" t="s">
        <v>3107</v>
      </c>
      <c r="B1211" s="1" t="s">
        <v>104</v>
      </c>
      <c r="C1211" s="2">
        <v>2709</v>
      </c>
      <c r="D1211" s="1" t="s">
        <v>3108</v>
      </c>
      <c r="E1211" s="1">
        <v>2</v>
      </c>
      <c r="F1211" s="1" t="s">
        <v>3</v>
      </c>
      <c r="G1211" s="2">
        <v>111800</v>
      </c>
      <c r="H1211" s="1" t="s">
        <v>65</v>
      </c>
      <c r="I1211" s="1" t="s">
        <v>25</v>
      </c>
      <c r="J1211" s="1" t="s">
        <v>13</v>
      </c>
      <c r="K1211" s="1">
        <v>16</v>
      </c>
      <c r="L1211" s="3">
        <v>45217</v>
      </c>
      <c r="M1211" s="1">
        <v>16</v>
      </c>
      <c r="N1211" s="1" t="s">
        <v>3109</v>
      </c>
      <c r="O1211" s="1" t="s">
        <v>20</v>
      </c>
      <c r="P1211" s="2">
        <v>1497</v>
      </c>
      <c r="Q1211" s="1">
        <v>65.7</v>
      </c>
      <c r="R1211" s="1">
        <v>5</v>
      </c>
      <c r="S1211" s="1">
        <v>104</v>
      </c>
      <c r="T1211" s="1">
        <v>2008</v>
      </c>
      <c r="U1211" s="5" t="str">
        <f t="shared" si="180"/>
        <v>Automatic</v>
      </c>
      <c r="V1211" s="7">
        <f t="shared" si="181"/>
        <v>0</v>
      </c>
      <c r="W1211" s="7" t="str">
        <f>IFERROR(INDEX(PriceBands!C:C,MATCH(V1211,PriceBands!A:A,0)),"£30k+")</f>
        <v>£0-5k</v>
      </c>
      <c r="X1211" s="7">
        <f t="shared" si="182"/>
        <v>100000</v>
      </c>
      <c r="Y1211" s="7" t="str">
        <f>IFERROR(INDEX(MileageBand!B:B,MATCH(VehicleData!X1211,MileageBand!A:A,0)),"Extremely High")</f>
        <v>High</v>
      </c>
      <c r="Z1211" s="7">
        <f t="shared" si="183"/>
        <v>1.5</v>
      </c>
      <c r="AA1211" s="9" t="str">
        <f t="shared" si="184"/>
        <v>Y</v>
      </c>
      <c r="AB1211" s="9" t="str">
        <f t="shared" si="185"/>
        <v>N</v>
      </c>
      <c r="AC1211" s="9" t="str">
        <f t="shared" si="186"/>
        <v>Y</v>
      </c>
      <c r="AD1211" s="9" t="str">
        <f t="shared" si="187"/>
        <v>N</v>
      </c>
      <c r="AE1211" s="9" t="str">
        <f t="shared" si="188"/>
        <v>Y</v>
      </c>
      <c r="AF1211" s="11" t="str">
        <f t="shared" si="189"/>
        <v>N</v>
      </c>
    </row>
    <row r="1212" spans="1:32" ht="13" x14ac:dyDescent="0.15">
      <c r="A1212" s="1" t="s">
        <v>3110</v>
      </c>
      <c r="B1212" s="1" t="s">
        <v>46</v>
      </c>
      <c r="C1212" s="2">
        <v>18195</v>
      </c>
      <c r="D1212" s="1" t="s">
        <v>3111</v>
      </c>
      <c r="E1212" s="1">
        <v>2</v>
      </c>
      <c r="F1212" s="1" t="s">
        <v>24</v>
      </c>
      <c r="G1212" s="2">
        <v>80000</v>
      </c>
      <c r="H1212" s="1" t="s">
        <v>12</v>
      </c>
      <c r="I1212" s="1" t="s">
        <v>25</v>
      </c>
      <c r="J1212" s="1" t="s">
        <v>26</v>
      </c>
      <c r="K1212" s="1">
        <v>13</v>
      </c>
      <c r="L1212" s="3">
        <v>44576</v>
      </c>
      <c r="M1212" s="1">
        <v>43</v>
      </c>
      <c r="N1212" s="1" t="s">
        <v>3112</v>
      </c>
      <c r="O1212" s="1" t="s">
        <v>28</v>
      </c>
      <c r="P1212" s="2">
        <v>2967</v>
      </c>
      <c r="Q1212" s="1">
        <v>42.8</v>
      </c>
      <c r="R1212" s="1">
        <v>5</v>
      </c>
      <c r="S1212" s="1">
        <v>174</v>
      </c>
      <c r="T1212" s="1">
        <v>2011</v>
      </c>
      <c r="U1212" s="5" t="str">
        <f t="shared" si="180"/>
        <v>Automatic</v>
      </c>
      <c r="V1212" s="7">
        <f t="shared" si="181"/>
        <v>15000</v>
      </c>
      <c r="W1212" s="7" t="str">
        <f>IFERROR(INDEX(PriceBands!C:C,MATCH(V1212,PriceBands!A:A,0)),"£30k+")</f>
        <v>£15-20k</v>
      </c>
      <c r="X1212" s="7">
        <f t="shared" si="182"/>
        <v>50000</v>
      </c>
      <c r="Y1212" s="7" t="str">
        <f>IFERROR(INDEX(MileageBand!B:B,MATCH(VehicleData!X1212,MileageBand!A:A,0)),"Extremely High")</f>
        <v>Medium</v>
      </c>
      <c r="Z1212" s="7">
        <f t="shared" si="183"/>
        <v>3</v>
      </c>
      <c r="AA1212" s="9" t="str">
        <f t="shared" si="184"/>
        <v>Y</v>
      </c>
      <c r="AB1212" s="9" t="str">
        <f t="shared" si="185"/>
        <v>Y</v>
      </c>
      <c r="AC1212" s="9" t="str">
        <f t="shared" si="186"/>
        <v>N</v>
      </c>
      <c r="AD1212" s="9" t="str">
        <f t="shared" si="187"/>
        <v>N</v>
      </c>
      <c r="AE1212" s="9" t="str">
        <f t="shared" si="188"/>
        <v>Y</v>
      </c>
      <c r="AF1212" s="11" t="str">
        <f t="shared" si="189"/>
        <v>N</v>
      </c>
    </row>
    <row r="1213" spans="1:32" ht="13" x14ac:dyDescent="0.15">
      <c r="A1213" s="1" t="s">
        <v>3113</v>
      </c>
      <c r="B1213" s="1" t="s">
        <v>375</v>
      </c>
      <c r="C1213" s="2">
        <v>6238</v>
      </c>
      <c r="D1213" s="1" t="s">
        <v>3114</v>
      </c>
      <c r="E1213" s="1">
        <v>1</v>
      </c>
      <c r="F1213" s="1" t="s">
        <v>24</v>
      </c>
      <c r="G1213" s="2">
        <v>31985</v>
      </c>
      <c r="H1213" s="1" t="s">
        <v>12</v>
      </c>
      <c r="I1213" s="1" t="s">
        <v>5</v>
      </c>
      <c r="J1213" s="1" t="s">
        <v>13</v>
      </c>
      <c r="K1213" s="1">
        <v>8</v>
      </c>
      <c r="L1213" s="3">
        <v>45566</v>
      </c>
      <c r="M1213" s="1">
        <v>19</v>
      </c>
      <c r="N1213" s="1" t="s">
        <v>3115</v>
      </c>
      <c r="O1213" s="1" t="s">
        <v>20</v>
      </c>
      <c r="P1213" s="2">
        <v>1560</v>
      </c>
      <c r="Q1213" s="1">
        <v>78.5</v>
      </c>
      <c r="R1213" s="1">
        <v>5</v>
      </c>
      <c r="S1213" s="1">
        <v>95</v>
      </c>
      <c r="T1213" s="1">
        <v>2016</v>
      </c>
      <c r="U1213" s="5" t="str">
        <f t="shared" si="180"/>
        <v>Manual</v>
      </c>
      <c r="V1213" s="7">
        <f t="shared" si="181"/>
        <v>5000</v>
      </c>
      <c r="W1213" s="7" t="str">
        <f>IFERROR(INDEX(PriceBands!C:C,MATCH(V1213,PriceBands!A:A,0)),"£30k+")</f>
        <v>£5-10k</v>
      </c>
      <c r="X1213" s="7">
        <f t="shared" si="182"/>
        <v>0</v>
      </c>
      <c r="Y1213" s="7" t="str">
        <f>IFERROR(INDEX(MileageBand!B:B,MATCH(VehicleData!X1213,MileageBand!A:A,0)),"Extremely High")</f>
        <v>Low</v>
      </c>
      <c r="Z1213" s="7">
        <f t="shared" si="183"/>
        <v>1.6</v>
      </c>
      <c r="AA1213" s="9" t="str">
        <f t="shared" si="184"/>
        <v>Y</v>
      </c>
      <c r="AB1213" s="9" t="str">
        <f t="shared" si="185"/>
        <v>Y</v>
      </c>
      <c r="AC1213" s="9" t="str">
        <f t="shared" si="186"/>
        <v>Y</v>
      </c>
      <c r="AD1213" s="9" t="str">
        <f t="shared" si="187"/>
        <v>Y</v>
      </c>
      <c r="AE1213" s="9" t="str">
        <f t="shared" si="188"/>
        <v>Y</v>
      </c>
      <c r="AF1213" s="11" t="str">
        <f t="shared" si="189"/>
        <v>Y</v>
      </c>
    </row>
    <row r="1214" spans="1:32" ht="13" x14ac:dyDescent="0.15">
      <c r="A1214" s="1" t="s">
        <v>3116</v>
      </c>
      <c r="B1214" s="1" t="s">
        <v>278</v>
      </c>
      <c r="C1214" s="2">
        <v>4626</v>
      </c>
      <c r="D1214" s="1" t="s">
        <v>1073</v>
      </c>
      <c r="E1214" s="1">
        <v>1</v>
      </c>
      <c r="F1214" s="1" t="s">
        <v>11</v>
      </c>
      <c r="G1214" s="2">
        <v>56912</v>
      </c>
      <c r="H1214" s="1" t="s">
        <v>65</v>
      </c>
      <c r="I1214" s="1" t="s">
        <v>5</v>
      </c>
      <c r="J1214" s="1" t="s">
        <v>13</v>
      </c>
      <c r="K1214" s="1">
        <v>9</v>
      </c>
      <c r="L1214" s="3">
        <v>45491</v>
      </c>
      <c r="M1214" s="1">
        <v>5</v>
      </c>
      <c r="N1214" s="1" t="s">
        <v>3117</v>
      </c>
      <c r="O1214" s="1" t="s">
        <v>20</v>
      </c>
      <c r="P1214" s="2">
        <v>1198</v>
      </c>
      <c r="Q1214" s="1">
        <v>49.6</v>
      </c>
      <c r="R1214" s="1">
        <v>5</v>
      </c>
      <c r="S1214" s="1">
        <v>128</v>
      </c>
      <c r="T1214" s="1">
        <v>2015</v>
      </c>
      <c r="U1214" s="5" t="str">
        <f t="shared" si="180"/>
        <v>Manual</v>
      </c>
      <c r="V1214" s="7">
        <f t="shared" si="181"/>
        <v>0</v>
      </c>
      <c r="W1214" s="7" t="str">
        <f>IFERROR(INDEX(PriceBands!C:C,MATCH(V1214,PriceBands!A:A,0)),"£30k+")</f>
        <v>£0-5k</v>
      </c>
      <c r="X1214" s="7">
        <f t="shared" si="182"/>
        <v>50000</v>
      </c>
      <c r="Y1214" s="7" t="str">
        <f>IFERROR(INDEX(MileageBand!B:B,MATCH(VehicleData!X1214,MileageBand!A:A,0)),"Extremely High")</f>
        <v>Medium</v>
      </c>
      <c r="Z1214" s="7">
        <f t="shared" si="183"/>
        <v>1.2</v>
      </c>
      <c r="AA1214" s="9" t="str">
        <f t="shared" si="184"/>
        <v>Y</v>
      </c>
      <c r="AB1214" s="9" t="str">
        <f t="shared" si="185"/>
        <v>Y</v>
      </c>
      <c r="AC1214" s="9" t="str">
        <f t="shared" si="186"/>
        <v>Y</v>
      </c>
      <c r="AD1214" s="9" t="str">
        <f t="shared" si="187"/>
        <v>Y</v>
      </c>
      <c r="AE1214" s="9" t="str">
        <f t="shared" si="188"/>
        <v>Y</v>
      </c>
      <c r="AF1214" s="11" t="str">
        <f t="shared" si="189"/>
        <v>Y</v>
      </c>
    </row>
    <row r="1215" spans="1:32" ht="13" x14ac:dyDescent="0.15">
      <c r="A1215" s="1" t="s">
        <v>3118</v>
      </c>
      <c r="B1215" s="1" t="s">
        <v>51</v>
      </c>
      <c r="C1215" s="2">
        <v>17845</v>
      </c>
      <c r="D1215" s="1" t="s">
        <v>3119</v>
      </c>
      <c r="E1215" s="1">
        <v>1</v>
      </c>
      <c r="F1215" s="1" t="s">
        <v>24</v>
      </c>
      <c r="G1215" s="2">
        <v>110635</v>
      </c>
      <c r="H1215" s="1" t="s">
        <v>56</v>
      </c>
      <c r="I1215" s="1" t="s">
        <v>25</v>
      </c>
      <c r="J1215" s="1" t="s">
        <v>57</v>
      </c>
      <c r="K1215" s="1">
        <v>5</v>
      </c>
      <c r="L1215" s="3">
        <v>45226</v>
      </c>
      <c r="M1215" s="1">
        <v>17</v>
      </c>
      <c r="N1215" s="1" t="s">
        <v>3120</v>
      </c>
      <c r="O1215" s="1" t="s">
        <v>59</v>
      </c>
      <c r="P1215" s="2">
        <v>1995</v>
      </c>
      <c r="Q1215" s="1">
        <v>45.6</v>
      </c>
      <c r="R1215" s="1">
        <v>3</v>
      </c>
      <c r="S1215" s="1">
        <v>167</v>
      </c>
      <c r="T1215" s="1">
        <v>2019</v>
      </c>
      <c r="U1215" s="5" t="str">
        <f t="shared" si="180"/>
        <v>Manual</v>
      </c>
      <c r="V1215" s="7">
        <f t="shared" si="181"/>
        <v>15000</v>
      </c>
      <c r="W1215" s="7" t="str">
        <f>IFERROR(INDEX(PriceBands!C:C,MATCH(V1215,PriceBands!A:A,0)),"£30k+")</f>
        <v>£15-20k</v>
      </c>
      <c r="X1215" s="7">
        <f t="shared" si="182"/>
        <v>100000</v>
      </c>
      <c r="Y1215" s="7" t="str">
        <f>IFERROR(INDEX(MileageBand!B:B,MATCH(VehicleData!X1215,MileageBand!A:A,0)),"Extremely High")</f>
        <v>High</v>
      </c>
      <c r="Z1215" s="7">
        <f t="shared" si="183"/>
        <v>2</v>
      </c>
      <c r="AA1215" s="9" t="str">
        <f t="shared" si="184"/>
        <v>Y</v>
      </c>
      <c r="AB1215" s="9" t="str">
        <f t="shared" si="185"/>
        <v>N</v>
      </c>
      <c r="AC1215" s="9" t="str">
        <f t="shared" si="186"/>
        <v>Y</v>
      </c>
      <c r="AD1215" s="9" t="str">
        <f t="shared" si="187"/>
        <v>Y</v>
      </c>
      <c r="AE1215" s="9" t="str">
        <f t="shared" si="188"/>
        <v>Y</v>
      </c>
      <c r="AF1215" s="11" t="str">
        <f t="shared" si="189"/>
        <v>N</v>
      </c>
    </row>
    <row r="1216" spans="1:32" ht="13" x14ac:dyDescent="0.15">
      <c r="A1216" s="1" t="s">
        <v>3121</v>
      </c>
      <c r="B1216" s="1" t="s">
        <v>40</v>
      </c>
      <c r="C1216" s="2">
        <v>11995</v>
      </c>
      <c r="D1216" s="1" t="s">
        <v>3122</v>
      </c>
      <c r="E1216" s="1">
        <v>2</v>
      </c>
      <c r="F1216" s="1" t="s">
        <v>24</v>
      </c>
      <c r="G1216" s="2">
        <v>58000</v>
      </c>
      <c r="H1216" s="1" t="s">
        <v>32</v>
      </c>
      <c r="I1216" s="1" t="s">
        <v>25</v>
      </c>
      <c r="J1216" s="1" t="s">
        <v>13</v>
      </c>
      <c r="K1216" s="1">
        <v>9</v>
      </c>
      <c r="L1216" s="3">
        <v>44563</v>
      </c>
      <c r="M1216" s="1">
        <v>18</v>
      </c>
      <c r="N1216" s="1" t="s">
        <v>3123</v>
      </c>
      <c r="O1216" s="1" t="s">
        <v>20</v>
      </c>
      <c r="P1216" s="2">
        <v>2143</v>
      </c>
      <c r="Q1216" s="1">
        <v>68.900000000000006</v>
      </c>
      <c r="R1216" s="1">
        <v>5</v>
      </c>
      <c r="S1216" s="1">
        <v>103</v>
      </c>
      <c r="T1216" s="1">
        <v>2015</v>
      </c>
      <c r="U1216" s="5" t="str">
        <f t="shared" si="180"/>
        <v>Automatic</v>
      </c>
      <c r="V1216" s="7">
        <f t="shared" si="181"/>
        <v>10000</v>
      </c>
      <c r="W1216" s="7" t="str">
        <f>IFERROR(INDEX(PriceBands!C:C,MATCH(V1216,PriceBands!A:A,0)),"£30k+")</f>
        <v>£10-£15k</v>
      </c>
      <c r="X1216" s="7">
        <f t="shared" si="182"/>
        <v>50000</v>
      </c>
      <c r="Y1216" s="7" t="str">
        <f>IFERROR(INDEX(MileageBand!B:B,MATCH(VehicleData!X1216,MileageBand!A:A,0)),"Extremely High")</f>
        <v>Medium</v>
      </c>
      <c r="Z1216" s="7">
        <f t="shared" si="183"/>
        <v>2.1</v>
      </c>
      <c r="AA1216" s="9" t="str">
        <f t="shared" si="184"/>
        <v>Y</v>
      </c>
      <c r="AB1216" s="9" t="str">
        <f t="shared" si="185"/>
        <v>Y</v>
      </c>
      <c r="AC1216" s="9" t="str">
        <f t="shared" si="186"/>
        <v>Y</v>
      </c>
      <c r="AD1216" s="9" t="str">
        <f t="shared" si="187"/>
        <v>Y</v>
      </c>
      <c r="AE1216" s="9" t="str">
        <f t="shared" si="188"/>
        <v>Y</v>
      </c>
      <c r="AF1216" s="11" t="str">
        <f t="shared" si="189"/>
        <v>Y</v>
      </c>
    </row>
    <row r="1217" spans="1:32" ht="13" x14ac:dyDescent="0.15">
      <c r="A1217" s="1" t="s">
        <v>3124</v>
      </c>
      <c r="B1217" s="1" t="s">
        <v>51</v>
      </c>
      <c r="C1217" s="2">
        <v>2345</v>
      </c>
      <c r="D1217" s="1" t="s">
        <v>623</v>
      </c>
      <c r="E1217" s="1">
        <v>1</v>
      </c>
      <c r="F1217" s="1" t="s">
        <v>11</v>
      </c>
      <c r="G1217" s="2">
        <v>22000</v>
      </c>
      <c r="H1217" s="1" t="s">
        <v>4</v>
      </c>
      <c r="I1217" s="1" t="s">
        <v>25</v>
      </c>
      <c r="J1217" s="1" t="s">
        <v>13</v>
      </c>
      <c r="K1217" s="1">
        <v>10</v>
      </c>
      <c r="L1217" s="3">
        <v>44876</v>
      </c>
      <c r="M1217" s="1">
        <v>3</v>
      </c>
      <c r="N1217" s="1" t="s">
        <v>3125</v>
      </c>
      <c r="O1217" s="1" t="s">
        <v>15</v>
      </c>
      <c r="P1217" s="2">
        <v>1242</v>
      </c>
      <c r="Q1217" s="1">
        <v>57.7</v>
      </c>
      <c r="R1217" s="1">
        <v>4</v>
      </c>
      <c r="S1217" s="1">
        <v>115</v>
      </c>
      <c r="T1217" s="1">
        <v>2014</v>
      </c>
      <c r="U1217" s="5" t="str">
        <f t="shared" si="180"/>
        <v>Manual</v>
      </c>
      <c r="V1217" s="7">
        <f t="shared" si="181"/>
        <v>0</v>
      </c>
      <c r="W1217" s="7" t="str">
        <f>IFERROR(INDEX(PriceBands!C:C,MATCH(V1217,PriceBands!A:A,0)),"£30k+")</f>
        <v>£0-5k</v>
      </c>
      <c r="X1217" s="7">
        <f t="shared" si="182"/>
        <v>0</v>
      </c>
      <c r="Y1217" s="7" t="str">
        <f>IFERROR(INDEX(MileageBand!B:B,MATCH(VehicleData!X1217,MileageBand!A:A,0)),"Extremely High")</f>
        <v>Low</v>
      </c>
      <c r="Z1217" s="7">
        <f t="shared" si="183"/>
        <v>1.2</v>
      </c>
      <c r="AA1217" s="9" t="str">
        <f t="shared" si="184"/>
        <v>Y</v>
      </c>
      <c r="AB1217" s="9" t="str">
        <f t="shared" si="185"/>
        <v>Y</v>
      </c>
      <c r="AC1217" s="9" t="str">
        <f t="shared" si="186"/>
        <v>Y</v>
      </c>
      <c r="AD1217" s="9" t="str">
        <f t="shared" si="187"/>
        <v>Y</v>
      </c>
      <c r="AE1217" s="9" t="str">
        <f t="shared" si="188"/>
        <v>Y</v>
      </c>
      <c r="AF1217" s="11" t="str">
        <f t="shared" si="189"/>
        <v>Y</v>
      </c>
    </row>
    <row r="1218" spans="1:32" ht="13" x14ac:dyDescent="0.15">
      <c r="A1218" s="1" t="s">
        <v>3126</v>
      </c>
      <c r="B1218" s="1" t="s">
        <v>3127</v>
      </c>
      <c r="C1218" s="2">
        <v>5172</v>
      </c>
      <c r="D1218" s="1" t="s">
        <v>3128</v>
      </c>
      <c r="E1218" s="1">
        <v>1</v>
      </c>
      <c r="F1218" s="1" t="s">
        <v>11</v>
      </c>
      <c r="G1218" s="2">
        <v>10787</v>
      </c>
      <c r="H1218" s="1" t="s">
        <v>4</v>
      </c>
      <c r="I1218" s="1" t="s">
        <v>5</v>
      </c>
      <c r="J1218" s="1" t="s">
        <v>13</v>
      </c>
      <c r="K1218" s="1">
        <v>7</v>
      </c>
      <c r="L1218" s="3">
        <v>45571</v>
      </c>
      <c r="M1218" s="1">
        <v>4</v>
      </c>
      <c r="N1218" s="1" t="s">
        <v>3129</v>
      </c>
      <c r="O1218" s="1" t="s">
        <v>20</v>
      </c>
      <c r="P1218" s="2">
        <v>1498</v>
      </c>
      <c r="Q1218" s="1">
        <v>51.4</v>
      </c>
      <c r="R1218" s="1">
        <v>5</v>
      </c>
      <c r="S1218" s="1">
        <v>124</v>
      </c>
      <c r="T1218" s="1">
        <v>2017</v>
      </c>
      <c r="U1218" s="5" t="str">
        <f t="shared" si="180"/>
        <v>Manual</v>
      </c>
      <c r="V1218" s="7">
        <f t="shared" si="181"/>
        <v>5000</v>
      </c>
      <c r="W1218" s="7" t="str">
        <f>IFERROR(INDEX(PriceBands!C:C,MATCH(V1218,PriceBands!A:A,0)),"£30k+")</f>
        <v>£5-10k</v>
      </c>
      <c r="X1218" s="7">
        <f t="shared" si="182"/>
        <v>0</v>
      </c>
      <c r="Y1218" s="7" t="str">
        <f>IFERROR(INDEX(MileageBand!B:B,MATCH(VehicleData!X1218,MileageBand!A:A,0)),"Extremely High")</f>
        <v>Low</v>
      </c>
      <c r="Z1218" s="7">
        <f t="shared" si="183"/>
        <v>1.5</v>
      </c>
      <c r="AA1218" s="9" t="str">
        <f t="shared" si="184"/>
        <v>Y</v>
      </c>
      <c r="AB1218" s="9" t="str">
        <f t="shared" si="185"/>
        <v>Y</v>
      </c>
      <c r="AC1218" s="9" t="str">
        <f t="shared" si="186"/>
        <v>Y</v>
      </c>
      <c r="AD1218" s="9" t="str">
        <f t="shared" si="187"/>
        <v>Y</v>
      </c>
      <c r="AE1218" s="9" t="str">
        <f t="shared" si="188"/>
        <v>Y</v>
      </c>
      <c r="AF1218" s="11" t="str">
        <f t="shared" si="189"/>
        <v>Y</v>
      </c>
    </row>
    <row r="1219" spans="1:32" ht="13" x14ac:dyDescent="0.15">
      <c r="A1219" s="1" t="s">
        <v>3130</v>
      </c>
      <c r="B1219" s="1" t="s">
        <v>112</v>
      </c>
      <c r="C1219" s="2">
        <v>5395</v>
      </c>
      <c r="D1219" s="1" t="s">
        <v>3131</v>
      </c>
      <c r="E1219" s="1">
        <v>1</v>
      </c>
      <c r="F1219" s="1" t="s">
        <v>24</v>
      </c>
      <c r="G1219" s="2">
        <v>25000</v>
      </c>
      <c r="H1219" s="1" t="s">
        <v>56</v>
      </c>
      <c r="I1219" s="1" t="s">
        <v>25</v>
      </c>
      <c r="J1219" s="1" t="s">
        <v>13</v>
      </c>
      <c r="K1219" s="1">
        <v>10</v>
      </c>
      <c r="L1219" s="3">
        <v>44610</v>
      </c>
      <c r="M1219" s="1">
        <v>16</v>
      </c>
      <c r="N1219" s="1" t="s">
        <v>3132</v>
      </c>
      <c r="O1219" s="1" t="s">
        <v>15</v>
      </c>
      <c r="P1219" s="2">
        <v>1560</v>
      </c>
      <c r="Q1219" s="1">
        <v>74.3</v>
      </c>
      <c r="R1219" s="1">
        <v>5</v>
      </c>
      <c r="S1219" s="1">
        <v>95</v>
      </c>
      <c r="T1219" s="1">
        <v>2014</v>
      </c>
      <c r="U1219" s="5" t="str">
        <f t="shared" ref="U1219:U1282" si="190">IF(E1219=2,"Automatic","Manual")</f>
        <v>Manual</v>
      </c>
      <c r="V1219" s="7">
        <f t="shared" ref="V1219:V1282" si="191">ROUNDDOWN(C1219/5000,0)*5000</f>
        <v>5000</v>
      </c>
      <c r="W1219" s="7" t="str">
        <f>IFERROR(INDEX(PriceBands!C:C,MATCH(V1219,PriceBands!A:A,0)),"£30k+")</f>
        <v>£5-10k</v>
      </c>
      <c r="X1219" s="7">
        <f t="shared" ref="X1219:X1282" si="192">ROUNDDOWN(G1219/50000,0)*50000</f>
        <v>0</v>
      </c>
      <c r="Y1219" s="7" t="str">
        <f>IFERROR(INDEX(MileageBand!B:B,MATCH(VehicleData!X1219,MileageBand!A:A,0)),"Extremely High")</f>
        <v>Low</v>
      </c>
      <c r="Z1219" s="7">
        <f t="shared" ref="Z1219:Z1282" si="193">ROUND(P1219/1000,1)</f>
        <v>1.6</v>
      </c>
      <c r="AA1219" s="9" t="str">
        <f t="shared" ref="AA1219:AA1282" si="194">IF(W1219="£30k+","N","Y")</f>
        <v>Y</v>
      </c>
      <c r="AB1219" s="9" t="str">
        <f t="shared" ref="AB1219:AB1282" si="195">IF(Y1219="High","N","Y")</f>
        <v>Y</v>
      </c>
      <c r="AC1219" s="9" t="str">
        <f t="shared" ref="AC1219:AC1282" si="196">IF(Z1219&gt;2.5,"N","Y")</f>
        <v>Y</v>
      </c>
      <c r="AD1219" s="9" t="str">
        <f t="shared" ref="AD1219:AD1282" si="197">IF(T1219&lt;2014,"N","Y")</f>
        <v>Y</v>
      </c>
      <c r="AE1219" s="9" t="str">
        <f t="shared" ref="AE1219:AE1282" si="198">IF(Q1219&lt;30,"N","Y")</f>
        <v>Y</v>
      </c>
      <c r="AF1219" s="11" t="str">
        <f t="shared" ref="AF1219:AF1282" si="199">IF(AND(AA1219="Y",AB1219="Y",AC1219="Y",AD1219="Y",AE1219="Y"),"Y","N")</f>
        <v>Y</v>
      </c>
    </row>
    <row r="1220" spans="1:32" ht="13" x14ac:dyDescent="0.15">
      <c r="A1220" s="1" t="s">
        <v>3133</v>
      </c>
      <c r="B1220" s="1" t="s">
        <v>104</v>
      </c>
      <c r="C1220" s="2">
        <v>12795</v>
      </c>
      <c r="D1220" s="1" t="s">
        <v>1319</v>
      </c>
      <c r="E1220" s="1">
        <v>2</v>
      </c>
      <c r="F1220" s="1" t="s">
        <v>3</v>
      </c>
      <c r="G1220" s="2">
        <v>56000</v>
      </c>
      <c r="H1220" s="1" t="s">
        <v>56</v>
      </c>
      <c r="I1220" s="1" t="s">
        <v>25</v>
      </c>
      <c r="J1220" s="1" t="s">
        <v>13</v>
      </c>
      <c r="K1220" s="1">
        <v>12</v>
      </c>
      <c r="L1220" s="3">
        <v>44693</v>
      </c>
      <c r="M1220" s="1">
        <v>16</v>
      </c>
      <c r="N1220" s="1" t="s">
        <v>1056</v>
      </c>
      <c r="O1220" s="1" t="s">
        <v>20</v>
      </c>
      <c r="P1220" s="2">
        <v>1798</v>
      </c>
      <c r="Q1220" s="1">
        <v>70.599999999999994</v>
      </c>
      <c r="R1220" s="1">
        <v>5</v>
      </c>
      <c r="S1220" s="1">
        <v>92</v>
      </c>
      <c r="T1220" s="1">
        <v>2012</v>
      </c>
      <c r="U1220" s="5" t="str">
        <f t="shared" si="190"/>
        <v>Automatic</v>
      </c>
      <c r="V1220" s="7">
        <f t="shared" si="191"/>
        <v>10000</v>
      </c>
      <c r="W1220" s="7" t="str">
        <f>IFERROR(INDEX(PriceBands!C:C,MATCH(V1220,PriceBands!A:A,0)),"£30k+")</f>
        <v>£10-£15k</v>
      </c>
      <c r="X1220" s="7">
        <f t="shared" si="192"/>
        <v>50000</v>
      </c>
      <c r="Y1220" s="7" t="str">
        <f>IFERROR(INDEX(MileageBand!B:B,MATCH(VehicleData!X1220,MileageBand!A:A,0)),"Extremely High")</f>
        <v>Medium</v>
      </c>
      <c r="Z1220" s="7">
        <f t="shared" si="193"/>
        <v>1.8</v>
      </c>
      <c r="AA1220" s="9" t="str">
        <f t="shared" si="194"/>
        <v>Y</v>
      </c>
      <c r="AB1220" s="9" t="str">
        <f t="shared" si="195"/>
        <v>Y</v>
      </c>
      <c r="AC1220" s="9" t="str">
        <f t="shared" si="196"/>
        <v>Y</v>
      </c>
      <c r="AD1220" s="9" t="str">
        <f t="shared" si="197"/>
        <v>N</v>
      </c>
      <c r="AE1220" s="9" t="str">
        <f t="shared" si="198"/>
        <v>Y</v>
      </c>
      <c r="AF1220" s="11" t="str">
        <f t="shared" si="199"/>
        <v>N</v>
      </c>
    </row>
    <row r="1221" spans="1:32" ht="13" x14ac:dyDescent="0.15">
      <c r="A1221" s="1" t="s">
        <v>3134</v>
      </c>
      <c r="B1221" s="1" t="s">
        <v>36</v>
      </c>
      <c r="C1221" s="2">
        <v>2795</v>
      </c>
      <c r="D1221" s="1" t="s">
        <v>641</v>
      </c>
      <c r="E1221" s="1">
        <v>2</v>
      </c>
      <c r="F1221" s="1" t="s">
        <v>11</v>
      </c>
      <c r="G1221" s="2">
        <v>22000</v>
      </c>
      <c r="H1221" s="1" t="s">
        <v>32</v>
      </c>
      <c r="I1221" s="1" t="s">
        <v>25</v>
      </c>
      <c r="J1221" s="1" t="s">
        <v>117</v>
      </c>
      <c r="K1221" s="1">
        <v>13</v>
      </c>
      <c r="L1221" s="3">
        <v>44774</v>
      </c>
      <c r="M1221" s="1">
        <v>4</v>
      </c>
      <c r="N1221" s="1" t="s">
        <v>3135</v>
      </c>
      <c r="O1221" s="1" t="s">
        <v>119</v>
      </c>
      <c r="P1221" s="1">
        <v>999</v>
      </c>
      <c r="Q1221" s="1">
        <v>65.7</v>
      </c>
      <c r="R1221" s="1">
        <v>2</v>
      </c>
      <c r="S1221" s="1">
        <v>98</v>
      </c>
      <c r="T1221" s="1">
        <v>2011</v>
      </c>
      <c r="U1221" s="5" t="str">
        <f t="shared" si="190"/>
        <v>Automatic</v>
      </c>
      <c r="V1221" s="7">
        <f t="shared" si="191"/>
        <v>0</v>
      </c>
      <c r="W1221" s="7" t="str">
        <f>IFERROR(INDEX(PriceBands!C:C,MATCH(V1221,PriceBands!A:A,0)),"£30k+")</f>
        <v>£0-5k</v>
      </c>
      <c r="X1221" s="7">
        <f t="shared" si="192"/>
        <v>0</v>
      </c>
      <c r="Y1221" s="7" t="str">
        <f>IFERROR(INDEX(MileageBand!B:B,MATCH(VehicleData!X1221,MileageBand!A:A,0)),"Extremely High")</f>
        <v>Low</v>
      </c>
      <c r="Z1221" s="7">
        <f t="shared" si="193"/>
        <v>1</v>
      </c>
      <c r="AA1221" s="9" t="str">
        <f t="shared" si="194"/>
        <v>Y</v>
      </c>
      <c r="AB1221" s="9" t="str">
        <f t="shared" si="195"/>
        <v>Y</v>
      </c>
      <c r="AC1221" s="9" t="str">
        <f t="shared" si="196"/>
        <v>Y</v>
      </c>
      <c r="AD1221" s="9" t="str">
        <f t="shared" si="197"/>
        <v>N</v>
      </c>
      <c r="AE1221" s="9" t="str">
        <f t="shared" si="198"/>
        <v>Y</v>
      </c>
      <c r="AF1221" s="11" t="str">
        <f t="shared" si="199"/>
        <v>N</v>
      </c>
    </row>
    <row r="1222" spans="1:32" ht="13" x14ac:dyDescent="0.15">
      <c r="A1222" s="1" t="s">
        <v>3136</v>
      </c>
      <c r="B1222" s="1" t="s">
        <v>22</v>
      </c>
      <c r="C1222" s="2">
        <v>23245</v>
      </c>
      <c r="D1222" s="1" t="s">
        <v>3137</v>
      </c>
      <c r="E1222" s="1">
        <v>2</v>
      </c>
      <c r="F1222" s="1" t="s">
        <v>3</v>
      </c>
      <c r="G1222" s="2">
        <v>23000</v>
      </c>
      <c r="H1222" s="1" t="s">
        <v>32</v>
      </c>
      <c r="I1222" s="1" t="s">
        <v>66</v>
      </c>
      <c r="J1222" s="1" t="s">
        <v>13</v>
      </c>
      <c r="K1222" s="1">
        <v>3</v>
      </c>
      <c r="L1222" s="3">
        <v>45402</v>
      </c>
      <c r="M1222" s="1">
        <v>20</v>
      </c>
      <c r="N1222" s="1" t="s">
        <v>3138</v>
      </c>
      <c r="O1222" s="1" t="s">
        <v>20</v>
      </c>
      <c r="P1222" s="2">
        <v>1498</v>
      </c>
      <c r="Q1222" s="1">
        <v>50.4</v>
      </c>
      <c r="R1222" s="1">
        <v>5</v>
      </c>
      <c r="S1222" s="1">
        <v>127</v>
      </c>
      <c r="T1222" s="1">
        <v>2021</v>
      </c>
      <c r="U1222" s="5" t="str">
        <f t="shared" si="190"/>
        <v>Automatic</v>
      </c>
      <c r="V1222" s="7">
        <f t="shared" si="191"/>
        <v>20000</v>
      </c>
      <c r="W1222" s="7" t="str">
        <f>IFERROR(INDEX(PriceBands!C:C,MATCH(V1222,PriceBands!A:A,0)),"£30k+")</f>
        <v>£20-25k</v>
      </c>
      <c r="X1222" s="7">
        <f t="shared" si="192"/>
        <v>0</v>
      </c>
      <c r="Y1222" s="7" t="str">
        <f>IFERROR(INDEX(MileageBand!B:B,MATCH(VehicleData!X1222,MileageBand!A:A,0)),"Extremely High")</f>
        <v>Low</v>
      </c>
      <c r="Z1222" s="7">
        <f t="shared" si="193"/>
        <v>1.5</v>
      </c>
      <c r="AA1222" s="9" t="str">
        <f t="shared" si="194"/>
        <v>Y</v>
      </c>
      <c r="AB1222" s="9" t="str">
        <f t="shared" si="195"/>
        <v>Y</v>
      </c>
      <c r="AC1222" s="9" t="str">
        <f t="shared" si="196"/>
        <v>Y</v>
      </c>
      <c r="AD1222" s="9" t="str">
        <f t="shared" si="197"/>
        <v>Y</v>
      </c>
      <c r="AE1222" s="9" t="str">
        <f t="shared" si="198"/>
        <v>Y</v>
      </c>
      <c r="AF1222" s="11" t="str">
        <f t="shared" si="199"/>
        <v>Y</v>
      </c>
    </row>
    <row r="1223" spans="1:32" ht="13" x14ac:dyDescent="0.15">
      <c r="A1223" s="1" t="s">
        <v>3139</v>
      </c>
      <c r="B1223" s="1" t="s">
        <v>36</v>
      </c>
      <c r="C1223" s="2">
        <v>7628</v>
      </c>
      <c r="D1223" s="1" t="s">
        <v>3140</v>
      </c>
      <c r="E1223" s="1">
        <v>1</v>
      </c>
      <c r="F1223" s="1" t="s">
        <v>11</v>
      </c>
      <c r="G1223" s="2">
        <v>13441</v>
      </c>
      <c r="H1223" s="1" t="s">
        <v>12</v>
      </c>
      <c r="I1223" s="1" t="s">
        <v>5</v>
      </c>
      <c r="J1223" s="1" t="s">
        <v>13</v>
      </c>
      <c r="K1223" s="1">
        <v>6</v>
      </c>
      <c r="L1223" s="3">
        <v>45405</v>
      </c>
      <c r="M1223" s="1">
        <v>2</v>
      </c>
      <c r="N1223" s="1" t="s">
        <v>3141</v>
      </c>
      <c r="O1223" s="1" t="s">
        <v>20</v>
      </c>
      <c r="P1223" s="1">
        <v>999</v>
      </c>
      <c r="Q1223" s="1">
        <v>67.3</v>
      </c>
      <c r="R1223" s="1">
        <v>4</v>
      </c>
      <c r="S1223" s="1">
        <v>97</v>
      </c>
      <c r="T1223" s="1">
        <v>2018</v>
      </c>
      <c r="U1223" s="5" t="str">
        <f t="shared" si="190"/>
        <v>Manual</v>
      </c>
      <c r="V1223" s="7">
        <f t="shared" si="191"/>
        <v>5000</v>
      </c>
      <c r="W1223" s="7" t="str">
        <f>IFERROR(INDEX(PriceBands!C:C,MATCH(V1223,PriceBands!A:A,0)),"£30k+")</f>
        <v>£5-10k</v>
      </c>
      <c r="X1223" s="7">
        <f t="shared" si="192"/>
        <v>0</v>
      </c>
      <c r="Y1223" s="7" t="str">
        <f>IFERROR(INDEX(MileageBand!B:B,MATCH(VehicleData!X1223,MileageBand!A:A,0)),"Extremely High")</f>
        <v>Low</v>
      </c>
      <c r="Z1223" s="7">
        <f t="shared" si="193"/>
        <v>1</v>
      </c>
      <c r="AA1223" s="9" t="str">
        <f t="shared" si="194"/>
        <v>Y</v>
      </c>
      <c r="AB1223" s="9" t="str">
        <f t="shared" si="195"/>
        <v>Y</v>
      </c>
      <c r="AC1223" s="9" t="str">
        <f t="shared" si="196"/>
        <v>Y</v>
      </c>
      <c r="AD1223" s="9" t="str">
        <f t="shared" si="197"/>
        <v>Y</v>
      </c>
      <c r="AE1223" s="9" t="str">
        <f t="shared" si="198"/>
        <v>Y</v>
      </c>
      <c r="AF1223" s="11" t="str">
        <f t="shared" si="199"/>
        <v>Y</v>
      </c>
    </row>
    <row r="1224" spans="1:32" ht="13" x14ac:dyDescent="0.15">
      <c r="A1224" s="1" t="s">
        <v>3142</v>
      </c>
      <c r="B1224" s="1" t="s">
        <v>51</v>
      </c>
      <c r="C1224" s="2">
        <v>13345</v>
      </c>
      <c r="D1224" s="1" t="s">
        <v>1543</v>
      </c>
      <c r="E1224" s="1">
        <v>2</v>
      </c>
      <c r="F1224" s="1" t="s">
        <v>24</v>
      </c>
      <c r="G1224" s="2">
        <v>97572</v>
      </c>
      <c r="H1224" s="1" t="s">
        <v>48</v>
      </c>
      <c r="I1224" s="1" t="s">
        <v>25</v>
      </c>
      <c r="J1224" s="1" t="s">
        <v>42</v>
      </c>
      <c r="K1224" s="1">
        <v>12</v>
      </c>
      <c r="L1224" s="3">
        <v>44559</v>
      </c>
      <c r="M1224" s="1">
        <v>20</v>
      </c>
      <c r="N1224" s="1" t="s">
        <v>1056</v>
      </c>
      <c r="O1224" s="1" t="s">
        <v>44</v>
      </c>
      <c r="P1224" s="2">
        <v>1997</v>
      </c>
      <c r="Q1224" s="1">
        <v>47.1</v>
      </c>
      <c r="R1224" s="1">
        <v>7</v>
      </c>
      <c r="S1224" s="1">
        <v>159</v>
      </c>
      <c r="T1224" s="1">
        <v>2012</v>
      </c>
      <c r="U1224" s="5" t="str">
        <f t="shared" si="190"/>
        <v>Automatic</v>
      </c>
      <c r="V1224" s="7">
        <f t="shared" si="191"/>
        <v>10000</v>
      </c>
      <c r="W1224" s="7" t="str">
        <f>IFERROR(INDEX(PriceBands!C:C,MATCH(V1224,PriceBands!A:A,0)),"£30k+")</f>
        <v>£10-£15k</v>
      </c>
      <c r="X1224" s="7">
        <f t="shared" si="192"/>
        <v>50000</v>
      </c>
      <c r="Y1224" s="7" t="str">
        <f>IFERROR(INDEX(MileageBand!B:B,MATCH(VehicleData!X1224,MileageBand!A:A,0)),"Extremely High")</f>
        <v>Medium</v>
      </c>
      <c r="Z1224" s="7">
        <f t="shared" si="193"/>
        <v>2</v>
      </c>
      <c r="AA1224" s="9" t="str">
        <f t="shared" si="194"/>
        <v>Y</v>
      </c>
      <c r="AB1224" s="9" t="str">
        <f t="shared" si="195"/>
        <v>Y</v>
      </c>
      <c r="AC1224" s="9" t="str">
        <f t="shared" si="196"/>
        <v>Y</v>
      </c>
      <c r="AD1224" s="9" t="str">
        <f t="shared" si="197"/>
        <v>N</v>
      </c>
      <c r="AE1224" s="9" t="str">
        <f t="shared" si="198"/>
        <v>Y</v>
      </c>
      <c r="AF1224" s="11" t="str">
        <f t="shared" si="199"/>
        <v>N</v>
      </c>
    </row>
    <row r="1225" spans="1:32" ht="13" x14ac:dyDescent="0.15">
      <c r="A1225" s="1" t="s">
        <v>3143</v>
      </c>
      <c r="B1225" s="1" t="s">
        <v>51</v>
      </c>
      <c r="C1225" s="2">
        <v>4995</v>
      </c>
      <c r="D1225" s="1" t="s">
        <v>323</v>
      </c>
      <c r="E1225" s="1">
        <v>1</v>
      </c>
      <c r="F1225" s="1" t="s">
        <v>11</v>
      </c>
      <c r="G1225" s="2">
        <v>47000</v>
      </c>
      <c r="H1225" s="1" t="s">
        <v>4</v>
      </c>
      <c r="I1225" s="1" t="s">
        <v>66</v>
      </c>
      <c r="J1225" s="1" t="s">
        <v>13</v>
      </c>
      <c r="K1225" s="1">
        <v>12</v>
      </c>
      <c r="L1225" s="3">
        <v>45256</v>
      </c>
      <c r="M1225" s="1">
        <v>11</v>
      </c>
      <c r="N1225" s="1" t="s">
        <v>3144</v>
      </c>
      <c r="O1225" s="1" t="s">
        <v>20</v>
      </c>
      <c r="P1225" s="1">
        <v>998</v>
      </c>
      <c r="Q1225" s="1">
        <v>58.9</v>
      </c>
      <c r="R1225" s="1">
        <v>5</v>
      </c>
      <c r="S1225" s="1">
        <v>109</v>
      </c>
      <c r="T1225" s="1">
        <v>2012</v>
      </c>
      <c r="U1225" s="5" t="str">
        <f t="shared" si="190"/>
        <v>Manual</v>
      </c>
      <c r="V1225" s="7">
        <f t="shared" si="191"/>
        <v>0</v>
      </c>
      <c r="W1225" s="7" t="str">
        <f>IFERROR(INDEX(PriceBands!C:C,MATCH(V1225,PriceBands!A:A,0)),"£30k+")</f>
        <v>£0-5k</v>
      </c>
      <c r="X1225" s="7">
        <f t="shared" si="192"/>
        <v>0</v>
      </c>
      <c r="Y1225" s="7" t="str">
        <f>IFERROR(INDEX(MileageBand!B:B,MATCH(VehicleData!X1225,MileageBand!A:A,0)),"Extremely High")</f>
        <v>Low</v>
      </c>
      <c r="Z1225" s="7">
        <f t="shared" si="193"/>
        <v>1</v>
      </c>
      <c r="AA1225" s="9" t="str">
        <f t="shared" si="194"/>
        <v>Y</v>
      </c>
      <c r="AB1225" s="9" t="str">
        <f t="shared" si="195"/>
        <v>Y</v>
      </c>
      <c r="AC1225" s="9" t="str">
        <f t="shared" si="196"/>
        <v>Y</v>
      </c>
      <c r="AD1225" s="9" t="str">
        <f t="shared" si="197"/>
        <v>N</v>
      </c>
      <c r="AE1225" s="9" t="str">
        <f t="shared" si="198"/>
        <v>Y</v>
      </c>
      <c r="AF1225" s="11" t="str">
        <f t="shared" si="199"/>
        <v>N</v>
      </c>
    </row>
    <row r="1226" spans="1:32" ht="13" x14ac:dyDescent="0.15">
      <c r="A1226" s="1" t="s">
        <v>3145</v>
      </c>
      <c r="B1226" s="1" t="s">
        <v>9</v>
      </c>
      <c r="C1226" s="2">
        <v>7345</v>
      </c>
      <c r="D1226" s="1" t="s">
        <v>3146</v>
      </c>
      <c r="E1226" s="1">
        <v>2</v>
      </c>
      <c r="F1226" s="1" t="s">
        <v>11</v>
      </c>
      <c r="G1226" s="2">
        <v>5500</v>
      </c>
      <c r="H1226" s="1" t="s">
        <v>12</v>
      </c>
      <c r="I1226" s="1" t="s">
        <v>25</v>
      </c>
      <c r="J1226" s="1" t="s">
        <v>13</v>
      </c>
      <c r="K1226" s="1">
        <v>10</v>
      </c>
      <c r="L1226" s="3">
        <v>44470</v>
      </c>
      <c r="M1226" s="1">
        <v>16</v>
      </c>
      <c r="N1226" s="1" t="s">
        <v>3147</v>
      </c>
      <c r="O1226" s="1" t="s">
        <v>15</v>
      </c>
      <c r="P1226" s="2">
        <v>1364</v>
      </c>
      <c r="Q1226" s="1">
        <v>42.8</v>
      </c>
      <c r="R1226" s="1">
        <v>5</v>
      </c>
      <c r="S1226" s="1">
        <v>154</v>
      </c>
      <c r="T1226" s="1">
        <v>2014</v>
      </c>
      <c r="U1226" s="5" t="str">
        <f t="shared" si="190"/>
        <v>Automatic</v>
      </c>
      <c r="V1226" s="7">
        <f t="shared" si="191"/>
        <v>5000</v>
      </c>
      <c r="W1226" s="7" t="str">
        <f>IFERROR(INDEX(PriceBands!C:C,MATCH(V1226,PriceBands!A:A,0)),"£30k+")</f>
        <v>£5-10k</v>
      </c>
      <c r="X1226" s="7">
        <f t="shared" si="192"/>
        <v>0</v>
      </c>
      <c r="Y1226" s="7" t="str">
        <f>IFERROR(INDEX(MileageBand!B:B,MATCH(VehicleData!X1226,MileageBand!A:A,0)),"Extremely High")</f>
        <v>Low</v>
      </c>
      <c r="Z1226" s="7">
        <f t="shared" si="193"/>
        <v>1.4</v>
      </c>
      <c r="AA1226" s="9" t="str">
        <f t="shared" si="194"/>
        <v>Y</v>
      </c>
      <c r="AB1226" s="9" t="str">
        <f t="shared" si="195"/>
        <v>Y</v>
      </c>
      <c r="AC1226" s="9" t="str">
        <f t="shared" si="196"/>
        <v>Y</v>
      </c>
      <c r="AD1226" s="9" t="str">
        <f t="shared" si="197"/>
        <v>Y</v>
      </c>
      <c r="AE1226" s="9" t="str">
        <f t="shared" si="198"/>
        <v>Y</v>
      </c>
      <c r="AF1226" s="11" t="str">
        <f t="shared" si="199"/>
        <v>Y</v>
      </c>
    </row>
    <row r="1227" spans="1:32" ht="13" x14ac:dyDescent="0.15">
      <c r="A1227" s="1" t="s">
        <v>3148</v>
      </c>
      <c r="B1227" s="1" t="s">
        <v>51</v>
      </c>
      <c r="C1227" s="2">
        <v>3180</v>
      </c>
      <c r="D1227" s="1" t="s">
        <v>3149</v>
      </c>
      <c r="E1227" s="1">
        <v>1</v>
      </c>
      <c r="F1227" s="1" t="s">
        <v>24</v>
      </c>
      <c r="G1227" s="2">
        <v>106000</v>
      </c>
      <c r="H1227" s="1" t="s">
        <v>12</v>
      </c>
      <c r="I1227" s="1" t="s">
        <v>5</v>
      </c>
      <c r="J1227" s="1" t="s">
        <v>13</v>
      </c>
      <c r="K1227" s="1">
        <v>11</v>
      </c>
      <c r="L1227" s="3">
        <v>45438</v>
      </c>
      <c r="M1227" s="1">
        <v>19</v>
      </c>
      <c r="N1227" s="1" t="s">
        <v>3150</v>
      </c>
      <c r="O1227" s="1" t="s">
        <v>20</v>
      </c>
      <c r="P1227" s="2">
        <v>1997</v>
      </c>
      <c r="Q1227" s="1">
        <v>53.3</v>
      </c>
      <c r="R1227" s="1">
        <v>5</v>
      </c>
      <c r="S1227" s="1">
        <v>129</v>
      </c>
      <c r="T1227" s="1">
        <v>2013</v>
      </c>
      <c r="U1227" s="5" t="str">
        <f t="shared" si="190"/>
        <v>Manual</v>
      </c>
      <c r="V1227" s="7">
        <f t="shared" si="191"/>
        <v>0</v>
      </c>
      <c r="W1227" s="7" t="str">
        <f>IFERROR(INDEX(PriceBands!C:C,MATCH(V1227,PriceBands!A:A,0)),"£30k+")</f>
        <v>£0-5k</v>
      </c>
      <c r="X1227" s="7">
        <f t="shared" si="192"/>
        <v>100000</v>
      </c>
      <c r="Y1227" s="7" t="str">
        <f>IFERROR(INDEX(MileageBand!B:B,MATCH(VehicleData!X1227,MileageBand!A:A,0)),"Extremely High")</f>
        <v>High</v>
      </c>
      <c r="Z1227" s="7">
        <f t="shared" si="193"/>
        <v>2</v>
      </c>
      <c r="AA1227" s="9" t="str">
        <f t="shared" si="194"/>
        <v>Y</v>
      </c>
      <c r="AB1227" s="9" t="str">
        <f t="shared" si="195"/>
        <v>N</v>
      </c>
      <c r="AC1227" s="9" t="str">
        <f t="shared" si="196"/>
        <v>Y</v>
      </c>
      <c r="AD1227" s="9" t="str">
        <f t="shared" si="197"/>
        <v>N</v>
      </c>
      <c r="AE1227" s="9" t="str">
        <f t="shared" si="198"/>
        <v>Y</v>
      </c>
      <c r="AF1227" s="11" t="str">
        <f t="shared" si="199"/>
        <v>N</v>
      </c>
    </row>
    <row r="1228" spans="1:32" ht="13" x14ac:dyDescent="0.15">
      <c r="A1228" s="1" t="s">
        <v>3151</v>
      </c>
      <c r="B1228" s="1" t="s">
        <v>104</v>
      </c>
      <c r="C1228" s="2">
        <v>3045</v>
      </c>
      <c r="D1228" s="1" t="s">
        <v>3152</v>
      </c>
      <c r="E1228" s="1">
        <v>1</v>
      </c>
      <c r="F1228" s="1" t="s">
        <v>11</v>
      </c>
      <c r="G1228" s="2">
        <v>65000</v>
      </c>
      <c r="H1228" s="1" t="s">
        <v>48</v>
      </c>
      <c r="I1228" s="1" t="s">
        <v>5</v>
      </c>
      <c r="J1228" s="1" t="s">
        <v>13</v>
      </c>
      <c r="K1228" s="1">
        <v>13</v>
      </c>
      <c r="L1228" s="3">
        <v>45701</v>
      </c>
      <c r="M1228" s="1">
        <v>7</v>
      </c>
      <c r="N1228" s="1" t="s">
        <v>3153</v>
      </c>
      <c r="O1228" s="1" t="s">
        <v>20</v>
      </c>
      <c r="P1228" s="2">
        <v>1329</v>
      </c>
      <c r="Q1228" s="1">
        <v>54.3</v>
      </c>
      <c r="R1228" s="1">
        <v>5</v>
      </c>
      <c r="S1228" s="1">
        <v>120</v>
      </c>
      <c r="T1228" s="1">
        <v>2011</v>
      </c>
      <c r="U1228" s="5" t="str">
        <f t="shared" si="190"/>
        <v>Manual</v>
      </c>
      <c r="V1228" s="7">
        <f t="shared" si="191"/>
        <v>0</v>
      </c>
      <c r="W1228" s="7" t="str">
        <f>IFERROR(INDEX(PriceBands!C:C,MATCH(V1228,PriceBands!A:A,0)),"£30k+")</f>
        <v>£0-5k</v>
      </c>
      <c r="X1228" s="7">
        <f t="shared" si="192"/>
        <v>50000</v>
      </c>
      <c r="Y1228" s="7" t="str">
        <f>IFERROR(INDEX(MileageBand!B:B,MATCH(VehicleData!X1228,MileageBand!A:A,0)),"Extremely High")</f>
        <v>Medium</v>
      </c>
      <c r="Z1228" s="7">
        <f t="shared" si="193"/>
        <v>1.3</v>
      </c>
      <c r="AA1228" s="9" t="str">
        <f t="shared" si="194"/>
        <v>Y</v>
      </c>
      <c r="AB1228" s="9" t="str">
        <f t="shared" si="195"/>
        <v>Y</v>
      </c>
      <c r="AC1228" s="9" t="str">
        <f t="shared" si="196"/>
        <v>Y</v>
      </c>
      <c r="AD1228" s="9" t="str">
        <f t="shared" si="197"/>
        <v>N</v>
      </c>
      <c r="AE1228" s="9" t="str">
        <f t="shared" si="198"/>
        <v>Y</v>
      </c>
      <c r="AF1228" s="11" t="str">
        <f t="shared" si="199"/>
        <v>N</v>
      </c>
    </row>
    <row r="1229" spans="1:32" ht="13" x14ac:dyDescent="0.15">
      <c r="A1229" s="1" t="s">
        <v>3154</v>
      </c>
      <c r="B1229" s="1" t="s">
        <v>917</v>
      </c>
      <c r="C1229" s="2">
        <v>5295</v>
      </c>
      <c r="D1229" s="1" t="s">
        <v>3155</v>
      </c>
      <c r="E1229" s="1">
        <v>1</v>
      </c>
      <c r="F1229" s="1" t="s">
        <v>11</v>
      </c>
      <c r="G1229" s="2">
        <v>62000</v>
      </c>
      <c r="H1229" s="1" t="s">
        <v>32</v>
      </c>
      <c r="I1229" s="1" t="s">
        <v>25</v>
      </c>
      <c r="J1229" s="1" t="s">
        <v>13</v>
      </c>
      <c r="K1229" s="1">
        <v>13</v>
      </c>
      <c r="L1229" s="3">
        <v>44494</v>
      </c>
      <c r="M1229" s="1">
        <v>23</v>
      </c>
      <c r="N1229" s="1" t="s">
        <v>3156</v>
      </c>
      <c r="O1229" s="1" t="s">
        <v>20</v>
      </c>
      <c r="P1229" s="2">
        <v>1368</v>
      </c>
      <c r="Q1229" s="1">
        <v>48.7</v>
      </c>
      <c r="R1229" s="1">
        <v>5</v>
      </c>
      <c r="S1229" s="1">
        <v>134</v>
      </c>
      <c r="T1229" s="1">
        <v>2011</v>
      </c>
      <c r="U1229" s="5" t="str">
        <f t="shared" si="190"/>
        <v>Manual</v>
      </c>
      <c r="V1229" s="7">
        <f t="shared" si="191"/>
        <v>5000</v>
      </c>
      <c r="W1229" s="7" t="str">
        <f>IFERROR(INDEX(PriceBands!C:C,MATCH(V1229,PriceBands!A:A,0)),"£30k+")</f>
        <v>£5-10k</v>
      </c>
      <c r="X1229" s="7">
        <f t="shared" si="192"/>
        <v>50000</v>
      </c>
      <c r="Y1229" s="7" t="str">
        <f>IFERROR(INDEX(MileageBand!B:B,MATCH(VehicleData!X1229,MileageBand!A:A,0)),"Extremely High")</f>
        <v>Medium</v>
      </c>
      <c r="Z1229" s="7">
        <f t="shared" si="193"/>
        <v>1.4</v>
      </c>
      <c r="AA1229" s="9" t="str">
        <f t="shared" si="194"/>
        <v>Y</v>
      </c>
      <c r="AB1229" s="9" t="str">
        <f t="shared" si="195"/>
        <v>Y</v>
      </c>
      <c r="AC1229" s="9" t="str">
        <f t="shared" si="196"/>
        <v>Y</v>
      </c>
      <c r="AD1229" s="9" t="str">
        <f t="shared" si="197"/>
        <v>N</v>
      </c>
      <c r="AE1229" s="9" t="str">
        <f t="shared" si="198"/>
        <v>Y</v>
      </c>
      <c r="AF1229" s="11" t="str">
        <f t="shared" si="199"/>
        <v>N</v>
      </c>
    </row>
    <row r="1230" spans="1:32" ht="13" x14ac:dyDescent="0.15">
      <c r="A1230" s="1" t="s">
        <v>3157</v>
      </c>
      <c r="B1230" s="1" t="s">
        <v>274</v>
      </c>
      <c r="C1230" s="2">
        <v>3177</v>
      </c>
      <c r="D1230" s="1" t="s">
        <v>339</v>
      </c>
      <c r="E1230" s="1">
        <v>1</v>
      </c>
      <c r="F1230" s="1" t="s">
        <v>11</v>
      </c>
      <c r="G1230" s="2">
        <v>134000</v>
      </c>
      <c r="H1230" s="1" t="s">
        <v>56</v>
      </c>
      <c r="I1230" s="1" t="s">
        <v>5</v>
      </c>
      <c r="J1230" s="1" t="s">
        <v>13</v>
      </c>
      <c r="K1230" s="1">
        <v>9</v>
      </c>
      <c r="L1230" s="3">
        <v>45692</v>
      </c>
      <c r="M1230" s="1">
        <v>5</v>
      </c>
      <c r="N1230" s="1" t="s">
        <v>3158</v>
      </c>
      <c r="O1230" s="1" t="s">
        <v>15</v>
      </c>
      <c r="P1230" s="2">
        <v>1242</v>
      </c>
      <c r="Q1230" s="1">
        <v>60.1</v>
      </c>
      <c r="R1230" s="1">
        <v>4</v>
      </c>
      <c r="S1230" s="1">
        <v>111</v>
      </c>
      <c r="T1230" s="1">
        <v>2015</v>
      </c>
      <c r="U1230" s="5" t="str">
        <f t="shared" si="190"/>
        <v>Manual</v>
      </c>
      <c r="V1230" s="7">
        <f t="shared" si="191"/>
        <v>0</v>
      </c>
      <c r="W1230" s="7" t="str">
        <f>IFERROR(INDEX(PriceBands!C:C,MATCH(V1230,PriceBands!A:A,0)),"£30k+")</f>
        <v>£0-5k</v>
      </c>
      <c r="X1230" s="7">
        <f t="shared" si="192"/>
        <v>100000</v>
      </c>
      <c r="Y1230" s="7" t="str">
        <f>IFERROR(INDEX(MileageBand!B:B,MATCH(VehicleData!X1230,MileageBand!A:A,0)),"Extremely High")</f>
        <v>High</v>
      </c>
      <c r="Z1230" s="7">
        <f t="shared" si="193"/>
        <v>1.2</v>
      </c>
      <c r="AA1230" s="9" t="str">
        <f t="shared" si="194"/>
        <v>Y</v>
      </c>
      <c r="AB1230" s="9" t="str">
        <f t="shared" si="195"/>
        <v>N</v>
      </c>
      <c r="AC1230" s="9" t="str">
        <f t="shared" si="196"/>
        <v>Y</v>
      </c>
      <c r="AD1230" s="9" t="str">
        <f t="shared" si="197"/>
        <v>Y</v>
      </c>
      <c r="AE1230" s="9" t="str">
        <f t="shared" si="198"/>
        <v>Y</v>
      </c>
      <c r="AF1230" s="11" t="str">
        <f t="shared" si="199"/>
        <v>N</v>
      </c>
    </row>
    <row r="1231" spans="1:32" ht="13" x14ac:dyDescent="0.15">
      <c r="A1231" s="1" t="s">
        <v>3159</v>
      </c>
      <c r="B1231" s="1" t="s">
        <v>1</v>
      </c>
      <c r="C1231" s="2">
        <v>16745</v>
      </c>
      <c r="D1231" s="1" t="s">
        <v>2</v>
      </c>
      <c r="E1231" s="1">
        <v>2</v>
      </c>
      <c r="F1231" s="1" t="s">
        <v>3</v>
      </c>
      <c r="G1231" s="2">
        <v>19206</v>
      </c>
      <c r="H1231" s="1" t="s">
        <v>65</v>
      </c>
      <c r="I1231" s="1" t="s">
        <v>25</v>
      </c>
      <c r="J1231" s="1" t="s">
        <v>6</v>
      </c>
      <c r="K1231" s="1">
        <v>5</v>
      </c>
      <c r="L1231" s="3">
        <v>45348</v>
      </c>
      <c r="M1231" s="1">
        <v>12</v>
      </c>
      <c r="N1231" s="1" t="s">
        <v>3160</v>
      </c>
      <c r="O1231" s="1" t="s">
        <v>6</v>
      </c>
      <c r="P1231" s="2">
        <v>1580</v>
      </c>
      <c r="Q1231" s="1">
        <v>74.3</v>
      </c>
      <c r="R1231" s="1">
        <v>5</v>
      </c>
      <c r="S1231" s="1">
        <v>86</v>
      </c>
      <c r="T1231" s="1">
        <v>2019</v>
      </c>
      <c r="U1231" s="5" t="str">
        <f t="shared" si="190"/>
        <v>Automatic</v>
      </c>
      <c r="V1231" s="7">
        <f t="shared" si="191"/>
        <v>15000</v>
      </c>
      <c r="W1231" s="7" t="str">
        <f>IFERROR(INDEX(PriceBands!C:C,MATCH(V1231,PriceBands!A:A,0)),"£30k+")</f>
        <v>£15-20k</v>
      </c>
      <c r="X1231" s="7">
        <f t="shared" si="192"/>
        <v>0</v>
      </c>
      <c r="Y1231" s="7" t="str">
        <f>IFERROR(INDEX(MileageBand!B:B,MATCH(VehicleData!X1231,MileageBand!A:A,0)),"Extremely High")</f>
        <v>Low</v>
      </c>
      <c r="Z1231" s="7">
        <f t="shared" si="193"/>
        <v>1.6</v>
      </c>
      <c r="AA1231" s="9" t="str">
        <f t="shared" si="194"/>
        <v>Y</v>
      </c>
      <c r="AB1231" s="9" t="str">
        <f t="shared" si="195"/>
        <v>Y</v>
      </c>
      <c r="AC1231" s="9" t="str">
        <f t="shared" si="196"/>
        <v>Y</v>
      </c>
      <c r="AD1231" s="9" t="str">
        <f t="shared" si="197"/>
        <v>Y</v>
      </c>
      <c r="AE1231" s="9" t="str">
        <f t="shared" si="198"/>
        <v>Y</v>
      </c>
      <c r="AF1231" s="11" t="str">
        <f t="shared" si="199"/>
        <v>Y</v>
      </c>
    </row>
    <row r="1232" spans="1:32" ht="13" x14ac:dyDescent="0.15">
      <c r="A1232" s="1" t="s">
        <v>3161</v>
      </c>
      <c r="B1232" s="1" t="s">
        <v>266</v>
      </c>
      <c r="C1232" s="2">
        <v>8145</v>
      </c>
      <c r="D1232" s="1" t="s">
        <v>2197</v>
      </c>
      <c r="E1232" s="1">
        <v>2</v>
      </c>
      <c r="F1232" s="1" t="s">
        <v>24</v>
      </c>
      <c r="G1232" s="2">
        <v>76000</v>
      </c>
      <c r="H1232" s="1" t="s">
        <v>12</v>
      </c>
      <c r="I1232" s="1" t="s">
        <v>25</v>
      </c>
      <c r="J1232" s="1" t="s">
        <v>13</v>
      </c>
      <c r="K1232" s="1">
        <v>8</v>
      </c>
      <c r="L1232" s="3">
        <v>45328</v>
      </c>
      <c r="M1232" s="1">
        <v>14</v>
      </c>
      <c r="N1232" s="1" t="s">
        <v>3162</v>
      </c>
      <c r="O1232" s="1" t="s">
        <v>20</v>
      </c>
      <c r="P1232" s="2">
        <v>1461</v>
      </c>
      <c r="Q1232" s="1">
        <v>74.3</v>
      </c>
      <c r="R1232" s="1">
        <v>5</v>
      </c>
      <c r="S1232" s="1">
        <v>99</v>
      </c>
      <c r="T1232" s="1">
        <v>2016</v>
      </c>
      <c r="U1232" s="5" t="str">
        <f t="shared" si="190"/>
        <v>Automatic</v>
      </c>
      <c r="V1232" s="7">
        <f t="shared" si="191"/>
        <v>5000</v>
      </c>
      <c r="W1232" s="7" t="str">
        <f>IFERROR(INDEX(PriceBands!C:C,MATCH(V1232,PriceBands!A:A,0)),"£30k+")</f>
        <v>£5-10k</v>
      </c>
      <c r="X1232" s="7">
        <f t="shared" si="192"/>
        <v>50000</v>
      </c>
      <c r="Y1232" s="7" t="str">
        <f>IFERROR(INDEX(MileageBand!B:B,MATCH(VehicleData!X1232,MileageBand!A:A,0)),"Extremely High")</f>
        <v>Medium</v>
      </c>
      <c r="Z1232" s="7">
        <f t="shared" si="193"/>
        <v>1.5</v>
      </c>
      <c r="AA1232" s="9" t="str">
        <f t="shared" si="194"/>
        <v>Y</v>
      </c>
      <c r="AB1232" s="9" t="str">
        <f t="shared" si="195"/>
        <v>Y</v>
      </c>
      <c r="AC1232" s="9" t="str">
        <f t="shared" si="196"/>
        <v>Y</v>
      </c>
      <c r="AD1232" s="9" t="str">
        <f t="shared" si="197"/>
        <v>Y</v>
      </c>
      <c r="AE1232" s="9" t="str">
        <f t="shared" si="198"/>
        <v>Y</v>
      </c>
      <c r="AF1232" s="11" t="str">
        <f t="shared" si="199"/>
        <v>Y</v>
      </c>
    </row>
    <row r="1233" spans="1:32" ht="13" x14ac:dyDescent="0.15">
      <c r="A1233" s="1" t="s">
        <v>3163</v>
      </c>
      <c r="B1233" s="1" t="s">
        <v>375</v>
      </c>
      <c r="C1233" s="2">
        <v>4053</v>
      </c>
      <c r="D1233" s="1" t="s">
        <v>3164</v>
      </c>
      <c r="E1233" s="1">
        <v>1</v>
      </c>
      <c r="F1233" s="1" t="s">
        <v>11</v>
      </c>
      <c r="G1233" s="2">
        <v>85000</v>
      </c>
      <c r="H1233" s="1" t="s">
        <v>56</v>
      </c>
      <c r="I1233" s="1" t="s">
        <v>5</v>
      </c>
      <c r="J1233" s="1" t="s">
        <v>13</v>
      </c>
      <c r="K1233" s="1">
        <v>9</v>
      </c>
      <c r="L1233" s="3">
        <v>45596</v>
      </c>
      <c r="M1233" s="1">
        <v>12</v>
      </c>
      <c r="N1233" s="1" t="s">
        <v>3165</v>
      </c>
      <c r="O1233" s="1" t="s">
        <v>20</v>
      </c>
      <c r="P1233" s="2">
        <v>1200</v>
      </c>
      <c r="Q1233" s="1">
        <v>65.7</v>
      </c>
      <c r="R1233" s="1">
        <v>4</v>
      </c>
      <c r="S1233" s="1">
        <v>99</v>
      </c>
      <c r="T1233" s="1">
        <v>2015</v>
      </c>
      <c r="U1233" s="5" t="str">
        <f t="shared" si="190"/>
        <v>Manual</v>
      </c>
      <c r="V1233" s="7">
        <f t="shared" si="191"/>
        <v>0</v>
      </c>
      <c r="W1233" s="7" t="str">
        <f>IFERROR(INDEX(PriceBands!C:C,MATCH(V1233,PriceBands!A:A,0)),"£30k+")</f>
        <v>£0-5k</v>
      </c>
      <c r="X1233" s="7">
        <f t="shared" si="192"/>
        <v>50000</v>
      </c>
      <c r="Y1233" s="7" t="str">
        <f>IFERROR(INDEX(MileageBand!B:B,MATCH(VehicleData!X1233,MileageBand!A:A,0)),"Extremely High")</f>
        <v>Medium</v>
      </c>
      <c r="Z1233" s="7">
        <f t="shared" si="193"/>
        <v>1.2</v>
      </c>
      <c r="AA1233" s="9" t="str">
        <f t="shared" si="194"/>
        <v>Y</v>
      </c>
      <c r="AB1233" s="9" t="str">
        <f t="shared" si="195"/>
        <v>Y</v>
      </c>
      <c r="AC1233" s="9" t="str">
        <f t="shared" si="196"/>
        <v>Y</v>
      </c>
      <c r="AD1233" s="9" t="str">
        <f t="shared" si="197"/>
        <v>Y</v>
      </c>
      <c r="AE1233" s="9" t="str">
        <f t="shared" si="198"/>
        <v>Y</v>
      </c>
      <c r="AF1233" s="11" t="str">
        <f t="shared" si="199"/>
        <v>Y</v>
      </c>
    </row>
    <row r="1234" spans="1:32" ht="13" x14ac:dyDescent="0.15">
      <c r="A1234" s="1" t="s">
        <v>3166</v>
      </c>
      <c r="B1234" s="1" t="s">
        <v>36</v>
      </c>
      <c r="C1234" s="2">
        <v>6345</v>
      </c>
      <c r="D1234" s="1" t="s">
        <v>3167</v>
      </c>
      <c r="E1234" s="1">
        <v>2</v>
      </c>
      <c r="F1234" s="1" t="s">
        <v>11</v>
      </c>
      <c r="G1234" s="2">
        <v>8000</v>
      </c>
      <c r="H1234" s="1" t="s">
        <v>12</v>
      </c>
      <c r="I1234" s="1" t="s">
        <v>25</v>
      </c>
      <c r="J1234" s="1" t="s">
        <v>117</v>
      </c>
      <c r="K1234" s="1">
        <v>9</v>
      </c>
      <c r="L1234" s="3">
        <v>43703</v>
      </c>
      <c r="M1234" s="1">
        <v>8</v>
      </c>
      <c r="N1234" s="1" t="s">
        <v>3168</v>
      </c>
      <c r="O1234" s="1" t="s">
        <v>119</v>
      </c>
      <c r="P1234" s="1">
        <v>898</v>
      </c>
      <c r="Q1234" s="1">
        <v>68.900000000000006</v>
      </c>
      <c r="R1234" s="1">
        <v>2</v>
      </c>
      <c r="S1234" s="1">
        <v>96</v>
      </c>
      <c r="T1234" s="1">
        <v>2015</v>
      </c>
      <c r="U1234" s="5" t="str">
        <f t="shared" si="190"/>
        <v>Automatic</v>
      </c>
      <c r="V1234" s="7">
        <f t="shared" si="191"/>
        <v>5000</v>
      </c>
      <c r="W1234" s="7" t="str">
        <f>IFERROR(INDEX(PriceBands!C:C,MATCH(V1234,PriceBands!A:A,0)),"£30k+")</f>
        <v>£5-10k</v>
      </c>
      <c r="X1234" s="7">
        <f t="shared" si="192"/>
        <v>0</v>
      </c>
      <c r="Y1234" s="7" t="str">
        <f>IFERROR(INDEX(MileageBand!B:B,MATCH(VehicleData!X1234,MileageBand!A:A,0)),"Extremely High")</f>
        <v>Low</v>
      </c>
      <c r="Z1234" s="7">
        <f t="shared" si="193"/>
        <v>0.9</v>
      </c>
      <c r="AA1234" s="9" t="str">
        <f t="shared" si="194"/>
        <v>Y</v>
      </c>
      <c r="AB1234" s="9" t="str">
        <f t="shared" si="195"/>
        <v>Y</v>
      </c>
      <c r="AC1234" s="9" t="str">
        <f t="shared" si="196"/>
        <v>Y</v>
      </c>
      <c r="AD1234" s="9" t="str">
        <f t="shared" si="197"/>
        <v>Y</v>
      </c>
      <c r="AE1234" s="9" t="str">
        <f t="shared" si="198"/>
        <v>Y</v>
      </c>
      <c r="AF1234" s="11" t="str">
        <f t="shared" si="199"/>
        <v>Y</v>
      </c>
    </row>
    <row r="1235" spans="1:32" ht="13" x14ac:dyDescent="0.15">
      <c r="A1235" s="1" t="s">
        <v>3169</v>
      </c>
      <c r="B1235" s="1" t="s">
        <v>40</v>
      </c>
      <c r="C1235" s="2">
        <v>13470</v>
      </c>
      <c r="D1235" s="1" t="s">
        <v>160</v>
      </c>
      <c r="E1235" s="1">
        <v>2</v>
      </c>
      <c r="F1235" s="1" t="s">
        <v>24</v>
      </c>
      <c r="G1235" s="2">
        <v>72000</v>
      </c>
      <c r="H1235" s="1" t="s">
        <v>48</v>
      </c>
      <c r="I1235" s="1" t="s">
        <v>25</v>
      </c>
      <c r="J1235" s="1" t="s">
        <v>26</v>
      </c>
      <c r="K1235" s="1">
        <v>10</v>
      </c>
      <c r="L1235" s="3">
        <v>44807</v>
      </c>
      <c r="M1235" s="1">
        <v>24</v>
      </c>
      <c r="N1235" s="1" t="s">
        <v>3170</v>
      </c>
      <c r="O1235" s="1" t="s">
        <v>28</v>
      </c>
      <c r="P1235" s="2">
        <v>2143</v>
      </c>
      <c r="Q1235" s="1">
        <v>62.8</v>
      </c>
      <c r="R1235" s="1">
        <v>5</v>
      </c>
      <c r="S1235" s="1">
        <v>111</v>
      </c>
      <c r="T1235" s="1">
        <v>2014</v>
      </c>
      <c r="U1235" s="5" t="str">
        <f t="shared" si="190"/>
        <v>Automatic</v>
      </c>
      <c r="V1235" s="7">
        <f t="shared" si="191"/>
        <v>10000</v>
      </c>
      <c r="W1235" s="7" t="str">
        <f>IFERROR(INDEX(PriceBands!C:C,MATCH(V1235,PriceBands!A:A,0)),"£30k+")</f>
        <v>£10-£15k</v>
      </c>
      <c r="X1235" s="7">
        <f t="shared" si="192"/>
        <v>50000</v>
      </c>
      <c r="Y1235" s="7" t="str">
        <f>IFERROR(INDEX(MileageBand!B:B,MATCH(VehicleData!X1235,MileageBand!A:A,0)),"Extremely High")</f>
        <v>Medium</v>
      </c>
      <c r="Z1235" s="7">
        <f t="shared" si="193"/>
        <v>2.1</v>
      </c>
      <c r="AA1235" s="9" t="str">
        <f t="shared" si="194"/>
        <v>Y</v>
      </c>
      <c r="AB1235" s="9" t="str">
        <f t="shared" si="195"/>
        <v>Y</v>
      </c>
      <c r="AC1235" s="9" t="str">
        <f t="shared" si="196"/>
        <v>Y</v>
      </c>
      <c r="AD1235" s="9" t="str">
        <f t="shared" si="197"/>
        <v>Y</v>
      </c>
      <c r="AE1235" s="9" t="str">
        <f t="shared" si="198"/>
        <v>Y</v>
      </c>
      <c r="AF1235" s="11" t="str">
        <f t="shared" si="199"/>
        <v>Y</v>
      </c>
    </row>
    <row r="1236" spans="1:32" ht="13" x14ac:dyDescent="0.15">
      <c r="A1236" s="1" t="s">
        <v>3171</v>
      </c>
      <c r="B1236" s="1" t="s">
        <v>9</v>
      </c>
      <c r="C1236" s="2">
        <v>6945</v>
      </c>
      <c r="D1236" s="1" t="s">
        <v>3172</v>
      </c>
      <c r="E1236" s="1">
        <v>1</v>
      </c>
      <c r="F1236" s="1" t="s">
        <v>24</v>
      </c>
      <c r="G1236" s="2">
        <v>80000</v>
      </c>
      <c r="H1236" s="1" t="s">
        <v>12</v>
      </c>
      <c r="I1236" s="1" t="s">
        <v>25</v>
      </c>
      <c r="J1236" s="1" t="s">
        <v>6</v>
      </c>
      <c r="K1236" s="1">
        <v>9</v>
      </c>
      <c r="L1236" s="3">
        <v>44618</v>
      </c>
      <c r="M1236" s="1">
        <v>18</v>
      </c>
      <c r="N1236" s="1" t="s">
        <v>3173</v>
      </c>
      <c r="O1236" s="1" t="s">
        <v>6</v>
      </c>
      <c r="P1236" s="2">
        <v>1956</v>
      </c>
      <c r="Q1236" s="1">
        <v>72.400000000000006</v>
      </c>
      <c r="R1236" s="1">
        <v>5</v>
      </c>
      <c r="S1236" s="1">
        <v>104</v>
      </c>
      <c r="T1236" s="1">
        <v>2015</v>
      </c>
      <c r="U1236" s="5" t="str">
        <f t="shared" si="190"/>
        <v>Manual</v>
      </c>
      <c r="V1236" s="7">
        <f t="shared" si="191"/>
        <v>5000</v>
      </c>
      <c r="W1236" s="7" t="str">
        <f>IFERROR(INDEX(PriceBands!C:C,MATCH(V1236,PriceBands!A:A,0)),"£30k+")</f>
        <v>£5-10k</v>
      </c>
      <c r="X1236" s="7">
        <f t="shared" si="192"/>
        <v>50000</v>
      </c>
      <c r="Y1236" s="7" t="str">
        <f>IFERROR(INDEX(MileageBand!B:B,MATCH(VehicleData!X1236,MileageBand!A:A,0)),"Extremely High")</f>
        <v>Medium</v>
      </c>
      <c r="Z1236" s="7">
        <f t="shared" si="193"/>
        <v>2</v>
      </c>
      <c r="AA1236" s="9" t="str">
        <f t="shared" si="194"/>
        <v>Y</v>
      </c>
      <c r="AB1236" s="9" t="str">
        <f t="shared" si="195"/>
        <v>Y</v>
      </c>
      <c r="AC1236" s="9" t="str">
        <f t="shared" si="196"/>
        <v>Y</v>
      </c>
      <c r="AD1236" s="9" t="str">
        <f t="shared" si="197"/>
        <v>Y</v>
      </c>
      <c r="AE1236" s="9" t="str">
        <f t="shared" si="198"/>
        <v>Y</v>
      </c>
      <c r="AF1236" s="11" t="str">
        <f t="shared" si="199"/>
        <v>Y</v>
      </c>
    </row>
    <row r="1237" spans="1:32" ht="13" x14ac:dyDescent="0.15">
      <c r="A1237" s="1" t="s">
        <v>3174</v>
      </c>
      <c r="B1237" s="1" t="s">
        <v>108</v>
      </c>
      <c r="C1237" s="2">
        <v>9595</v>
      </c>
      <c r="D1237" s="1" t="s">
        <v>2882</v>
      </c>
      <c r="E1237" s="1">
        <v>2</v>
      </c>
      <c r="F1237" s="1" t="s">
        <v>11</v>
      </c>
      <c r="G1237" s="1">
        <v>483</v>
      </c>
      <c r="H1237" s="1" t="s">
        <v>4</v>
      </c>
      <c r="I1237" s="1" t="s">
        <v>66</v>
      </c>
      <c r="J1237" s="1" t="s">
        <v>13</v>
      </c>
      <c r="K1237" s="1">
        <v>6</v>
      </c>
      <c r="L1237" s="3">
        <v>45395</v>
      </c>
      <c r="M1237" s="1">
        <v>9</v>
      </c>
      <c r="N1237" s="1" t="s">
        <v>3175</v>
      </c>
      <c r="O1237" s="1" t="s">
        <v>20</v>
      </c>
      <c r="P1237" s="2">
        <v>1368</v>
      </c>
      <c r="Q1237" s="1">
        <v>45.6</v>
      </c>
      <c r="R1237" s="1">
        <v>5</v>
      </c>
      <c r="S1237" s="1">
        <v>143</v>
      </c>
      <c r="T1237" s="1">
        <v>2018</v>
      </c>
      <c r="U1237" s="5" t="str">
        <f t="shared" si="190"/>
        <v>Automatic</v>
      </c>
      <c r="V1237" s="7">
        <f t="shared" si="191"/>
        <v>5000</v>
      </c>
      <c r="W1237" s="7" t="str">
        <f>IFERROR(INDEX(PriceBands!C:C,MATCH(V1237,PriceBands!A:A,0)),"£30k+")</f>
        <v>£5-10k</v>
      </c>
      <c r="X1237" s="7">
        <f t="shared" si="192"/>
        <v>0</v>
      </c>
      <c r="Y1237" s="7" t="str">
        <f>IFERROR(INDEX(MileageBand!B:B,MATCH(VehicleData!X1237,MileageBand!A:A,0)),"Extremely High")</f>
        <v>Low</v>
      </c>
      <c r="Z1237" s="7">
        <f t="shared" si="193"/>
        <v>1.4</v>
      </c>
      <c r="AA1237" s="9" t="str">
        <f t="shared" si="194"/>
        <v>Y</v>
      </c>
      <c r="AB1237" s="9" t="str">
        <f t="shared" si="195"/>
        <v>Y</v>
      </c>
      <c r="AC1237" s="9" t="str">
        <f t="shared" si="196"/>
        <v>Y</v>
      </c>
      <c r="AD1237" s="9" t="str">
        <f t="shared" si="197"/>
        <v>Y</v>
      </c>
      <c r="AE1237" s="9" t="str">
        <f t="shared" si="198"/>
        <v>Y</v>
      </c>
      <c r="AF1237" s="11" t="str">
        <f t="shared" si="199"/>
        <v>Y</v>
      </c>
    </row>
    <row r="1238" spans="1:32" ht="13" x14ac:dyDescent="0.15">
      <c r="A1238" s="1" t="s">
        <v>3176</v>
      </c>
      <c r="B1238" s="1" t="s">
        <v>9</v>
      </c>
      <c r="C1238" s="2">
        <v>5845</v>
      </c>
      <c r="D1238" s="1" t="s">
        <v>3177</v>
      </c>
      <c r="E1238" s="1">
        <v>1</v>
      </c>
      <c r="F1238" s="1" t="s">
        <v>11</v>
      </c>
      <c r="G1238" s="2">
        <v>24900</v>
      </c>
      <c r="H1238" s="1" t="s">
        <v>12</v>
      </c>
      <c r="I1238" s="1" t="s">
        <v>5</v>
      </c>
      <c r="J1238" s="1" t="s">
        <v>13</v>
      </c>
      <c r="K1238" s="1">
        <v>9</v>
      </c>
      <c r="L1238" s="3">
        <v>45534</v>
      </c>
      <c r="M1238" s="1">
        <v>6</v>
      </c>
      <c r="N1238" s="1" t="s">
        <v>3178</v>
      </c>
      <c r="O1238" s="1" t="s">
        <v>20</v>
      </c>
      <c r="P1238" s="2">
        <v>1398</v>
      </c>
      <c r="Q1238" s="1">
        <v>54.3</v>
      </c>
      <c r="R1238" s="1">
        <v>5</v>
      </c>
      <c r="S1238" s="1">
        <v>122</v>
      </c>
      <c r="T1238" s="1">
        <v>2015</v>
      </c>
      <c r="U1238" s="5" t="str">
        <f t="shared" si="190"/>
        <v>Manual</v>
      </c>
      <c r="V1238" s="7">
        <f t="shared" si="191"/>
        <v>5000</v>
      </c>
      <c r="W1238" s="7" t="str">
        <f>IFERROR(INDEX(PriceBands!C:C,MATCH(V1238,PriceBands!A:A,0)),"£30k+")</f>
        <v>£5-10k</v>
      </c>
      <c r="X1238" s="7">
        <f t="shared" si="192"/>
        <v>0</v>
      </c>
      <c r="Y1238" s="7" t="str">
        <f>IFERROR(INDEX(MileageBand!B:B,MATCH(VehicleData!X1238,MileageBand!A:A,0)),"Extremely High")</f>
        <v>Low</v>
      </c>
      <c r="Z1238" s="7">
        <f t="shared" si="193"/>
        <v>1.4</v>
      </c>
      <c r="AA1238" s="9" t="str">
        <f t="shared" si="194"/>
        <v>Y</v>
      </c>
      <c r="AB1238" s="9" t="str">
        <f t="shared" si="195"/>
        <v>Y</v>
      </c>
      <c r="AC1238" s="9" t="str">
        <f t="shared" si="196"/>
        <v>Y</v>
      </c>
      <c r="AD1238" s="9" t="str">
        <f t="shared" si="197"/>
        <v>Y</v>
      </c>
      <c r="AE1238" s="9" t="str">
        <f t="shared" si="198"/>
        <v>Y</v>
      </c>
      <c r="AF1238" s="11" t="str">
        <f t="shared" si="199"/>
        <v>Y</v>
      </c>
    </row>
    <row r="1239" spans="1:32" ht="13" x14ac:dyDescent="0.15">
      <c r="A1239" s="1" t="s">
        <v>3179</v>
      </c>
      <c r="B1239" s="1" t="s">
        <v>436</v>
      </c>
      <c r="C1239" s="2">
        <v>19000</v>
      </c>
      <c r="D1239" s="1" t="s">
        <v>3180</v>
      </c>
      <c r="E1239" s="1">
        <v>1</v>
      </c>
      <c r="F1239" s="1" t="s">
        <v>11</v>
      </c>
      <c r="G1239" s="2">
        <v>5700</v>
      </c>
      <c r="H1239" s="1" t="s">
        <v>56</v>
      </c>
      <c r="I1239" s="1" t="s">
        <v>25</v>
      </c>
      <c r="J1239" s="1" t="s">
        <v>13</v>
      </c>
      <c r="K1239" s="1">
        <v>5</v>
      </c>
      <c r="L1239" s="3">
        <v>44712</v>
      </c>
      <c r="M1239" s="1">
        <v>16</v>
      </c>
      <c r="N1239" s="1" t="s">
        <v>3181</v>
      </c>
      <c r="O1239" s="1" t="s">
        <v>20</v>
      </c>
      <c r="P1239" s="2">
        <v>1998</v>
      </c>
      <c r="Q1239" s="1">
        <v>44.8</v>
      </c>
      <c r="R1239" s="1">
        <v>5</v>
      </c>
      <c r="S1239" s="1">
        <v>119</v>
      </c>
      <c r="T1239" s="1">
        <v>2019</v>
      </c>
      <c r="U1239" s="5" t="str">
        <f t="shared" si="190"/>
        <v>Manual</v>
      </c>
      <c r="V1239" s="7">
        <f t="shared" si="191"/>
        <v>15000</v>
      </c>
      <c r="W1239" s="7" t="str">
        <f>IFERROR(INDEX(PriceBands!C:C,MATCH(V1239,PriceBands!A:A,0)),"£30k+")</f>
        <v>£15-20k</v>
      </c>
      <c r="X1239" s="7">
        <f t="shared" si="192"/>
        <v>0</v>
      </c>
      <c r="Y1239" s="7" t="str">
        <f>IFERROR(INDEX(MileageBand!B:B,MATCH(VehicleData!X1239,MileageBand!A:A,0)),"Extremely High")</f>
        <v>Low</v>
      </c>
      <c r="Z1239" s="7">
        <f t="shared" si="193"/>
        <v>2</v>
      </c>
      <c r="AA1239" s="9" t="str">
        <f t="shared" si="194"/>
        <v>Y</v>
      </c>
      <c r="AB1239" s="9" t="str">
        <f t="shared" si="195"/>
        <v>Y</v>
      </c>
      <c r="AC1239" s="9" t="str">
        <f t="shared" si="196"/>
        <v>Y</v>
      </c>
      <c r="AD1239" s="9" t="str">
        <f t="shared" si="197"/>
        <v>Y</v>
      </c>
      <c r="AE1239" s="9" t="str">
        <f t="shared" si="198"/>
        <v>Y</v>
      </c>
      <c r="AF1239" s="11" t="str">
        <f t="shared" si="199"/>
        <v>Y</v>
      </c>
    </row>
    <row r="1240" spans="1:32" ht="13" x14ac:dyDescent="0.15">
      <c r="A1240" s="1" t="s">
        <v>3182</v>
      </c>
      <c r="B1240" s="1" t="s">
        <v>40</v>
      </c>
      <c r="C1240" s="2">
        <v>14200</v>
      </c>
      <c r="D1240" s="1" t="s">
        <v>3183</v>
      </c>
      <c r="E1240" s="1">
        <v>2</v>
      </c>
      <c r="F1240" s="1" t="s">
        <v>24</v>
      </c>
      <c r="G1240" s="2">
        <v>50000</v>
      </c>
      <c r="H1240" s="1" t="s">
        <v>48</v>
      </c>
      <c r="I1240" s="1" t="s">
        <v>25</v>
      </c>
      <c r="J1240" s="1" t="s">
        <v>13</v>
      </c>
      <c r="K1240" s="1">
        <v>8</v>
      </c>
      <c r="L1240" s="3">
        <v>44725</v>
      </c>
      <c r="M1240" s="1">
        <v>14</v>
      </c>
      <c r="N1240" s="1" t="s">
        <v>3184</v>
      </c>
      <c r="O1240" s="1" t="s">
        <v>20</v>
      </c>
      <c r="P1240" s="2">
        <v>1461</v>
      </c>
      <c r="Q1240" s="1">
        <v>74.3</v>
      </c>
      <c r="R1240" s="1">
        <v>5</v>
      </c>
      <c r="S1240" s="1">
        <v>101</v>
      </c>
      <c r="T1240" s="1">
        <v>2016</v>
      </c>
      <c r="U1240" s="5" t="str">
        <f t="shared" si="190"/>
        <v>Automatic</v>
      </c>
      <c r="V1240" s="7">
        <f t="shared" si="191"/>
        <v>10000</v>
      </c>
      <c r="W1240" s="7" t="str">
        <f>IFERROR(INDEX(PriceBands!C:C,MATCH(V1240,PriceBands!A:A,0)),"£30k+")</f>
        <v>£10-£15k</v>
      </c>
      <c r="X1240" s="7">
        <f t="shared" si="192"/>
        <v>50000</v>
      </c>
      <c r="Y1240" s="7" t="str">
        <f>IFERROR(INDEX(MileageBand!B:B,MATCH(VehicleData!X1240,MileageBand!A:A,0)),"Extremely High")</f>
        <v>Medium</v>
      </c>
      <c r="Z1240" s="7">
        <f t="shared" si="193"/>
        <v>1.5</v>
      </c>
      <c r="AA1240" s="9" t="str">
        <f t="shared" si="194"/>
        <v>Y</v>
      </c>
      <c r="AB1240" s="9" t="str">
        <f t="shared" si="195"/>
        <v>Y</v>
      </c>
      <c r="AC1240" s="9" t="str">
        <f t="shared" si="196"/>
        <v>Y</v>
      </c>
      <c r="AD1240" s="9" t="str">
        <f t="shared" si="197"/>
        <v>Y</v>
      </c>
      <c r="AE1240" s="9" t="str">
        <f t="shared" si="198"/>
        <v>Y</v>
      </c>
      <c r="AF1240" s="11" t="str">
        <f t="shared" si="199"/>
        <v>Y</v>
      </c>
    </row>
    <row r="1241" spans="1:32" ht="13" x14ac:dyDescent="0.15">
      <c r="A1241" s="1" t="s">
        <v>3185</v>
      </c>
      <c r="B1241" s="1" t="s">
        <v>9</v>
      </c>
      <c r="C1241" s="2">
        <v>10145</v>
      </c>
      <c r="D1241" s="1" t="s">
        <v>3186</v>
      </c>
      <c r="E1241" s="1">
        <v>2</v>
      </c>
      <c r="F1241" s="1" t="s">
        <v>11</v>
      </c>
      <c r="G1241" s="2">
        <v>62176</v>
      </c>
      <c r="H1241" s="1" t="s">
        <v>12</v>
      </c>
      <c r="I1241" s="1" t="s">
        <v>5</v>
      </c>
      <c r="J1241" s="1" t="s">
        <v>6</v>
      </c>
      <c r="K1241" s="1">
        <v>6</v>
      </c>
      <c r="L1241" s="3">
        <v>45429</v>
      </c>
      <c r="M1241" s="1">
        <v>16</v>
      </c>
      <c r="N1241" s="1" t="s">
        <v>3187</v>
      </c>
      <c r="O1241" s="1" t="s">
        <v>6</v>
      </c>
      <c r="P1241" s="2">
        <v>1490</v>
      </c>
      <c r="Q1241" s="1">
        <v>45.6</v>
      </c>
      <c r="R1241" s="1">
        <v>5</v>
      </c>
      <c r="S1241" s="1">
        <v>141</v>
      </c>
      <c r="T1241" s="1">
        <v>2018</v>
      </c>
      <c r="U1241" s="5" t="str">
        <f t="shared" si="190"/>
        <v>Automatic</v>
      </c>
      <c r="V1241" s="7">
        <f t="shared" si="191"/>
        <v>10000</v>
      </c>
      <c r="W1241" s="7" t="str">
        <f>IFERROR(INDEX(PriceBands!C:C,MATCH(V1241,PriceBands!A:A,0)),"£30k+")</f>
        <v>£10-£15k</v>
      </c>
      <c r="X1241" s="7">
        <f t="shared" si="192"/>
        <v>50000</v>
      </c>
      <c r="Y1241" s="7" t="str">
        <f>IFERROR(INDEX(MileageBand!B:B,MATCH(VehicleData!X1241,MileageBand!A:A,0)),"Extremely High")</f>
        <v>Medium</v>
      </c>
      <c r="Z1241" s="7">
        <f t="shared" si="193"/>
        <v>1.5</v>
      </c>
      <c r="AA1241" s="9" t="str">
        <f t="shared" si="194"/>
        <v>Y</v>
      </c>
      <c r="AB1241" s="9" t="str">
        <f t="shared" si="195"/>
        <v>Y</v>
      </c>
      <c r="AC1241" s="9" t="str">
        <f t="shared" si="196"/>
        <v>Y</v>
      </c>
      <c r="AD1241" s="9" t="str">
        <f t="shared" si="197"/>
        <v>Y</v>
      </c>
      <c r="AE1241" s="9" t="str">
        <f t="shared" si="198"/>
        <v>Y</v>
      </c>
      <c r="AF1241" s="11" t="str">
        <f t="shared" si="199"/>
        <v>Y</v>
      </c>
    </row>
    <row r="1242" spans="1:32" ht="13" x14ac:dyDescent="0.15">
      <c r="A1242" s="1" t="s">
        <v>3188</v>
      </c>
      <c r="B1242" s="1" t="s">
        <v>46</v>
      </c>
      <c r="C1242" s="2">
        <v>12145</v>
      </c>
      <c r="D1242" s="1" t="s">
        <v>1946</v>
      </c>
      <c r="E1242" s="1">
        <v>1</v>
      </c>
      <c r="F1242" s="1" t="s">
        <v>24</v>
      </c>
      <c r="G1242" s="2">
        <v>79000</v>
      </c>
      <c r="H1242" s="1" t="s">
        <v>56</v>
      </c>
      <c r="I1242" s="1" t="s">
        <v>25</v>
      </c>
      <c r="J1242" s="1" t="s">
        <v>26</v>
      </c>
      <c r="K1242" s="1">
        <v>11</v>
      </c>
      <c r="L1242" s="3">
        <v>44727</v>
      </c>
      <c r="M1242" s="1">
        <v>23</v>
      </c>
      <c r="N1242" s="1" t="s">
        <v>3189</v>
      </c>
      <c r="O1242" s="1" t="s">
        <v>28</v>
      </c>
      <c r="P1242" s="2">
        <v>1968</v>
      </c>
      <c r="Q1242" s="1">
        <v>65.7</v>
      </c>
      <c r="R1242" s="1">
        <v>5</v>
      </c>
      <c r="S1242" s="1">
        <v>112</v>
      </c>
      <c r="T1242" s="1">
        <v>2013</v>
      </c>
      <c r="U1242" s="5" t="str">
        <f t="shared" si="190"/>
        <v>Manual</v>
      </c>
      <c r="V1242" s="7">
        <f t="shared" si="191"/>
        <v>10000</v>
      </c>
      <c r="W1242" s="7" t="str">
        <f>IFERROR(INDEX(PriceBands!C:C,MATCH(V1242,PriceBands!A:A,0)),"£30k+")</f>
        <v>£10-£15k</v>
      </c>
      <c r="X1242" s="7">
        <f t="shared" si="192"/>
        <v>50000</v>
      </c>
      <c r="Y1242" s="7" t="str">
        <f>IFERROR(INDEX(MileageBand!B:B,MATCH(VehicleData!X1242,MileageBand!A:A,0)),"Extremely High")</f>
        <v>Medium</v>
      </c>
      <c r="Z1242" s="7">
        <f t="shared" si="193"/>
        <v>2</v>
      </c>
      <c r="AA1242" s="9" t="str">
        <f t="shared" si="194"/>
        <v>Y</v>
      </c>
      <c r="AB1242" s="9" t="str">
        <f t="shared" si="195"/>
        <v>Y</v>
      </c>
      <c r="AC1242" s="9" t="str">
        <f t="shared" si="196"/>
        <v>Y</v>
      </c>
      <c r="AD1242" s="9" t="str">
        <f t="shared" si="197"/>
        <v>N</v>
      </c>
      <c r="AE1242" s="9" t="str">
        <f t="shared" si="198"/>
        <v>Y</v>
      </c>
      <c r="AF1242" s="11" t="str">
        <f t="shared" si="199"/>
        <v>N</v>
      </c>
    </row>
    <row r="1243" spans="1:32" ht="13" x14ac:dyDescent="0.15">
      <c r="A1243" s="1" t="s">
        <v>3190</v>
      </c>
      <c r="B1243" s="1" t="s">
        <v>9</v>
      </c>
      <c r="C1243" s="2">
        <v>4720</v>
      </c>
      <c r="D1243" s="1" t="s">
        <v>980</v>
      </c>
      <c r="E1243" s="1">
        <v>1</v>
      </c>
      <c r="F1243" s="1" t="s">
        <v>11</v>
      </c>
      <c r="G1243" s="2">
        <v>25000</v>
      </c>
      <c r="H1243" s="1" t="s">
        <v>4</v>
      </c>
      <c r="I1243" s="1" t="s">
        <v>5</v>
      </c>
      <c r="J1243" s="1" t="s">
        <v>13</v>
      </c>
      <c r="K1243" s="1">
        <v>11</v>
      </c>
      <c r="L1243" s="3">
        <v>45413</v>
      </c>
      <c r="M1243" s="1">
        <v>6</v>
      </c>
      <c r="N1243" s="1" t="s">
        <v>3191</v>
      </c>
      <c r="O1243" s="1" t="s">
        <v>20</v>
      </c>
      <c r="P1243" s="2">
        <v>1229</v>
      </c>
      <c r="Q1243" s="1">
        <v>51.4</v>
      </c>
      <c r="R1243" s="1">
        <v>5</v>
      </c>
      <c r="S1243" s="1">
        <v>129</v>
      </c>
      <c r="T1243" s="1">
        <v>2013</v>
      </c>
      <c r="U1243" s="5" t="str">
        <f t="shared" si="190"/>
        <v>Manual</v>
      </c>
      <c r="V1243" s="7">
        <f t="shared" si="191"/>
        <v>0</v>
      </c>
      <c r="W1243" s="7" t="str">
        <f>IFERROR(INDEX(PriceBands!C:C,MATCH(V1243,PriceBands!A:A,0)),"£30k+")</f>
        <v>£0-5k</v>
      </c>
      <c r="X1243" s="7">
        <f t="shared" si="192"/>
        <v>0</v>
      </c>
      <c r="Y1243" s="7" t="str">
        <f>IFERROR(INDEX(MileageBand!B:B,MATCH(VehicleData!X1243,MileageBand!A:A,0)),"Extremely High")</f>
        <v>Low</v>
      </c>
      <c r="Z1243" s="7">
        <f t="shared" si="193"/>
        <v>1.2</v>
      </c>
      <c r="AA1243" s="9" t="str">
        <f t="shared" si="194"/>
        <v>Y</v>
      </c>
      <c r="AB1243" s="9" t="str">
        <f t="shared" si="195"/>
        <v>Y</v>
      </c>
      <c r="AC1243" s="9" t="str">
        <f t="shared" si="196"/>
        <v>Y</v>
      </c>
      <c r="AD1243" s="9" t="str">
        <f t="shared" si="197"/>
        <v>N</v>
      </c>
      <c r="AE1243" s="9" t="str">
        <f t="shared" si="198"/>
        <v>Y</v>
      </c>
      <c r="AF1243" s="11" t="str">
        <f t="shared" si="199"/>
        <v>N</v>
      </c>
    </row>
    <row r="1244" spans="1:32" ht="13" x14ac:dyDescent="0.15">
      <c r="A1244" s="1" t="s">
        <v>3192</v>
      </c>
      <c r="B1244" s="1" t="s">
        <v>46</v>
      </c>
      <c r="C1244" s="2">
        <v>13145</v>
      </c>
      <c r="D1244" s="1" t="s">
        <v>3193</v>
      </c>
      <c r="E1244" s="1">
        <v>1</v>
      </c>
      <c r="F1244" s="1" t="s">
        <v>24</v>
      </c>
      <c r="G1244" s="2">
        <v>85000</v>
      </c>
      <c r="H1244" s="1" t="s">
        <v>56</v>
      </c>
      <c r="I1244" s="1" t="s">
        <v>5</v>
      </c>
      <c r="J1244" s="1" t="s">
        <v>117</v>
      </c>
      <c r="K1244" s="1">
        <v>9</v>
      </c>
      <c r="L1244" s="3">
        <v>45537</v>
      </c>
      <c r="M1244" s="1">
        <v>35</v>
      </c>
      <c r="N1244" s="1" t="s">
        <v>3194</v>
      </c>
      <c r="O1244" s="1" t="s">
        <v>119</v>
      </c>
      <c r="P1244" s="2">
        <v>1968</v>
      </c>
      <c r="Q1244" s="1">
        <v>67.3</v>
      </c>
      <c r="R1244" s="1">
        <v>4</v>
      </c>
      <c r="S1244" s="1">
        <v>110</v>
      </c>
      <c r="T1244" s="1">
        <v>2015</v>
      </c>
      <c r="U1244" s="5" t="str">
        <f t="shared" si="190"/>
        <v>Manual</v>
      </c>
      <c r="V1244" s="7">
        <f t="shared" si="191"/>
        <v>10000</v>
      </c>
      <c r="W1244" s="7" t="str">
        <f>IFERROR(INDEX(PriceBands!C:C,MATCH(V1244,PriceBands!A:A,0)),"£30k+")</f>
        <v>£10-£15k</v>
      </c>
      <c r="X1244" s="7">
        <f t="shared" si="192"/>
        <v>50000</v>
      </c>
      <c r="Y1244" s="7" t="str">
        <f>IFERROR(INDEX(MileageBand!B:B,MATCH(VehicleData!X1244,MileageBand!A:A,0)),"Extremely High")</f>
        <v>Medium</v>
      </c>
      <c r="Z1244" s="7">
        <f t="shared" si="193"/>
        <v>2</v>
      </c>
      <c r="AA1244" s="9" t="str">
        <f t="shared" si="194"/>
        <v>Y</v>
      </c>
      <c r="AB1244" s="9" t="str">
        <f t="shared" si="195"/>
        <v>Y</v>
      </c>
      <c r="AC1244" s="9" t="str">
        <f t="shared" si="196"/>
        <v>Y</v>
      </c>
      <c r="AD1244" s="9" t="str">
        <f t="shared" si="197"/>
        <v>Y</v>
      </c>
      <c r="AE1244" s="9" t="str">
        <f t="shared" si="198"/>
        <v>Y</v>
      </c>
      <c r="AF1244" s="11" t="str">
        <f t="shared" si="199"/>
        <v>Y</v>
      </c>
    </row>
    <row r="1245" spans="1:32" ht="13" x14ac:dyDescent="0.15">
      <c r="A1245" s="1" t="s">
        <v>3195</v>
      </c>
      <c r="B1245" s="1" t="s">
        <v>108</v>
      </c>
      <c r="C1245" s="2">
        <v>4352</v>
      </c>
      <c r="D1245" s="1" t="s">
        <v>1400</v>
      </c>
      <c r="E1245" s="1">
        <v>1</v>
      </c>
      <c r="F1245" s="1" t="s">
        <v>11</v>
      </c>
      <c r="G1245" s="2">
        <v>45000</v>
      </c>
      <c r="H1245" s="1" t="s">
        <v>56</v>
      </c>
      <c r="I1245" s="1" t="s">
        <v>5</v>
      </c>
      <c r="J1245" s="1" t="s">
        <v>13</v>
      </c>
      <c r="K1245" s="1">
        <v>10</v>
      </c>
      <c r="L1245" s="3">
        <v>45469</v>
      </c>
      <c r="M1245" s="1">
        <v>1</v>
      </c>
      <c r="N1245" s="1" t="s">
        <v>3196</v>
      </c>
      <c r="O1245" s="1" t="s">
        <v>20</v>
      </c>
      <c r="P1245" s="1">
        <v>998</v>
      </c>
      <c r="Q1245" s="1">
        <v>60.1</v>
      </c>
      <c r="R1245" s="1">
        <v>5</v>
      </c>
      <c r="S1245" s="1">
        <v>108</v>
      </c>
      <c r="T1245" s="1">
        <v>2014</v>
      </c>
      <c r="U1245" s="5" t="str">
        <f t="shared" si="190"/>
        <v>Manual</v>
      </c>
      <c r="V1245" s="7">
        <f t="shared" si="191"/>
        <v>0</v>
      </c>
      <c r="W1245" s="7" t="str">
        <f>IFERROR(INDEX(PriceBands!C:C,MATCH(V1245,PriceBands!A:A,0)),"£30k+")</f>
        <v>£0-5k</v>
      </c>
      <c r="X1245" s="7">
        <f t="shared" si="192"/>
        <v>0</v>
      </c>
      <c r="Y1245" s="7" t="str">
        <f>IFERROR(INDEX(MileageBand!B:B,MATCH(VehicleData!X1245,MileageBand!A:A,0)),"Extremely High")</f>
        <v>Low</v>
      </c>
      <c r="Z1245" s="7">
        <f t="shared" si="193"/>
        <v>1</v>
      </c>
      <c r="AA1245" s="9" t="str">
        <f t="shared" si="194"/>
        <v>Y</v>
      </c>
      <c r="AB1245" s="9" t="str">
        <f t="shared" si="195"/>
        <v>Y</v>
      </c>
      <c r="AC1245" s="9" t="str">
        <f t="shared" si="196"/>
        <v>Y</v>
      </c>
      <c r="AD1245" s="9" t="str">
        <f t="shared" si="197"/>
        <v>Y</v>
      </c>
      <c r="AE1245" s="9" t="str">
        <f t="shared" si="198"/>
        <v>Y</v>
      </c>
      <c r="AF1245" s="11" t="str">
        <f t="shared" si="199"/>
        <v>Y</v>
      </c>
    </row>
    <row r="1246" spans="1:32" ht="13" x14ac:dyDescent="0.15">
      <c r="A1246" s="1" t="s">
        <v>3197</v>
      </c>
      <c r="B1246" s="1" t="s">
        <v>51</v>
      </c>
      <c r="C1246" s="2">
        <v>7445</v>
      </c>
      <c r="D1246" s="1" t="s">
        <v>3198</v>
      </c>
      <c r="E1246" s="1">
        <v>1</v>
      </c>
      <c r="F1246" s="1" t="s">
        <v>11</v>
      </c>
      <c r="G1246" s="2">
        <v>53000</v>
      </c>
      <c r="H1246" s="1" t="s">
        <v>12</v>
      </c>
      <c r="I1246" s="1" t="s">
        <v>25</v>
      </c>
      <c r="J1246" s="1" t="s">
        <v>13</v>
      </c>
      <c r="K1246" s="1">
        <v>9</v>
      </c>
      <c r="L1246" s="3">
        <v>44774</v>
      </c>
      <c r="M1246" s="1">
        <v>18</v>
      </c>
      <c r="N1246" s="1" t="s">
        <v>3199</v>
      </c>
      <c r="O1246" s="1" t="s">
        <v>15</v>
      </c>
      <c r="P1246" s="1">
        <v>998</v>
      </c>
      <c r="Q1246" s="1">
        <v>62.8</v>
      </c>
      <c r="R1246" s="1">
        <v>5</v>
      </c>
      <c r="S1246" s="1">
        <v>104</v>
      </c>
      <c r="T1246" s="1">
        <v>2015</v>
      </c>
      <c r="U1246" s="5" t="str">
        <f t="shared" si="190"/>
        <v>Manual</v>
      </c>
      <c r="V1246" s="7">
        <f t="shared" si="191"/>
        <v>5000</v>
      </c>
      <c r="W1246" s="7" t="str">
        <f>IFERROR(INDEX(PriceBands!C:C,MATCH(V1246,PriceBands!A:A,0)),"£30k+")</f>
        <v>£5-10k</v>
      </c>
      <c r="X1246" s="7">
        <f t="shared" si="192"/>
        <v>50000</v>
      </c>
      <c r="Y1246" s="7" t="str">
        <f>IFERROR(INDEX(MileageBand!B:B,MATCH(VehicleData!X1246,MileageBand!A:A,0)),"Extremely High")</f>
        <v>Medium</v>
      </c>
      <c r="Z1246" s="7">
        <f t="shared" si="193"/>
        <v>1</v>
      </c>
      <c r="AA1246" s="9" t="str">
        <f t="shared" si="194"/>
        <v>Y</v>
      </c>
      <c r="AB1246" s="9" t="str">
        <f t="shared" si="195"/>
        <v>Y</v>
      </c>
      <c r="AC1246" s="9" t="str">
        <f t="shared" si="196"/>
        <v>Y</v>
      </c>
      <c r="AD1246" s="9" t="str">
        <f t="shared" si="197"/>
        <v>Y</v>
      </c>
      <c r="AE1246" s="9" t="str">
        <f t="shared" si="198"/>
        <v>Y</v>
      </c>
      <c r="AF1246" s="11" t="str">
        <f t="shared" si="199"/>
        <v>Y</v>
      </c>
    </row>
    <row r="1247" spans="1:32" ht="13" x14ac:dyDescent="0.15">
      <c r="A1247" s="1" t="s">
        <v>3200</v>
      </c>
      <c r="B1247" s="1" t="s">
        <v>9</v>
      </c>
      <c r="C1247" s="2">
        <v>2980</v>
      </c>
      <c r="D1247" s="1" t="s">
        <v>1233</v>
      </c>
      <c r="E1247" s="1">
        <v>1</v>
      </c>
      <c r="F1247" s="1" t="s">
        <v>11</v>
      </c>
      <c r="G1247" s="2">
        <v>96000</v>
      </c>
      <c r="H1247" s="1" t="s">
        <v>12</v>
      </c>
      <c r="I1247" s="1" t="s">
        <v>25</v>
      </c>
      <c r="J1247" s="1" t="s">
        <v>13</v>
      </c>
      <c r="K1247" s="1">
        <v>10</v>
      </c>
      <c r="L1247" s="3">
        <v>45182</v>
      </c>
      <c r="M1247" s="1">
        <v>9</v>
      </c>
      <c r="N1247" s="1" t="s">
        <v>3201</v>
      </c>
      <c r="O1247" s="1" t="s">
        <v>20</v>
      </c>
      <c r="P1247" s="2">
        <v>1398</v>
      </c>
      <c r="Q1247" s="1">
        <v>51.4</v>
      </c>
      <c r="R1247" s="1">
        <v>5</v>
      </c>
      <c r="S1247" s="1">
        <v>129</v>
      </c>
      <c r="T1247" s="1">
        <v>2014</v>
      </c>
      <c r="U1247" s="5" t="str">
        <f t="shared" si="190"/>
        <v>Manual</v>
      </c>
      <c r="V1247" s="7">
        <f t="shared" si="191"/>
        <v>0</v>
      </c>
      <c r="W1247" s="7" t="str">
        <f>IFERROR(INDEX(PriceBands!C:C,MATCH(V1247,PriceBands!A:A,0)),"£30k+")</f>
        <v>£0-5k</v>
      </c>
      <c r="X1247" s="7">
        <f t="shared" si="192"/>
        <v>50000</v>
      </c>
      <c r="Y1247" s="7" t="str">
        <f>IFERROR(INDEX(MileageBand!B:B,MATCH(VehicleData!X1247,MileageBand!A:A,0)),"Extremely High")</f>
        <v>Medium</v>
      </c>
      <c r="Z1247" s="7">
        <f t="shared" si="193"/>
        <v>1.4</v>
      </c>
      <c r="AA1247" s="9" t="str">
        <f t="shared" si="194"/>
        <v>Y</v>
      </c>
      <c r="AB1247" s="9" t="str">
        <f t="shared" si="195"/>
        <v>Y</v>
      </c>
      <c r="AC1247" s="9" t="str">
        <f t="shared" si="196"/>
        <v>Y</v>
      </c>
      <c r="AD1247" s="9" t="str">
        <f t="shared" si="197"/>
        <v>Y</v>
      </c>
      <c r="AE1247" s="9" t="str">
        <f t="shared" si="198"/>
        <v>Y</v>
      </c>
      <c r="AF1247" s="11" t="str">
        <f t="shared" si="199"/>
        <v>Y</v>
      </c>
    </row>
    <row r="1248" spans="1:32" ht="13" x14ac:dyDescent="0.15">
      <c r="A1248" s="1" t="s">
        <v>3202</v>
      </c>
      <c r="B1248" s="1" t="s">
        <v>112</v>
      </c>
      <c r="C1248" s="2">
        <v>5153</v>
      </c>
      <c r="D1248" s="1" t="s">
        <v>113</v>
      </c>
      <c r="E1248" s="1">
        <v>1</v>
      </c>
      <c r="F1248" s="1" t="s">
        <v>11</v>
      </c>
      <c r="G1248" s="2">
        <v>40721</v>
      </c>
      <c r="H1248" s="1" t="s">
        <v>4</v>
      </c>
      <c r="I1248" s="1" t="s">
        <v>5</v>
      </c>
      <c r="J1248" s="1" t="s">
        <v>13</v>
      </c>
      <c r="K1248" s="1">
        <v>7</v>
      </c>
      <c r="L1248" s="3">
        <v>45691</v>
      </c>
      <c r="M1248" s="1">
        <v>6</v>
      </c>
      <c r="N1248" s="1" t="s">
        <v>3203</v>
      </c>
      <c r="O1248" s="1" t="s">
        <v>15</v>
      </c>
      <c r="P1248" s="1">
        <v>998</v>
      </c>
      <c r="Q1248" s="1">
        <v>68.900000000000006</v>
      </c>
      <c r="R1248" s="1">
        <v>4</v>
      </c>
      <c r="S1248" s="1">
        <v>95</v>
      </c>
      <c r="T1248" s="1">
        <v>2017</v>
      </c>
      <c r="U1248" s="5" t="str">
        <f t="shared" si="190"/>
        <v>Manual</v>
      </c>
      <c r="V1248" s="7">
        <f t="shared" si="191"/>
        <v>5000</v>
      </c>
      <c r="W1248" s="7" t="str">
        <f>IFERROR(INDEX(PriceBands!C:C,MATCH(V1248,PriceBands!A:A,0)),"£30k+")</f>
        <v>£5-10k</v>
      </c>
      <c r="X1248" s="7">
        <f t="shared" si="192"/>
        <v>0</v>
      </c>
      <c r="Y1248" s="7" t="str">
        <f>IFERROR(INDEX(MileageBand!B:B,MATCH(VehicleData!X1248,MileageBand!A:A,0)),"Extremely High")</f>
        <v>Low</v>
      </c>
      <c r="Z1248" s="7">
        <f t="shared" si="193"/>
        <v>1</v>
      </c>
      <c r="AA1248" s="9" t="str">
        <f t="shared" si="194"/>
        <v>Y</v>
      </c>
      <c r="AB1248" s="9" t="str">
        <f t="shared" si="195"/>
        <v>Y</v>
      </c>
      <c r="AC1248" s="9" t="str">
        <f t="shared" si="196"/>
        <v>Y</v>
      </c>
      <c r="AD1248" s="9" t="str">
        <f t="shared" si="197"/>
        <v>Y</v>
      </c>
      <c r="AE1248" s="9" t="str">
        <f t="shared" si="198"/>
        <v>Y</v>
      </c>
      <c r="AF1248" s="11" t="str">
        <f t="shared" si="199"/>
        <v>Y</v>
      </c>
    </row>
    <row r="1249" spans="1:32" ht="13" x14ac:dyDescent="0.15">
      <c r="A1249" s="1" t="s">
        <v>3204</v>
      </c>
      <c r="B1249" s="1" t="s">
        <v>51</v>
      </c>
      <c r="C1249" s="2">
        <v>4437</v>
      </c>
      <c r="D1249" s="1" t="s">
        <v>2956</v>
      </c>
      <c r="E1249" s="1">
        <v>1</v>
      </c>
      <c r="F1249" s="1" t="s">
        <v>11</v>
      </c>
      <c r="G1249" s="2">
        <v>86000</v>
      </c>
      <c r="H1249" s="1" t="s">
        <v>65</v>
      </c>
      <c r="I1249" s="1" t="s">
        <v>5</v>
      </c>
      <c r="J1249" s="1" t="s">
        <v>13</v>
      </c>
      <c r="K1249" s="1">
        <v>10</v>
      </c>
      <c r="L1249" s="3">
        <v>45592</v>
      </c>
      <c r="M1249" s="1">
        <v>11</v>
      </c>
      <c r="N1249" s="1" t="s">
        <v>3205</v>
      </c>
      <c r="O1249" s="1" t="s">
        <v>20</v>
      </c>
      <c r="P1249" s="2">
        <v>1596</v>
      </c>
      <c r="Q1249" s="1">
        <v>47.9</v>
      </c>
      <c r="R1249" s="1">
        <v>5</v>
      </c>
      <c r="S1249" s="1">
        <v>136</v>
      </c>
      <c r="T1249" s="1">
        <v>2014</v>
      </c>
      <c r="U1249" s="5" t="str">
        <f t="shared" si="190"/>
        <v>Manual</v>
      </c>
      <c r="V1249" s="7">
        <f t="shared" si="191"/>
        <v>0</v>
      </c>
      <c r="W1249" s="7" t="str">
        <f>IFERROR(INDEX(PriceBands!C:C,MATCH(V1249,PriceBands!A:A,0)),"£30k+")</f>
        <v>£0-5k</v>
      </c>
      <c r="X1249" s="7">
        <f t="shared" si="192"/>
        <v>50000</v>
      </c>
      <c r="Y1249" s="7" t="str">
        <f>IFERROR(INDEX(MileageBand!B:B,MATCH(VehicleData!X1249,MileageBand!A:A,0)),"Extremely High")</f>
        <v>Medium</v>
      </c>
      <c r="Z1249" s="7">
        <f t="shared" si="193"/>
        <v>1.6</v>
      </c>
      <c r="AA1249" s="9" t="str">
        <f t="shared" si="194"/>
        <v>Y</v>
      </c>
      <c r="AB1249" s="9" t="str">
        <f t="shared" si="195"/>
        <v>Y</v>
      </c>
      <c r="AC1249" s="9" t="str">
        <f t="shared" si="196"/>
        <v>Y</v>
      </c>
      <c r="AD1249" s="9" t="str">
        <f t="shared" si="197"/>
        <v>Y</v>
      </c>
      <c r="AE1249" s="9" t="str">
        <f t="shared" si="198"/>
        <v>Y</v>
      </c>
      <c r="AF1249" s="11" t="str">
        <f t="shared" si="199"/>
        <v>Y</v>
      </c>
    </row>
    <row r="1250" spans="1:32" ht="13" x14ac:dyDescent="0.15">
      <c r="A1250" s="1" t="s">
        <v>3206</v>
      </c>
      <c r="B1250" s="1" t="s">
        <v>22</v>
      </c>
      <c r="C1250" s="2">
        <v>9395</v>
      </c>
      <c r="D1250" s="1" t="s">
        <v>2579</v>
      </c>
      <c r="E1250" s="1">
        <v>1</v>
      </c>
      <c r="F1250" s="1" t="s">
        <v>11</v>
      </c>
      <c r="G1250" s="2">
        <v>54000</v>
      </c>
      <c r="H1250" s="1" t="s">
        <v>56</v>
      </c>
      <c r="I1250" s="1" t="s">
        <v>25</v>
      </c>
      <c r="J1250" s="1" t="s">
        <v>117</v>
      </c>
      <c r="K1250" s="1">
        <v>13</v>
      </c>
      <c r="L1250" s="3">
        <v>44544</v>
      </c>
      <c r="M1250" s="1">
        <v>18</v>
      </c>
      <c r="N1250" s="1" t="s">
        <v>3207</v>
      </c>
      <c r="O1250" s="1" t="s">
        <v>119</v>
      </c>
      <c r="P1250" s="2">
        <v>1390</v>
      </c>
      <c r="Q1250" s="1">
        <v>44.1</v>
      </c>
      <c r="R1250" s="1">
        <v>4</v>
      </c>
      <c r="S1250" s="1">
        <v>149</v>
      </c>
      <c r="T1250" s="1">
        <v>2011</v>
      </c>
      <c r="U1250" s="5" t="str">
        <f t="shared" si="190"/>
        <v>Manual</v>
      </c>
      <c r="V1250" s="7">
        <f t="shared" si="191"/>
        <v>5000</v>
      </c>
      <c r="W1250" s="7" t="str">
        <f>IFERROR(INDEX(PriceBands!C:C,MATCH(V1250,PriceBands!A:A,0)),"£30k+")</f>
        <v>£5-10k</v>
      </c>
      <c r="X1250" s="7">
        <f t="shared" si="192"/>
        <v>50000</v>
      </c>
      <c r="Y1250" s="7" t="str">
        <f>IFERROR(INDEX(MileageBand!B:B,MATCH(VehicleData!X1250,MileageBand!A:A,0)),"Extremely High")</f>
        <v>Medium</v>
      </c>
      <c r="Z1250" s="7">
        <f t="shared" si="193"/>
        <v>1.4</v>
      </c>
      <c r="AA1250" s="9" t="str">
        <f t="shared" si="194"/>
        <v>Y</v>
      </c>
      <c r="AB1250" s="9" t="str">
        <f t="shared" si="195"/>
        <v>Y</v>
      </c>
      <c r="AC1250" s="9" t="str">
        <f t="shared" si="196"/>
        <v>Y</v>
      </c>
      <c r="AD1250" s="9" t="str">
        <f t="shared" si="197"/>
        <v>N</v>
      </c>
      <c r="AE1250" s="9" t="str">
        <f t="shared" si="198"/>
        <v>Y</v>
      </c>
      <c r="AF1250" s="11" t="str">
        <f t="shared" si="199"/>
        <v>N</v>
      </c>
    </row>
    <row r="1251" spans="1:32" ht="13" x14ac:dyDescent="0.15">
      <c r="A1251" s="1" t="s">
        <v>3208</v>
      </c>
      <c r="B1251" s="1" t="s">
        <v>51</v>
      </c>
      <c r="C1251" s="2">
        <v>3490</v>
      </c>
      <c r="D1251" s="1" t="s">
        <v>61</v>
      </c>
      <c r="E1251" s="1">
        <v>1</v>
      </c>
      <c r="F1251" s="1" t="s">
        <v>11</v>
      </c>
      <c r="G1251" s="2">
        <v>76037</v>
      </c>
      <c r="H1251" s="1" t="s">
        <v>65</v>
      </c>
      <c r="I1251" s="1" t="s">
        <v>25</v>
      </c>
      <c r="J1251" s="1" t="s">
        <v>13</v>
      </c>
      <c r="K1251" s="1">
        <v>13</v>
      </c>
      <c r="L1251" s="3">
        <v>45378</v>
      </c>
      <c r="M1251" s="1">
        <v>8</v>
      </c>
      <c r="N1251" s="1" t="s">
        <v>1204</v>
      </c>
      <c r="O1251" s="1" t="s">
        <v>20</v>
      </c>
      <c r="P1251" s="2">
        <v>1388</v>
      </c>
      <c r="Q1251" s="1">
        <v>48.7</v>
      </c>
      <c r="R1251" s="1">
        <v>5</v>
      </c>
      <c r="S1251" s="1">
        <v>133</v>
      </c>
      <c r="T1251" s="1">
        <v>2011</v>
      </c>
      <c r="U1251" s="5" t="str">
        <f t="shared" si="190"/>
        <v>Manual</v>
      </c>
      <c r="V1251" s="7">
        <f t="shared" si="191"/>
        <v>0</v>
      </c>
      <c r="W1251" s="7" t="str">
        <f>IFERROR(INDEX(PriceBands!C:C,MATCH(V1251,PriceBands!A:A,0)),"£30k+")</f>
        <v>£0-5k</v>
      </c>
      <c r="X1251" s="7">
        <f t="shared" si="192"/>
        <v>50000</v>
      </c>
      <c r="Y1251" s="7" t="str">
        <f>IFERROR(INDEX(MileageBand!B:B,MATCH(VehicleData!X1251,MileageBand!A:A,0)),"Extremely High")</f>
        <v>Medium</v>
      </c>
      <c r="Z1251" s="7">
        <f t="shared" si="193"/>
        <v>1.4</v>
      </c>
      <c r="AA1251" s="9" t="str">
        <f t="shared" si="194"/>
        <v>Y</v>
      </c>
      <c r="AB1251" s="9" t="str">
        <f t="shared" si="195"/>
        <v>Y</v>
      </c>
      <c r="AC1251" s="9" t="str">
        <f t="shared" si="196"/>
        <v>Y</v>
      </c>
      <c r="AD1251" s="9" t="str">
        <f t="shared" si="197"/>
        <v>N</v>
      </c>
      <c r="AE1251" s="9" t="str">
        <f t="shared" si="198"/>
        <v>Y</v>
      </c>
      <c r="AF1251" s="11" t="str">
        <f t="shared" si="199"/>
        <v>N</v>
      </c>
    </row>
    <row r="1252" spans="1:32" ht="13" x14ac:dyDescent="0.15">
      <c r="A1252" s="1" t="s">
        <v>3209</v>
      </c>
      <c r="B1252" s="1" t="s">
        <v>51</v>
      </c>
      <c r="C1252" s="2">
        <v>9695</v>
      </c>
      <c r="D1252" s="1" t="s">
        <v>433</v>
      </c>
      <c r="E1252" s="1">
        <v>1</v>
      </c>
      <c r="F1252" s="1" t="s">
        <v>11</v>
      </c>
      <c r="G1252" s="2">
        <v>48000</v>
      </c>
      <c r="H1252" s="1" t="s">
        <v>32</v>
      </c>
      <c r="I1252" s="1" t="s">
        <v>25</v>
      </c>
      <c r="J1252" s="1" t="s">
        <v>42</v>
      </c>
      <c r="K1252" s="1">
        <v>7</v>
      </c>
      <c r="L1252" s="3">
        <v>44750</v>
      </c>
      <c r="M1252" s="1">
        <v>16</v>
      </c>
      <c r="N1252" s="1" t="s">
        <v>3210</v>
      </c>
      <c r="O1252" s="1" t="s">
        <v>44</v>
      </c>
      <c r="P1252" s="1">
        <v>999</v>
      </c>
      <c r="Q1252" s="1">
        <v>54.3</v>
      </c>
      <c r="R1252" s="1">
        <v>7</v>
      </c>
      <c r="S1252" s="1">
        <v>119</v>
      </c>
      <c r="T1252" s="1">
        <v>2017</v>
      </c>
      <c r="U1252" s="5" t="str">
        <f t="shared" si="190"/>
        <v>Manual</v>
      </c>
      <c r="V1252" s="7">
        <f t="shared" si="191"/>
        <v>5000</v>
      </c>
      <c r="W1252" s="7" t="str">
        <f>IFERROR(INDEX(PriceBands!C:C,MATCH(V1252,PriceBands!A:A,0)),"£30k+")</f>
        <v>£5-10k</v>
      </c>
      <c r="X1252" s="7">
        <f t="shared" si="192"/>
        <v>0</v>
      </c>
      <c r="Y1252" s="7" t="str">
        <f>IFERROR(INDEX(MileageBand!B:B,MATCH(VehicleData!X1252,MileageBand!A:A,0)),"Extremely High")</f>
        <v>Low</v>
      </c>
      <c r="Z1252" s="7">
        <f t="shared" si="193"/>
        <v>1</v>
      </c>
      <c r="AA1252" s="9" t="str">
        <f t="shared" si="194"/>
        <v>Y</v>
      </c>
      <c r="AB1252" s="9" t="str">
        <f t="shared" si="195"/>
        <v>Y</v>
      </c>
      <c r="AC1252" s="9" t="str">
        <f t="shared" si="196"/>
        <v>Y</v>
      </c>
      <c r="AD1252" s="9" t="str">
        <f t="shared" si="197"/>
        <v>Y</v>
      </c>
      <c r="AE1252" s="9" t="str">
        <f t="shared" si="198"/>
        <v>Y</v>
      </c>
      <c r="AF1252" s="11" t="str">
        <f t="shared" si="199"/>
        <v>Y</v>
      </c>
    </row>
    <row r="1253" spans="1:32" ht="13" x14ac:dyDescent="0.15">
      <c r="A1253" s="1" t="s">
        <v>3211</v>
      </c>
      <c r="B1253" s="1" t="s">
        <v>22</v>
      </c>
      <c r="C1253" s="2">
        <v>9995</v>
      </c>
      <c r="D1253" s="1" t="s">
        <v>3212</v>
      </c>
      <c r="E1253" s="1">
        <v>2</v>
      </c>
      <c r="F1253" s="1" t="s">
        <v>24</v>
      </c>
      <c r="G1253" s="2">
        <v>39000</v>
      </c>
      <c r="H1253" s="1" t="s">
        <v>12</v>
      </c>
      <c r="I1253" s="1" t="s">
        <v>5</v>
      </c>
      <c r="J1253" s="1" t="s">
        <v>13</v>
      </c>
      <c r="K1253" s="1">
        <v>8</v>
      </c>
      <c r="L1253" s="3">
        <v>45646</v>
      </c>
      <c r="M1253" s="1">
        <v>12</v>
      </c>
      <c r="N1253" s="1" t="s">
        <v>3213</v>
      </c>
      <c r="O1253" s="1" t="s">
        <v>20</v>
      </c>
      <c r="P1253" s="2">
        <v>1598</v>
      </c>
      <c r="Q1253" s="1">
        <v>58.9</v>
      </c>
      <c r="R1253" s="1">
        <v>5</v>
      </c>
      <c r="S1253" s="1">
        <v>102</v>
      </c>
      <c r="T1253" s="1">
        <v>2016</v>
      </c>
      <c r="U1253" s="5" t="str">
        <f t="shared" si="190"/>
        <v>Automatic</v>
      </c>
      <c r="V1253" s="7">
        <f t="shared" si="191"/>
        <v>5000</v>
      </c>
      <c r="W1253" s="7" t="str">
        <f>IFERROR(INDEX(PriceBands!C:C,MATCH(V1253,PriceBands!A:A,0)),"£30k+")</f>
        <v>£5-10k</v>
      </c>
      <c r="X1253" s="7">
        <f t="shared" si="192"/>
        <v>0</v>
      </c>
      <c r="Y1253" s="7" t="str">
        <f>IFERROR(INDEX(MileageBand!B:B,MATCH(VehicleData!X1253,MileageBand!A:A,0)),"Extremely High")</f>
        <v>Low</v>
      </c>
      <c r="Z1253" s="7">
        <f t="shared" si="193"/>
        <v>1.6</v>
      </c>
      <c r="AA1253" s="9" t="str">
        <f t="shared" si="194"/>
        <v>Y</v>
      </c>
      <c r="AB1253" s="9" t="str">
        <f t="shared" si="195"/>
        <v>Y</v>
      </c>
      <c r="AC1253" s="9" t="str">
        <f t="shared" si="196"/>
        <v>Y</v>
      </c>
      <c r="AD1253" s="9" t="str">
        <f t="shared" si="197"/>
        <v>Y</v>
      </c>
      <c r="AE1253" s="9" t="str">
        <f t="shared" si="198"/>
        <v>Y</v>
      </c>
      <c r="AF1253" s="11" t="str">
        <f t="shared" si="199"/>
        <v>Y</v>
      </c>
    </row>
    <row r="1254" spans="1:32" ht="13" x14ac:dyDescent="0.15">
      <c r="A1254" s="1" t="s">
        <v>3214</v>
      </c>
      <c r="B1254" s="1" t="s">
        <v>51</v>
      </c>
      <c r="C1254" s="2">
        <v>8345</v>
      </c>
      <c r="D1254" s="1" t="s">
        <v>1158</v>
      </c>
      <c r="E1254" s="1">
        <v>1</v>
      </c>
      <c r="F1254" s="1" t="s">
        <v>11</v>
      </c>
      <c r="G1254" s="2">
        <v>12000</v>
      </c>
      <c r="H1254" s="1" t="s">
        <v>12</v>
      </c>
      <c r="I1254" s="1" t="s">
        <v>25</v>
      </c>
      <c r="J1254" s="1" t="s">
        <v>13</v>
      </c>
      <c r="K1254" s="1">
        <v>8</v>
      </c>
      <c r="L1254" s="3">
        <v>44531</v>
      </c>
      <c r="M1254" s="1">
        <v>11</v>
      </c>
      <c r="N1254" s="1" t="s">
        <v>3215</v>
      </c>
      <c r="O1254" s="1" t="s">
        <v>20</v>
      </c>
      <c r="P1254" s="1">
        <v>999</v>
      </c>
      <c r="Q1254" s="1">
        <v>61.4</v>
      </c>
      <c r="R1254" s="1">
        <v>5</v>
      </c>
      <c r="S1254" s="1">
        <v>105</v>
      </c>
      <c r="T1254" s="1">
        <v>2016</v>
      </c>
      <c r="U1254" s="5" t="str">
        <f t="shared" si="190"/>
        <v>Manual</v>
      </c>
      <c r="V1254" s="7">
        <f t="shared" si="191"/>
        <v>5000</v>
      </c>
      <c r="W1254" s="7" t="str">
        <f>IFERROR(INDEX(PriceBands!C:C,MATCH(V1254,PriceBands!A:A,0)),"£30k+")</f>
        <v>£5-10k</v>
      </c>
      <c r="X1254" s="7">
        <f t="shared" si="192"/>
        <v>0</v>
      </c>
      <c r="Y1254" s="7" t="str">
        <f>IFERROR(INDEX(MileageBand!B:B,MATCH(VehicleData!X1254,MileageBand!A:A,0)),"Extremely High")</f>
        <v>Low</v>
      </c>
      <c r="Z1254" s="7">
        <f t="shared" si="193"/>
        <v>1</v>
      </c>
      <c r="AA1254" s="9" t="str">
        <f t="shared" si="194"/>
        <v>Y</v>
      </c>
      <c r="AB1254" s="9" t="str">
        <f t="shared" si="195"/>
        <v>Y</v>
      </c>
      <c r="AC1254" s="9" t="str">
        <f t="shared" si="196"/>
        <v>Y</v>
      </c>
      <c r="AD1254" s="9" t="str">
        <f t="shared" si="197"/>
        <v>Y</v>
      </c>
      <c r="AE1254" s="9" t="str">
        <f t="shared" si="198"/>
        <v>Y</v>
      </c>
      <c r="AF1254" s="11" t="str">
        <f t="shared" si="199"/>
        <v>Y</v>
      </c>
    </row>
    <row r="1255" spans="1:32" ht="13" x14ac:dyDescent="0.15">
      <c r="A1255" s="1" t="s">
        <v>3216</v>
      </c>
      <c r="B1255" s="1" t="s">
        <v>970</v>
      </c>
      <c r="C1255" s="2">
        <v>18145</v>
      </c>
      <c r="D1255" s="1" t="s">
        <v>3217</v>
      </c>
      <c r="E1255" s="1">
        <v>2</v>
      </c>
      <c r="F1255" s="1" t="s">
        <v>11</v>
      </c>
      <c r="G1255" s="2">
        <v>1091</v>
      </c>
      <c r="H1255" s="1" t="s">
        <v>12</v>
      </c>
      <c r="I1255" s="1" t="s">
        <v>25</v>
      </c>
      <c r="J1255" s="1" t="s">
        <v>42</v>
      </c>
      <c r="K1255" s="1">
        <v>5</v>
      </c>
      <c r="L1255" s="3">
        <v>44804</v>
      </c>
      <c r="M1255" s="1">
        <v>20</v>
      </c>
      <c r="N1255" s="1" t="s">
        <v>3218</v>
      </c>
      <c r="O1255" s="1" t="s">
        <v>44</v>
      </c>
      <c r="P1255" s="2">
        <v>1200</v>
      </c>
      <c r="Q1255" s="1">
        <v>47.1</v>
      </c>
      <c r="R1255" s="1">
        <v>5</v>
      </c>
      <c r="S1255" s="1">
        <v>111</v>
      </c>
      <c r="T1255" s="1">
        <v>2019</v>
      </c>
      <c r="U1255" s="5" t="str">
        <f t="shared" si="190"/>
        <v>Automatic</v>
      </c>
      <c r="V1255" s="7">
        <f t="shared" si="191"/>
        <v>15000</v>
      </c>
      <c r="W1255" s="7" t="str">
        <f>IFERROR(INDEX(PriceBands!C:C,MATCH(V1255,PriceBands!A:A,0)),"£30k+")</f>
        <v>£15-20k</v>
      </c>
      <c r="X1255" s="7">
        <f t="shared" si="192"/>
        <v>0</v>
      </c>
      <c r="Y1255" s="7" t="str">
        <f>IFERROR(INDEX(MileageBand!B:B,MATCH(VehicleData!X1255,MileageBand!A:A,0)),"Extremely High")</f>
        <v>Low</v>
      </c>
      <c r="Z1255" s="7">
        <f t="shared" si="193"/>
        <v>1.2</v>
      </c>
      <c r="AA1255" s="9" t="str">
        <f t="shared" si="194"/>
        <v>Y</v>
      </c>
      <c r="AB1255" s="9" t="str">
        <f t="shared" si="195"/>
        <v>Y</v>
      </c>
      <c r="AC1255" s="9" t="str">
        <f t="shared" si="196"/>
        <v>Y</v>
      </c>
      <c r="AD1255" s="9" t="str">
        <f t="shared" si="197"/>
        <v>Y</v>
      </c>
      <c r="AE1255" s="9" t="str">
        <f t="shared" si="198"/>
        <v>Y</v>
      </c>
      <c r="AF1255" s="11" t="str">
        <f t="shared" si="199"/>
        <v>Y</v>
      </c>
    </row>
    <row r="1256" spans="1:32" ht="13" x14ac:dyDescent="0.15">
      <c r="A1256" s="1" t="s">
        <v>3219</v>
      </c>
      <c r="B1256" s="1" t="s">
        <v>375</v>
      </c>
      <c r="C1256" s="2">
        <v>5170</v>
      </c>
      <c r="D1256" s="1" t="s">
        <v>3220</v>
      </c>
      <c r="E1256" s="1">
        <v>2</v>
      </c>
      <c r="F1256" s="1" t="s">
        <v>11</v>
      </c>
      <c r="G1256" s="2">
        <v>10000</v>
      </c>
      <c r="H1256" s="1" t="s">
        <v>12</v>
      </c>
      <c r="I1256" s="1" t="s">
        <v>5</v>
      </c>
      <c r="J1256" s="1" t="s">
        <v>13</v>
      </c>
      <c r="K1256" s="1">
        <v>9</v>
      </c>
      <c r="L1256" s="3">
        <v>45563</v>
      </c>
      <c r="M1256" s="1">
        <v>7</v>
      </c>
      <c r="N1256" s="1" t="s">
        <v>3221</v>
      </c>
      <c r="O1256" s="1" t="s">
        <v>20</v>
      </c>
      <c r="P1256" s="1">
        <v>998</v>
      </c>
      <c r="Q1256" s="1">
        <v>67.3</v>
      </c>
      <c r="R1256" s="1">
        <v>4</v>
      </c>
      <c r="S1256" s="1">
        <v>97</v>
      </c>
      <c r="T1256" s="1">
        <v>2015</v>
      </c>
      <c r="U1256" s="5" t="str">
        <f t="shared" si="190"/>
        <v>Automatic</v>
      </c>
      <c r="V1256" s="7">
        <f t="shared" si="191"/>
        <v>5000</v>
      </c>
      <c r="W1256" s="7" t="str">
        <f>IFERROR(INDEX(PriceBands!C:C,MATCH(V1256,PriceBands!A:A,0)),"£30k+")</f>
        <v>£5-10k</v>
      </c>
      <c r="X1256" s="7">
        <f t="shared" si="192"/>
        <v>0</v>
      </c>
      <c r="Y1256" s="7" t="str">
        <f>IFERROR(INDEX(MileageBand!B:B,MATCH(VehicleData!X1256,MileageBand!A:A,0)),"Extremely High")</f>
        <v>Low</v>
      </c>
      <c r="Z1256" s="7">
        <f t="shared" si="193"/>
        <v>1</v>
      </c>
      <c r="AA1256" s="9" t="str">
        <f t="shared" si="194"/>
        <v>Y</v>
      </c>
      <c r="AB1256" s="9" t="str">
        <f t="shared" si="195"/>
        <v>Y</v>
      </c>
      <c r="AC1256" s="9" t="str">
        <f t="shared" si="196"/>
        <v>Y</v>
      </c>
      <c r="AD1256" s="9" t="str">
        <f t="shared" si="197"/>
        <v>Y</v>
      </c>
      <c r="AE1256" s="9" t="str">
        <f t="shared" si="198"/>
        <v>Y</v>
      </c>
      <c r="AF1256" s="11" t="str">
        <f t="shared" si="199"/>
        <v>Y</v>
      </c>
    </row>
    <row r="1257" spans="1:32" ht="13" x14ac:dyDescent="0.15">
      <c r="A1257" s="1" t="s">
        <v>3222</v>
      </c>
      <c r="B1257" s="1" t="s">
        <v>22</v>
      </c>
      <c r="C1257" s="2">
        <v>9880</v>
      </c>
      <c r="D1257" s="1" t="s">
        <v>3223</v>
      </c>
      <c r="E1257" s="1">
        <v>2</v>
      </c>
      <c r="F1257" s="1" t="s">
        <v>24</v>
      </c>
      <c r="G1257" s="2">
        <v>66844</v>
      </c>
      <c r="H1257" s="1" t="s">
        <v>48</v>
      </c>
      <c r="I1257" s="1" t="s">
        <v>25</v>
      </c>
      <c r="J1257" s="1" t="s">
        <v>13</v>
      </c>
      <c r="K1257" s="1">
        <v>9</v>
      </c>
      <c r="L1257" s="3">
        <v>45199</v>
      </c>
      <c r="M1257" s="1">
        <v>11</v>
      </c>
      <c r="N1257" s="1" t="s">
        <v>3224</v>
      </c>
      <c r="O1257" s="1" t="s">
        <v>3225</v>
      </c>
      <c r="P1257" s="2">
        <v>1598</v>
      </c>
      <c r="Q1257" s="1">
        <v>50</v>
      </c>
      <c r="R1257" s="1">
        <v>5</v>
      </c>
      <c r="S1257" s="1">
        <v>123</v>
      </c>
      <c r="T1257" s="1">
        <v>2015</v>
      </c>
      <c r="U1257" s="5" t="str">
        <f t="shared" si="190"/>
        <v>Automatic</v>
      </c>
      <c r="V1257" s="7">
        <f t="shared" si="191"/>
        <v>5000</v>
      </c>
      <c r="W1257" s="7" t="str">
        <f>IFERROR(INDEX(PriceBands!C:C,MATCH(V1257,PriceBands!A:A,0)),"£30k+")</f>
        <v>£5-10k</v>
      </c>
      <c r="X1257" s="7">
        <f t="shared" si="192"/>
        <v>50000</v>
      </c>
      <c r="Y1257" s="7" t="str">
        <f>IFERROR(INDEX(MileageBand!B:B,MATCH(VehicleData!X1257,MileageBand!A:A,0)),"Extremely High")</f>
        <v>Medium</v>
      </c>
      <c r="Z1257" s="7">
        <f t="shared" si="193"/>
        <v>1.6</v>
      </c>
      <c r="AA1257" s="9" t="str">
        <f t="shared" si="194"/>
        <v>Y</v>
      </c>
      <c r="AB1257" s="9" t="str">
        <f t="shared" si="195"/>
        <v>Y</v>
      </c>
      <c r="AC1257" s="9" t="str">
        <f t="shared" si="196"/>
        <v>Y</v>
      </c>
      <c r="AD1257" s="9" t="str">
        <f t="shared" si="197"/>
        <v>Y</v>
      </c>
      <c r="AE1257" s="9" t="str">
        <f t="shared" si="198"/>
        <v>Y</v>
      </c>
      <c r="AF1257" s="11" t="str">
        <f t="shared" si="199"/>
        <v>Y</v>
      </c>
    </row>
    <row r="1258" spans="1:32" ht="13" x14ac:dyDescent="0.15">
      <c r="A1258" s="1" t="s">
        <v>3226</v>
      </c>
      <c r="B1258" s="1" t="s">
        <v>17</v>
      </c>
      <c r="C1258" s="2">
        <v>8395</v>
      </c>
      <c r="D1258" s="1" t="s">
        <v>157</v>
      </c>
      <c r="E1258" s="1">
        <v>1</v>
      </c>
      <c r="F1258" s="1" t="s">
        <v>11</v>
      </c>
      <c r="G1258" s="2">
        <v>29050</v>
      </c>
      <c r="H1258" s="1" t="s">
        <v>56</v>
      </c>
      <c r="I1258" s="1" t="s">
        <v>25</v>
      </c>
      <c r="J1258" s="1" t="s">
        <v>13</v>
      </c>
      <c r="K1258" s="1">
        <v>6</v>
      </c>
      <c r="L1258" s="3">
        <v>44998</v>
      </c>
      <c r="M1258" s="1">
        <v>1</v>
      </c>
      <c r="N1258" s="1" t="s">
        <v>3227</v>
      </c>
      <c r="O1258" s="1" t="s">
        <v>20</v>
      </c>
      <c r="P1258" s="1">
        <v>999</v>
      </c>
      <c r="Q1258" s="1">
        <v>61.4</v>
      </c>
      <c r="R1258" s="1">
        <v>5</v>
      </c>
      <c r="S1258" s="1">
        <v>103</v>
      </c>
      <c r="T1258" s="1">
        <v>2018</v>
      </c>
      <c r="U1258" s="5" t="str">
        <f t="shared" si="190"/>
        <v>Manual</v>
      </c>
      <c r="V1258" s="7">
        <f t="shared" si="191"/>
        <v>5000</v>
      </c>
      <c r="W1258" s="7" t="str">
        <f>IFERROR(INDEX(PriceBands!C:C,MATCH(V1258,PriceBands!A:A,0)),"£30k+")</f>
        <v>£5-10k</v>
      </c>
      <c r="X1258" s="7">
        <f t="shared" si="192"/>
        <v>0</v>
      </c>
      <c r="Y1258" s="7" t="str">
        <f>IFERROR(INDEX(MileageBand!B:B,MATCH(VehicleData!X1258,MileageBand!A:A,0)),"Extremely High")</f>
        <v>Low</v>
      </c>
      <c r="Z1258" s="7">
        <f t="shared" si="193"/>
        <v>1</v>
      </c>
      <c r="AA1258" s="9" t="str">
        <f t="shared" si="194"/>
        <v>Y</v>
      </c>
      <c r="AB1258" s="9" t="str">
        <f t="shared" si="195"/>
        <v>Y</v>
      </c>
      <c r="AC1258" s="9" t="str">
        <f t="shared" si="196"/>
        <v>Y</v>
      </c>
      <c r="AD1258" s="9" t="str">
        <f t="shared" si="197"/>
        <v>Y</v>
      </c>
      <c r="AE1258" s="9" t="str">
        <f t="shared" si="198"/>
        <v>Y</v>
      </c>
      <c r="AF1258" s="11" t="str">
        <f t="shared" si="199"/>
        <v>Y</v>
      </c>
    </row>
    <row r="1259" spans="1:32" ht="13" x14ac:dyDescent="0.15">
      <c r="A1259" s="1" t="s">
        <v>3228</v>
      </c>
      <c r="B1259" s="1" t="s">
        <v>9</v>
      </c>
      <c r="C1259" s="2">
        <v>6845</v>
      </c>
      <c r="D1259" s="1" t="s">
        <v>81</v>
      </c>
      <c r="E1259" s="1">
        <v>1</v>
      </c>
      <c r="F1259" s="1" t="s">
        <v>11</v>
      </c>
      <c r="G1259" s="2">
        <v>20717</v>
      </c>
      <c r="H1259" s="1" t="s">
        <v>12</v>
      </c>
      <c r="I1259" s="1" t="s">
        <v>5</v>
      </c>
      <c r="J1259" s="1" t="s">
        <v>13</v>
      </c>
      <c r="K1259" s="1">
        <v>7</v>
      </c>
      <c r="L1259" s="3">
        <v>45711</v>
      </c>
      <c r="M1259" s="1">
        <v>6</v>
      </c>
      <c r="N1259" s="1" t="s">
        <v>3229</v>
      </c>
      <c r="O1259" s="1" t="s">
        <v>20</v>
      </c>
      <c r="P1259" s="2">
        <v>1399</v>
      </c>
      <c r="Q1259" s="1">
        <v>51.4</v>
      </c>
      <c r="R1259" s="1">
        <v>5</v>
      </c>
      <c r="S1259" s="1">
        <v>128</v>
      </c>
      <c r="T1259" s="1">
        <v>2017</v>
      </c>
      <c r="U1259" s="5" t="str">
        <f t="shared" si="190"/>
        <v>Manual</v>
      </c>
      <c r="V1259" s="7">
        <f t="shared" si="191"/>
        <v>5000</v>
      </c>
      <c r="W1259" s="7" t="str">
        <f>IFERROR(INDEX(PriceBands!C:C,MATCH(V1259,PriceBands!A:A,0)),"£30k+")</f>
        <v>£5-10k</v>
      </c>
      <c r="X1259" s="7">
        <f t="shared" si="192"/>
        <v>0</v>
      </c>
      <c r="Y1259" s="7" t="str">
        <f>IFERROR(INDEX(MileageBand!B:B,MATCH(VehicleData!X1259,MileageBand!A:A,0)),"Extremely High")</f>
        <v>Low</v>
      </c>
      <c r="Z1259" s="7">
        <f t="shared" si="193"/>
        <v>1.4</v>
      </c>
      <c r="AA1259" s="9" t="str">
        <f t="shared" si="194"/>
        <v>Y</v>
      </c>
      <c r="AB1259" s="9" t="str">
        <f t="shared" si="195"/>
        <v>Y</v>
      </c>
      <c r="AC1259" s="9" t="str">
        <f t="shared" si="196"/>
        <v>Y</v>
      </c>
      <c r="AD1259" s="9" t="str">
        <f t="shared" si="197"/>
        <v>Y</v>
      </c>
      <c r="AE1259" s="9" t="str">
        <f t="shared" si="198"/>
        <v>Y</v>
      </c>
      <c r="AF1259" s="11" t="str">
        <f t="shared" si="199"/>
        <v>Y</v>
      </c>
    </row>
    <row r="1260" spans="1:32" ht="13" x14ac:dyDescent="0.15">
      <c r="A1260" s="1" t="s">
        <v>3230</v>
      </c>
      <c r="B1260" s="1" t="s">
        <v>112</v>
      </c>
      <c r="C1260" s="2">
        <v>3945</v>
      </c>
      <c r="D1260" s="1" t="s">
        <v>3231</v>
      </c>
      <c r="E1260" s="1">
        <v>1</v>
      </c>
      <c r="F1260" s="1" t="s">
        <v>11</v>
      </c>
      <c r="G1260" s="2">
        <v>17000</v>
      </c>
      <c r="H1260" s="1" t="s">
        <v>48</v>
      </c>
      <c r="I1260" s="1" t="s">
        <v>25</v>
      </c>
      <c r="J1260" s="1" t="s">
        <v>13</v>
      </c>
      <c r="K1260" s="1">
        <v>11</v>
      </c>
      <c r="L1260" s="3">
        <v>44506</v>
      </c>
      <c r="M1260" s="1">
        <v>8</v>
      </c>
      <c r="N1260" s="1" t="s">
        <v>3232</v>
      </c>
      <c r="O1260" s="1" t="s">
        <v>15</v>
      </c>
      <c r="P1260" s="2">
        <v>1200</v>
      </c>
      <c r="Q1260" s="1">
        <v>62.8</v>
      </c>
      <c r="R1260" s="1">
        <v>5</v>
      </c>
      <c r="S1260" s="1">
        <v>104</v>
      </c>
      <c r="T1260" s="1">
        <v>2013</v>
      </c>
      <c r="U1260" s="5" t="str">
        <f t="shared" si="190"/>
        <v>Manual</v>
      </c>
      <c r="V1260" s="7">
        <f t="shared" si="191"/>
        <v>0</v>
      </c>
      <c r="W1260" s="7" t="str">
        <f>IFERROR(INDEX(PriceBands!C:C,MATCH(V1260,PriceBands!A:A,0)),"£30k+")</f>
        <v>£0-5k</v>
      </c>
      <c r="X1260" s="7">
        <f t="shared" si="192"/>
        <v>0</v>
      </c>
      <c r="Y1260" s="7" t="str">
        <f>IFERROR(INDEX(MileageBand!B:B,MATCH(VehicleData!X1260,MileageBand!A:A,0)),"Extremely High")</f>
        <v>Low</v>
      </c>
      <c r="Z1260" s="7">
        <f t="shared" si="193"/>
        <v>1.2</v>
      </c>
      <c r="AA1260" s="9" t="str">
        <f t="shared" si="194"/>
        <v>Y</v>
      </c>
      <c r="AB1260" s="9" t="str">
        <f t="shared" si="195"/>
        <v>Y</v>
      </c>
      <c r="AC1260" s="9" t="str">
        <f t="shared" si="196"/>
        <v>Y</v>
      </c>
      <c r="AD1260" s="9" t="str">
        <f t="shared" si="197"/>
        <v>N</v>
      </c>
      <c r="AE1260" s="9" t="str">
        <f t="shared" si="198"/>
        <v>Y</v>
      </c>
      <c r="AF1260" s="11" t="str">
        <f t="shared" si="199"/>
        <v>N</v>
      </c>
    </row>
    <row r="1261" spans="1:32" ht="13" x14ac:dyDescent="0.15">
      <c r="A1261" s="1" t="s">
        <v>3233</v>
      </c>
      <c r="B1261" s="1" t="s">
        <v>266</v>
      </c>
      <c r="C1261" s="2">
        <v>1445</v>
      </c>
      <c r="D1261" s="1" t="s">
        <v>3234</v>
      </c>
      <c r="E1261" s="1">
        <v>1</v>
      </c>
      <c r="F1261" s="1" t="s">
        <v>24</v>
      </c>
      <c r="G1261" s="2">
        <v>23701</v>
      </c>
      <c r="H1261" s="1" t="s">
        <v>65</v>
      </c>
      <c r="I1261" s="1" t="s">
        <v>25</v>
      </c>
      <c r="J1261" s="1" t="s">
        <v>13</v>
      </c>
      <c r="K1261" s="1">
        <v>15</v>
      </c>
      <c r="L1261" s="3">
        <v>44939</v>
      </c>
      <c r="M1261" s="1">
        <v>16</v>
      </c>
      <c r="N1261" s="1" t="s">
        <v>3235</v>
      </c>
      <c r="O1261" s="1" t="s">
        <v>20</v>
      </c>
      <c r="P1261" s="2">
        <v>1461</v>
      </c>
      <c r="Q1261" s="1">
        <v>61.4</v>
      </c>
      <c r="R1261" s="1">
        <v>5</v>
      </c>
      <c r="S1261" s="1">
        <v>120</v>
      </c>
      <c r="T1261" s="1">
        <v>2009</v>
      </c>
      <c r="U1261" s="5" t="str">
        <f t="shared" si="190"/>
        <v>Manual</v>
      </c>
      <c r="V1261" s="7">
        <f t="shared" si="191"/>
        <v>0</v>
      </c>
      <c r="W1261" s="7" t="str">
        <f>IFERROR(INDEX(PriceBands!C:C,MATCH(V1261,PriceBands!A:A,0)),"£30k+")</f>
        <v>£0-5k</v>
      </c>
      <c r="X1261" s="7">
        <f t="shared" si="192"/>
        <v>0</v>
      </c>
      <c r="Y1261" s="7" t="str">
        <f>IFERROR(INDEX(MileageBand!B:B,MATCH(VehicleData!X1261,MileageBand!A:A,0)),"Extremely High")</f>
        <v>Low</v>
      </c>
      <c r="Z1261" s="7">
        <f t="shared" si="193"/>
        <v>1.5</v>
      </c>
      <c r="AA1261" s="9" t="str">
        <f t="shared" si="194"/>
        <v>Y</v>
      </c>
      <c r="AB1261" s="9" t="str">
        <f t="shared" si="195"/>
        <v>Y</v>
      </c>
      <c r="AC1261" s="9" t="str">
        <f t="shared" si="196"/>
        <v>Y</v>
      </c>
      <c r="AD1261" s="9" t="str">
        <f t="shared" si="197"/>
        <v>N</v>
      </c>
      <c r="AE1261" s="9" t="str">
        <f t="shared" si="198"/>
        <v>Y</v>
      </c>
      <c r="AF1261" s="11" t="str">
        <f t="shared" si="199"/>
        <v>N</v>
      </c>
    </row>
    <row r="1262" spans="1:32" ht="13" x14ac:dyDescent="0.15">
      <c r="A1262" s="1" t="s">
        <v>3236</v>
      </c>
      <c r="B1262" s="1" t="s">
        <v>22</v>
      </c>
      <c r="C1262" s="2">
        <v>6145</v>
      </c>
      <c r="D1262" s="1" t="s">
        <v>3237</v>
      </c>
      <c r="E1262" s="1">
        <v>2</v>
      </c>
      <c r="F1262" s="1" t="s">
        <v>11</v>
      </c>
      <c r="G1262" s="2">
        <v>63000</v>
      </c>
      <c r="H1262" s="1" t="s">
        <v>65</v>
      </c>
      <c r="I1262" s="1" t="s">
        <v>66</v>
      </c>
      <c r="J1262" s="1" t="s">
        <v>13</v>
      </c>
      <c r="K1262" s="1">
        <v>10</v>
      </c>
      <c r="L1262" s="3">
        <v>45138</v>
      </c>
      <c r="M1262" s="1">
        <v>11</v>
      </c>
      <c r="N1262" s="1" t="s">
        <v>3238</v>
      </c>
      <c r="O1262" s="1" t="s">
        <v>20</v>
      </c>
      <c r="P1262" s="2">
        <v>1197</v>
      </c>
      <c r="Q1262" s="1">
        <v>58.9</v>
      </c>
      <c r="R1262" s="1">
        <v>5</v>
      </c>
      <c r="S1262" s="1">
        <v>115</v>
      </c>
      <c r="T1262" s="1">
        <v>2014</v>
      </c>
      <c r="U1262" s="5" t="str">
        <f t="shared" si="190"/>
        <v>Automatic</v>
      </c>
      <c r="V1262" s="7">
        <f t="shared" si="191"/>
        <v>5000</v>
      </c>
      <c r="W1262" s="7" t="str">
        <f>IFERROR(INDEX(PriceBands!C:C,MATCH(V1262,PriceBands!A:A,0)),"£30k+")</f>
        <v>£5-10k</v>
      </c>
      <c r="X1262" s="7">
        <f t="shared" si="192"/>
        <v>50000</v>
      </c>
      <c r="Y1262" s="7" t="str">
        <f>IFERROR(INDEX(MileageBand!B:B,MATCH(VehicleData!X1262,MileageBand!A:A,0)),"Extremely High")</f>
        <v>Medium</v>
      </c>
      <c r="Z1262" s="7">
        <f t="shared" si="193"/>
        <v>1.2</v>
      </c>
      <c r="AA1262" s="9" t="str">
        <f t="shared" si="194"/>
        <v>Y</v>
      </c>
      <c r="AB1262" s="9" t="str">
        <f t="shared" si="195"/>
        <v>Y</v>
      </c>
      <c r="AC1262" s="9" t="str">
        <f t="shared" si="196"/>
        <v>Y</v>
      </c>
      <c r="AD1262" s="9" t="str">
        <f t="shared" si="197"/>
        <v>Y</v>
      </c>
      <c r="AE1262" s="9" t="str">
        <f t="shared" si="198"/>
        <v>Y</v>
      </c>
      <c r="AF1262" s="11" t="str">
        <f t="shared" si="199"/>
        <v>Y</v>
      </c>
    </row>
    <row r="1263" spans="1:32" ht="13" x14ac:dyDescent="0.15">
      <c r="A1263" s="1" t="s">
        <v>3239</v>
      </c>
      <c r="B1263" s="1" t="s">
        <v>104</v>
      </c>
      <c r="C1263" s="2">
        <v>16624</v>
      </c>
      <c r="D1263" s="1" t="s">
        <v>218</v>
      </c>
      <c r="E1263" s="1">
        <v>2</v>
      </c>
      <c r="F1263" s="1" t="s">
        <v>3</v>
      </c>
      <c r="G1263" s="2">
        <v>19020</v>
      </c>
      <c r="H1263" s="1" t="s">
        <v>56</v>
      </c>
      <c r="I1263" s="1" t="s">
        <v>5</v>
      </c>
      <c r="J1263" s="1" t="s">
        <v>13</v>
      </c>
      <c r="K1263" s="1">
        <v>2</v>
      </c>
      <c r="L1263" s="3">
        <v>45747</v>
      </c>
      <c r="M1263" s="1">
        <v>15</v>
      </c>
      <c r="N1263" s="1" t="s">
        <v>3240</v>
      </c>
      <c r="O1263" s="1" t="s">
        <v>20</v>
      </c>
      <c r="P1263" s="2">
        <v>1798</v>
      </c>
      <c r="Q1263" s="1">
        <v>62.8</v>
      </c>
      <c r="R1263" s="1">
        <v>5</v>
      </c>
      <c r="S1263" s="1">
        <v>102</v>
      </c>
      <c r="T1263" s="1">
        <v>2022</v>
      </c>
      <c r="U1263" s="5" t="str">
        <f t="shared" si="190"/>
        <v>Automatic</v>
      </c>
      <c r="V1263" s="7">
        <f t="shared" si="191"/>
        <v>15000</v>
      </c>
      <c r="W1263" s="7" t="str">
        <f>IFERROR(INDEX(PriceBands!C:C,MATCH(V1263,PriceBands!A:A,0)),"£30k+")</f>
        <v>£15-20k</v>
      </c>
      <c r="X1263" s="7">
        <f t="shared" si="192"/>
        <v>0</v>
      </c>
      <c r="Y1263" s="7" t="str">
        <f>IFERROR(INDEX(MileageBand!B:B,MATCH(VehicleData!X1263,MileageBand!A:A,0)),"Extremely High")</f>
        <v>Low</v>
      </c>
      <c r="Z1263" s="7">
        <f t="shared" si="193"/>
        <v>1.8</v>
      </c>
      <c r="AA1263" s="9" t="str">
        <f t="shared" si="194"/>
        <v>Y</v>
      </c>
      <c r="AB1263" s="9" t="str">
        <f t="shared" si="195"/>
        <v>Y</v>
      </c>
      <c r="AC1263" s="9" t="str">
        <f t="shared" si="196"/>
        <v>Y</v>
      </c>
      <c r="AD1263" s="9" t="str">
        <f t="shared" si="197"/>
        <v>Y</v>
      </c>
      <c r="AE1263" s="9" t="str">
        <f t="shared" si="198"/>
        <v>Y</v>
      </c>
      <c r="AF1263" s="11" t="str">
        <f t="shared" si="199"/>
        <v>Y</v>
      </c>
    </row>
    <row r="1264" spans="1:32" ht="13" x14ac:dyDescent="0.15">
      <c r="A1264" s="1" t="s">
        <v>3241</v>
      </c>
      <c r="B1264" s="1" t="s">
        <v>51</v>
      </c>
      <c r="C1264" s="2">
        <v>12640</v>
      </c>
      <c r="D1264" s="1" t="s">
        <v>911</v>
      </c>
      <c r="E1264" s="1">
        <v>2</v>
      </c>
      <c r="F1264" s="1" t="s">
        <v>11</v>
      </c>
      <c r="G1264" s="2">
        <v>35467</v>
      </c>
      <c r="H1264" s="1" t="s">
        <v>65</v>
      </c>
      <c r="I1264" s="1" t="s">
        <v>25</v>
      </c>
      <c r="J1264" s="1" t="s">
        <v>13</v>
      </c>
      <c r="K1264" s="1">
        <v>6</v>
      </c>
      <c r="L1264" s="3">
        <v>45040</v>
      </c>
      <c r="M1264" s="1">
        <v>12</v>
      </c>
      <c r="N1264" s="1" t="s">
        <v>3242</v>
      </c>
      <c r="O1264" s="1" t="s">
        <v>20</v>
      </c>
      <c r="P1264" s="1">
        <v>999</v>
      </c>
      <c r="Q1264" s="1">
        <v>51.4</v>
      </c>
      <c r="R1264" s="1">
        <v>5</v>
      </c>
      <c r="S1264" s="1">
        <v>125</v>
      </c>
      <c r="T1264" s="1">
        <v>2018</v>
      </c>
      <c r="U1264" s="5" t="str">
        <f t="shared" si="190"/>
        <v>Automatic</v>
      </c>
      <c r="V1264" s="7">
        <f t="shared" si="191"/>
        <v>10000</v>
      </c>
      <c r="W1264" s="7" t="str">
        <f>IFERROR(INDEX(PriceBands!C:C,MATCH(V1264,PriceBands!A:A,0)),"£30k+")</f>
        <v>£10-£15k</v>
      </c>
      <c r="X1264" s="7">
        <f t="shared" si="192"/>
        <v>0</v>
      </c>
      <c r="Y1264" s="7" t="str">
        <f>IFERROR(INDEX(MileageBand!B:B,MATCH(VehicleData!X1264,MileageBand!A:A,0)),"Extremely High")</f>
        <v>Low</v>
      </c>
      <c r="Z1264" s="7">
        <f t="shared" si="193"/>
        <v>1</v>
      </c>
      <c r="AA1264" s="9" t="str">
        <f t="shared" si="194"/>
        <v>Y</v>
      </c>
      <c r="AB1264" s="9" t="str">
        <f t="shared" si="195"/>
        <v>Y</v>
      </c>
      <c r="AC1264" s="9" t="str">
        <f t="shared" si="196"/>
        <v>Y</v>
      </c>
      <c r="AD1264" s="9" t="str">
        <f t="shared" si="197"/>
        <v>Y</v>
      </c>
      <c r="AE1264" s="9" t="str">
        <f t="shared" si="198"/>
        <v>Y</v>
      </c>
      <c r="AF1264" s="11" t="str">
        <f t="shared" si="199"/>
        <v>Y</v>
      </c>
    </row>
    <row r="1265" spans="1:32" ht="13" x14ac:dyDescent="0.15">
      <c r="A1265" s="1" t="s">
        <v>3243</v>
      </c>
      <c r="B1265" s="1" t="s">
        <v>94</v>
      </c>
      <c r="C1265" s="2">
        <v>15245</v>
      </c>
      <c r="D1265" s="1" t="s">
        <v>3244</v>
      </c>
      <c r="E1265" s="1">
        <v>2</v>
      </c>
      <c r="F1265" s="1" t="s">
        <v>24</v>
      </c>
      <c r="G1265" s="2">
        <v>72000</v>
      </c>
      <c r="H1265" s="1" t="s">
        <v>48</v>
      </c>
      <c r="I1265" s="1" t="s">
        <v>5</v>
      </c>
      <c r="J1265" s="1" t="s">
        <v>6</v>
      </c>
      <c r="K1265" s="1">
        <v>9</v>
      </c>
      <c r="L1265" s="3">
        <v>45764</v>
      </c>
      <c r="M1265" s="1">
        <v>31</v>
      </c>
      <c r="N1265" s="1" t="s">
        <v>3245</v>
      </c>
      <c r="O1265" s="1" t="s">
        <v>6</v>
      </c>
      <c r="P1265" s="2">
        <v>1995</v>
      </c>
      <c r="Q1265" s="1">
        <v>65.7</v>
      </c>
      <c r="R1265" s="1">
        <v>5</v>
      </c>
      <c r="S1265" s="1">
        <v>114</v>
      </c>
      <c r="T1265" s="1">
        <v>2015</v>
      </c>
      <c r="U1265" s="5" t="str">
        <f t="shared" si="190"/>
        <v>Automatic</v>
      </c>
      <c r="V1265" s="7">
        <f t="shared" si="191"/>
        <v>15000</v>
      </c>
      <c r="W1265" s="7" t="str">
        <f>IFERROR(INDEX(PriceBands!C:C,MATCH(V1265,PriceBands!A:A,0)),"£30k+")</f>
        <v>£15-20k</v>
      </c>
      <c r="X1265" s="7">
        <f t="shared" si="192"/>
        <v>50000</v>
      </c>
      <c r="Y1265" s="7" t="str">
        <f>IFERROR(INDEX(MileageBand!B:B,MATCH(VehicleData!X1265,MileageBand!A:A,0)),"Extremely High")</f>
        <v>Medium</v>
      </c>
      <c r="Z1265" s="7">
        <f t="shared" si="193"/>
        <v>2</v>
      </c>
      <c r="AA1265" s="9" t="str">
        <f t="shared" si="194"/>
        <v>Y</v>
      </c>
      <c r="AB1265" s="9" t="str">
        <f t="shared" si="195"/>
        <v>Y</v>
      </c>
      <c r="AC1265" s="9" t="str">
        <f t="shared" si="196"/>
        <v>Y</v>
      </c>
      <c r="AD1265" s="9" t="str">
        <f t="shared" si="197"/>
        <v>Y</v>
      </c>
      <c r="AE1265" s="9" t="str">
        <f t="shared" si="198"/>
        <v>Y</v>
      </c>
      <c r="AF1265" s="11" t="str">
        <f t="shared" si="199"/>
        <v>Y</v>
      </c>
    </row>
    <row r="1266" spans="1:32" ht="13" x14ac:dyDescent="0.15">
      <c r="A1266" s="1" t="s">
        <v>3246</v>
      </c>
      <c r="B1266" s="1" t="s">
        <v>46</v>
      </c>
      <c r="C1266" s="2">
        <v>7845</v>
      </c>
      <c r="D1266" s="1" t="s">
        <v>3247</v>
      </c>
      <c r="E1266" s="1">
        <v>2</v>
      </c>
      <c r="F1266" s="1" t="s">
        <v>24</v>
      </c>
      <c r="G1266" s="2">
        <v>143000</v>
      </c>
      <c r="H1266" s="1" t="s">
        <v>65</v>
      </c>
      <c r="I1266" s="1" t="s">
        <v>25</v>
      </c>
      <c r="J1266" s="1" t="s">
        <v>117</v>
      </c>
      <c r="K1266" s="1">
        <v>12</v>
      </c>
      <c r="L1266" s="3">
        <v>45208</v>
      </c>
      <c r="M1266" s="1">
        <v>29</v>
      </c>
      <c r="N1266" s="1" t="s">
        <v>3248</v>
      </c>
      <c r="O1266" s="1" t="s">
        <v>119</v>
      </c>
      <c r="P1266" s="2">
        <v>2967</v>
      </c>
      <c r="Q1266" s="1">
        <v>57.7</v>
      </c>
      <c r="R1266" s="1">
        <v>4</v>
      </c>
      <c r="S1266" s="1">
        <v>129</v>
      </c>
      <c r="T1266" s="1">
        <v>2012</v>
      </c>
      <c r="U1266" s="5" t="str">
        <f t="shared" si="190"/>
        <v>Automatic</v>
      </c>
      <c r="V1266" s="7">
        <f t="shared" si="191"/>
        <v>5000</v>
      </c>
      <c r="W1266" s="7" t="str">
        <f>IFERROR(INDEX(PriceBands!C:C,MATCH(V1266,PriceBands!A:A,0)),"£30k+")</f>
        <v>£5-10k</v>
      </c>
      <c r="X1266" s="7">
        <f t="shared" si="192"/>
        <v>100000</v>
      </c>
      <c r="Y1266" s="7" t="str">
        <f>IFERROR(INDEX(MileageBand!B:B,MATCH(VehicleData!X1266,MileageBand!A:A,0)),"Extremely High")</f>
        <v>High</v>
      </c>
      <c r="Z1266" s="7">
        <f t="shared" si="193"/>
        <v>3</v>
      </c>
      <c r="AA1266" s="9" t="str">
        <f t="shared" si="194"/>
        <v>Y</v>
      </c>
      <c r="AB1266" s="9" t="str">
        <f t="shared" si="195"/>
        <v>N</v>
      </c>
      <c r="AC1266" s="9" t="str">
        <f t="shared" si="196"/>
        <v>N</v>
      </c>
      <c r="AD1266" s="9" t="str">
        <f t="shared" si="197"/>
        <v>N</v>
      </c>
      <c r="AE1266" s="9" t="str">
        <f t="shared" si="198"/>
        <v>Y</v>
      </c>
      <c r="AF1266" s="11" t="str">
        <f t="shared" si="199"/>
        <v>N</v>
      </c>
    </row>
    <row r="1267" spans="1:32" ht="13" x14ac:dyDescent="0.15">
      <c r="A1267" s="1" t="s">
        <v>3249</v>
      </c>
      <c r="B1267" s="1" t="s">
        <v>17</v>
      </c>
      <c r="C1267" s="2">
        <v>7886</v>
      </c>
      <c r="D1267" s="1" t="s">
        <v>3250</v>
      </c>
      <c r="E1267" s="1">
        <v>2</v>
      </c>
      <c r="F1267" s="1" t="s">
        <v>24</v>
      </c>
      <c r="G1267" s="2">
        <v>83000</v>
      </c>
      <c r="H1267" s="1" t="s">
        <v>12</v>
      </c>
      <c r="I1267" s="1" t="s">
        <v>5</v>
      </c>
      <c r="J1267" s="1" t="s">
        <v>13</v>
      </c>
      <c r="K1267" s="1">
        <v>9</v>
      </c>
      <c r="L1267" s="3">
        <v>45591</v>
      </c>
      <c r="M1267" s="1">
        <v>19</v>
      </c>
      <c r="N1267" s="1" t="s">
        <v>3251</v>
      </c>
      <c r="O1267" s="1" t="s">
        <v>20</v>
      </c>
      <c r="P1267" s="2">
        <v>1598</v>
      </c>
      <c r="Q1267" s="1">
        <v>61.4</v>
      </c>
      <c r="R1267" s="1">
        <v>5</v>
      </c>
      <c r="S1267" s="1">
        <v>128</v>
      </c>
      <c r="T1267" s="1">
        <v>2015</v>
      </c>
      <c r="U1267" s="5" t="str">
        <f t="shared" si="190"/>
        <v>Automatic</v>
      </c>
      <c r="V1267" s="7">
        <f t="shared" si="191"/>
        <v>5000</v>
      </c>
      <c r="W1267" s="7" t="str">
        <f>IFERROR(INDEX(PriceBands!C:C,MATCH(V1267,PriceBands!A:A,0)),"£30k+")</f>
        <v>£5-10k</v>
      </c>
      <c r="X1267" s="7">
        <f t="shared" si="192"/>
        <v>50000</v>
      </c>
      <c r="Y1267" s="7" t="str">
        <f>IFERROR(INDEX(MileageBand!B:B,MATCH(VehicleData!X1267,MileageBand!A:A,0)),"Extremely High")</f>
        <v>Medium</v>
      </c>
      <c r="Z1267" s="7">
        <f t="shared" si="193"/>
        <v>1.6</v>
      </c>
      <c r="AA1267" s="9" t="str">
        <f t="shared" si="194"/>
        <v>Y</v>
      </c>
      <c r="AB1267" s="9" t="str">
        <f t="shared" si="195"/>
        <v>Y</v>
      </c>
      <c r="AC1267" s="9" t="str">
        <f t="shared" si="196"/>
        <v>Y</v>
      </c>
      <c r="AD1267" s="9" t="str">
        <f t="shared" si="197"/>
        <v>Y</v>
      </c>
      <c r="AE1267" s="9" t="str">
        <f t="shared" si="198"/>
        <v>Y</v>
      </c>
      <c r="AF1267" s="11" t="str">
        <f t="shared" si="199"/>
        <v>Y</v>
      </c>
    </row>
    <row r="1268" spans="1:32" ht="13" x14ac:dyDescent="0.15">
      <c r="A1268" s="1" t="s">
        <v>3252</v>
      </c>
      <c r="B1268" s="1" t="s">
        <v>51</v>
      </c>
      <c r="C1268" s="2">
        <v>9695</v>
      </c>
      <c r="D1268" s="1" t="s">
        <v>418</v>
      </c>
      <c r="E1268" s="1">
        <v>1</v>
      </c>
      <c r="F1268" s="1" t="s">
        <v>24</v>
      </c>
      <c r="G1268" s="2">
        <v>25000</v>
      </c>
      <c r="H1268" s="1" t="s">
        <v>56</v>
      </c>
      <c r="I1268" s="1" t="s">
        <v>33</v>
      </c>
      <c r="J1268" s="1" t="s">
        <v>57</v>
      </c>
      <c r="K1268" s="1">
        <v>10</v>
      </c>
      <c r="L1268" s="3">
        <v>45533</v>
      </c>
      <c r="M1268" s="1">
        <v>8</v>
      </c>
      <c r="N1268" s="1" t="s">
        <v>3253</v>
      </c>
      <c r="O1268" s="1" t="s">
        <v>59</v>
      </c>
      <c r="P1268" s="2">
        <v>2198</v>
      </c>
      <c r="Q1268" s="1">
        <v>42.2</v>
      </c>
      <c r="R1268" s="1">
        <v>3</v>
      </c>
      <c r="S1268" s="1">
        <v>186</v>
      </c>
      <c r="T1268" s="1">
        <v>2014</v>
      </c>
      <c r="U1268" s="5" t="str">
        <f t="shared" si="190"/>
        <v>Manual</v>
      </c>
      <c r="V1268" s="7">
        <f t="shared" si="191"/>
        <v>5000</v>
      </c>
      <c r="W1268" s="7" t="str">
        <f>IFERROR(INDEX(PriceBands!C:C,MATCH(V1268,PriceBands!A:A,0)),"£30k+")</f>
        <v>£5-10k</v>
      </c>
      <c r="X1268" s="7">
        <f t="shared" si="192"/>
        <v>0</v>
      </c>
      <c r="Y1268" s="7" t="str">
        <f>IFERROR(INDEX(MileageBand!B:B,MATCH(VehicleData!X1268,MileageBand!A:A,0)),"Extremely High")</f>
        <v>Low</v>
      </c>
      <c r="Z1268" s="7">
        <f t="shared" si="193"/>
        <v>2.2000000000000002</v>
      </c>
      <c r="AA1268" s="9" t="str">
        <f t="shared" si="194"/>
        <v>Y</v>
      </c>
      <c r="AB1268" s="9" t="str">
        <f t="shared" si="195"/>
        <v>Y</v>
      </c>
      <c r="AC1268" s="9" t="str">
        <f t="shared" si="196"/>
        <v>Y</v>
      </c>
      <c r="AD1268" s="9" t="str">
        <f t="shared" si="197"/>
        <v>Y</v>
      </c>
      <c r="AE1268" s="9" t="str">
        <f t="shared" si="198"/>
        <v>Y</v>
      </c>
      <c r="AF1268" s="11" t="str">
        <f t="shared" si="199"/>
        <v>Y</v>
      </c>
    </row>
    <row r="1269" spans="1:32" ht="13" x14ac:dyDescent="0.15">
      <c r="A1269" s="1" t="s">
        <v>3254</v>
      </c>
      <c r="B1269" s="1" t="s">
        <v>9</v>
      </c>
      <c r="C1269" s="2">
        <v>5460</v>
      </c>
      <c r="D1269" s="1" t="s">
        <v>1629</v>
      </c>
      <c r="E1269" s="1">
        <v>1</v>
      </c>
      <c r="F1269" s="1" t="s">
        <v>24</v>
      </c>
      <c r="G1269" s="2">
        <v>162522</v>
      </c>
      <c r="H1269" s="1" t="s">
        <v>65</v>
      </c>
      <c r="I1269" s="1" t="s">
        <v>5</v>
      </c>
      <c r="J1269" s="1" t="s">
        <v>42</v>
      </c>
      <c r="K1269" s="1">
        <v>8</v>
      </c>
      <c r="L1269" s="3">
        <v>45556</v>
      </c>
      <c r="M1269" s="1">
        <v>21</v>
      </c>
      <c r="N1269" s="1" t="s">
        <v>3255</v>
      </c>
      <c r="O1269" s="1" t="s">
        <v>44</v>
      </c>
      <c r="P1269" s="2">
        <v>1956</v>
      </c>
      <c r="Q1269" s="1">
        <v>54.3</v>
      </c>
      <c r="R1269" s="1">
        <v>7</v>
      </c>
      <c r="S1269" s="1">
        <v>137</v>
      </c>
      <c r="T1269" s="1">
        <v>2016</v>
      </c>
      <c r="U1269" s="5" t="str">
        <f t="shared" si="190"/>
        <v>Manual</v>
      </c>
      <c r="V1269" s="7">
        <f t="shared" si="191"/>
        <v>5000</v>
      </c>
      <c r="W1269" s="7" t="str">
        <f>IFERROR(INDEX(PriceBands!C:C,MATCH(V1269,PriceBands!A:A,0)),"£30k+")</f>
        <v>£5-10k</v>
      </c>
      <c r="X1269" s="7">
        <f t="shared" si="192"/>
        <v>150000</v>
      </c>
      <c r="Y1269" s="7" t="str">
        <f>IFERROR(INDEX(MileageBand!B:B,MATCH(VehicleData!X1269,MileageBand!A:A,0)),"Extremely High")</f>
        <v>Very High</v>
      </c>
      <c r="Z1269" s="7">
        <f t="shared" si="193"/>
        <v>2</v>
      </c>
      <c r="AA1269" s="9" t="str">
        <f t="shared" si="194"/>
        <v>Y</v>
      </c>
      <c r="AB1269" s="9" t="str">
        <f t="shared" si="195"/>
        <v>Y</v>
      </c>
      <c r="AC1269" s="9" t="str">
        <f t="shared" si="196"/>
        <v>Y</v>
      </c>
      <c r="AD1269" s="9" t="str">
        <f t="shared" si="197"/>
        <v>Y</v>
      </c>
      <c r="AE1269" s="9" t="str">
        <f t="shared" si="198"/>
        <v>Y</v>
      </c>
      <c r="AF1269" s="11" t="str">
        <f t="shared" si="199"/>
        <v>Y</v>
      </c>
    </row>
    <row r="1270" spans="1:32" ht="13" x14ac:dyDescent="0.15">
      <c r="A1270" s="1" t="s">
        <v>3256</v>
      </c>
      <c r="B1270" s="1" t="s">
        <v>17</v>
      </c>
      <c r="C1270" s="2">
        <v>7590</v>
      </c>
      <c r="D1270" s="1" t="s">
        <v>3257</v>
      </c>
      <c r="E1270" s="1">
        <v>2</v>
      </c>
      <c r="F1270" s="1" t="s">
        <v>11</v>
      </c>
      <c r="G1270" s="2">
        <v>41236</v>
      </c>
      <c r="H1270" s="1" t="s">
        <v>32</v>
      </c>
      <c r="I1270" s="1" t="s">
        <v>5</v>
      </c>
      <c r="J1270" s="1" t="s">
        <v>13</v>
      </c>
      <c r="K1270" s="1">
        <v>9</v>
      </c>
      <c r="L1270" s="3">
        <v>45595</v>
      </c>
      <c r="M1270" s="1">
        <v>10</v>
      </c>
      <c r="N1270" s="1" t="s">
        <v>3258</v>
      </c>
      <c r="O1270" s="1" t="s">
        <v>20</v>
      </c>
      <c r="P1270" s="2">
        <v>1598</v>
      </c>
      <c r="Q1270" s="1">
        <v>44.8</v>
      </c>
      <c r="R1270" s="1">
        <v>5</v>
      </c>
      <c r="S1270" s="1">
        <v>145</v>
      </c>
      <c r="T1270" s="1">
        <v>2015</v>
      </c>
      <c r="U1270" s="5" t="str">
        <f t="shared" si="190"/>
        <v>Automatic</v>
      </c>
      <c r="V1270" s="7">
        <f t="shared" si="191"/>
        <v>5000</v>
      </c>
      <c r="W1270" s="7" t="str">
        <f>IFERROR(INDEX(PriceBands!C:C,MATCH(V1270,PriceBands!A:A,0)),"£30k+")</f>
        <v>£5-10k</v>
      </c>
      <c r="X1270" s="7">
        <f t="shared" si="192"/>
        <v>0</v>
      </c>
      <c r="Y1270" s="7" t="str">
        <f>IFERROR(INDEX(MileageBand!B:B,MATCH(VehicleData!X1270,MileageBand!A:A,0)),"Extremely High")</f>
        <v>Low</v>
      </c>
      <c r="Z1270" s="7">
        <f t="shared" si="193"/>
        <v>1.6</v>
      </c>
      <c r="AA1270" s="9" t="str">
        <f t="shared" si="194"/>
        <v>Y</v>
      </c>
      <c r="AB1270" s="9" t="str">
        <f t="shared" si="195"/>
        <v>Y</v>
      </c>
      <c r="AC1270" s="9" t="str">
        <f t="shared" si="196"/>
        <v>Y</v>
      </c>
      <c r="AD1270" s="9" t="str">
        <f t="shared" si="197"/>
        <v>Y</v>
      </c>
      <c r="AE1270" s="9" t="str">
        <f t="shared" si="198"/>
        <v>Y</v>
      </c>
      <c r="AF1270" s="11" t="str">
        <f t="shared" si="199"/>
        <v>Y</v>
      </c>
    </row>
    <row r="1271" spans="1:32" ht="13" x14ac:dyDescent="0.15">
      <c r="A1271" s="1" t="s">
        <v>3259</v>
      </c>
      <c r="B1271" s="1" t="s">
        <v>9</v>
      </c>
      <c r="C1271" s="2">
        <v>8045</v>
      </c>
      <c r="D1271" s="1" t="s">
        <v>3260</v>
      </c>
      <c r="E1271" s="1">
        <v>1</v>
      </c>
      <c r="F1271" s="1" t="s">
        <v>24</v>
      </c>
      <c r="G1271" s="2">
        <v>141000</v>
      </c>
      <c r="H1271" s="1" t="s">
        <v>12</v>
      </c>
      <c r="I1271" s="1" t="s">
        <v>25</v>
      </c>
      <c r="J1271" s="1" t="s">
        <v>13</v>
      </c>
      <c r="K1271" s="1">
        <v>10</v>
      </c>
      <c r="L1271" s="3">
        <v>44638</v>
      </c>
      <c r="M1271" s="1">
        <v>17</v>
      </c>
      <c r="O1271" s="1" t="s">
        <v>15</v>
      </c>
      <c r="P1271" s="2">
        <v>1686</v>
      </c>
      <c r="Q1271" s="1">
        <v>65.7</v>
      </c>
      <c r="R1271" s="1">
        <v>5</v>
      </c>
      <c r="S1271" s="1">
        <v>114</v>
      </c>
      <c r="T1271" s="1">
        <v>2014</v>
      </c>
      <c r="U1271" s="5" t="str">
        <f t="shared" si="190"/>
        <v>Manual</v>
      </c>
      <c r="V1271" s="7">
        <f t="shared" si="191"/>
        <v>5000</v>
      </c>
      <c r="W1271" s="7" t="str">
        <f>IFERROR(INDEX(PriceBands!C:C,MATCH(V1271,PriceBands!A:A,0)),"£30k+")</f>
        <v>£5-10k</v>
      </c>
      <c r="X1271" s="7">
        <f t="shared" si="192"/>
        <v>100000</v>
      </c>
      <c r="Y1271" s="7" t="str">
        <f>IFERROR(INDEX(MileageBand!B:B,MATCH(VehicleData!X1271,MileageBand!A:A,0)),"Extremely High")</f>
        <v>High</v>
      </c>
      <c r="Z1271" s="7">
        <f t="shared" si="193"/>
        <v>1.7</v>
      </c>
      <c r="AA1271" s="9" t="str">
        <f t="shared" si="194"/>
        <v>Y</v>
      </c>
      <c r="AB1271" s="9" t="str">
        <f t="shared" si="195"/>
        <v>N</v>
      </c>
      <c r="AC1271" s="9" t="str">
        <f t="shared" si="196"/>
        <v>Y</v>
      </c>
      <c r="AD1271" s="9" t="str">
        <f t="shared" si="197"/>
        <v>Y</v>
      </c>
      <c r="AE1271" s="9" t="str">
        <f t="shared" si="198"/>
        <v>Y</v>
      </c>
      <c r="AF1271" s="11" t="str">
        <f t="shared" si="199"/>
        <v>N</v>
      </c>
    </row>
    <row r="1272" spans="1:32" ht="13" x14ac:dyDescent="0.15">
      <c r="A1272" s="1" t="s">
        <v>3261</v>
      </c>
      <c r="B1272" s="1" t="s">
        <v>51</v>
      </c>
      <c r="C1272" s="2">
        <v>8130</v>
      </c>
      <c r="D1272" s="1" t="s">
        <v>3262</v>
      </c>
      <c r="E1272" s="1">
        <v>2</v>
      </c>
      <c r="F1272" s="1" t="s">
        <v>11</v>
      </c>
      <c r="G1272" s="2">
        <v>23000</v>
      </c>
      <c r="H1272" s="1" t="s">
        <v>48</v>
      </c>
      <c r="I1272" s="1" t="s">
        <v>5</v>
      </c>
      <c r="J1272" s="1" t="s">
        <v>13</v>
      </c>
      <c r="K1272" s="1">
        <v>8</v>
      </c>
      <c r="L1272" s="3">
        <v>45641</v>
      </c>
      <c r="M1272" s="1">
        <v>10</v>
      </c>
      <c r="N1272" s="1" t="s">
        <v>3263</v>
      </c>
      <c r="O1272" s="1" t="s">
        <v>20</v>
      </c>
      <c r="P1272" s="2">
        <v>1498</v>
      </c>
      <c r="Q1272" s="1">
        <v>44.8</v>
      </c>
      <c r="R1272" s="1">
        <v>5</v>
      </c>
      <c r="S1272" s="1">
        <v>149</v>
      </c>
      <c r="T1272" s="1">
        <v>2016</v>
      </c>
      <c r="U1272" s="5" t="str">
        <f t="shared" si="190"/>
        <v>Automatic</v>
      </c>
      <c r="V1272" s="7">
        <f t="shared" si="191"/>
        <v>5000</v>
      </c>
      <c r="W1272" s="7" t="str">
        <f>IFERROR(INDEX(PriceBands!C:C,MATCH(V1272,PriceBands!A:A,0)),"£30k+")</f>
        <v>£5-10k</v>
      </c>
      <c r="X1272" s="7">
        <f t="shared" si="192"/>
        <v>0</v>
      </c>
      <c r="Y1272" s="7" t="str">
        <f>IFERROR(INDEX(MileageBand!B:B,MATCH(VehicleData!X1272,MileageBand!A:A,0)),"Extremely High")</f>
        <v>Low</v>
      </c>
      <c r="Z1272" s="7">
        <f t="shared" si="193"/>
        <v>1.5</v>
      </c>
      <c r="AA1272" s="9" t="str">
        <f t="shared" si="194"/>
        <v>Y</v>
      </c>
      <c r="AB1272" s="9" t="str">
        <f t="shared" si="195"/>
        <v>Y</v>
      </c>
      <c r="AC1272" s="9" t="str">
        <f t="shared" si="196"/>
        <v>Y</v>
      </c>
      <c r="AD1272" s="9" t="str">
        <f t="shared" si="197"/>
        <v>Y</v>
      </c>
      <c r="AE1272" s="9" t="str">
        <f t="shared" si="198"/>
        <v>Y</v>
      </c>
      <c r="AF1272" s="11" t="str">
        <f t="shared" si="199"/>
        <v>Y</v>
      </c>
    </row>
    <row r="1273" spans="1:32" ht="13" x14ac:dyDescent="0.15">
      <c r="A1273" s="1" t="s">
        <v>3264</v>
      </c>
      <c r="B1273" s="1" t="s">
        <v>108</v>
      </c>
      <c r="C1273" s="2">
        <v>8040</v>
      </c>
      <c r="D1273" s="1" t="s">
        <v>3265</v>
      </c>
      <c r="E1273" s="1">
        <v>1</v>
      </c>
      <c r="F1273" s="1" t="s">
        <v>11</v>
      </c>
      <c r="G1273" s="2">
        <v>18122</v>
      </c>
      <c r="H1273" s="1" t="s">
        <v>65</v>
      </c>
      <c r="I1273" s="1" t="s">
        <v>25</v>
      </c>
      <c r="J1273" s="1" t="s">
        <v>13</v>
      </c>
      <c r="K1273" s="1">
        <v>5</v>
      </c>
      <c r="L1273" s="3">
        <v>45011</v>
      </c>
      <c r="M1273" s="1">
        <v>3</v>
      </c>
      <c r="N1273" s="1" t="s">
        <v>3266</v>
      </c>
      <c r="O1273" s="1" t="s">
        <v>20</v>
      </c>
      <c r="P1273" s="1">
        <v>998</v>
      </c>
      <c r="Q1273" s="1">
        <v>50.4</v>
      </c>
      <c r="R1273" s="1">
        <v>5</v>
      </c>
      <c r="S1273" s="1">
        <v>117</v>
      </c>
      <c r="T1273" s="1">
        <v>2019</v>
      </c>
      <c r="U1273" s="5" t="str">
        <f t="shared" si="190"/>
        <v>Manual</v>
      </c>
      <c r="V1273" s="7">
        <f t="shared" si="191"/>
        <v>5000</v>
      </c>
      <c r="W1273" s="7" t="str">
        <f>IFERROR(INDEX(PriceBands!C:C,MATCH(V1273,PriceBands!A:A,0)),"£30k+")</f>
        <v>£5-10k</v>
      </c>
      <c r="X1273" s="7">
        <f t="shared" si="192"/>
        <v>0</v>
      </c>
      <c r="Y1273" s="7" t="str">
        <f>IFERROR(INDEX(MileageBand!B:B,MATCH(VehicleData!X1273,MileageBand!A:A,0)),"Extremely High")</f>
        <v>Low</v>
      </c>
      <c r="Z1273" s="7">
        <f t="shared" si="193"/>
        <v>1</v>
      </c>
      <c r="AA1273" s="9" t="str">
        <f t="shared" si="194"/>
        <v>Y</v>
      </c>
      <c r="AB1273" s="9" t="str">
        <f t="shared" si="195"/>
        <v>Y</v>
      </c>
      <c r="AC1273" s="9" t="str">
        <f t="shared" si="196"/>
        <v>Y</v>
      </c>
      <c r="AD1273" s="9" t="str">
        <f t="shared" si="197"/>
        <v>Y</v>
      </c>
      <c r="AE1273" s="9" t="str">
        <f t="shared" si="198"/>
        <v>Y</v>
      </c>
      <c r="AF1273" s="11" t="str">
        <f t="shared" si="199"/>
        <v>Y</v>
      </c>
    </row>
    <row r="1274" spans="1:32" ht="13" x14ac:dyDescent="0.15">
      <c r="A1274" s="1" t="s">
        <v>3267</v>
      </c>
      <c r="B1274" s="1" t="s">
        <v>51</v>
      </c>
      <c r="C1274" s="2">
        <v>14858</v>
      </c>
      <c r="D1274" s="1" t="s">
        <v>3268</v>
      </c>
      <c r="E1274" s="1">
        <v>1</v>
      </c>
      <c r="F1274" s="1" t="s">
        <v>11</v>
      </c>
      <c r="G1274" s="2">
        <v>36794</v>
      </c>
      <c r="H1274" s="1" t="s">
        <v>65</v>
      </c>
      <c r="I1274" s="1" t="s">
        <v>5</v>
      </c>
      <c r="J1274" s="1" t="s">
        <v>13</v>
      </c>
      <c r="K1274" s="1">
        <v>3</v>
      </c>
      <c r="L1274" s="3">
        <v>45504</v>
      </c>
      <c r="M1274" s="1">
        <v>15</v>
      </c>
      <c r="N1274" s="1" t="s">
        <v>3269</v>
      </c>
      <c r="O1274" s="1" t="s">
        <v>20</v>
      </c>
      <c r="P1274" s="1">
        <v>999</v>
      </c>
      <c r="Q1274" s="1">
        <v>49.6</v>
      </c>
      <c r="R1274" s="1">
        <v>5</v>
      </c>
      <c r="S1274" s="1">
        <v>126</v>
      </c>
      <c r="T1274" s="1">
        <v>2021</v>
      </c>
      <c r="U1274" s="5" t="str">
        <f t="shared" si="190"/>
        <v>Manual</v>
      </c>
      <c r="V1274" s="7">
        <f t="shared" si="191"/>
        <v>10000</v>
      </c>
      <c r="W1274" s="7" t="str">
        <f>IFERROR(INDEX(PriceBands!C:C,MATCH(V1274,PriceBands!A:A,0)),"£30k+")</f>
        <v>£10-£15k</v>
      </c>
      <c r="X1274" s="7">
        <f t="shared" si="192"/>
        <v>0</v>
      </c>
      <c r="Y1274" s="7" t="str">
        <f>IFERROR(INDEX(MileageBand!B:B,MATCH(VehicleData!X1274,MileageBand!A:A,0)),"Extremely High")</f>
        <v>Low</v>
      </c>
      <c r="Z1274" s="7">
        <f t="shared" si="193"/>
        <v>1</v>
      </c>
      <c r="AA1274" s="9" t="str">
        <f t="shared" si="194"/>
        <v>Y</v>
      </c>
      <c r="AB1274" s="9" t="str">
        <f t="shared" si="195"/>
        <v>Y</v>
      </c>
      <c r="AC1274" s="9" t="str">
        <f t="shared" si="196"/>
        <v>Y</v>
      </c>
      <c r="AD1274" s="9" t="str">
        <f t="shared" si="197"/>
        <v>Y</v>
      </c>
      <c r="AE1274" s="9" t="str">
        <f t="shared" si="198"/>
        <v>Y</v>
      </c>
      <c r="AF1274" s="11" t="str">
        <f t="shared" si="199"/>
        <v>Y</v>
      </c>
    </row>
    <row r="1275" spans="1:32" ht="13" x14ac:dyDescent="0.15">
      <c r="A1275" s="1" t="s">
        <v>3270</v>
      </c>
      <c r="B1275" s="1" t="s">
        <v>214</v>
      </c>
      <c r="C1275" s="2">
        <v>10245</v>
      </c>
      <c r="D1275" s="1" t="s">
        <v>3271</v>
      </c>
      <c r="E1275" s="1">
        <v>1</v>
      </c>
      <c r="F1275" s="1" t="s">
        <v>11</v>
      </c>
      <c r="G1275" s="2">
        <v>31762</v>
      </c>
      <c r="H1275" s="1" t="s">
        <v>32</v>
      </c>
      <c r="I1275" s="1" t="s">
        <v>5</v>
      </c>
      <c r="J1275" s="1" t="s">
        <v>13</v>
      </c>
      <c r="K1275" s="1">
        <v>4</v>
      </c>
      <c r="L1275" s="3">
        <v>45568</v>
      </c>
      <c r="M1275" s="1">
        <v>8</v>
      </c>
      <c r="N1275" s="1" t="s">
        <v>3272</v>
      </c>
      <c r="O1275" s="1" t="s">
        <v>20</v>
      </c>
      <c r="P1275" s="1">
        <v>999</v>
      </c>
      <c r="Q1275" s="1">
        <v>53.3</v>
      </c>
      <c r="R1275" s="1">
        <v>5</v>
      </c>
      <c r="S1275" s="1">
        <v>104</v>
      </c>
      <c r="T1275" s="1">
        <v>2020</v>
      </c>
      <c r="U1275" s="5" t="str">
        <f t="shared" si="190"/>
        <v>Manual</v>
      </c>
      <c r="V1275" s="7">
        <f t="shared" si="191"/>
        <v>10000</v>
      </c>
      <c r="W1275" s="7" t="str">
        <f>IFERROR(INDEX(PriceBands!C:C,MATCH(V1275,PriceBands!A:A,0)),"£30k+")</f>
        <v>£10-£15k</v>
      </c>
      <c r="X1275" s="7">
        <f t="shared" si="192"/>
        <v>0</v>
      </c>
      <c r="Y1275" s="7" t="str">
        <f>IFERROR(INDEX(MileageBand!B:B,MATCH(VehicleData!X1275,MileageBand!A:A,0)),"Extremely High")</f>
        <v>Low</v>
      </c>
      <c r="Z1275" s="7">
        <f t="shared" si="193"/>
        <v>1</v>
      </c>
      <c r="AA1275" s="9" t="str">
        <f t="shared" si="194"/>
        <v>Y</v>
      </c>
      <c r="AB1275" s="9" t="str">
        <f t="shared" si="195"/>
        <v>Y</v>
      </c>
      <c r="AC1275" s="9" t="str">
        <f t="shared" si="196"/>
        <v>Y</v>
      </c>
      <c r="AD1275" s="9" t="str">
        <f t="shared" si="197"/>
        <v>Y</v>
      </c>
      <c r="AE1275" s="9" t="str">
        <f t="shared" si="198"/>
        <v>Y</v>
      </c>
      <c r="AF1275" s="11" t="str">
        <f t="shared" si="199"/>
        <v>Y</v>
      </c>
    </row>
    <row r="1276" spans="1:32" ht="13" x14ac:dyDescent="0.15">
      <c r="A1276" s="1" t="s">
        <v>3273</v>
      </c>
      <c r="B1276" s="1" t="s">
        <v>94</v>
      </c>
      <c r="C1276" s="2">
        <v>12145</v>
      </c>
      <c r="D1276" s="1" t="s">
        <v>132</v>
      </c>
      <c r="E1276" s="1">
        <v>2</v>
      </c>
      <c r="F1276" s="1" t="s">
        <v>24</v>
      </c>
      <c r="G1276" s="2">
        <v>80000</v>
      </c>
      <c r="H1276" s="1" t="s">
        <v>56</v>
      </c>
      <c r="I1276" s="1" t="s">
        <v>25</v>
      </c>
      <c r="J1276" s="1" t="s">
        <v>6</v>
      </c>
      <c r="K1276" s="1">
        <v>10</v>
      </c>
      <c r="L1276" s="3">
        <v>44469</v>
      </c>
      <c r="M1276" s="1">
        <v>36</v>
      </c>
      <c r="N1276" s="1" t="s">
        <v>3274</v>
      </c>
      <c r="O1276" s="1" t="s">
        <v>6</v>
      </c>
      <c r="P1276" s="2">
        <v>1995</v>
      </c>
      <c r="Q1276" s="1">
        <v>60.1</v>
      </c>
      <c r="R1276" s="1">
        <v>5</v>
      </c>
      <c r="S1276" s="1">
        <v>123</v>
      </c>
      <c r="T1276" s="1">
        <v>2014</v>
      </c>
      <c r="U1276" s="5" t="str">
        <f t="shared" si="190"/>
        <v>Automatic</v>
      </c>
      <c r="V1276" s="7">
        <f t="shared" si="191"/>
        <v>10000</v>
      </c>
      <c r="W1276" s="7" t="str">
        <f>IFERROR(INDEX(PriceBands!C:C,MATCH(V1276,PriceBands!A:A,0)),"£30k+")</f>
        <v>£10-£15k</v>
      </c>
      <c r="X1276" s="7">
        <f t="shared" si="192"/>
        <v>50000</v>
      </c>
      <c r="Y1276" s="7" t="str">
        <f>IFERROR(INDEX(MileageBand!B:B,MATCH(VehicleData!X1276,MileageBand!A:A,0)),"Extremely High")</f>
        <v>Medium</v>
      </c>
      <c r="Z1276" s="7">
        <f t="shared" si="193"/>
        <v>2</v>
      </c>
      <c r="AA1276" s="9" t="str">
        <f t="shared" si="194"/>
        <v>Y</v>
      </c>
      <c r="AB1276" s="9" t="str">
        <f t="shared" si="195"/>
        <v>Y</v>
      </c>
      <c r="AC1276" s="9" t="str">
        <f t="shared" si="196"/>
        <v>Y</v>
      </c>
      <c r="AD1276" s="9" t="str">
        <f t="shared" si="197"/>
        <v>Y</v>
      </c>
      <c r="AE1276" s="9" t="str">
        <f t="shared" si="198"/>
        <v>Y</v>
      </c>
      <c r="AF1276" s="11" t="str">
        <f t="shared" si="199"/>
        <v>Y</v>
      </c>
    </row>
    <row r="1277" spans="1:32" ht="13" x14ac:dyDescent="0.15">
      <c r="A1277" s="1" t="s">
        <v>3275</v>
      </c>
      <c r="B1277" s="1" t="s">
        <v>40</v>
      </c>
      <c r="C1277" s="2">
        <v>10445</v>
      </c>
      <c r="D1277" s="1" t="s">
        <v>3276</v>
      </c>
      <c r="E1277" s="1">
        <v>1</v>
      </c>
      <c r="F1277" s="1" t="s">
        <v>24</v>
      </c>
      <c r="G1277" s="2">
        <v>134000</v>
      </c>
      <c r="H1277" s="1" t="s">
        <v>56</v>
      </c>
      <c r="I1277" s="1" t="s">
        <v>5</v>
      </c>
      <c r="J1277" s="1" t="s">
        <v>57</v>
      </c>
      <c r="K1277" s="1">
        <v>6</v>
      </c>
      <c r="L1277" s="3">
        <v>45463</v>
      </c>
      <c r="M1277" s="1">
        <v>11</v>
      </c>
      <c r="N1277" s="1" t="s">
        <v>3277</v>
      </c>
      <c r="O1277" s="1" t="s">
        <v>59</v>
      </c>
      <c r="P1277" s="2">
        <v>2143</v>
      </c>
      <c r="Q1277" s="1">
        <v>46.3</v>
      </c>
      <c r="R1277" s="1">
        <v>3</v>
      </c>
      <c r="S1277" s="1">
        <v>174</v>
      </c>
      <c r="T1277" s="1">
        <v>2018</v>
      </c>
      <c r="U1277" s="5" t="str">
        <f t="shared" si="190"/>
        <v>Manual</v>
      </c>
      <c r="V1277" s="7">
        <f t="shared" si="191"/>
        <v>10000</v>
      </c>
      <c r="W1277" s="7" t="str">
        <f>IFERROR(INDEX(PriceBands!C:C,MATCH(V1277,PriceBands!A:A,0)),"£30k+")</f>
        <v>£10-£15k</v>
      </c>
      <c r="X1277" s="7">
        <f t="shared" si="192"/>
        <v>100000</v>
      </c>
      <c r="Y1277" s="7" t="str">
        <f>IFERROR(INDEX(MileageBand!B:B,MATCH(VehicleData!X1277,MileageBand!A:A,0)),"Extremely High")</f>
        <v>High</v>
      </c>
      <c r="Z1277" s="7">
        <f t="shared" si="193"/>
        <v>2.1</v>
      </c>
      <c r="AA1277" s="9" t="str">
        <f t="shared" si="194"/>
        <v>Y</v>
      </c>
      <c r="AB1277" s="9" t="str">
        <f t="shared" si="195"/>
        <v>N</v>
      </c>
      <c r="AC1277" s="9" t="str">
        <f t="shared" si="196"/>
        <v>Y</v>
      </c>
      <c r="AD1277" s="9" t="str">
        <f t="shared" si="197"/>
        <v>Y</v>
      </c>
      <c r="AE1277" s="9" t="str">
        <f t="shared" si="198"/>
        <v>Y</v>
      </c>
      <c r="AF1277" s="11" t="str">
        <f t="shared" si="199"/>
        <v>N</v>
      </c>
    </row>
    <row r="1278" spans="1:32" ht="13" x14ac:dyDescent="0.15">
      <c r="A1278" s="1" t="s">
        <v>3278</v>
      </c>
      <c r="B1278" s="1" t="s">
        <v>94</v>
      </c>
      <c r="C1278" s="2">
        <v>12880</v>
      </c>
      <c r="D1278" s="1" t="s">
        <v>263</v>
      </c>
      <c r="E1278" s="1">
        <v>2</v>
      </c>
      <c r="F1278" s="1" t="s">
        <v>24</v>
      </c>
      <c r="G1278" s="2">
        <v>70000</v>
      </c>
      <c r="H1278" s="1" t="s">
        <v>65</v>
      </c>
      <c r="I1278" s="1" t="s">
        <v>25</v>
      </c>
      <c r="J1278" s="1" t="s">
        <v>117</v>
      </c>
      <c r="K1278" s="1">
        <v>9</v>
      </c>
      <c r="L1278" s="3">
        <v>44922</v>
      </c>
      <c r="M1278" s="1">
        <v>30</v>
      </c>
      <c r="N1278" s="1" t="s">
        <v>3279</v>
      </c>
      <c r="O1278" s="1" t="s">
        <v>119</v>
      </c>
      <c r="P1278" s="2">
        <v>1995</v>
      </c>
      <c r="Q1278" s="1">
        <v>65.7</v>
      </c>
      <c r="R1278" s="1">
        <v>5</v>
      </c>
      <c r="S1278" s="1">
        <v>114</v>
      </c>
      <c r="T1278" s="1">
        <v>2015</v>
      </c>
      <c r="U1278" s="5" t="str">
        <f t="shared" si="190"/>
        <v>Automatic</v>
      </c>
      <c r="V1278" s="7">
        <f t="shared" si="191"/>
        <v>10000</v>
      </c>
      <c r="W1278" s="7" t="str">
        <f>IFERROR(INDEX(PriceBands!C:C,MATCH(V1278,PriceBands!A:A,0)),"£30k+")</f>
        <v>£10-£15k</v>
      </c>
      <c r="X1278" s="7">
        <f t="shared" si="192"/>
        <v>50000</v>
      </c>
      <c r="Y1278" s="7" t="str">
        <f>IFERROR(INDEX(MileageBand!B:B,MATCH(VehicleData!X1278,MileageBand!A:A,0)),"Extremely High")</f>
        <v>Medium</v>
      </c>
      <c r="Z1278" s="7">
        <f t="shared" si="193"/>
        <v>2</v>
      </c>
      <c r="AA1278" s="9" t="str">
        <f t="shared" si="194"/>
        <v>Y</v>
      </c>
      <c r="AB1278" s="9" t="str">
        <f t="shared" si="195"/>
        <v>Y</v>
      </c>
      <c r="AC1278" s="9" t="str">
        <f t="shared" si="196"/>
        <v>Y</v>
      </c>
      <c r="AD1278" s="9" t="str">
        <f t="shared" si="197"/>
        <v>Y</v>
      </c>
      <c r="AE1278" s="9" t="str">
        <f t="shared" si="198"/>
        <v>Y</v>
      </c>
      <c r="AF1278" s="11" t="str">
        <f t="shared" si="199"/>
        <v>Y</v>
      </c>
    </row>
    <row r="1279" spans="1:32" ht="13" x14ac:dyDescent="0.15">
      <c r="A1279" s="1" t="s">
        <v>3280</v>
      </c>
      <c r="B1279" s="1" t="s">
        <v>51</v>
      </c>
      <c r="C1279" s="2">
        <v>27947</v>
      </c>
      <c r="D1279" s="1" t="s">
        <v>2893</v>
      </c>
      <c r="E1279" s="1">
        <v>2</v>
      </c>
      <c r="F1279" s="1" t="s">
        <v>3</v>
      </c>
      <c r="G1279" s="2">
        <v>6764</v>
      </c>
      <c r="H1279" s="1" t="s">
        <v>56</v>
      </c>
      <c r="I1279" s="1" t="s">
        <v>5</v>
      </c>
      <c r="J1279" s="1" t="s">
        <v>13</v>
      </c>
      <c r="K1279" s="1">
        <v>1</v>
      </c>
      <c r="L1279" s="3">
        <v>46234</v>
      </c>
      <c r="M1279" s="1">
        <v>21</v>
      </c>
      <c r="N1279" s="1" t="s">
        <v>3281</v>
      </c>
      <c r="O1279" s="1" t="s">
        <v>20</v>
      </c>
      <c r="P1279" s="2">
        <v>2488</v>
      </c>
      <c r="Q1279" s="1">
        <v>201.8</v>
      </c>
      <c r="R1279" s="1">
        <v>5</v>
      </c>
      <c r="S1279" s="1">
        <v>25</v>
      </c>
      <c r="T1279" s="1">
        <v>2023</v>
      </c>
      <c r="U1279" s="5" t="str">
        <f t="shared" si="190"/>
        <v>Automatic</v>
      </c>
      <c r="V1279" s="7">
        <f t="shared" si="191"/>
        <v>25000</v>
      </c>
      <c r="W1279" s="7" t="str">
        <f>IFERROR(INDEX(PriceBands!C:C,MATCH(V1279,PriceBands!A:A,0)),"£30k+")</f>
        <v>£25-30k</v>
      </c>
      <c r="X1279" s="7">
        <f t="shared" si="192"/>
        <v>0</v>
      </c>
      <c r="Y1279" s="7" t="str">
        <f>IFERROR(INDEX(MileageBand!B:B,MATCH(VehicleData!X1279,MileageBand!A:A,0)),"Extremely High")</f>
        <v>Low</v>
      </c>
      <c r="Z1279" s="7">
        <f t="shared" si="193"/>
        <v>2.5</v>
      </c>
      <c r="AA1279" s="9" t="str">
        <f t="shared" si="194"/>
        <v>Y</v>
      </c>
      <c r="AB1279" s="9" t="str">
        <f t="shared" si="195"/>
        <v>Y</v>
      </c>
      <c r="AC1279" s="9" t="str">
        <f t="shared" si="196"/>
        <v>Y</v>
      </c>
      <c r="AD1279" s="9" t="str">
        <f t="shared" si="197"/>
        <v>Y</v>
      </c>
      <c r="AE1279" s="9" t="str">
        <f t="shared" si="198"/>
        <v>Y</v>
      </c>
      <c r="AF1279" s="11" t="str">
        <f t="shared" si="199"/>
        <v>Y</v>
      </c>
    </row>
    <row r="1280" spans="1:32" ht="13" x14ac:dyDescent="0.15">
      <c r="A1280" s="1" t="s">
        <v>3282</v>
      </c>
      <c r="B1280" s="1" t="s">
        <v>51</v>
      </c>
      <c r="C1280" s="2">
        <v>27465</v>
      </c>
      <c r="D1280" s="1" t="s">
        <v>3283</v>
      </c>
      <c r="E1280" s="1">
        <v>2</v>
      </c>
      <c r="F1280" s="1" t="s">
        <v>3</v>
      </c>
      <c r="G1280" s="2">
        <v>20187</v>
      </c>
      <c r="H1280" s="1" t="s">
        <v>56</v>
      </c>
      <c r="I1280" s="1" t="s">
        <v>5</v>
      </c>
      <c r="J1280" s="1" t="s">
        <v>13</v>
      </c>
      <c r="K1280" s="1">
        <v>4</v>
      </c>
      <c r="L1280" s="3">
        <v>46081</v>
      </c>
      <c r="M1280" s="1">
        <v>14</v>
      </c>
      <c r="N1280" s="1" t="s">
        <v>3284</v>
      </c>
      <c r="O1280" s="1" t="s">
        <v>20</v>
      </c>
      <c r="P1280" s="2">
        <v>1332</v>
      </c>
      <c r="Q1280" s="1">
        <v>44.8</v>
      </c>
      <c r="R1280" s="1">
        <v>5</v>
      </c>
      <c r="S1280" s="1">
        <v>143</v>
      </c>
      <c r="T1280" s="1">
        <v>2020</v>
      </c>
      <c r="U1280" s="5" t="str">
        <f t="shared" si="190"/>
        <v>Automatic</v>
      </c>
      <c r="V1280" s="7">
        <f t="shared" si="191"/>
        <v>25000</v>
      </c>
      <c r="W1280" s="7" t="str">
        <f>IFERROR(INDEX(PriceBands!C:C,MATCH(V1280,PriceBands!A:A,0)),"£30k+")</f>
        <v>£25-30k</v>
      </c>
      <c r="X1280" s="7">
        <f t="shared" si="192"/>
        <v>0</v>
      </c>
      <c r="Y1280" s="7" t="str">
        <f>IFERROR(INDEX(MileageBand!B:B,MATCH(VehicleData!X1280,MileageBand!A:A,0)),"Extremely High")</f>
        <v>Low</v>
      </c>
      <c r="Z1280" s="7">
        <f t="shared" si="193"/>
        <v>1.3</v>
      </c>
      <c r="AA1280" s="9" t="str">
        <f t="shared" si="194"/>
        <v>Y</v>
      </c>
      <c r="AB1280" s="9" t="str">
        <f t="shared" si="195"/>
        <v>Y</v>
      </c>
      <c r="AC1280" s="9" t="str">
        <f t="shared" si="196"/>
        <v>Y</v>
      </c>
      <c r="AD1280" s="9" t="str">
        <f t="shared" si="197"/>
        <v>Y</v>
      </c>
      <c r="AE1280" s="9" t="str">
        <f t="shared" si="198"/>
        <v>Y</v>
      </c>
      <c r="AF1280" s="11" t="str">
        <f t="shared" si="199"/>
        <v>Y</v>
      </c>
    </row>
    <row r="1281" spans="1:32" ht="13" x14ac:dyDescent="0.15">
      <c r="A1281" s="1" t="s">
        <v>3285</v>
      </c>
      <c r="B1281" s="1" t="s">
        <v>46</v>
      </c>
      <c r="C1281" s="2">
        <v>7895</v>
      </c>
      <c r="D1281" s="1" t="s">
        <v>3286</v>
      </c>
      <c r="E1281" s="1">
        <v>2</v>
      </c>
      <c r="F1281" s="1" t="s">
        <v>24</v>
      </c>
      <c r="G1281" s="2">
        <v>149147</v>
      </c>
      <c r="H1281" s="1" t="s">
        <v>32</v>
      </c>
      <c r="I1281" s="1" t="s">
        <v>5</v>
      </c>
      <c r="J1281" s="1" t="s">
        <v>6</v>
      </c>
      <c r="K1281" s="1">
        <v>11</v>
      </c>
      <c r="L1281" s="3">
        <v>45633</v>
      </c>
      <c r="M1281" s="1">
        <v>23</v>
      </c>
      <c r="N1281" s="1" t="s">
        <v>3287</v>
      </c>
      <c r="O1281" s="1" t="s">
        <v>6</v>
      </c>
      <c r="P1281" s="2">
        <v>1968</v>
      </c>
      <c r="Q1281" s="1">
        <v>57.7</v>
      </c>
      <c r="R1281" s="1">
        <v>5</v>
      </c>
      <c r="S1281" s="1">
        <v>129</v>
      </c>
      <c r="T1281" s="1">
        <v>2013</v>
      </c>
      <c r="U1281" s="5" t="str">
        <f t="shared" si="190"/>
        <v>Automatic</v>
      </c>
      <c r="V1281" s="7">
        <f t="shared" si="191"/>
        <v>5000</v>
      </c>
      <c r="W1281" s="7" t="str">
        <f>IFERROR(INDEX(PriceBands!C:C,MATCH(V1281,PriceBands!A:A,0)),"£30k+")</f>
        <v>£5-10k</v>
      </c>
      <c r="X1281" s="7">
        <f t="shared" si="192"/>
        <v>100000</v>
      </c>
      <c r="Y1281" s="7" t="str">
        <f>IFERROR(INDEX(MileageBand!B:B,MATCH(VehicleData!X1281,MileageBand!A:A,0)),"Extremely High")</f>
        <v>High</v>
      </c>
      <c r="Z1281" s="7">
        <f t="shared" si="193"/>
        <v>2</v>
      </c>
      <c r="AA1281" s="9" t="str">
        <f t="shared" si="194"/>
        <v>Y</v>
      </c>
      <c r="AB1281" s="9" t="str">
        <f t="shared" si="195"/>
        <v>N</v>
      </c>
      <c r="AC1281" s="9" t="str">
        <f t="shared" si="196"/>
        <v>Y</v>
      </c>
      <c r="AD1281" s="9" t="str">
        <f t="shared" si="197"/>
        <v>N</v>
      </c>
      <c r="AE1281" s="9" t="str">
        <f t="shared" si="198"/>
        <v>Y</v>
      </c>
      <c r="AF1281" s="11" t="str">
        <f t="shared" si="199"/>
        <v>N</v>
      </c>
    </row>
    <row r="1282" spans="1:32" ht="13" x14ac:dyDescent="0.15">
      <c r="A1282" s="1" t="s">
        <v>3288</v>
      </c>
      <c r="B1282" s="1" t="s">
        <v>46</v>
      </c>
      <c r="C1282" s="2">
        <v>14650</v>
      </c>
      <c r="D1282" s="1" t="s">
        <v>2224</v>
      </c>
      <c r="E1282" s="1">
        <v>2</v>
      </c>
      <c r="F1282" s="1" t="s">
        <v>24</v>
      </c>
      <c r="G1282" s="2">
        <v>4000</v>
      </c>
      <c r="H1282" s="1" t="s">
        <v>48</v>
      </c>
      <c r="I1282" s="1" t="s">
        <v>5</v>
      </c>
      <c r="J1282" s="1" t="s">
        <v>26</v>
      </c>
      <c r="K1282" s="1">
        <v>7</v>
      </c>
      <c r="L1282" s="3">
        <v>45703</v>
      </c>
      <c r="M1282" s="1">
        <v>19</v>
      </c>
      <c r="N1282" s="1" t="s">
        <v>3289</v>
      </c>
      <c r="O1282" s="1" t="s">
        <v>28</v>
      </c>
      <c r="P1282" s="2">
        <v>1598</v>
      </c>
      <c r="Q1282" s="1">
        <v>72.400000000000006</v>
      </c>
      <c r="R1282" s="1">
        <v>5</v>
      </c>
      <c r="S1282" s="1">
        <v>103</v>
      </c>
      <c r="T1282" s="1">
        <v>2017</v>
      </c>
      <c r="U1282" s="5" t="str">
        <f t="shared" si="190"/>
        <v>Automatic</v>
      </c>
      <c r="V1282" s="7">
        <f t="shared" si="191"/>
        <v>10000</v>
      </c>
      <c r="W1282" s="7" t="str">
        <f>IFERROR(INDEX(PriceBands!C:C,MATCH(V1282,PriceBands!A:A,0)),"£30k+")</f>
        <v>£10-£15k</v>
      </c>
      <c r="X1282" s="7">
        <f t="shared" si="192"/>
        <v>0</v>
      </c>
      <c r="Y1282" s="7" t="str">
        <f>IFERROR(INDEX(MileageBand!B:B,MATCH(VehicleData!X1282,MileageBand!A:A,0)),"Extremely High")</f>
        <v>Low</v>
      </c>
      <c r="Z1282" s="7">
        <f t="shared" si="193"/>
        <v>1.6</v>
      </c>
      <c r="AA1282" s="9" t="str">
        <f t="shared" si="194"/>
        <v>Y</v>
      </c>
      <c r="AB1282" s="9" t="str">
        <f t="shared" si="195"/>
        <v>Y</v>
      </c>
      <c r="AC1282" s="9" t="str">
        <f t="shared" si="196"/>
        <v>Y</v>
      </c>
      <c r="AD1282" s="9" t="str">
        <f t="shared" si="197"/>
        <v>Y</v>
      </c>
      <c r="AE1282" s="9" t="str">
        <f t="shared" si="198"/>
        <v>Y</v>
      </c>
      <c r="AF1282" s="11" t="str">
        <f t="shared" si="199"/>
        <v>Y</v>
      </c>
    </row>
    <row r="1283" spans="1:32" ht="13" x14ac:dyDescent="0.15">
      <c r="A1283" s="1" t="s">
        <v>3290</v>
      </c>
      <c r="B1283" s="1" t="s">
        <v>1</v>
      </c>
      <c r="C1283" s="2">
        <v>16095</v>
      </c>
      <c r="D1283" s="1" t="s">
        <v>3291</v>
      </c>
      <c r="E1283" s="1">
        <v>1</v>
      </c>
      <c r="F1283" s="1" t="s">
        <v>11</v>
      </c>
      <c r="G1283" s="2">
        <v>7500</v>
      </c>
      <c r="H1283" s="1" t="s">
        <v>12</v>
      </c>
      <c r="I1283" s="1" t="s">
        <v>25</v>
      </c>
      <c r="J1283" s="1" t="s">
        <v>6</v>
      </c>
      <c r="K1283" s="1">
        <v>6</v>
      </c>
      <c r="L1283" s="3">
        <v>44530</v>
      </c>
      <c r="M1283" s="1">
        <v>21</v>
      </c>
      <c r="N1283" s="1" t="s">
        <v>3292</v>
      </c>
      <c r="O1283" s="1" t="s">
        <v>6</v>
      </c>
      <c r="P1283" s="2">
        <v>1591</v>
      </c>
      <c r="Q1283" s="1">
        <v>34.9</v>
      </c>
      <c r="R1283" s="1">
        <v>5</v>
      </c>
      <c r="S1283" s="1">
        <v>173</v>
      </c>
      <c r="T1283" s="1">
        <v>2018</v>
      </c>
      <c r="U1283" s="5" t="str">
        <f t="shared" ref="U1283:U1330" si="200">IF(E1283=2,"Automatic","Manual")</f>
        <v>Manual</v>
      </c>
      <c r="V1283" s="7">
        <f t="shared" ref="V1283:V1330" si="201">ROUNDDOWN(C1283/5000,0)*5000</f>
        <v>15000</v>
      </c>
      <c r="W1283" s="7" t="str">
        <f>IFERROR(INDEX(PriceBands!C:C,MATCH(V1283,PriceBands!A:A,0)),"£30k+")</f>
        <v>£15-20k</v>
      </c>
      <c r="X1283" s="7">
        <f t="shared" ref="X1283:X1330" si="202">ROUNDDOWN(G1283/50000,0)*50000</f>
        <v>0</v>
      </c>
      <c r="Y1283" s="7" t="str">
        <f>IFERROR(INDEX(MileageBand!B:B,MATCH(VehicleData!X1283,MileageBand!A:A,0)),"Extremely High")</f>
        <v>Low</v>
      </c>
      <c r="Z1283" s="7">
        <f t="shared" ref="Z1283:Z1330" si="203">ROUND(P1283/1000,1)</f>
        <v>1.6</v>
      </c>
      <c r="AA1283" s="9" t="str">
        <f t="shared" ref="AA1283:AA1330" si="204">IF(W1283="£30k+","N","Y")</f>
        <v>Y</v>
      </c>
      <c r="AB1283" s="9" t="str">
        <f t="shared" ref="AB1283:AB1330" si="205">IF(Y1283="High","N","Y")</f>
        <v>Y</v>
      </c>
      <c r="AC1283" s="9" t="str">
        <f t="shared" ref="AC1283:AC1330" si="206">IF(Z1283&gt;2.5,"N","Y")</f>
        <v>Y</v>
      </c>
      <c r="AD1283" s="9" t="str">
        <f t="shared" ref="AD1283:AD1330" si="207">IF(T1283&lt;2014,"N","Y")</f>
        <v>Y</v>
      </c>
      <c r="AE1283" s="9" t="str">
        <f t="shared" ref="AE1283:AE1330" si="208">IF(Q1283&lt;30,"N","Y")</f>
        <v>Y</v>
      </c>
      <c r="AF1283" s="11" t="str">
        <f t="shared" ref="AF1283:AF1330" si="209">IF(AND(AA1283="Y",AB1283="Y",AC1283="Y",AD1283="Y",AE1283="Y"),"Y","N")</f>
        <v>Y</v>
      </c>
    </row>
    <row r="1284" spans="1:32" ht="13" x14ac:dyDescent="0.15">
      <c r="A1284" s="1" t="s">
        <v>3293</v>
      </c>
      <c r="B1284" s="1" t="s">
        <v>22</v>
      </c>
      <c r="C1284" s="2">
        <v>16345</v>
      </c>
      <c r="D1284" s="1" t="s">
        <v>2262</v>
      </c>
      <c r="E1284" s="1">
        <v>1</v>
      </c>
      <c r="F1284" s="1" t="s">
        <v>24</v>
      </c>
      <c r="G1284" s="2">
        <v>1596</v>
      </c>
      <c r="H1284" s="1" t="s">
        <v>56</v>
      </c>
      <c r="I1284" s="1" t="s">
        <v>5</v>
      </c>
      <c r="J1284" s="1" t="s">
        <v>57</v>
      </c>
      <c r="K1284" s="1">
        <v>4</v>
      </c>
      <c r="L1284" s="3">
        <v>46173</v>
      </c>
      <c r="M1284" s="1">
        <v>8</v>
      </c>
      <c r="N1284" s="1" t="s">
        <v>3294</v>
      </c>
      <c r="O1284" s="1" t="s">
        <v>59</v>
      </c>
      <c r="P1284" s="2">
        <v>1968</v>
      </c>
      <c r="Q1284" s="1">
        <v>49.6</v>
      </c>
      <c r="R1284" s="1">
        <v>2</v>
      </c>
      <c r="S1284" s="1">
        <v>138</v>
      </c>
      <c r="T1284" s="1">
        <v>2020</v>
      </c>
      <c r="U1284" s="5" t="str">
        <f t="shared" si="200"/>
        <v>Manual</v>
      </c>
      <c r="V1284" s="7">
        <f t="shared" si="201"/>
        <v>15000</v>
      </c>
      <c r="W1284" s="7" t="str">
        <f>IFERROR(INDEX(PriceBands!C:C,MATCH(V1284,PriceBands!A:A,0)),"£30k+")</f>
        <v>£15-20k</v>
      </c>
      <c r="X1284" s="7">
        <f t="shared" si="202"/>
        <v>0</v>
      </c>
      <c r="Y1284" s="7" t="str">
        <f>IFERROR(INDEX(MileageBand!B:B,MATCH(VehicleData!X1284,MileageBand!A:A,0)),"Extremely High")</f>
        <v>Low</v>
      </c>
      <c r="Z1284" s="7">
        <f t="shared" si="203"/>
        <v>2</v>
      </c>
      <c r="AA1284" s="9" t="str">
        <f t="shared" si="204"/>
        <v>Y</v>
      </c>
      <c r="AB1284" s="9" t="str">
        <f t="shared" si="205"/>
        <v>Y</v>
      </c>
      <c r="AC1284" s="9" t="str">
        <f t="shared" si="206"/>
        <v>Y</v>
      </c>
      <c r="AD1284" s="9" t="str">
        <f t="shared" si="207"/>
        <v>Y</v>
      </c>
      <c r="AE1284" s="9" t="str">
        <f t="shared" si="208"/>
        <v>Y</v>
      </c>
      <c r="AF1284" s="11" t="str">
        <f t="shared" si="209"/>
        <v>Y</v>
      </c>
    </row>
    <row r="1285" spans="1:32" ht="13" x14ac:dyDescent="0.15">
      <c r="A1285" s="1" t="s">
        <v>3295</v>
      </c>
      <c r="B1285" s="1" t="s">
        <v>22</v>
      </c>
      <c r="C1285" s="2">
        <v>15145</v>
      </c>
      <c r="D1285" s="1" t="s">
        <v>3296</v>
      </c>
      <c r="E1285" s="1">
        <v>2</v>
      </c>
      <c r="F1285" s="1" t="s">
        <v>3</v>
      </c>
      <c r="G1285" s="2">
        <v>94328</v>
      </c>
      <c r="H1285" s="1" t="s">
        <v>32</v>
      </c>
      <c r="I1285" s="1" t="s">
        <v>5</v>
      </c>
      <c r="J1285" s="1" t="s">
        <v>6</v>
      </c>
      <c r="K1285" s="1">
        <v>7</v>
      </c>
      <c r="L1285" s="3">
        <v>45525</v>
      </c>
      <c r="M1285" s="1">
        <v>26</v>
      </c>
      <c r="N1285" s="1" t="s">
        <v>3297</v>
      </c>
      <c r="O1285" s="1" t="s">
        <v>6</v>
      </c>
      <c r="P1285" s="2">
        <v>1395</v>
      </c>
      <c r="Q1285" s="1">
        <v>166.2</v>
      </c>
      <c r="R1285" s="1">
        <v>5</v>
      </c>
      <c r="S1285" s="1">
        <v>40</v>
      </c>
      <c r="T1285" s="1">
        <v>2017</v>
      </c>
      <c r="U1285" s="5" t="str">
        <f t="shared" si="200"/>
        <v>Automatic</v>
      </c>
      <c r="V1285" s="7">
        <f t="shared" si="201"/>
        <v>15000</v>
      </c>
      <c r="W1285" s="7" t="str">
        <f>IFERROR(INDEX(PriceBands!C:C,MATCH(V1285,PriceBands!A:A,0)),"£30k+")</f>
        <v>£15-20k</v>
      </c>
      <c r="X1285" s="7">
        <f t="shared" si="202"/>
        <v>50000</v>
      </c>
      <c r="Y1285" s="7" t="str">
        <f>IFERROR(INDEX(MileageBand!B:B,MATCH(VehicleData!X1285,MileageBand!A:A,0)),"Extremely High")</f>
        <v>Medium</v>
      </c>
      <c r="Z1285" s="7">
        <f t="shared" si="203"/>
        <v>1.4</v>
      </c>
      <c r="AA1285" s="9" t="str">
        <f t="shared" si="204"/>
        <v>Y</v>
      </c>
      <c r="AB1285" s="9" t="str">
        <f t="shared" si="205"/>
        <v>Y</v>
      </c>
      <c r="AC1285" s="9" t="str">
        <f t="shared" si="206"/>
        <v>Y</v>
      </c>
      <c r="AD1285" s="9" t="str">
        <f t="shared" si="207"/>
        <v>Y</v>
      </c>
      <c r="AE1285" s="9" t="str">
        <f t="shared" si="208"/>
        <v>Y</v>
      </c>
      <c r="AF1285" s="11" t="str">
        <f t="shared" si="209"/>
        <v>Y</v>
      </c>
    </row>
    <row r="1286" spans="1:32" ht="13" x14ac:dyDescent="0.15">
      <c r="A1286" s="1" t="s">
        <v>3298</v>
      </c>
      <c r="B1286" s="1" t="s">
        <v>46</v>
      </c>
      <c r="C1286" s="2">
        <v>3409</v>
      </c>
      <c r="D1286" s="1" t="s">
        <v>3299</v>
      </c>
      <c r="E1286" s="1">
        <v>2</v>
      </c>
      <c r="F1286" s="1" t="s">
        <v>24</v>
      </c>
      <c r="G1286" s="2">
        <v>121866</v>
      </c>
      <c r="H1286" s="1" t="s">
        <v>12</v>
      </c>
      <c r="I1286" s="1" t="s">
        <v>25</v>
      </c>
      <c r="J1286" s="1" t="s">
        <v>26</v>
      </c>
      <c r="K1286" s="1">
        <v>12</v>
      </c>
      <c r="L1286" s="3">
        <v>45381</v>
      </c>
      <c r="M1286" s="1">
        <v>26</v>
      </c>
      <c r="N1286" s="1" t="s">
        <v>3300</v>
      </c>
      <c r="O1286" s="1" t="s">
        <v>28</v>
      </c>
      <c r="P1286" s="2">
        <v>1968</v>
      </c>
      <c r="Q1286" s="1">
        <v>56.5</v>
      </c>
      <c r="R1286" s="1">
        <v>5</v>
      </c>
      <c r="S1286" s="1">
        <v>132</v>
      </c>
      <c r="T1286" s="1">
        <v>2012</v>
      </c>
      <c r="U1286" s="5" t="str">
        <f t="shared" si="200"/>
        <v>Automatic</v>
      </c>
      <c r="V1286" s="7">
        <f t="shared" si="201"/>
        <v>0</v>
      </c>
      <c r="W1286" s="7" t="str">
        <f>IFERROR(INDEX(PriceBands!C:C,MATCH(V1286,PriceBands!A:A,0)),"£30k+")</f>
        <v>£0-5k</v>
      </c>
      <c r="X1286" s="7">
        <f t="shared" si="202"/>
        <v>100000</v>
      </c>
      <c r="Y1286" s="7" t="str">
        <f>IFERROR(INDEX(MileageBand!B:B,MATCH(VehicleData!X1286,MileageBand!A:A,0)),"Extremely High")</f>
        <v>High</v>
      </c>
      <c r="Z1286" s="7">
        <f t="shared" si="203"/>
        <v>2</v>
      </c>
      <c r="AA1286" s="9" t="str">
        <f t="shared" si="204"/>
        <v>Y</v>
      </c>
      <c r="AB1286" s="9" t="str">
        <f t="shared" si="205"/>
        <v>N</v>
      </c>
      <c r="AC1286" s="9" t="str">
        <f t="shared" si="206"/>
        <v>Y</v>
      </c>
      <c r="AD1286" s="9" t="str">
        <f t="shared" si="207"/>
        <v>N</v>
      </c>
      <c r="AE1286" s="9" t="str">
        <f t="shared" si="208"/>
        <v>Y</v>
      </c>
      <c r="AF1286" s="11" t="str">
        <f t="shared" si="209"/>
        <v>N</v>
      </c>
    </row>
    <row r="1287" spans="1:32" ht="13" x14ac:dyDescent="0.15">
      <c r="A1287" s="1" t="s">
        <v>3301</v>
      </c>
      <c r="B1287" s="1" t="s">
        <v>104</v>
      </c>
      <c r="C1287" s="2">
        <v>3295</v>
      </c>
      <c r="D1287" s="1" t="s">
        <v>3302</v>
      </c>
      <c r="E1287" s="1">
        <v>2</v>
      </c>
      <c r="F1287" s="1" t="s">
        <v>11</v>
      </c>
      <c r="G1287" s="2">
        <v>27000</v>
      </c>
      <c r="H1287" s="1" t="s">
        <v>48</v>
      </c>
      <c r="I1287" s="1" t="s">
        <v>25</v>
      </c>
      <c r="J1287" s="1" t="s">
        <v>13</v>
      </c>
      <c r="K1287" s="1">
        <v>12</v>
      </c>
      <c r="L1287" s="3">
        <v>44957</v>
      </c>
      <c r="M1287" s="1">
        <v>8</v>
      </c>
      <c r="N1287" s="1" t="s">
        <v>3303</v>
      </c>
      <c r="O1287" s="1" t="s">
        <v>20</v>
      </c>
      <c r="P1287" s="2">
        <v>1329</v>
      </c>
      <c r="Q1287" s="1">
        <v>55.4</v>
      </c>
      <c r="R1287" s="1">
        <v>5</v>
      </c>
      <c r="S1287" s="1">
        <v>118</v>
      </c>
      <c r="T1287" s="1">
        <v>2012</v>
      </c>
      <c r="U1287" s="5" t="str">
        <f t="shared" si="200"/>
        <v>Automatic</v>
      </c>
      <c r="V1287" s="7">
        <f t="shared" si="201"/>
        <v>0</v>
      </c>
      <c r="W1287" s="7" t="str">
        <f>IFERROR(INDEX(PriceBands!C:C,MATCH(V1287,PriceBands!A:A,0)),"£30k+")</f>
        <v>£0-5k</v>
      </c>
      <c r="X1287" s="7">
        <f t="shared" si="202"/>
        <v>0</v>
      </c>
      <c r="Y1287" s="7" t="str">
        <f>IFERROR(INDEX(MileageBand!B:B,MATCH(VehicleData!X1287,MileageBand!A:A,0)),"Extremely High")</f>
        <v>Low</v>
      </c>
      <c r="Z1287" s="7">
        <f t="shared" si="203"/>
        <v>1.3</v>
      </c>
      <c r="AA1287" s="9" t="str">
        <f t="shared" si="204"/>
        <v>Y</v>
      </c>
      <c r="AB1287" s="9" t="str">
        <f t="shared" si="205"/>
        <v>Y</v>
      </c>
      <c r="AC1287" s="9" t="str">
        <f t="shared" si="206"/>
        <v>Y</v>
      </c>
      <c r="AD1287" s="9" t="str">
        <f t="shared" si="207"/>
        <v>N</v>
      </c>
      <c r="AE1287" s="9" t="str">
        <f t="shared" si="208"/>
        <v>Y</v>
      </c>
      <c r="AF1287" s="11" t="str">
        <f t="shared" si="209"/>
        <v>N</v>
      </c>
    </row>
    <row r="1288" spans="1:32" ht="13" x14ac:dyDescent="0.15">
      <c r="A1288" s="1" t="s">
        <v>3304</v>
      </c>
      <c r="B1288" s="1" t="s">
        <v>51</v>
      </c>
      <c r="C1288" s="2">
        <v>10445</v>
      </c>
      <c r="D1288" s="1" t="s">
        <v>1543</v>
      </c>
      <c r="E1288" s="1">
        <v>2</v>
      </c>
      <c r="F1288" s="1" t="s">
        <v>24</v>
      </c>
      <c r="G1288" s="2">
        <v>160000</v>
      </c>
      <c r="H1288" s="1" t="s">
        <v>12</v>
      </c>
      <c r="I1288" s="1" t="s">
        <v>25</v>
      </c>
      <c r="J1288" s="1" t="s">
        <v>42</v>
      </c>
      <c r="K1288" s="1">
        <v>13</v>
      </c>
      <c r="L1288" s="3">
        <v>44171</v>
      </c>
      <c r="M1288" s="1">
        <v>20</v>
      </c>
      <c r="N1288" s="1" t="s">
        <v>3305</v>
      </c>
      <c r="O1288" s="1" t="s">
        <v>44</v>
      </c>
      <c r="P1288" s="2">
        <v>1997</v>
      </c>
      <c r="Q1288" s="1">
        <v>47.1</v>
      </c>
      <c r="R1288" s="1">
        <v>7</v>
      </c>
      <c r="S1288" s="1">
        <v>159</v>
      </c>
      <c r="T1288" s="1">
        <v>2011</v>
      </c>
      <c r="U1288" s="5" t="str">
        <f t="shared" si="200"/>
        <v>Automatic</v>
      </c>
      <c r="V1288" s="7">
        <f t="shared" si="201"/>
        <v>10000</v>
      </c>
      <c r="W1288" s="7" t="str">
        <f>IFERROR(INDEX(PriceBands!C:C,MATCH(V1288,PriceBands!A:A,0)),"£30k+")</f>
        <v>£10-£15k</v>
      </c>
      <c r="X1288" s="7">
        <f t="shared" si="202"/>
        <v>150000</v>
      </c>
      <c r="Y1288" s="7" t="str">
        <f>IFERROR(INDEX(MileageBand!B:B,MATCH(VehicleData!X1288,MileageBand!A:A,0)),"Extremely High")</f>
        <v>Very High</v>
      </c>
      <c r="Z1288" s="7">
        <f t="shared" si="203"/>
        <v>2</v>
      </c>
      <c r="AA1288" s="9" t="str">
        <f t="shared" si="204"/>
        <v>Y</v>
      </c>
      <c r="AB1288" s="9" t="str">
        <f t="shared" si="205"/>
        <v>Y</v>
      </c>
      <c r="AC1288" s="9" t="str">
        <f t="shared" si="206"/>
        <v>Y</v>
      </c>
      <c r="AD1288" s="9" t="str">
        <f t="shared" si="207"/>
        <v>N</v>
      </c>
      <c r="AE1288" s="9" t="str">
        <f t="shared" si="208"/>
        <v>Y</v>
      </c>
      <c r="AF1288" s="11" t="str">
        <f t="shared" si="209"/>
        <v>N</v>
      </c>
    </row>
    <row r="1289" spans="1:32" ht="13" x14ac:dyDescent="0.15">
      <c r="A1289" s="1" t="s">
        <v>3306</v>
      </c>
      <c r="B1289" s="1" t="s">
        <v>22</v>
      </c>
      <c r="C1289" s="2">
        <v>9495</v>
      </c>
      <c r="D1289" s="1" t="s">
        <v>3307</v>
      </c>
      <c r="E1289" s="1">
        <v>1</v>
      </c>
      <c r="F1289" s="1" t="s">
        <v>11</v>
      </c>
      <c r="G1289" s="2">
        <v>10700</v>
      </c>
      <c r="H1289" s="1" t="s">
        <v>4</v>
      </c>
      <c r="I1289" s="1" t="s">
        <v>5</v>
      </c>
      <c r="J1289" s="1" t="s">
        <v>13</v>
      </c>
      <c r="K1289" s="1">
        <v>8</v>
      </c>
      <c r="L1289" s="3">
        <v>45533</v>
      </c>
      <c r="M1289" s="1">
        <v>15</v>
      </c>
      <c r="N1289" s="1" t="s">
        <v>3308</v>
      </c>
      <c r="O1289" s="1" t="s">
        <v>20</v>
      </c>
      <c r="P1289" s="2">
        <v>1197</v>
      </c>
      <c r="Q1289" s="1">
        <v>60.1</v>
      </c>
      <c r="R1289" s="1">
        <v>5</v>
      </c>
      <c r="S1289" s="1">
        <v>107</v>
      </c>
      <c r="T1289" s="1">
        <v>2016</v>
      </c>
      <c r="U1289" s="5" t="str">
        <f t="shared" si="200"/>
        <v>Manual</v>
      </c>
      <c r="V1289" s="7">
        <f t="shared" si="201"/>
        <v>5000</v>
      </c>
      <c r="W1289" s="7" t="str">
        <f>IFERROR(INDEX(PriceBands!C:C,MATCH(V1289,PriceBands!A:A,0)),"£30k+")</f>
        <v>£5-10k</v>
      </c>
      <c r="X1289" s="7">
        <f t="shared" si="202"/>
        <v>0</v>
      </c>
      <c r="Y1289" s="7" t="str">
        <f>IFERROR(INDEX(MileageBand!B:B,MATCH(VehicleData!X1289,MileageBand!A:A,0)),"Extremely High")</f>
        <v>Low</v>
      </c>
      <c r="Z1289" s="7">
        <f t="shared" si="203"/>
        <v>1.2</v>
      </c>
      <c r="AA1289" s="9" t="str">
        <f t="shared" si="204"/>
        <v>Y</v>
      </c>
      <c r="AB1289" s="9" t="str">
        <f t="shared" si="205"/>
        <v>Y</v>
      </c>
      <c r="AC1289" s="9" t="str">
        <f t="shared" si="206"/>
        <v>Y</v>
      </c>
      <c r="AD1289" s="9" t="str">
        <f t="shared" si="207"/>
        <v>Y</v>
      </c>
      <c r="AE1289" s="9" t="str">
        <f t="shared" si="208"/>
        <v>Y</v>
      </c>
      <c r="AF1289" s="11" t="str">
        <f t="shared" si="209"/>
        <v>Y</v>
      </c>
    </row>
    <row r="1290" spans="1:32" ht="13" x14ac:dyDescent="0.15">
      <c r="A1290" s="1" t="s">
        <v>3309</v>
      </c>
      <c r="B1290" s="1" t="s">
        <v>1</v>
      </c>
      <c r="C1290" s="2">
        <v>9595</v>
      </c>
      <c r="D1290" s="1" t="s">
        <v>3310</v>
      </c>
      <c r="E1290" s="1">
        <v>1</v>
      </c>
      <c r="F1290" s="1" t="s">
        <v>11</v>
      </c>
      <c r="G1290" s="2">
        <v>27000</v>
      </c>
      <c r="H1290" s="1" t="s">
        <v>12</v>
      </c>
      <c r="I1290" s="1" t="s">
        <v>25</v>
      </c>
      <c r="J1290" s="1" t="s">
        <v>6</v>
      </c>
      <c r="K1290" s="1">
        <v>8</v>
      </c>
      <c r="L1290" s="3">
        <v>44876</v>
      </c>
      <c r="M1290" s="1">
        <v>11</v>
      </c>
      <c r="N1290" s="1" t="s">
        <v>3311</v>
      </c>
      <c r="O1290" s="1" t="s">
        <v>6</v>
      </c>
      <c r="P1290" s="2">
        <v>1591</v>
      </c>
      <c r="Q1290" s="1">
        <v>42.2</v>
      </c>
      <c r="R1290" s="1">
        <v>5</v>
      </c>
      <c r="S1290" s="1">
        <v>156</v>
      </c>
      <c r="T1290" s="1">
        <v>2016</v>
      </c>
      <c r="U1290" s="5" t="str">
        <f t="shared" si="200"/>
        <v>Manual</v>
      </c>
      <c r="V1290" s="7">
        <f t="shared" si="201"/>
        <v>5000</v>
      </c>
      <c r="W1290" s="7" t="str">
        <f>IFERROR(INDEX(PriceBands!C:C,MATCH(V1290,PriceBands!A:A,0)),"£30k+")</f>
        <v>£5-10k</v>
      </c>
      <c r="X1290" s="7">
        <f t="shared" si="202"/>
        <v>0</v>
      </c>
      <c r="Y1290" s="7" t="str">
        <f>IFERROR(INDEX(MileageBand!B:B,MATCH(VehicleData!X1290,MileageBand!A:A,0)),"Extremely High")</f>
        <v>Low</v>
      </c>
      <c r="Z1290" s="7">
        <f t="shared" si="203"/>
        <v>1.6</v>
      </c>
      <c r="AA1290" s="9" t="str">
        <f t="shared" si="204"/>
        <v>Y</v>
      </c>
      <c r="AB1290" s="9" t="str">
        <f t="shared" si="205"/>
        <v>Y</v>
      </c>
      <c r="AC1290" s="9" t="str">
        <f t="shared" si="206"/>
        <v>Y</v>
      </c>
      <c r="AD1290" s="9" t="str">
        <f t="shared" si="207"/>
        <v>Y</v>
      </c>
      <c r="AE1290" s="9" t="str">
        <f t="shared" si="208"/>
        <v>Y</v>
      </c>
      <c r="AF1290" s="11" t="str">
        <f t="shared" si="209"/>
        <v>Y</v>
      </c>
    </row>
    <row r="1291" spans="1:32" ht="13" x14ac:dyDescent="0.15">
      <c r="A1291" s="1" t="s">
        <v>3312</v>
      </c>
      <c r="B1291" s="1" t="s">
        <v>94</v>
      </c>
      <c r="C1291" s="2">
        <v>6795</v>
      </c>
      <c r="D1291" s="1" t="s">
        <v>3313</v>
      </c>
      <c r="E1291" s="1">
        <v>1</v>
      </c>
      <c r="F1291" s="1" t="s">
        <v>24</v>
      </c>
      <c r="G1291" s="2">
        <v>62000</v>
      </c>
      <c r="H1291" s="1" t="s">
        <v>12</v>
      </c>
      <c r="I1291" s="1" t="s">
        <v>25</v>
      </c>
      <c r="J1291" s="1" t="s">
        <v>13</v>
      </c>
      <c r="K1291" s="1">
        <v>9</v>
      </c>
      <c r="L1291" s="3">
        <v>44433</v>
      </c>
      <c r="M1291" s="1">
        <v>15</v>
      </c>
      <c r="N1291" s="1" t="s">
        <v>3314</v>
      </c>
      <c r="O1291" s="1" t="s">
        <v>20</v>
      </c>
      <c r="P1291" s="2">
        <v>1496</v>
      </c>
      <c r="Q1291" s="1">
        <v>83.1</v>
      </c>
      <c r="R1291" s="1">
        <v>5</v>
      </c>
      <c r="S1291" s="1">
        <v>89</v>
      </c>
      <c r="T1291" s="1">
        <v>2015</v>
      </c>
      <c r="U1291" s="5" t="str">
        <f t="shared" si="200"/>
        <v>Manual</v>
      </c>
      <c r="V1291" s="7">
        <f t="shared" si="201"/>
        <v>5000</v>
      </c>
      <c r="W1291" s="7" t="str">
        <f>IFERROR(INDEX(PriceBands!C:C,MATCH(V1291,PriceBands!A:A,0)),"£30k+")</f>
        <v>£5-10k</v>
      </c>
      <c r="X1291" s="7">
        <f t="shared" si="202"/>
        <v>50000</v>
      </c>
      <c r="Y1291" s="7" t="str">
        <f>IFERROR(INDEX(MileageBand!B:B,MATCH(VehicleData!X1291,MileageBand!A:A,0)),"Extremely High")</f>
        <v>Medium</v>
      </c>
      <c r="Z1291" s="7">
        <f t="shared" si="203"/>
        <v>1.5</v>
      </c>
      <c r="AA1291" s="9" t="str">
        <f t="shared" si="204"/>
        <v>Y</v>
      </c>
      <c r="AB1291" s="9" t="str">
        <f t="shared" si="205"/>
        <v>Y</v>
      </c>
      <c r="AC1291" s="9" t="str">
        <f t="shared" si="206"/>
        <v>Y</v>
      </c>
      <c r="AD1291" s="9" t="str">
        <f t="shared" si="207"/>
        <v>Y</v>
      </c>
      <c r="AE1291" s="9" t="str">
        <f t="shared" si="208"/>
        <v>Y</v>
      </c>
      <c r="AF1291" s="11" t="str">
        <f t="shared" si="209"/>
        <v>Y</v>
      </c>
    </row>
    <row r="1292" spans="1:32" ht="13" x14ac:dyDescent="0.15">
      <c r="A1292" s="1" t="s">
        <v>3315</v>
      </c>
      <c r="B1292" s="1" t="s">
        <v>375</v>
      </c>
      <c r="C1292" s="2">
        <v>8495</v>
      </c>
      <c r="D1292" s="1" t="s">
        <v>3316</v>
      </c>
      <c r="E1292" s="1">
        <v>2</v>
      </c>
      <c r="F1292" s="1" t="s">
        <v>24</v>
      </c>
      <c r="G1292" s="2">
        <v>26800</v>
      </c>
      <c r="H1292" s="1" t="s">
        <v>65</v>
      </c>
      <c r="I1292" s="1" t="s">
        <v>25</v>
      </c>
      <c r="J1292" s="1" t="s">
        <v>42</v>
      </c>
      <c r="K1292" s="1">
        <v>12</v>
      </c>
      <c r="L1292" s="3">
        <v>43074</v>
      </c>
      <c r="M1292" s="1">
        <v>15</v>
      </c>
      <c r="N1292" s="1" t="s">
        <v>3317</v>
      </c>
      <c r="O1292" s="1" t="s">
        <v>44</v>
      </c>
      <c r="P1292" s="2">
        <v>1560</v>
      </c>
      <c r="Q1292" s="1">
        <v>57.6</v>
      </c>
      <c r="R1292" s="1">
        <v>7</v>
      </c>
      <c r="S1292" s="1">
        <v>129</v>
      </c>
      <c r="T1292" s="1">
        <v>2012</v>
      </c>
      <c r="U1292" s="5" t="str">
        <f t="shared" si="200"/>
        <v>Automatic</v>
      </c>
      <c r="V1292" s="7">
        <f t="shared" si="201"/>
        <v>5000</v>
      </c>
      <c r="W1292" s="7" t="str">
        <f>IFERROR(INDEX(PriceBands!C:C,MATCH(V1292,PriceBands!A:A,0)),"£30k+")</f>
        <v>£5-10k</v>
      </c>
      <c r="X1292" s="7">
        <f t="shared" si="202"/>
        <v>0</v>
      </c>
      <c r="Y1292" s="7" t="str">
        <f>IFERROR(INDEX(MileageBand!B:B,MATCH(VehicleData!X1292,MileageBand!A:A,0)),"Extremely High")</f>
        <v>Low</v>
      </c>
      <c r="Z1292" s="7">
        <f t="shared" si="203"/>
        <v>1.6</v>
      </c>
      <c r="AA1292" s="9" t="str">
        <f t="shared" si="204"/>
        <v>Y</v>
      </c>
      <c r="AB1292" s="9" t="str">
        <f t="shared" si="205"/>
        <v>Y</v>
      </c>
      <c r="AC1292" s="9" t="str">
        <f t="shared" si="206"/>
        <v>Y</v>
      </c>
      <c r="AD1292" s="9" t="str">
        <f t="shared" si="207"/>
        <v>N</v>
      </c>
      <c r="AE1292" s="9" t="str">
        <f t="shared" si="208"/>
        <v>Y</v>
      </c>
      <c r="AF1292" s="11" t="str">
        <f t="shared" si="209"/>
        <v>N</v>
      </c>
    </row>
    <row r="1293" spans="1:32" ht="13" x14ac:dyDescent="0.15">
      <c r="A1293" s="1" t="s">
        <v>3318</v>
      </c>
      <c r="B1293" s="1" t="s">
        <v>104</v>
      </c>
      <c r="C1293" s="2">
        <v>16891</v>
      </c>
      <c r="D1293" s="1" t="s">
        <v>3319</v>
      </c>
      <c r="E1293" s="1">
        <v>2</v>
      </c>
      <c r="F1293" s="1" t="s">
        <v>3</v>
      </c>
      <c r="G1293" s="2">
        <v>5945</v>
      </c>
      <c r="H1293" s="1" t="s">
        <v>56</v>
      </c>
      <c r="I1293" s="1" t="s">
        <v>5</v>
      </c>
      <c r="J1293" s="1" t="s">
        <v>13</v>
      </c>
      <c r="K1293" s="1">
        <v>5</v>
      </c>
      <c r="L1293" s="3">
        <v>46112</v>
      </c>
      <c r="M1293" s="1">
        <v>11</v>
      </c>
      <c r="N1293" s="1" t="s">
        <v>3320</v>
      </c>
      <c r="O1293" s="1" t="s">
        <v>20</v>
      </c>
      <c r="P1293" s="1">
        <v>999</v>
      </c>
      <c r="Q1293" s="1">
        <v>44.8</v>
      </c>
      <c r="R1293" s="1">
        <v>5</v>
      </c>
      <c r="S1293" s="1">
        <v>118</v>
      </c>
      <c r="T1293" s="1">
        <v>2019</v>
      </c>
      <c r="U1293" s="5" t="str">
        <f t="shared" si="200"/>
        <v>Automatic</v>
      </c>
      <c r="V1293" s="7">
        <f t="shared" si="201"/>
        <v>15000</v>
      </c>
      <c r="W1293" s="7" t="str">
        <f>IFERROR(INDEX(PriceBands!C:C,MATCH(V1293,PriceBands!A:A,0)),"£30k+")</f>
        <v>£15-20k</v>
      </c>
      <c r="X1293" s="7">
        <f t="shared" si="202"/>
        <v>0</v>
      </c>
      <c r="Y1293" s="7" t="str">
        <f>IFERROR(INDEX(MileageBand!B:B,MATCH(VehicleData!X1293,MileageBand!A:A,0)),"Extremely High")</f>
        <v>Low</v>
      </c>
      <c r="Z1293" s="7">
        <f t="shared" si="203"/>
        <v>1</v>
      </c>
      <c r="AA1293" s="9" t="str">
        <f t="shared" si="204"/>
        <v>Y</v>
      </c>
      <c r="AB1293" s="9" t="str">
        <f t="shared" si="205"/>
        <v>Y</v>
      </c>
      <c r="AC1293" s="9" t="str">
        <f t="shared" si="206"/>
        <v>Y</v>
      </c>
      <c r="AD1293" s="9" t="str">
        <f t="shared" si="207"/>
        <v>Y</v>
      </c>
      <c r="AE1293" s="9" t="str">
        <f t="shared" si="208"/>
        <v>Y</v>
      </c>
      <c r="AF1293" s="11" t="str">
        <f t="shared" si="209"/>
        <v>Y</v>
      </c>
    </row>
    <row r="1294" spans="1:32" ht="13" x14ac:dyDescent="0.15">
      <c r="A1294" s="1" t="s">
        <v>3321</v>
      </c>
      <c r="B1294" s="1" t="s">
        <v>104</v>
      </c>
      <c r="C1294" s="2">
        <v>16891</v>
      </c>
      <c r="D1294" s="1" t="s">
        <v>3319</v>
      </c>
      <c r="E1294" s="1">
        <v>2</v>
      </c>
      <c r="F1294" s="1" t="s">
        <v>3</v>
      </c>
      <c r="G1294" s="2">
        <v>2766</v>
      </c>
      <c r="H1294" s="1" t="s">
        <v>56</v>
      </c>
      <c r="I1294" s="1" t="s">
        <v>5</v>
      </c>
      <c r="J1294" s="1" t="s">
        <v>13</v>
      </c>
      <c r="K1294" s="1">
        <v>5</v>
      </c>
      <c r="L1294" s="3">
        <v>46112</v>
      </c>
      <c r="M1294" s="1">
        <v>11</v>
      </c>
      <c r="N1294" s="1" t="s">
        <v>3322</v>
      </c>
      <c r="O1294" s="1" t="s">
        <v>20</v>
      </c>
      <c r="P1294" s="1">
        <v>999</v>
      </c>
      <c r="Q1294" s="1">
        <v>44.8</v>
      </c>
      <c r="R1294" s="1">
        <v>5</v>
      </c>
      <c r="S1294" s="1">
        <v>118</v>
      </c>
      <c r="T1294" s="1">
        <v>2019</v>
      </c>
      <c r="U1294" s="5" t="str">
        <f t="shared" si="200"/>
        <v>Automatic</v>
      </c>
      <c r="V1294" s="7">
        <f t="shared" si="201"/>
        <v>15000</v>
      </c>
      <c r="W1294" s="7" t="str">
        <f>IFERROR(INDEX(PriceBands!C:C,MATCH(V1294,PriceBands!A:A,0)),"£30k+")</f>
        <v>£15-20k</v>
      </c>
      <c r="X1294" s="7">
        <f t="shared" si="202"/>
        <v>0</v>
      </c>
      <c r="Y1294" s="7" t="str">
        <f>IFERROR(INDEX(MileageBand!B:B,MATCH(VehicleData!X1294,MileageBand!A:A,0)),"Extremely High")</f>
        <v>Low</v>
      </c>
      <c r="Z1294" s="7">
        <f t="shared" si="203"/>
        <v>1</v>
      </c>
      <c r="AA1294" s="9" t="str">
        <f t="shared" si="204"/>
        <v>Y</v>
      </c>
      <c r="AB1294" s="9" t="str">
        <f t="shared" si="205"/>
        <v>Y</v>
      </c>
      <c r="AC1294" s="9" t="str">
        <f t="shared" si="206"/>
        <v>Y</v>
      </c>
      <c r="AD1294" s="9" t="str">
        <f t="shared" si="207"/>
        <v>Y</v>
      </c>
      <c r="AE1294" s="9" t="str">
        <f t="shared" si="208"/>
        <v>Y</v>
      </c>
      <c r="AF1294" s="11" t="str">
        <f t="shared" si="209"/>
        <v>Y</v>
      </c>
    </row>
    <row r="1295" spans="1:32" ht="13" x14ac:dyDescent="0.15">
      <c r="A1295" s="1" t="s">
        <v>3323</v>
      </c>
      <c r="B1295" s="1" t="s">
        <v>1</v>
      </c>
      <c r="C1295" s="2">
        <v>24465</v>
      </c>
      <c r="D1295" s="1" t="s">
        <v>3324</v>
      </c>
      <c r="E1295" s="1">
        <v>2</v>
      </c>
      <c r="F1295" s="1" t="s">
        <v>3</v>
      </c>
      <c r="G1295" s="2">
        <v>3846</v>
      </c>
      <c r="H1295" s="1" t="s">
        <v>65</v>
      </c>
      <c r="I1295" s="1" t="s">
        <v>5</v>
      </c>
      <c r="J1295" s="1" t="s">
        <v>6</v>
      </c>
      <c r="K1295" s="1">
        <v>3</v>
      </c>
      <c r="L1295" s="3">
        <v>46081</v>
      </c>
      <c r="M1295" s="1">
        <v>23</v>
      </c>
      <c r="N1295" s="1" t="s">
        <v>3325</v>
      </c>
      <c r="O1295" s="1" t="s">
        <v>6</v>
      </c>
      <c r="P1295" s="2">
        <v>1499</v>
      </c>
      <c r="Q1295" s="1">
        <v>42.2</v>
      </c>
      <c r="R1295" s="1">
        <v>5</v>
      </c>
      <c r="S1295" s="1">
        <v>147</v>
      </c>
      <c r="T1295" s="1">
        <v>2021</v>
      </c>
      <c r="U1295" s="5" t="str">
        <f t="shared" si="200"/>
        <v>Automatic</v>
      </c>
      <c r="V1295" s="7">
        <f t="shared" si="201"/>
        <v>20000</v>
      </c>
      <c r="W1295" s="7" t="str">
        <f>IFERROR(INDEX(PriceBands!C:C,MATCH(V1295,PriceBands!A:A,0)),"£30k+")</f>
        <v>£20-25k</v>
      </c>
      <c r="X1295" s="7">
        <f t="shared" si="202"/>
        <v>0</v>
      </c>
      <c r="Y1295" s="7" t="str">
        <f>IFERROR(INDEX(MileageBand!B:B,MATCH(VehicleData!X1295,MileageBand!A:A,0)),"Extremely High")</f>
        <v>Low</v>
      </c>
      <c r="Z1295" s="7">
        <f t="shared" si="203"/>
        <v>1.5</v>
      </c>
      <c r="AA1295" s="9" t="str">
        <f t="shared" si="204"/>
        <v>Y</v>
      </c>
      <c r="AB1295" s="9" t="str">
        <f t="shared" si="205"/>
        <v>Y</v>
      </c>
      <c r="AC1295" s="9" t="str">
        <f t="shared" si="206"/>
        <v>Y</v>
      </c>
      <c r="AD1295" s="9" t="str">
        <f t="shared" si="207"/>
        <v>Y</v>
      </c>
      <c r="AE1295" s="9" t="str">
        <f t="shared" si="208"/>
        <v>Y</v>
      </c>
      <c r="AF1295" s="11" t="str">
        <f t="shared" si="209"/>
        <v>Y</v>
      </c>
    </row>
    <row r="1296" spans="1:32" ht="13" x14ac:dyDescent="0.15">
      <c r="A1296" s="1" t="s">
        <v>3326</v>
      </c>
      <c r="B1296" s="1" t="s">
        <v>127</v>
      </c>
      <c r="C1296" s="2">
        <v>6945</v>
      </c>
      <c r="D1296" s="1" t="s">
        <v>128</v>
      </c>
      <c r="E1296" s="1">
        <v>1</v>
      </c>
      <c r="F1296" s="1" t="s">
        <v>11</v>
      </c>
      <c r="G1296" s="2">
        <v>33000</v>
      </c>
      <c r="H1296" s="1" t="s">
        <v>56</v>
      </c>
      <c r="I1296" s="1" t="s">
        <v>25</v>
      </c>
      <c r="J1296" s="1" t="s">
        <v>13</v>
      </c>
      <c r="K1296" s="1">
        <v>11</v>
      </c>
      <c r="L1296" s="3">
        <v>44667</v>
      </c>
      <c r="M1296" s="1">
        <v>17</v>
      </c>
      <c r="N1296" s="1" t="s">
        <v>1363</v>
      </c>
      <c r="O1296" s="1" t="s">
        <v>15</v>
      </c>
      <c r="P1296" s="2">
        <v>1598</v>
      </c>
      <c r="Q1296" s="1">
        <v>52.3</v>
      </c>
      <c r="R1296" s="1">
        <v>4</v>
      </c>
      <c r="S1296" s="1">
        <v>127</v>
      </c>
      <c r="T1296" s="1">
        <v>2013</v>
      </c>
      <c r="U1296" s="5" t="str">
        <f t="shared" si="200"/>
        <v>Manual</v>
      </c>
      <c r="V1296" s="7">
        <f t="shared" si="201"/>
        <v>5000</v>
      </c>
      <c r="W1296" s="7" t="str">
        <f>IFERROR(INDEX(PriceBands!C:C,MATCH(V1296,PriceBands!A:A,0)),"£30k+")</f>
        <v>£5-10k</v>
      </c>
      <c r="X1296" s="7">
        <f t="shared" si="202"/>
        <v>0</v>
      </c>
      <c r="Y1296" s="7" t="str">
        <f>IFERROR(INDEX(MileageBand!B:B,MATCH(VehicleData!X1296,MileageBand!A:A,0)),"Extremely High")</f>
        <v>Low</v>
      </c>
      <c r="Z1296" s="7">
        <f t="shared" si="203"/>
        <v>1.6</v>
      </c>
      <c r="AA1296" s="9" t="str">
        <f t="shared" si="204"/>
        <v>Y</v>
      </c>
      <c r="AB1296" s="9" t="str">
        <f t="shared" si="205"/>
        <v>Y</v>
      </c>
      <c r="AC1296" s="9" t="str">
        <f t="shared" si="206"/>
        <v>Y</v>
      </c>
      <c r="AD1296" s="9" t="str">
        <f t="shared" si="207"/>
        <v>N</v>
      </c>
      <c r="AE1296" s="9" t="str">
        <f t="shared" si="208"/>
        <v>Y</v>
      </c>
      <c r="AF1296" s="11" t="str">
        <f t="shared" si="209"/>
        <v>N</v>
      </c>
    </row>
    <row r="1297" spans="1:32" ht="13" x14ac:dyDescent="0.15">
      <c r="A1297" s="1" t="s">
        <v>3327</v>
      </c>
      <c r="B1297" s="1" t="s">
        <v>1</v>
      </c>
      <c r="C1297" s="2">
        <v>24364</v>
      </c>
      <c r="D1297" s="1" t="s">
        <v>3328</v>
      </c>
      <c r="E1297" s="1">
        <v>2</v>
      </c>
      <c r="F1297" s="1" t="s">
        <v>3</v>
      </c>
      <c r="G1297" s="2">
        <v>41720</v>
      </c>
      <c r="H1297" s="1" t="s">
        <v>56</v>
      </c>
      <c r="I1297" s="1" t="s">
        <v>5</v>
      </c>
      <c r="J1297" s="1" t="s">
        <v>13</v>
      </c>
      <c r="K1297" s="1">
        <v>4</v>
      </c>
      <c r="L1297" s="3">
        <v>46053</v>
      </c>
      <c r="M1297" s="1">
        <v>12</v>
      </c>
      <c r="N1297" s="1" t="s">
        <v>3329</v>
      </c>
      <c r="O1297" s="1" t="s">
        <v>20</v>
      </c>
      <c r="P1297" s="1">
        <v>999</v>
      </c>
      <c r="Q1297" s="1">
        <v>50.4</v>
      </c>
      <c r="R1297" s="1">
        <v>5</v>
      </c>
      <c r="S1297" s="1">
        <v>127</v>
      </c>
      <c r="T1297" s="1">
        <v>2020</v>
      </c>
      <c r="U1297" s="5" t="str">
        <f t="shared" si="200"/>
        <v>Automatic</v>
      </c>
      <c r="V1297" s="7">
        <f t="shared" si="201"/>
        <v>20000</v>
      </c>
      <c r="W1297" s="7" t="str">
        <f>IFERROR(INDEX(PriceBands!C:C,MATCH(V1297,PriceBands!A:A,0)),"£30k+")</f>
        <v>£20-25k</v>
      </c>
      <c r="X1297" s="7">
        <f t="shared" si="202"/>
        <v>0</v>
      </c>
      <c r="Y1297" s="7" t="str">
        <f>IFERROR(INDEX(MileageBand!B:B,MATCH(VehicleData!X1297,MileageBand!A:A,0)),"Extremely High")</f>
        <v>Low</v>
      </c>
      <c r="Z1297" s="7">
        <f t="shared" si="203"/>
        <v>1</v>
      </c>
      <c r="AA1297" s="9" t="str">
        <f t="shared" si="204"/>
        <v>Y</v>
      </c>
      <c r="AB1297" s="9" t="str">
        <f t="shared" si="205"/>
        <v>Y</v>
      </c>
      <c r="AC1297" s="9" t="str">
        <f t="shared" si="206"/>
        <v>Y</v>
      </c>
      <c r="AD1297" s="9" t="str">
        <f t="shared" si="207"/>
        <v>Y</v>
      </c>
      <c r="AE1297" s="9" t="str">
        <f t="shared" si="208"/>
        <v>Y</v>
      </c>
      <c r="AF1297" s="11" t="str">
        <f t="shared" si="209"/>
        <v>Y</v>
      </c>
    </row>
    <row r="1298" spans="1:32" ht="13" x14ac:dyDescent="0.15">
      <c r="A1298" s="1" t="s">
        <v>3330</v>
      </c>
      <c r="B1298" s="1" t="s">
        <v>22</v>
      </c>
      <c r="C1298" s="2">
        <v>24349</v>
      </c>
      <c r="D1298" s="1" t="s">
        <v>2181</v>
      </c>
      <c r="E1298" s="1">
        <v>2</v>
      </c>
      <c r="F1298" s="1" t="s">
        <v>3</v>
      </c>
      <c r="G1298" s="2">
        <v>24885</v>
      </c>
      <c r="H1298" s="1" t="s">
        <v>56</v>
      </c>
      <c r="I1298" s="1" t="s">
        <v>5</v>
      </c>
      <c r="J1298" s="1" t="s">
        <v>13</v>
      </c>
      <c r="K1298" s="1">
        <v>5</v>
      </c>
      <c r="L1298" s="3">
        <v>46053</v>
      </c>
      <c r="M1298" s="1">
        <v>11</v>
      </c>
      <c r="N1298" s="1" t="s">
        <v>3331</v>
      </c>
      <c r="O1298" s="1" t="s">
        <v>20</v>
      </c>
      <c r="P1298" s="1">
        <v>999</v>
      </c>
      <c r="Q1298" s="1">
        <v>44.8</v>
      </c>
      <c r="R1298" s="1">
        <v>5</v>
      </c>
      <c r="S1298" s="1">
        <v>128</v>
      </c>
      <c r="T1298" s="1">
        <v>2019</v>
      </c>
      <c r="U1298" s="5" t="str">
        <f t="shared" si="200"/>
        <v>Automatic</v>
      </c>
      <c r="V1298" s="7">
        <f t="shared" si="201"/>
        <v>20000</v>
      </c>
      <c r="W1298" s="7" t="str">
        <f>IFERROR(INDEX(PriceBands!C:C,MATCH(V1298,PriceBands!A:A,0)),"£30k+")</f>
        <v>£20-25k</v>
      </c>
      <c r="X1298" s="7">
        <f t="shared" si="202"/>
        <v>0</v>
      </c>
      <c r="Y1298" s="7" t="str">
        <f>IFERROR(INDEX(MileageBand!B:B,MATCH(VehicleData!X1298,MileageBand!A:A,0)),"Extremely High")</f>
        <v>Low</v>
      </c>
      <c r="Z1298" s="7">
        <f t="shared" si="203"/>
        <v>1</v>
      </c>
      <c r="AA1298" s="9" t="str">
        <f t="shared" si="204"/>
        <v>Y</v>
      </c>
      <c r="AB1298" s="9" t="str">
        <f t="shared" si="205"/>
        <v>Y</v>
      </c>
      <c r="AC1298" s="9" t="str">
        <f t="shared" si="206"/>
        <v>Y</v>
      </c>
      <c r="AD1298" s="9" t="str">
        <f t="shared" si="207"/>
        <v>Y</v>
      </c>
      <c r="AE1298" s="9" t="str">
        <f t="shared" si="208"/>
        <v>Y</v>
      </c>
      <c r="AF1298" s="11" t="str">
        <f t="shared" si="209"/>
        <v>Y</v>
      </c>
    </row>
    <row r="1299" spans="1:32" ht="13" x14ac:dyDescent="0.15">
      <c r="A1299" s="1" t="s">
        <v>3332</v>
      </c>
      <c r="B1299" s="1" t="s">
        <v>1</v>
      </c>
      <c r="C1299" s="2">
        <v>24359</v>
      </c>
      <c r="D1299" s="1" t="s">
        <v>3328</v>
      </c>
      <c r="E1299" s="1">
        <v>2</v>
      </c>
      <c r="F1299" s="1" t="s">
        <v>3</v>
      </c>
      <c r="G1299" s="2">
        <v>28681</v>
      </c>
      <c r="H1299" s="1" t="s">
        <v>56</v>
      </c>
      <c r="I1299" s="1" t="s">
        <v>5</v>
      </c>
      <c r="J1299" s="1" t="s">
        <v>13</v>
      </c>
      <c r="K1299" s="1">
        <v>4</v>
      </c>
      <c r="L1299" s="3">
        <v>46053</v>
      </c>
      <c r="M1299" s="1">
        <v>23</v>
      </c>
      <c r="N1299" s="1" t="s">
        <v>3333</v>
      </c>
      <c r="O1299" s="1" t="s">
        <v>20</v>
      </c>
      <c r="P1299" s="2">
        <v>1995</v>
      </c>
      <c r="Q1299" s="1">
        <v>50.4</v>
      </c>
      <c r="R1299" s="1">
        <v>5</v>
      </c>
      <c r="S1299" s="1">
        <v>148</v>
      </c>
      <c r="T1299" s="1">
        <v>2020</v>
      </c>
      <c r="U1299" s="5" t="str">
        <f t="shared" si="200"/>
        <v>Automatic</v>
      </c>
      <c r="V1299" s="7">
        <f t="shared" si="201"/>
        <v>20000</v>
      </c>
      <c r="W1299" s="7" t="str">
        <f>IFERROR(INDEX(PriceBands!C:C,MATCH(V1299,PriceBands!A:A,0)),"£30k+")</f>
        <v>£20-25k</v>
      </c>
      <c r="X1299" s="7">
        <f t="shared" si="202"/>
        <v>0</v>
      </c>
      <c r="Y1299" s="7" t="str">
        <f>IFERROR(INDEX(MileageBand!B:B,MATCH(VehicleData!X1299,MileageBand!A:A,0)),"Extremely High")</f>
        <v>Low</v>
      </c>
      <c r="Z1299" s="7">
        <f t="shared" si="203"/>
        <v>2</v>
      </c>
      <c r="AA1299" s="9" t="str">
        <f t="shared" si="204"/>
        <v>Y</v>
      </c>
      <c r="AB1299" s="9" t="str">
        <f t="shared" si="205"/>
        <v>Y</v>
      </c>
      <c r="AC1299" s="9" t="str">
        <f t="shared" si="206"/>
        <v>Y</v>
      </c>
      <c r="AD1299" s="9" t="str">
        <f t="shared" si="207"/>
        <v>Y</v>
      </c>
      <c r="AE1299" s="9" t="str">
        <f t="shared" si="208"/>
        <v>Y</v>
      </c>
      <c r="AF1299" s="11" t="str">
        <f t="shared" si="209"/>
        <v>Y</v>
      </c>
    </row>
    <row r="1300" spans="1:32" ht="13" x14ac:dyDescent="0.15">
      <c r="A1300" s="1" t="s">
        <v>3334</v>
      </c>
      <c r="B1300" s="1" t="s">
        <v>1</v>
      </c>
      <c r="C1300" s="2">
        <v>24359</v>
      </c>
      <c r="D1300" s="1" t="s">
        <v>3328</v>
      </c>
      <c r="E1300" s="1">
        <v>2</v>
      </c>
      <c r="F1300" s="1" t="s">
        <v>3</v>
      </c>
      <c r="G1300" s="2">
        <v>34112</v>
      </c>
      <c r="H1300" s="1" t="s">
        <v>56</v>
      </c>
      <c r="I1300" s="1" t="s">
        <v>5</v>
      </c>
      <c r="J1300" s="1" t="s">
        <v>13</v>
      </c>
      <c r="K1300" s="1">
        <v>3</v>
      </c>
      <c r="L1300" s="3">
        <v>46053</v>
      </c>
      <c r="M1300" s="1">
        <v>15</v>
      </c>
      <c r="N1300" s="1" t="s">
        <v>3335</v>
      </c>
      <c r="O1300" s="1" t="s">
        <v>20</v>
      </c>
      <c r="P1300" s="1">
        <v>999</v>
      </c>
      <c r="Q1300" s="1">
        <v>49.6</v>
      </c>
      <c r="R1300" s="1">
        <v>5</v>
      </c>
      <c r="S1300" s="1">
        <v>128</v>
      </c>
      <c r="T1300" s="1">
        <v>2021</v>
      </c>
      <c r="U1300" s="5" t="str">
        <f t="shared" si="200"/>
        <v>Automatic</v>
      </c>
      <c r="V1300" s="7">
        <f t="shared" si="201"/>
        <v>20000</v>
      </c>
      <c r="W1300" s="7" t="str">
        <f>IFERROR(INDEX(PriceBands!C:C,MATCH(V1300,PriceBands!A:A,0)),"£30k+")</f>
        <v>£20-25k</v>
      </c>
      <c r="X1300" s="7">
        <f t="shared" si="202"/>
        <v>0</v>
      </c>
      <c r="Y1300" s="7" t="str">
        <f>IFERROR(INDEX(MileageBand!B:B,MATCH(VehicleData!X1300,MileageBand!A:A,0)),"Extremely High")</f>
        <v>Low</v>
      </c>
      <c r="Z1300" s="7">
        <f t="shared" si="203"/>
        <v>1</v>
      </c>
      <c r="AA1300" s="9" t="str">
        <f t="shared" si="204"/>
        <v>Y</v>
      </c>
      <c r="AB1300" s="9" t="str">
        <f t="shared" si="205"/>
        <v>Y</v>
      </c>
      <c r="AC1300" s="9" t="str">
        <f t="shared" si="206"/>
        <v>Y</v>
      </c>
      <c r="AD1300" s="9" t="str">
        <f t="shared" si="207"/>
        <v>Y</v>
      </c>
      <c r="AE1300" s="9" t="str">
        <f t="shared" si="208"/>
        <v>Y</v>
      </c>
      <c r="AF1300" s="11" t="str">
        <f t="shared" si="209"/>
        <v>Y</v>
      </c>
    </row>
    <row r="1301" spans="1:32" ht="13" x14ac:dyDescent="0.15">
      <c r="A1301" s="1" t="s">
        <v>3336</v>
      </c>
      <c r="B1301" s="1" t="s">
        <v>104</v>
      </c>
      <c r="C1301" s="2">
        <v>13295</v>
      </c>
      <c r="D1301" s="1" t="s">
        <v>234</v>
      </c>
      <c r="E1301" s="1">
        <v>2</v>
      </c>
      <c r="F1301" s="1" t="s">
        <v>3</v>
      </c>
      <c r="G1301" s="2">
        <v>24921</v>
      </c>
      <c r="H1301" s="1" t="s">
        <v>32</v>
      </c>
      <c r="I1301" s="1" t="s">
        <v>5</v>
      </c>
      <c r="J1301" s="1" t="s">
        <v>13</v>
      </c>
      <c r="K1301" s="1">
        <v>4</v>
      </c>
      <c r="L1301" s="3">
        <v>45596</v>
      </c>
      <c r="M1301" s="1">
        <v>13</v>
      </c>
      <c r="N1301" s="1" t="s">
        <v>3337</v>
      </c>
      <c r="O1301" s="1" t="s">
        <v>20</v>
      </c>
      <c r="P1301" s="2">
        <v>1490</v>
      </c>
      <c r="Q1301" s="1">
        <v>68.900000000000006</v>
      </c>
      <c r="R1301" s="1">
        <v>5</v>
      </c>
      <c r="S1301" s="1">
        <v>92</v>
      </c>
      <c r="T1301" s="1">
        <v>2020</v>
      </c>
      <c r="U1301" s="5" t="str">
        <f t="shared" si="200"/>
        <v>Automatic</v>
      </c>
      <c r="V1301" s="7">
        <f t="shared" si="201"/>
        <v>10000</v>
      </c>
      <c r="W1301" s="7" t="str">
        <f>IFERROR(INDEX(PriceBands!C:C,MATCH(V1301,PriceBands!A:A,0)),"£30k+")</f>
        <v>£10-£15k</v>
      </c>
      <c r="X1301" s="7">
        <f t="shared" si="202"/>
        <v>0</v>
      </c>
      <c r="Y1301" s="7" t="str">
        <f>IFERROR(INDEX(MileageBand!B:B,MATCH(VehicleData!X1301,MileageBand!A:A,0)),"Extremely High")</f>
        <v>Low</v>
      </c>
      <c r="Z1301" s="7">
        <f t="shared" si="203"/>
        <v>1.5</v>
      </c>
      <c r="AA1301" s="9" t="str">
        <f t="shared" si="204"/>
        <v>Y</v>
      </c>
      <c r="AB1301" s="9" t="str">
        <f t="shared" si="205"/>
        <v>Y</v>
      </c>
      <c r="AC1301" s="9" t="str">
        <f t="shared" si="206"/>
        <v>Y</v>
      </c>
      <c r="AD1301" s="9" t="str">
        <f t="shared" si="207"/>
        <v>Y</v>
      </c>
      <c r="AE1301" s="9" t="str">
        <f t="shared" si="208"/>
        <v>Y</v>
      </c>
      <c r="AF1301" s="11" t="str">
        <f t="shared" si="209"/>
        <v>Y</v>
      </c>
    </row>
    <row r="1302" spans="1:32" ht="13" x14ac:dyDescent="0.15">
      <c r="A1302" s="1" t="s">
        <v>3338</v>
      </c>
      <c r="B1302" s="1" t="s">
        <v>108</v>
      </c>
      <c r="C1302" s="2">
        <v>4670</v>
      </c>
      <c r="D1302" s="1" t="s">
        <v>3339</v>
      </c>
      <c r="E1302" s="1">
        <v>1</v>
      </c>
      <c r="F1302" s="1" t="s">
        <v>11</v>
      </c>
      <c r="G1302" s="2">
        <v>40721</v>
      </c>
      <c r="H1302" s="1" t="s">
        <v>56</v>
      </c>
      <c r="I1302" s="1" t="s">
        <v>5</v>
      </c>
      <c r="J1302" s="1" t="s">
        <v>13</v>
      </c>
      <c r="K1302" s="1">
        <v>8</v>
      </c>
      <c r="L1302" s="3">
        <v>45566</v>
      </c>
      <c r="M1302" s="1">
        <v>2</v>
      </c>
      <c r="N1302" s="1" t="s">
        <v>3340</v>
      </c>
      <c r="O1302" s="1" t="s">
        <v>20</v>
      </c>
      <c r="P1302" s="1">
        <v>998</v>
      </c>
      <c r="Q1302" s="1">
        <v>60.1</v>
      </c>
      <c r="R1302" s="1">
        <v>5</v>
      </c>
      <c r="S1302" s="1">
        <v>108</v>
      </c>
      <c r="T1302" s="1">
        <v>2016</v>
      </c>
      <c r="U1302" s="5" t="str">
        <f t="shared" si="200"/>
        <v>Manual</v>
      </c>
      <c r="V1302" s="7">
        <f t="shared" si="201"/>
        <v>0</v>
      </c>
      <c r="W1302" s="7" t="str">
        <f>IFERROR(INDEX(PriceBands!C:C,MATCH(V1302,PriceBands!A:A,0)),"£30k+")</f>
        <v>£0-5k</v>
      </c>
      <c r="X1302" s="7">
        <f t="shared" si="202"/>
        <v>0</v>
      </c>
      <c r="Y1302" s="7" t="str">
        <f>IFERROR(INDEX(MileageBand!B:B,MATCH(VehicleData!X1302,MileageBand!A:A,0)),"Extremely High")</f>
        <v>Low</v>
      </c>
      <c r="Z1302" s="7">
        <f t="shared" si="203"/>
        <v>1</v>
      </c>
      <c r="AA1302" s="9" t="str">
        <f t="shared" si="204"/>
        <v>Y</v>
      </c>
      <c r="AB1302" s="9" t="str">
        <f t="shared" si="205"/>
        <v>Y</v>
      </c>
      <c r="AC1302" s="9" t="str">
        <f t="shared" si="206"/>
        <v>Y</v>
      </c>
      <c r="AD1302" s="9" t="str">
        <f t="shared" si="207"/>
        <v>Y</v>
      </c>
      <c r="AE1302" s="9" t="str">
        <f t="shared" si="208"/>
        <v>Y</v>
      </c>
      <c r="AF1302" s="11" t="str">
        <f t="shared" si="209"/>
        <v>Y</v>
      </c>
    </row>
    <row r="1303" spans="1:32" ht="13" x14ac:dyDescent="0.15">
      <c r="A1303" s="1" t="s">
        <v>3341</v>
      </c>
      <c r="B1303" s="1" t="s">
        <v>94</v>
      </c>
      <c r="C1303" s="2">
        <v>11485</v>
      </c>
      <c r="D1303" s="1" t="s">
        <v>116</v>
      </c>
      <c r="E1303" s="1">
        <v>2</v>
      </c>
      <c r="F1303" s="1" t="s">
        <v>24</v>
      </c>
      <c r="G1303" s="2">
        <v>72000</v>
      </c>
      <c r="H1303" s="1" t="s">
        <v>12</v>
      </c>
      <c r="I1303" s="1" t="s">
        <v>5</v>
      </c>
      <c r="J1303" s="1" t="s">
        <v>117</v>
      </c>
      <c r="K1303" s="1">
        <v>10</v>
      </c>
      <c r="L1303" s="3">
        <v>45531</v>
      </c>
      <c r="M1303" s="1">
        <v>31</v>
      </c>
      <c r="N1303" s="1" t="s">
        <v>3342</v>
      </c>
      <c r="O1303" s="1" t="s">
        <v>130</v>
      </c>
      <c r="P1303" s="2">
        <v>1995</v>
      </c>
      <c r="Q1303" s="1">
        <v>56.5</v>
      </c>
      <c r="R1303" s="1">
        <v>4</v>
      </c>
      <c r="S1303" s="1">
        <v>131</v>
      </c>
      <c r="T1303" s="1">
        <v>2014</v>
      </c>
      <c r="U1303" s="5" t="str">
        <f t="shared" si="200"/>
        <v>Automatic</v>
      </c>
      <c r="V1303" s="7">
        <f t="shared" si="201"/>
        <v>10000</v>
      </c>
      <c r="W1303" s="7" t="str">
        <f>IFERROR(INDEX(PriceBands!C:C,MATCH(V1303,PriceBands!A:A,0)),"£30k+")</f>
        <v>£10-£15k</v>
      </c>
      <c r="X1303" s="7">
        <f t="shared" si="202"/>
        <v>50000</v>
      </c>
      <c r="Y1303" s="7" t="str">
        <f>IFERROR(INDEX(MileageBand!B:B,MATCH(VehicleData!X1303,MileageBand!A:A,0)),"Extremely High")</f>
        <v>Medium</v>
      </c>
      <c r="Z1303" s="7">
        <f t="shared" si="203"/>
        <v>2</v>
      </c>
      <c r="AA1303" s="9" t="str">
        <f t="shared" si="204"/>
        <v>Y</v>
      </c>
      <c r="AB1303" s="9" t="str">
        <f t="shared" si="205"/>
        <v>Y</v>
      </c>
      <c r="AC1303" s="9" t="str">
        <f t="shared" si="206"/>
        <v>Y</v>
      </c>
      <c r="AD1303" s="9" t="str">
        <f t="shared" si="207"/>
        <v>Y</v>
      </c>
      <c r="AE1303" s="9" t="str">
        <f t="shared" si="208"/>
        <v>Y</v>
      </c>
      <c r="AF1303" s="11" t="str">
        <f t="shared" si="209"/>
        <v>Y</v>
      </c>
    </row>
    <row r="1304" spans="1:32" ht="13" x14ac:dyDescent="0.15">
      <c r="A1304" s="1" t="s">
        <v>3343</v>
      </c>
      <c r="B1304" s="1" t="s">
        <v>104</v>
      </c>
      <c r="C1304" s="2">
        <v>11429</v>
      </c>
      <c r="D1304" s="1" t="s">
        <v>311</v>
      </c>
      <c r="E1304" s="1">
        <v>2</v>
      </c>
      <c r="F1304" s="1" t="s">
        <v>3</v>
      </c>
      <c r="G1304" s="2">
        <v>43408</v>
      </c>
      <c r="H1304" s="1" t="s">
        <v>65</v>
      </c>
      <c r="I1304" s="1" t="s">
        <v>5</v>
      </c>
      <c r="J1304" s="1" t="s">
        <v>13</v>
      </c>
      <c r="K1304" s="1">
        <v>6</v>
      </c>
      <c r="L1304" s="3">
        <v>45620</v>
      </c>
      <c r="M1304" s="1">
        <v>14</v>
      </c>
      <c r="N1304" s="1" t="s">
        <v>3344</v>
      </c>
      <c r="O1304" s="1" t="s">
        <v>20</v>
      </c>
      <c r="P1304" s="2">
        <v>1798</v>
      </c>
      <c r="Q1304" s="1">
        <v>1</v>
      </c>
      <c r="R1304" s="1">
        <v>5</v>
      </c>
      <c r="S1304" s="1">
        <v>86</v>
      </c>
      <c r="T1304" s="1">
        <v>2018</v>
      </c>
      <c r="U1304" s="5" t="str">
        <f t="shared" si="200"/>
        <v>Automatic</v>
      </c>
      <c r="V1304" s="7">
        <f t="shared" si="201"/>
        <v>10000</v>
      </c>
      <c r="W1304" s="7" t="str">
        <f>IFERROR(INDEX(PriceBands!C:C,MATCH(V1304,PriceBands!A:A,0)),"£30k+")</f>
        <v>£10-£15k</v>
      </c>
      <c r="X1304" s="7">
        <f t="shared" si="202"/>
        <v>0</v>
      </c>
      <c r="Y1304" s="7" t="str">
        <f>IFERROR(INDEX(MileageBand!B:B,MATCH(VehicleData!X1304,MileageBand!A:A,0)),"Extremely High")</f>
        <v>Low</v>
      </c>
      <c r="Z1304" s="7">
        <f t="shared" si="203"/>
        <v>1.8</v>
      </c>
      <c r="AA1304" s="9" t="str">
        <f t="shared" si="204"/>
        <v>Y</v>
      </c>
      <c r="AB1304" s="9" t="str">
        <f t="shared" si="205"/>
        <v>Y</v>
      </c>
      <c r="AC1304" s="9" t="str">
        <f t="shared" si="206"/>
        <v>Y</v>
      </c>
      <c r="AD1304" s="9" t="str">
        <f t="shared" si="207"/>
        <v>Y</v>
      </c>
      <c r="AE1304" s="9" t="str">
        <f t="shared" si="208"/>
        <v>N</v>
      </c>
      <c r="AF1304" s="11" t="str">
        <f t="shared" si="209"/>
        <v>N</v>
      </c>
    </row>
    <row r="1305" spans="1:32" ht="13" x14ac:dyDescent="0.15">
      <c r="A1305" s="1" t="s">
        <v>3345</v>
      </c>
      <c r="B1305" s="1" t="s">
        <v>9</v>
      </c>
      <c r="C1305" s="2">
        <v>7745</v>
      </c>
      <c r="D1305" s="1" t="s">
        <v>3346</v>
      </c>
      <c r="E1305" s="1">
        <v>1</v>
      </c>
      <c r="F1305" s="1" t="s">
        <v>11</v>
      </c>
      <c r="G1305" s="2">
        <v>60000</v>
      </c>
      <c r="H1305" s="1" t="s">
        <v>4</v>
      </c>
      <c r="I1305" s="1" t="s">
        <v>5</v>
      </c>
      <c r="J1305" s="1" t="s">
        <v>13</v>
      </c>
      <c r="K1305" s="1">
        <v>8</v>
      </c>
      <c r="L1305" s="3">
        <v>45530</v>
      </c>
      <c r="M1305" s="1">
        <v>18</v>
      </c>
      <c r="N1305" s="1" t="s">
        <v>3347</v>
      </c>
      <c r="O1305" s="1" t="s">
        <v>20</v>
      </c>
      <c r="P1305" s="2">
        <v>1399</v>
      </c>
      <c r="Q1305" s="1">
        <v>51.4</v>
      </c>
      <c r="R1305" s="1">
        <v>5</v>
      </c>
      <c r="S1305" s="1">
        <v>128</v>
      </c>
      <c r="T1305" s="1">
        <v>2016</v>
      </c>
      <c r="U1305" s="5" t="str">
        <f t="shared" si="200"/>
        <v>Manual</v>
      </c>
      <c r="V1305" s="7">
        <f t="shared" si="201"/>
        <v>5000</v>
      </c>
      <c r="W1305" s="7" t="str">
        <f>IFERROR(INDEX(PriceBands!C:C,MATCH(V1305,PriceBands!A:A,0)),"£30k+")</f>
        <v>£5-10k</v>
      </c>
      <c r="X1305" s="7">
        <f t="shared" si="202"/>
        <v>50000</v>
      </c>
      <c r="Y1305" s="7" t="str">
        <f>IFERROR(INDEX(MileageBand!B:B,MATCH(VehicleData!X1305,MileageBand!A:A,0)),"Extremely High")</f>
        <v>Medium</v>
      </c>
      <c r="Z1305" s="7">
        <f t="shared" si="203"/>
        <v>1.4</v>
      </c>
      <c r="AA1305" s="9" t="str">
        <f t="shared" si="204"/>
        <v>Y</v>
      </c>
      <c r="AB1305" s="9" t="str">
        <f t="shared" si="205"/>
        <v>Y</v>
      </c>
      <c r="AC1305" s="9" t="str">
        <f t="shared" si="206"/>
        <v>Y</v>
      </c>
      <c r="AD1305" s="9" t="str">
        <f t="shared" si="207"/>
        <v>Y</v>
      </c>
      <c r="AE1305" s="9" t="str">
        <f t="shared" si="208"/>
        <v>Y</v>
      </c>
      <c r="AF1305" s="11" t="str">
        <f t="shared" si="209"/>
        <v>Y</v>
      </c>
    </row>
    <row r="1306" spans="1:32" ht="13" x14ac:dyDescent="0.15">
      <c r="A1306" s="1" t="s">
        <v>3348</v>
      </c>
      <c r="B1306" s="1" t="s">
        <v>51</v>
      </c>
      <c r="C1306" s="2">
        <v>16470</v>
      </c>
      <c r="D1306" s="1" t="s">
        <v>3349</v>
      </c>
      <c r="E1306" s="1">
        <v>2</v>
      </c>
      <c r="F1306" s="1" t="s">
        <v>24</v>
      </c>
      <c r="G1306" s="2">
        <v>26323</v>
      </c>
      <c r="H1306" s="1" t="s">
        <v>12</v>
      </c>
      <c r="I1306" s="1" t="s">
        <v>5</v>
      </c>
      <c r="J1306" s="1" t="s">
        <v>42</v>
      </c>
      <c r="K1306" s="1">
        <v>9</v>
      </c>
      <c r="L1306" s="3">
        <v>45427</v>
      </c>
      <c r="M1306" s="1">
        <v>19</v>
      </c>
      <c r="N1306" s="1" t="s">
        <v>3350</v>
      </c>
      <c r="O1306" s="1" t="s">
        <v>44</v>
      </c>
      <c r="P1306" s="2">
        <v>1997</v>
      </c>
      <c r="Q1306" s="1">
        <v>43.5</v>
      </c>
      <c r="R1306" s="1">
        <v>7</v>
      </c>
      <c r="S1306" s="1">
        <v>139</v>
      </c>
      <c r="T1306" s="1">
        <v>2015</v>
      </c>
      <c r="U1306" s="5" t="str">
        <f t="shared" si="200"/>
        <v>Automatic</v>
      </c>
      <c r="V1306" s="7">
        <f t="shared" si="201"/>
        <v>15000</v>
      </c>
      <c r="W1306" s="7" t="str">
        <f>IFERROR(INDEX(PriceBands!C:C,MATCH(V1306,PriceBands!A:A,0)),"£30k+")</f>
        <v>£15-20k</v>
      </c>
      <c r="X1306" s="7">
        <f t="shared" si="202"/>
        <v>0</v>
      </c>
      <c r="Y1306" s="7" t="str">
        <f>IFERROR(INDEX(MileageBand!B:B,MATCH(VehicleData!X1306,MileageBand!A:A,0)),"Extremely High")</f>
        <v>Low</v>
      </c>
      <c r="Z1306" s="7">
        <f t="shared" si="203"/>
        <v>2</v>
      </c>
      <c r="AA1306" s="9" t="str">
        <f t="shared" si="204"/>
        <v>Y</v>
      </c>
      <c r="AB1306" s="9" t="str">
        <f t="shared" si="205"/>
        <v>Y</v>
      </c>
      <c r="AC1306" s="9" t="str">
        <f t="shared" si="206"/>
        <v>Y</v>
      </c>
      <c r="AD1306" s="9" t="str">
        <f t="shared" si="207"/>
        <v>Y</v>
      </c>
      <c r="AE1306" s="9" t="str">
        <f t="shared" si="208"/>
        <v>Y</v>
      </c>
      <c r="AF1306" s="11" t="str">
        <f t="shared" si="209"/>
        <v>Y</v>
      </c>
    </row>
    <row r="1307" spans="1:32" ht="13" x14ac:dyDescent="0.15">
      <c r="A1307" s="1" t="s">
        <v>3351</v>
      </c>
      <c r="B1307" s="1" t="s">
        <v>51</v>
      </c>
      <c r="C1307" s="2">
        <v>3611</v>
      </c>
      <c r="D1307" s="1" t="s">
        <v>323</v>
      </c>
      <c r="E1307" s="1">
        <v>1</v>
      </c>
      <c r="F1307" s="1" t="s">
        <v>11</v>
      </c>
      <c r="G1307" s="2">
        <v>93147</v>
      </c>
      <c r="H1307" s="1" t="s">
        <v>56</v>
      </c>
      <c r="I1307" s="1" t="s">
        <v>5</v>
      </c>
      <c r="J1307" s="1" t="s">
        <v>13</v>
      </c>
      <c r="K1307" s="1">
        <v>11</v>
      </c>
      <c r="L1307" s="3">
        <v>45721</v>
      </c>
      <c r="M1307" s="1">
        <v>11</v>
      </c>
      <c r="N1307" s="1" t="s">
        <v>3352</v>
      </c>
      <c r="O1307" s="1" t="s">
        <v>20</v>
      </c>
      <c r="P1307" s="1">
        <v>998</v>
      </c>
      <c r="Q1307" s="1">
        <v>58.9</v>
      </c>
      <c r="R1307" s="1">
        <v>5</v>
      </c>
      <c r="S1307" s="1">
        <v>109</v>
      </c>
      <c r="T1307" s="1">
        <v>2013</v>
      </c>
      <c r="U1307" s="5" t="str">
        <f t="shared" si="200"/>
        <v>Manual</v>
      </c>
      <c r="V1307" s="7">
        <f t="shared" si="201"/>
        <v>0</v>
      </c>
      <c r="W1307" s="7" t="str">
        <f>IFERROR(INDEX(PriceBands!C:C,MATCH(V1307,PriceBands!A:A,0)),"£30k+")</f>
        <v>£0-5k</v>
      </c>
      <c r="X1307" s="7">
        <f t="shared" si="202"/>
        <v>50000</v>
      </c>
      <c r="Y1307" s="7" t="str">
        <f>IFERROR(INDEX(MileageBand!B:B,MATCH(VehicleData!X1307,MileageBand!A:A,0)),"Extremely High")</f>
        <v>Medium</v>
      </c>
      <c r="Z1307" s="7">
        <f t="shared" si="203"/>
        <v>1</v>
      </c>
      <c r="AA1307" s="9" t="str">
        <f t="shared" si="204"/>
        <v>Y</v>
      </c>
      <c r="AB1307" s="9" t="str">
        <f t="shared" si="205"/>
        <v>Y</v>
      </c>
      <c r="AC1307" s="9" t="str">
        <f t="shared" si="206"/>
        <v>Y</v>
      </c>
      <c r="AD1307" s="9" t="str">
        <f t="shared" si="207"/>
        <v>N</v>
      </c>
      <c r="AE1307" s="9" t="str">
        <f t="shared" si="208"/>
        <v>Y</v>
      </c>
      <c r="AF1307" s="11" t="str">
        <f t="shared" si="209"/>
        <v>N</v>
      </c>
    </row>
    <row r="1308" spans="1:32" ht="13" x14ac:dyDescent="0.15">
      <c r="A1308" s="1" t="s">
        <v>3353</v>
      </c>
      <c r="B1308" s="1" t="s">
        <v>112</v>
      </c>
      <c r="C1308" s="2">
        <v>2245</v>
      </c>
      <c r="D1308" s="1" t="s">
        <v>3354</v>
      </c>
      <c r="E1308" s="1">
        <v>1</v>
      </c>
      <c r="F1308" s="1" t="s">
        <v>11</v>
      </c>
      <c r="G1308" s="2">
        <v>55000</v>
      </c>
      <c r="H1308" s="1" t="s">
        <v>3355</v>
      </c>
      <c r="I1308" s="1" t="s">
        <v>5</v>
      </c>
      <c r="J1308" s="1" t="s">
        <v>13</v>
      </c>
      <c r="K1308" s="1">
        <v>12</v>
      </c>
      <c r="L1308" s="3">
        <v>45736</v>
      </c>
      <c r="M1308" s="1">
        <v>12</v>
      </c>
      <c r="N1308" s="1" t="s">
        <v>3356</v>
      </c>
      <c r="O1308" s="1" t="s">
        <v>20</v>
      </c>
      <c r="P1308" s="2">
        <v>1397</v>
      </c>
      <c r="Q1308" s="1">
        <v>50.4</v>
      </c>
      <c r="R1308" s="1">
        <v>5</v>
      </c>
      <c r="S1308" s="1">
        <v>129</v>
      </c>
      <c r="T1308" s="1">
        <v>2012</v>
      </c>
      <c r="U1308" s="5" t="str">
        <f t="shared" si="200"/>
        <v>Manual</v>
      </c>
      <c r="V1308" s="7">
        <f t="shared" si="201"/>
        <v>0</v>
      </c>
      <c r="W1308" s="7" t="str">
        <f>IFERROR(INDEX(PriceBands!C:C,MATCH(V1308,PriceBands!A:A,0)),"£30k+")</f>
        <v>£0-5k</v>
      </c>
      <c r="X1308" s="7">
        <f t="shared" si="202"/>
        <v>50000</v>
      </c>
      <c r="Y1308" s="7" t="str">
        <f>IFERROR(INDEX(MileageBand!B:B,MATCH(VehicleData!X1308,MileageBand!A:A,0)),"Extremely High")</f>
        <v>Medium</v>
      </c>
      <c r="Z1308" s="7">
        <f t="shared" si="203"/>
        <v>1.4</v>
      </c>
      <c r="AA1308" s="9" t="str">
        <f t="shared" si="204"/>
        <v>Y</v>
      </c>
      <c r="AB1308" s="9" t="str">
        <f t="shared" si="205"/>
        <v>Y</v>
      </c>
      <c r="AC1308" s="9" t="str">
        <f t="shared" si="206"/>
        <v>Y</v>
      </c>
      <c r="AD1308" s="9" t="str">
        <f t="shared" si="207"/>
        <v>N</v>
      </c>
      <c r="AE1308" s="9" t="str">
        <f t="shared" si="208"/>
        <v>Y</v>
      </c>
      <c r="AF1308" s="11" t="str">
        <f t="shared" si="209"/>
        <v>N</v>
      </c>
    </row>
    <row r="1309" spans="1:32" ht="13" x14ac:dyDescent="0.15">
      <c r="A1309" s="1" t="s">
        <v>3357</v>
      </c>
      <c r="B1309" s="1" t="s">
        <v>17</v>
      </c>
      <c r="C1309" s="2">
        <v>8045</v>
      </c>
      <c r="D1309" s="1" t="s">
        <v>3358</v>
      </c>
      <c r="E1309" s="1">
        <v>1</v>
      </c>
      <c r="F1309" s="1" t="s">
        <v>24</v>
      </c>
      <c r="G1309" s="2">
        <v>72000</v>
      </c>
      <c r="H1309" s="1" t="s">
        <v>48</v>
      </c>
      <c r="I1309" s="1" t="s">
        <v>25</v>
      </c>
      <c r="J1309" s="1" t="s">
        <v>13</v>
      </c>
      <c r="K1309" s="1">
        <v>12</v>
      </c>
      <c r="L1309" s="3">
        <v>44550</v>
      </c>
      <c r="M1309" s="1">
        <v>18</v>
      </c>
      <c r="N1309" s="1" t="s">
        <v>3359</v>
      </c>
      <c r="O1309" s="1" t="s">
        <v>20</v>
      </c>
      <c r="P1309" s="2">
        <v>1461</v>
      </c>
      <c r="Q1309" s="1">
        <v>54.3</v>
      </c>
      <c r="R1309" s="1">
        <v>5</v>
      </c>
      <c r="S1309" s="1">
        <v>137</v>
      </c>
      <c r="T1309" s="1">
        <v>2012</v>
      </c>
      <c r="U1309" s="5" t="str">
        <f t="shared" si="200"/>
        <v>Manual</v>
      </c>
      <c r="V1309" s="7">
        <f t="shared" si="201"/>
        <v>5000</v>
      </c>
      <c r="W1309" s="7" t="str">
        <f>IFERROR(INDEX(PriceBands!C:C,MATCH(V1309,PriceBands!A:A,0)),"£30k+")</f>
        <v>£5-10k</v>
      </c>
      <c r="X1309" s="7">
        <f t="shared" si="202"/>
        <v>50000</v>
      </c>
      <c r="Y1309" s="7" t="str">
        <f>IFERROR(INDEX(MileageBand!B:B,MATCH(VehicleData!X1309,MileageBand!A:A,0)),"Extremely High")</f>
        <v>Medium</v>
      </c>
      <c r="Z1309" s="7">
        <f t="shared" si="203"/>
        <v>1.5</v>
      </c>
      <c r="AA1309" s="9" t="str">
        <f t="shared" si="204"/>
        <v>Y</v>
      </c>
      <c r="AB1309" s="9" t="str">
        <f t="shared" si="205"/>
        <v>Y</v>
      </c>
      <c r="AC1309" s="9" t="str">
        <f t="shared" si="206"/>
        <v>Y</v>
      </c>
      <c r="AD1309" s="9" t="str">
        <f t="shared" si="207"/>
        <v>N</v>
      </c>
      <c r="AE1309" s="9" t="str">
        <f t="shared" si="208"/>
        <v>Y</v>
      </c>
      <c r="AF1309" s="11" t="str">
        <f t="shared" si="209"/>
        <v>N</v>
      </c>
    </row>
    <row r="1310" spans="1:32" ht="13" x14ac:dyDescent="0.15">
      <c r="A1310" s="1" t="s">
        <v>3360</v>
      </c>
      <c r="B1310" s="1" t="s">
        <v>94</v>
      </c>
      <c r="C1310" s="2">
        <v>4520</v>
      </c>
      <c r="D1310" s="1" t="s">
        <v>3361</v>
      </c>
      <c r="E1310" s="1">
        <v>1</v>
      </c>
      <c r="F1310" s="1" t="s">
        <v>24</v>
      </c>
      <c r="G1310" s="2">
        <v>40518</v>
      </c>
      <c r="H1310" s="1" t="s">
        <v>65</v>
      </c>
      <c r="I1310" s="1" t="s">
        <v>25</v>
      </c>
      <c r="J1310" s="1" t="s">
        <v>13</v>
      </c>
      <c r="K1310" s="1">
        <v>12</v>
      </c>
      <c r="L1310" s="3">
        <v>44934</v>
      </c>
      <c r="M1310" s="1">
        <v>24</v>
      </c>
      <c r="N1310" s="1" t="s">
        <v>3362</v>
      </c>
      <c r="O1310" s="1" t="s">
        <v>20</v>
      </c>
      <c r="P1310" s="2">
        <v>1995</v>
      </c>
      <c r="Q1310" s="1">
        <v>62.8</v>
      </c>
      <c r="R1310" s="1">
        <v>5</v>
      </c>
      <c r="S1310" s="1">
        <v>119</v>
      </c>
      <c r="T1310" s="1">
        <v>2012</v>
      </c>
      <c r="U1310" s="5" t="str">
        <f t="shared" si="200"/>
        <v>Manual</v>
      </c>
      <c r="V1310" s="7">
        <f t="shared" si="201"/>
        <v>0</v>
      </c>
      <c r="W1310" s="7" t="str">
        <f>IFERROR(INDEX(PriceBands!C:C,MATCH(V1310,PriceBands!A:A,0)),"£30k+")</f>
        <v>£0-5k</v>
      </c>
      <c r="X1310" s="7">
        <f t="shared" si="202"/>
        <v>0</v>
      </c>
      <c r="Y1310" s="7" t="str">
        <f>IFERROR(INDEX(MileageBand!B:B,MATCH(VehicleData!X1310,MileageBand!A:A,0)),"Extremely High")</f>
        <v>Low</v>
      </c>
      <c r="Z1310" s="7">
        <f t="shared" si="203"/>
        <v>2</v>
      </c>
      <c r="AA1310" s="9" t="str">
        <f t="shared" si="204"/>
        <v>Y</v>
      </c>
      <c r="AB1310" s="9" t="str">
        <f t="shared" si="205"/>
        <v>Y</v>
      </c>
      <c r="AC1310" s="9" t="str">
        <f t="shared" si="206"/>
        <v>Y</v>
      </c>
      <c r="AD1310" s="9" t="str">
        <f t="shared" si="207"/>
        <v>N</v>
      </c>
      <c r="AE1310" s="9" t="str">
        <f t="shared" si="208"/>
        <v>Y</v>
      </c>
      <c r="AF1310" s="11" t="str">
        <f t="shared" si="209"/>
        <v>N</v>
      </c>
    </row>
    <row r="1311" spans="1:32" ht="13" x14ac:dyDescent="0.15">
      <c r="A1311" s="1" t="s">
        <v>3363</v>
      </c>
      <c r="B1311" s="1" t="s">
        <v>204</v>
      </c>
      <c r="C1311" s="2">
        <v>1895</v>
      </c>
      <c r="D1311" s="1" t="s">
        <v>3364</v>
      </c>
      <c r="E1311" s="1">
        <v>2</v>
      </c>
      <c r="F1311" s="1" t="s">
        <v>11</v>
      </c>
      <c r="G1311" s="2">
        <v>112000</v>
      </c>
      <c r="H1311" s="1" t="s">
        <v>48</v>
      </c>
      <c r="I1311" s="1" t="s">
        <v>5</v>
      </c>
      <c r="J1311" s="1" t="s">
        <v>13</v>
      </c>
      <c r="K1311" s="1">
        <v>14</v>
      </c>
      <c r="L1311" s="3">
        <v>45540</v>
      </c>
      <c r="M1311" s="1">
        <v>22</v>
      </c>
      <c r="N1311" s="1" t="s">
        <v>3365</v>
      </c>
      <c r="O1311" s="1" t="s">
        <v>20</v>
      </c>
      <c r="P1311" s="2">
        <v>1799</v>
      </c>
      <c r="Q1311" s="1">
        <v>38.700000000000003</v>
      </c>
      <c r="R1311" s="1">
        <v>5</v>
      </c>
      <c r="S1311" s="1">
        <v>169</v>
      </c>
      <c r="T1311" s="1">
        <v>2010</v>
      </c>
      <c r="U1311" s="5" t="str">
        <f t="shared" si="200"/>
        <v>Automatic</v>
      </c>
      <c r="V1311" s="7">
        <f t="shared" si="201"/>
        <v>0</v>
      </c>
      <c r="W1311" s="7" t="str">
        <f>IFERROR(INDEX(PriceBands!C:C,MATCH(V1311,PriceBands!A:A,0)),"£30k+")</f>
        <v>£0-5k</v>
      </c>
      <c r="X1311" s="7">
        <f t="shared" si="202"/>
        <v>100000</v>
      </c>
      <c r="Y1311" s="7" t="str">
        <f>IFERROR(INDEX(MileageBand!B:B,MATCH(VehicleData!X1311,MileageBand!A:A,0)),"Extremely High")</f>
        <v>High</v>
      </c>
      <c r="Z1311" s="7">
        <f t="shared" si="203"/>
        <v>1.8</v>
      </c>
      <c r="AA1311" s="9" t="str">
        <f t="shared" si="204"/>
        <v>Y</v>
      </c>
      <c r="AB1311" s="9" t="str">
        <f t="shared" si="205"/>
        <v>N</v>
      </c>
      <c r="AC1311" s="9" t="str">
        <f t="shared" si="206"/>
        <v>Y</v>
      </c>
      <c r="AD1311" s="9" t="str">
        <f t="shared" si="207"/>
        <v>N</v>
      </c>
      <c r="AE1311" s="9" t="str">
        <f t="shared" si="208"/>
        <v>Y</v>
      </c>
      <c r="AF1311" s="11" t="str">
        <f t="shared" si="209"/>
        <v>N</v>
      </c>
    </row>
    <row r="1312" spans="1:32" ht="13" x14ac:dyDescent="0.15">
      <c r="A1312" s="1" t="s">
        <v>3366</v>
      </c>
      <c r="B1312" s="1" t="s">
        <v>104</v>
      </c>
      <c r="C1312" s="2">
        <v>16937</v>
      </c>
      <c r="D1312" s="1" t="s">
        <v>3319</v>
      </c>
      <c r="E1312" s="1">
        <v>2</v>
      </c>
      <c r="F1312" s="1" t="s">
        <v>11</v>
      </c>
      <c r="G1312" s="2">
        <v>7367</v>
      </c>
      <c r="H1312" s="1" t="s">
        <v>56</v>
      </c>
      <c r="I1312" s="1" t="s">
        <v>5</v>
      </c>
      <c r="J1312" s="1" t="s">
        <v>13</v>
      </c>
      <c r="K1312" s="1">
        <v>5</v>
      </c>
      <c r="L1312" s="3">
        <v>46142</v>
      </c>
      <c r="M1312" s="1">
        <v>11</v>
      </c>
      <c r="N1312" s="1" t="s">
        <v>3367</v>
      </c>
      <c r="O1312" s="1" t="s">
        <v>20</v>
      </c>
      <c r="P1312" s="1">
        <v>999</v>
      </c>
      <c r="Q1312" s="1">
        <v>44.8</v>
      </c>
      <c r="R1312" s="1">
        <v>5</v>
      </c>
      <c r="S1312" s="1">
        <v>118</v>
      </c>
      <c r="T1312" s="1">
        <v>2023</v>
      </c>
      <c r="U1312" s="5" t="str">
        <f t="shared" si="200"/>
        <v>Automatic</v>
      </c>
      <c r="V1312" s="7">
        <f t="shared" si="201"/>
        <v>15000</v>
      </c>
      <c r="W1312" s="7" t="str">
        <f>IFERROR(INDEX(PriceBands!C:C,MATCH(V1312,PriceBands!A:A,0)),"£30k+")</f>
        <v>£15-20k</v>
      </c>
      <c r="X1312" s="7">
        <f t="shared" si="202"/>
        <v>0</v>
      </c>
      <c r="Y1312" s="7" t="str">
        <f>IFERROR(INDEX(MileageBand!B:B,MATCH(VehicleData!X1312,MileageBand!A:A,0)),"Extremely High")</f>
        <v>Low</v>
      </c>
      <c r="Z1312" s="7">
        <f t="shared" si="203"/>
        <v>1</v>
      </c>
      <c r="AA1312" s="9" t="str">
        <f t="shared" si="204"/>
        <v>Y</v>
      </c>
      <c r="AB1312" s="9" t="str">
        <f t="shared" si="205"/>
        <v>Y</v>
      </c>
      <c r="AC1312" s="9" t="str">
        <f t="shared" si="206"/>
        <v>Y</v>
      </c>
      <c r="AD1312" s="9" t="str">
        <f t="shared" si="207"/>
        <v>Y</v>
      </c>
      <c r="AE1312" s="9" t="str">
        <f t="shared" si="208"/>
        <v>Y</v>
      </c>
      <c r="AF1312" s="11" t="str">
        <f t="shared" si="209"/>
        <v>Y</v>
      </c>
    </row>
    <row r="1313" spans="1:32" ht="13" x14ac:dyDescent="0.15">
      <c r="A1313" s="1" t="s">
        <v>3368</v>
      </c>
      <c r="B1313" s="1" t="s">
        <v>104</v>
      </c>
      <c r="C1313" s="2">
        <v>12609</v>
      </c>
      <c r="D1313" s="1" t="s">
        <v>3369</v>
      </c>
      <c r="E1313" s="1">
        <v>2</v>
      </c>
      <c r="F1313" s="1" t="s">
        <v>3</v>
      </c>
      <c r="G1313" s="2">
        <v>23259</v>
      </c>
      <c r="H1313" s="1" t="s">
        <v>4</v>
      </c>
      <c r="I1313" s="1" t="s">
        <v>5</v>
      </c>
      <c r="J1313" s="1" t="s">
        <v>13</v>
      </c>
      <c r="K1313" s="1">
        <v>6</v>
      </c>
      <c r="L1313" s="3">
        <v>45421</v>
      </c>
      <c r="M1313" s="1">
        <v>8</v>
      </c>
      <c r="N1313" s="1" t="s">
        <v>3370</v>
      </c>
      <c r="O1313" s="1" t="s">
        <v>20</v>
      </c>
      <c r="P1313" s="2">
        <v>1497</v>
      </c>
      <c r="Q1313" s="1">
        <v>2.8</v>
      </c>
      <c r="R1313" s="1">
        <v>5</v>
      </c>
      <c r="S1313" s="1">
        <v>84</v>
      </c>
      <c r="T1313" s="1">
        <v>2018</v>
      </c>
      <c r="U1313" s="5" t="str">
        <f t="shared" si="200"/>
        <v>Automatic</v>
      </c>
      <c r="V1313" s="7">
        <f t="shared" si="201"/>
        <v>10000</v>
      </c>
      <c r="W1313" s="7" t="str">
        <f>IFERROR(INDEX(PriceBands!C:C,MATCH(V1313,PriceBands!A:A,0)),"£30k+")</f>
        <v>£10-£15k</v>
      </c>
      <c r="X1313" s="7">
        <f t="shared" si="202"/>
        <v>0</v>
      </c>
      <c r="Y1313" s="7" t="str">
        <f>IFERROR(INDEX(MileageBand!B:B,MATCH(VehicleData!X1313,MileageBand!A:A,0)),"Extremely High")</f>
        <v>Low</v>
      </c>
      <c r="Z1313" s="7">
        <f t="shared" si="203"/>
        <v>1.5</v>
      </c>
      <c r="AA1313" s="9" t="str">
        <f t="shared" si="204"/>
        <v>Y</v>
      </c>
      <c r="AB1313" s="9" t="str">
        <f t="shared" si="205"/>
        <v>Y</v>
      </c>
      <c r="AC1313" s="9" t="str">
        <f t="shared" si="206"/>
        <v>Y</v>
      </c>
      <c r="AD1313" s="9" t="str">
        <f t="shared" si="207"/>
        <v>Y</v>
      </c>
      <c r="AE1313" s="9" t="str">
        <f t="shared" si="208"/>
        <v>N</v>
      </c>
      <c r="AF1313" s="11" t="str">
        <f t="shared" si="209"/>
        <v>N</v>
      </c>
    </row>
    <row r="1314" spans="1:32" ht="13" x14ac:dyDescent="0.15">
      <c r="A1314" s="1" t="s">
        <v>3371</v>
      </c>
      <c r="B1314" s="1" t="s">
        <v>278</v>
      </c>
      <c r="C1314" s="2">
        <v>7145</v>
      </c>
      <c r="D1314" s="1" t="s">
        <v>3372</v>
      </c>
      <c r="E1314" s="1">
        <v>1</v>
      </c>
      <c r="F1314" s="1" t="s">
        <v>11</v>
      </c>
      <c r="G1314" s="2">
        <v>15000</v>
      </c>
      <c r="H1314" s="1" t="s">
        <v>48</v>
      </c>
      <c r="I1314" s="1" t="s">
        <v>25</v>
      </c>
      <c r="J1314" s="1" t="s">
        <v>13</v>
      </c>
      <c r="K1314" s="1">
        <v>7</v>
      </c>
      <c r="L1314" s="3">
        <v>44678</v>
      </c>
      <c r="M1314" s="1">
        <v>3</v>
      </c>
      <c r="N1314" s="1" t="s">
        <v>3373</v>
      </c>
      <c r="O1314" s="1" t="s">
        <v>20</v>
      </c>
      <c r="P1314" s="1">
        <v>999</v>
      </c>
      <c r="Q1314" s="1">
        <v>58.9</v>
      </c>
      <c r="R1314" s="1">
        <v>5</v>
      </c>
      <c r="S1314" s="1">
        <v>108</v>
      </c>
      <c r="T1314" s="1">
        <v>2017</v>
      </c>
      <c r="U1314" s="5" t="str">
        <f t="shared" si="200"/>
        <v>Manual</v>
      </c>
      <c r="V1314" s="7">
        <f t="shared" si="201"/>
        <v>5000</v>
      </c>
      <c r="W1314" s="7" t="str">
        <f>IFERROR(INDEX(PriceBands!C:C,MATCH(V1314,PriceBands!A:A,0)),"£30k+")</f>
        <v>£5-10k</v>
      </c>
      <c r="X1314" s="7">
        <f t="shared" si="202"/>
        <v>0</v>
      </c>
      <c r="Y1314" s="7" t="str">
        <f>IFERROR(INDEX(MileageBand!B:B,MATCH(VehicleData!X1314,MileageBand!A:A,0)),"Extremely High")</f>
        <v>Low</v>
      </c>
      <c r="Z1314" s="7">
        <f t="shared" si="203"/>
        <v>1</v>
      </c>
      <c r="AA1314" s="9" t="str">
        <f t="shared" si="204"/>
        <v>Y</v>
      </c>
      <c r="AB1314" s="9" t="str">
        <f t="shared" si="205"/>
        <v>Y</v>
      </c>
      <c r="AC1314" s="9" t="str">
        <f t="shared" si="206"/>
        <v>Y</v>
      </c>
      <c r="AD1314" s="9" t="str">
        <f t="shared" si="207"/>
        <v>Y</v>
      </c>
      <c r="AE1314" s="9" t="str">
        <f t="shared" si="208"/>
        <v>Y</v>
      </c>
      <c r="AF1314" s="11" t="str">
        <f t="shared" si="209"/>
        <v>Y</v>
      </c>
    </row>
    <row r="1315" spans="1:32" ht="13" x14ac:dyDescent="0.15">
      <c r="A1315" s="1" t="s">
        <v>3374</v>
      </c>
      <c r="B1315" s="1" t="s">
        <v>278</v>
      </c>
      <c r="C1315" s="2">
        <v>5895</v>
      </c>
      <c r="D1315" s="1" t="s">
        <v>3375</v>
      </c>
      <c r="E1315" s="1">
        <v>1</v>
      </c>
      <c r="F1315" s="1" t="s">
        <v>24</v>
      </c>
      <c r="G1315" s="2">
        <v>250000</v>
      </c>
      <c r="H1315" s="1" t="s">
        <v>4</v>
      </c>
      <c r="I1315" s="1" t="s">
        <v>25</v>
      </c>
      <c r="J1315" s="1" t="s">
        <v>13</v>
      </c>
      <c r="K1315" s="1">
        <v>9</v>
      </c>
      <c r="L1315" s="3">
        <v>44385</v>
      </c>
      <c r="M1315" s="1">
        <v>13</v>
      </c>
      <c r="N1315" s="1" t="s">
        <v>3376</v>
      </c>
      <c r="O1315" s="1" t="s">
        <v>20</v>
      </c>
      <c r="P1315" s="2">
        <v>1598</v>
      </c>
      <c r="Q1315" s="1">
        <v>64.2</v>
      </c>
      <c r="R1315" s="1">
        <v>5</v>
      </c>
      <c r="S1315" s="1">
        <v>114</v>
      </c>
      <c r="T1315" s="1">
        <v>2015</v>
      </c>
      <c r="U1315" s="5" t="str">
        <f t="shared" si="200"/>
        <v>Manual</v>
      </c>
      <c r="V1315" s="7">
        <f t="shared" si="201"/>
        <v>5000</v>
      </c>
      <c r="W1315" s="7" t="str">
        <f>IFERROR(INDEX(PriceBands!C:C,MATCH(V1315,PriceBands!A:A,0)),"£30k+")</f>
        <v>£5-10k</v>
      </c>
      <c r="X1315" s="7">
        <f t="shared" si="202"/>
        <v>250000</v>
      </c>
      <c r="Y1315" s="7" t="str">
        <f>IFERROR(INDEX(MileageBand!B:B,MATCH(VehicleData!X1315,MileageBand!A:A,0)),"Extremely High")</f>
        <v>Extremely High</v>
      </c>
      <c r="Z1315" s="7">
        <f t="shared" si="203"/>
        <v>1.6</v>
      </c>
      <c r="AA1315" s="9" t="str">
        <f t="shared" si="204"/>
        <v>Y</v>
      </c>
      <c r="AB1315" s="9" t="str">
        <f t="shared" si="205"/>
        <v>Y</v>
      </c>
      <c r="AC1315" s="9" t="str">
        <f t="shared" si="206"/>
        <v>Y</v>
      </c>
      <c r="AD1315" s="9" t="str">
        <f t="shared" si="207"/>
        <v>Y</v>
      </c>
      <c r="AE1315" s="9" t="str">
        <f t="shared" si="208"/>
        <v>Y</v>
      </c>
      <c r="AF1315" s="11" t="str">
        <f t="shared" si="209"/>
        <v>Y</v>
      </c>
    </row>
    <row r="1316" spans="1:32" ht="13" x14ac:dyDescent="0.15">
      <c r="A1316" s="1" t="s">
        <v>3377</v>
      </c>
      <c r="B1316" s="1" t="s">
        <v>22</v>
      </c>
      <c r="C1316" s="2">
        <v>1740</v>
      </c>
      <c r="D1316" s="1" t="s">
        <v>3378</v>
      </c>
      <c r="E1316" s="1">
        <v>1</v>
      </c>
      <c r="F1316" s="1" t="s">
        <v>24</v>
      </c>
      <c r="G1316" s="2">
        <v>120000</v>
      </c>
      <c r="H1316" s="1" t="s">
        <v>12</v>
      </c>
      <c r="I1316" s="1" t="s">
        <v>25</v>
      </c>
      <c r="J1316" s="1" t="s">
        <v>26</v>
      </c>
      <c r="K1316" s="1">
        <v>14</v>
      </c>
      <c r="L1316" s="3">
        <v>45340</v>
      </c>
      <c r="M1316" s="1">
        <v>16</v>
      </c>
      <c r="N1316" s="1" t="s">
        <v>3379</v>
      </c>
      <c r="O1316" s="1" t="s">
        <v>28</v>
      </c>
      <c r="P1316" s="2">
        <v>1986</v>
      </c>
      <c r="Q1316" s="1">
        <v>51.4</v>
      </c>
      <c r="R1316" s="1">
        <v>5</v>
      </c>
      <c r="S1316" s="1">
        <v>143</v>
      </c>
      <c r="T1316" s="1">
        <v>2010</v>
      </c>
      <c r="U1316" s="5" t="str">
        <f t="shared" si="200"/>
        <v>Manual</v>
      </c>
      <c r="V1316" s="7">
        <f t="shared" si="201"/>
        <v>0</v>
      </c>
      <c r="W1316" s="7" t="str">
        <f>IFERROR(INDEX(PriceBands!C:C,MATCH(V1316,PriceBands!A:A,0)),"£30k+")</f>
        <v>£0-5k</v>
      </c>
      <c r="X1316" s="7">
        <f t="shared" si="202"/>
        <v>100000</v>
      </c>
      <c r="Y1316" s="7" t="str">
        <f>IFERROR(INDEX(MileageBand!B:B,MATCH(VehicleData!X1316,MileageBand!A:A,0)),"Extremely High")</f>
        <v>High</v>
      </c>
      <c r="Z1316" s="7">
        <f t="shared" si="203"/>
        <v>2</v>
      </c>
      <c r="AA1316" s="9" t="str">
        <f t="shared" si="204"/>
        <v>Y</v>
      </c>
      <c r="AB1316" s="9" t="str">
        <f t="shared" si="205"/>
        <v>N</v>
      </c>
      <c r="AC1316" s="9" t="str">
        <f t="shared" si="206"/>
        <v>Y</v>
      </c>
      <c r="AD1316" s="9" t="str">
        <f t="shared" si="207"/>
        <v>N</v>
      </c>
      <c r="AE1316" s="9" t="str">
        <f t="shared" si="208"/>
        <v>Y</v>
      </c>
      <c r="AF1316" s="11" t="str">
        <f t="shared" si="209"/>
        <v>N</v>
      </c>
    </row>
    <row r="1317" spans="1:32" ht="13" x14ac:dyDescent="0.15">
      <c r="A1317" s="1" t="s">
        <v>3380</v>
      </c>
      <c r="B1317" s="1" t="s">
        <v>893</v>
      </c>
      <c r="C1317" s="2">
        <v>4442</v>
      </c>
      <c r="D1317" s="1" t="s">
        <v>3381</v>
      </c>
      <c r="E1317" s="1">
        <v>2</v>
      </c>
      <c r="F1317" s="1" t="s">
        <v>24</v>
      </c>
      <c r="G1317" s="2">
        <v>108000</v>
      </c>
      <c r="H1317" s="1" t="s">
        <v>48</v>
      </c>
      <c r="I1317" s="1" t="s">
        <v>5</v>
      </c>
      <c r="J1317" s="1" t="s">
        <v>6</v>
      </c>
      <c r="K1317" s="1">
        <v>15</v>
      </c>
      <c r="L1317" s="3">
        <v>45569</v>
      </c>
      <c r="M1317" s="1">
        <v>21</v>
      </c>
      <c r="N1317" s="1" t="s">
        <v>3382</v>
      </c>
      <c r="O1317" s="1" t="s">
        <v>6</v>
      </c>
      <c r="P1317" s="2">
        <v>2179</v>
      </c>
      <c r="Q1317" s="1">
        <v>33.200000000000003</v>
      </c>
      <c r="R1317" s="1">
        <v>5</v>
      </c>
      <c r="S1317" s="1">
        <v>224</v>
      </c>
      <c r="T1317" s="1">
        <v>2009</v>
      </c>
      <c r="U1317" s="5" t="str">
        <f t="shared" si="200"/>
        <v>Automatic</v>
      </c>
      <c r="V1317" s="7">
        <f t="shared" si="201"/>
        <v>0</v>
      </c>
      <c r="W1317" s="7" t="str">
        <f>IFERROR(INDEX(PriceBands!C:C,MATCH(V1317,PriceBands!A:A,0)),"£30k+")</f>
        <v>£0-5k</v>
      </c>
      <c r="X1317" s="7">
        <f t="shared" si="202"/>
        <v>100000</v>
      </c>
      <c r="Y1317" s="7" t="str">
        <f>IFERROR(INDEX(MileageBand!B:B,MATCH(VehicleData!X1317,MileageBand!A:A,0)),"Extremely High")</f>
        <v>High</v>
      </c>
      <c r="Z1317" s="7">
        <f t="shared" si="203"/>
        <v>2.2000000000000002</v>
      </c>
      <c r="AA1317" s="9" t="str">
        <f t="shared" si="204"/>
        <v>Y</v>
      </c>
      <c r="AB1317" s="9" t="str">
        <f t="shared" si="205"/>
        <v>N</v>
      </c>
      <c r="AC1317" s="9" t="str">
        <f t="shared" si="206"/>
        <v>Y</v>
      </c>
      <c r="AD1317" s="9" t="str">
        <f t="shared" si="207"/>
        <v>N</v>
      </c>
      <c r="AE1317" s="9" t="str">
        <f t="shared" si="208"/>
        <v>Y</v>
      </c>
      <c r="AF1317" s="11" t="str">
        <f t="shared" si="209"/>
        <v>N</v>
      </c>
    </row>
    <row r="1318" spans="1:32" ht="13" x14ac:dyDescent="0.15">
      <c r="A1318" s="1" t="s">
        <v>3383</v>
      </c>
      <c r="B1318" s="1" t="s">
        <v>266</v>
      </c>
      <c r="C1318" s="2">
        <v>10890</v>
      </c>
      <c r="D1318" s="1" t="s">
        <v>3384</v>
      </c>
      <c r="E1318" s="1">
        <v>1</v>
      </c>
      <c r="F1318" s="1" t="s">
        <v>24</v>
      </c>
      <c r="G1318" s="2">
        <v>40000</v>
      </c>
      <c r="H1318" s="1" t="s">
        <v>12</v>
      </c>
      <c r="I1318" s="1" t="s">
        <v>25</v>
      </c>
      <c r="J1318" s="1" t="s">
        <v>117</v>
      </c>
      <c r="K1318" s="1">
        <v>9</v>
      </c>
      <c r="L1318" s="3">
        <v>45029</v>
      </c>
      <c r="M1318" s="1">
        <v>23</v>
      </c>
      <c r="N1318" s="1" t="s">
        <v>3385</v>
      </c>
      <c r="O1318" s="1" t="s">
        <v>130</v>
      </c>
      <c r="P1318" s="2">
        <v>1598</v>
      </c>
      <c r="Q1318" s="1">
        <v>64.2</v>
      </c>
      <c r="R1318" s="1">
        <v>4</v>
      </c>
      <c r="S1318" s="1">
        <v>115</v>
      </c>
      <c r="T1318" s="1">
        <v>2015</v>
      </c>
      <c r="U1318" s="5" t="str">
        <f t="shared" si="200"/>
        <v>Manual</v>
      </c>
      <c r="V1318" s="7">
        <f t="shared" si="201"/>
        <v>10000</v>
      </c>
      <c r="W1318" s="7" t="str">
        <f>IFERROR(INDEX(PriceBands!C:C,MATCH(V1318,PriceBands!A:A,0)),"£30k+")</f>
        <v>£10-£15k</v>
      </c>
      <c r="X1318" s="7">
        <f t="shared" si="202"/>
        <v>0</v>
      </c>
      <c r="Y1318" s="7" t="str">
        <f>IFERROR(INDEX(MileageBand!B:B,MATCH(VehicleData!X1318,MileageBand!A:A,0)),"Extremely High")</f>
        <v>Low</v>
      </c>
      <c r="Z1318" s="7">
        <f t="shared" si="203"/>
        <v>1.6</v>
      </c>
      <c r="AA1318" s="9" t="str">
        <f t="shared" si="204"/>
        <v>Y</v>
      </c>
      <c r="AB1318" s="9" t="str">
        <f t="shared" si="205"/>
        <v>Y</v>
      </c>
      <c r="AC1318" s="9" t="str">
        <f t="shared" si="206"/>
        <v>Y</v>
      </c>
      <c r="AD1318" s="9" t="str">
        <f t="shared" si="207"/>
        <v>Y</v>
      </c>
      <c r="AE1318" s="9" t="str">
        <f t="shared" si="208"/>
        <v>Y</v>
      </c>
      <c r="AF1318" s="11" t="str">
        <f t="shared" si="209"/>
        <v>Y</v>
      </c>
    </row>
    <row r="1319" spans="1:32" ht="13" x14ac:dyDescent="0.15">
      <c r="A1319" s="1" t="s">
        <v>3386</v>
      </c>
      <c r="B1319" s="1" t="s">
        <v>40</v>
      </c>
      <c r="C1319" s="2">
        <v>7600</v>
      </c>
      <c r="D1319" s="1" t="s">
        <v>3387</v>
      </c>
      <c r="E1319" s="1">
        <v>2</v>
      </c>
      <c r="F1319" s="1" t="s">
        <v>24</v>
      </c>
      <c r="G1319" s="2">
        <v>85000</v>
      </c>
      <c r="H1319" s="1" t="s">
        <v>48</v>
      </c>
      <c r="I1319" s="1" t="s">
        <v>25</v>
      </c>
      <c r="J1319" s="1" t="s">
        <v>26</v>
      </c>
      <c r="K1319" s="1">
        <v>12</v>
      </c>
      <c r="L1319" s="3">
        <v>44879</v>
      </c>
      <c r="M1319" s="1">
        <v>32</v>
      </c>
      <c r="N1319" s="1" t="s">
        <v>3388</v>
      </c>
      <c r="O1319" s="1" t="s">
        <v>28</v>
      </c>
      <c r="P1319" s="2">
        <v>2143</v>
      </c>
      <c r="Q1319" s="1">
        <v>58.9</v>
      </c>
      <c r="R1319" s="1">
        <v>5</v>
      </c>
      <c r="S1319" s="1">
        <v>125</v>
      </c>
      <c r="T1319" s="1">
        <v>2012</v>
      </c>
      <c r="U1319" s="5" t="str">
        <f t="shared" si="200"/>
        <v>Automatic</v>
      </c>
      <c r="V1319" s="7">
        <f t="shared" si="201"/>
        <v>5000</v>
      </c>
      <c r="W1319" s="7" t="str">
        <f>IFERROR(INDEX(PriceBands!C:C,MATCH(V1319,PriceBands!A:A,0)),"£30k+")</f>
        <v>£5-10k</v>
      </c>
      <c r="X1319" s="7">
        <f t="shared" si="202"/>
        <v>50000</v>
      </c>
      <c r="Y1319" s="7" t="str">
        <f>IFERROR(INDEX(MileageBand!B:B,MATCH(VehicleData!X1319,MileageBand!A:A,0)),"Extremely High")</f>
        <v>Medium</v>
      </c>
      <c r="Z1319" s="7">
        <f t="shared" si="203"/>
        <v>2.1</v>
      </c>
      <c r="AA1319" s="9" t="str">
        <f t="shared" si="204"/>
        <v>Y</v>
      </c>
      <c r="AB1319" s="9" t="str">
        <f t="shared" si="205"/>
        <v>Y</v>
      </c>
      <c r="AC1319" s="9" t="str">
        <f t="shared" si="206"/>
        <v>Y</v>
      </c>
      <c r="AD1319" s="9" t="str">
        <f t="shared" si="207"/>
        <v>N</v>
      </c>
      <c r="AE1319" s="9" t="str">
        <f t="shared" si="208"/>
        <v>Y</v>
      </c>
      <c r="AF1319" s="11" t="str">
        <f t="shared" si="209"/>
        <v>N</v>
      </c>
    </row>
    <row r="1320" spans="1:32" ht="13" x14ac:dyDescent="0.15">
      <c r="A1320" s="1" t="s">
        <v>3389</v>
      </c>
      <c r="B1320" s="1" t="s">
        <v>40</v>
      </c>
      <c r="C1320" s="2">
        <v>19045</v>
      </c>
      <c r="D1320" s="1" t="s">
        <v>3390</v>
      </c>
      <c r="E1320" s="1">
        <v>2</v>
      </c>
      <c r="F1320" s="1" t="s">
        <v>24</v>
      </c>
      <c r="G1320" s="2">
        <v>4500</v>
      </c>
      <c r="H1320" s="1" t="s">
        <v>65</v>
      </c>
      <c r="I1320" s="1" t="s">
        <v>25</v>
      </c>
      <c r="J1320" s="1" t="s">
        <v>13</v>
      </c>
      <c r="K1320" s="1">
        <v>8</v>
      </c>
      <c r="L1320" s="3">
        <v>44624</v>
      </c>
      <c r="M1320" s="1">
        <v>17</v>
      </c>
      <c r="N1320" s="1" t="s">
        <v>3391</v>
      </c>
      <c r="O1320" s="1" t="s">
        <v>20</v>
      </c>
      <c r="P1320" s="2">
        <v>1461</v>
      </c>
      <c r="Q1320" s="1">
        <v>74.3</v>
      </c>
      <c r="R1320" s="1">
        <v>5</v>
      </c>
      <c r="S1320" s="1">
        <v>101</v>
      </c>
      <c r="T1320" s="1">
        <v>2016</v>
      </c>
      <c r="U1320" s="5" t="str">
        <f t="shared" si="200"/>
        <v>Automatic</v>
      </c>
      <c r="V1320" s="7">
        <f t="shared" si="201"/>
        <v>15000</v>
      </c>
      <c r="W1320" s="7" t="str">
        <f>IFERROR(INDEX(PriceBands!C:C,MATCH(V1320,PriceBands!A:A,0)),"£30k+")</f>
        <v>£15-20k</v>
      </c>
      <c r="X1320" s="7">
        <f t="shared" si="202"/>
        <v>0</v>
      </c>
      <c r="Y1320" s="7" t="str">
        <f>IFERROR(INDEX(MileageBand!B:B,MATCH(VehicleData!X1320,MileageBand!A:A,0)),"Extremely High")</f>
        <v>Low</v>
      </c>
      <c r="Z1320" s="7">
        <f t="shared" si="203"/>
        <v>1.5</v>
      </c>
      <c r="AA1320" s="9" t="str">
        <f t="shared" si="204"/>
        <v>Y</v>
      </c>
      <c r="AB1320" s="9" t="str">
        <f t="shared" si="205"/>
        <v>Y</v>
      </c>
      <c r="AC1320" s="9" t="str">
        <f t="shared" si="206"/>
        <v>Y</v>
      </c>
      <c r="AD1320" s="9" t="str">
        <f t="shared" si="207"/>
        <v>Y</v>
      </c>
      <c r="AE1320" s="9" t="str">
        <f t="shared" si="208"/>
        <v>Y</v>
      </c>
      <c r="AF1320" s="11" t="str">
        <f t="shared" si="209"/>
        <v>Y</v>
      </c>
    </row>
    <row r="1321" spans="1:32" ht="13" x14ac:dyDescent="0.15">
      <c r="A1321" s="1" t="s">
        <v>3392</v>
      </c>
      <c r="B1321" s="1" t="s">
        <v>104</v>
      </c>
      <c r="C1321" s="2">
        <v>14486</v>
      </c>
      <c r="D1321" s="1" t="s">
        <v>3393</v>
      </c>
      <c r="E1321" s="1">
        <v>2</v>
      </c>
      <c r="F1321" s="1" t="s">
        <v>3</v>
      </c>
      <c r="G1321" s="2">
        <v>12346</v>
      </c>
      <c r="H1321" s="1" t="s">
        <v>32</v>
      </c>
      <c r="I1321" s="1" t="s">
        <v>5</v>
      </c>
      <c r="J1321" s="1" t="s">
        <v>13</v>
      </c>
      <c r="K1321" s="1">
        <v>3</v>
      </c>
      <c r="L1321" s="3">
        <v>45596</v>
      </c>
      <c r="M1321" s="1">
        <v>14</v>
      </c>
      <c r="N1321" s="1" t="s">
        <v>3394</v>
      </c>
      <c r="O1321" s="1" t="s">
        <v>20</v>
      </c>
      <c r="P1321" s="2">
        <v>1490</v>
      </c>
      <c r="Q1321" s="1">
        <v>68.900000000000006</v>
      </c>
      <c r="R1321" s="1">
        <v>5</v>
      </c>
      <c r="S1321" s="1">
        <v>92</v>
      </c>
      <c r="T1321" s="1">
        <v>2021</v>
      </c>
      <c r="U1321" s="5" t="str">
        <f t="shared" si="200"/>
        <v>Automatic</v>
      </c>
      <c r="V1321" s="7">
        <f t="shared" si="201"/>
        <v>10000</v>
      </c>
      <c r="W1321" s="7" t="str">
        <f>IFERROR(INDEX(PriceBands!C:C,MATCH(V1321,PriceBands!A:A,0)),"£30k+")</f>
        <v>£10-£15k</v>
      </c>
      <c r="X1321" s="7">
        <f t="shared" si="202"/>
        <v>0</v>
      </c>
      <c r="Y1321" s="7" t="str">
        <f>IFERROR(INDEX(MileageBand!B:B,MATCH(VehicleData!X1321,MileageBand!A:A,0)),"Extremely High")</f>
        <v>Low</v>
      </c>
      <c r="Z1321" s="7">
        <f t="shared" si="203"/>
        <v>1.5</v>
      </c>
      <c r="AA1321" s="9" t="str">
        <f t="shared" si="204"/>
        <v>Y</v>
      </c>
      <c r="AB1321" s="9" t="str">
        <f t="shared" si="205"/>
        <v>Y</v>
      </c>
      <c r="AC1321" s="9" t="str">
        <f t="shared" si="206"/>
        <v>Y</v>
      </c>
      <c r="AD1321" s="9" t="str">
        <f t="shared" si="207"/>
        <v>Y</v>
      </c>
      <c r="AE1321" s="9" t="str">
        <f t="shared" si="208"/>
        <v>Y</v>
      </c>
      <c r="AF1321" s="11" t="str">
        <f t="shared" si="209"/>
        <v>Y</v>
      </c>
    </row>
    <row r="1322" spans="1:32" ht="13" x14ac:dyDescent="0.15">
      <c r="A1322" s="1" t="s">
        <v>3395</v>
      </c>
      <c r="B1322" s="1" t="s">
        <v>46</v>
      </c>
      <c r="C1322" s="2">
        <v>10445</v>
      </c>
      <c r="D1322" s="1" t="s">
        <v>3396</v>
      </c>
      <c r="E1322" s="1">
        <v>1</v>
      </c>
      <c r="F1322" s="1" t="s">
        <v>24</v>
      </c>
      <c r="G1322" s="2">
        <v>108000</v>
      </c>
      <c r="H1322" s="1" t="s">
        <v>32</v>
      </c>
      <c r="I1322" s="1" t="s">
        <v>5</v>
      </c>
      <c r="J1322" s="1" t="s">
        <v>6</v>
      </c>
      <c r="K1322" s="1">
        <v>9</v>
      </c>
      <c r="L1322" s="3">
        <v>45757</v>
      </c>
      <c r="M1322" s="1">
        <v>29</v>
      </c>
      <c r="N1322" s="1" t="s">
        <v>3397</v>
      </c>
      <c r="O1322" s="1" t="s">
        <v>6</v>
      </c>
      <c r="P1322" s="2">
        <v>1968</v>
      </c>
      <c r="Q1322" s="1">
        <v>64.2</v>
      </c>
      <c r="R1322" s="1">
        <v>5</v>
      </c>
      <c r="S1322" s="1">
        <v>114</v>
      </c>
      <c r="T1322" s="1">
        <v>2015</v>
      </c>
      <c r="U1322" s="5" t="str">
        <f t="shared" si="200"/>
        <v>Manual</v>
      </c>
      <c r="V1322" s="7">
        <f t="shared" si="201"/>
        <v>10000</v>
      </c>
      <c r="W1322" s="7" t="str">
        <f>IFERROR(INDEX(PriceBands!C:C,MATCH(V1322,PriceBands!A:A,0)),"£30k+")</f>
        <v>£10-£15k</v>
      </c>
      <c r="X1322" s="7">
        <f t="shared" si="202"/>
        <v>100000</v>
      </c>
      <c r="Y1322" s="7" t="str">
        <f>IFERROR(INDEX(MileageBand!B:B,MATCH(VehicleData!X1322,MileageBand!A:A,0)),"Extremely High")</f>
        <v>High</v>
      </c>
      <c r="Z1322" s="7">
        <f t="shared" si="203"/>
        <v>2</v>
      </c>
      <c r="AA1322" s="9" t="str">
        <f t="shared" si="204"/>
        <v>Y</v>
      </c>
      <c r="AB1322" s="9" t="str">
        <f t="shared" si="205"/>
        <v>N</v>
      </c>
      <c r="AC1322" s="9" t="str">
        <f t="shared" si="206"/>
        <v>Y</v>
      </c>
      <c r="AD1322" s="9" t="str">
        <f t="shared" si="207"/>
        <v>Y</v>
      </c>
      <c r="AE1322" s="9" t="str">
        <f t="shared" si="208"/>
        <v>Y</v>
      </c>
      <c r="AF1322" s="11" t="str">
        <f t="shared" si="209"/>
        <v>N</v>
      </c>
    </row>
    <row r="1323" spans="1:32" ht="13" x14ac:dyDescent="0.15">
      <c r="A1323" s="1" t="s">
        <v>3398</v>
      </c>
      <c r="B1323" s="1" t="s">
        <v>214</v>
      </c>
      <c r="C1323" s="2">
        <v>6745</v>
      </c>
      <c r="D1323" s="1" t="s">
        <v>3399</v>
      </c>
      <c r="E1323" s="1">
        <v>1</v>
      </c>
      <c r="F1323" s="1" t="s">
        <v>24</v>
      </c>
      <c r="G1323" s="2">
        <v>70000</v>
      </c>
      <c r="H1323" s="1" t="s">
        <v>12</v>
      </c>
      <c r="I1323" s="1" t="s">
        <v>5</v>
      </c>
      <c r="J1323" s="1" t="s">
        <v>13</v>
      </c>
      <c r="K1323" s="1">
        <v>10</v>
      </c>
      <c r="L1323" s="3">
        <v>45625</v>
      </c>
      <c r="M1323" s="1">
        <v>14</v>
      </c>
      <c r="N1323" s="1" t="s">
        <v>3400</v>
      </c>
      <c r="O1323" s="1" t="s">
        <v>15</v>
      </c>
      <c r="P1323" s="2">
        <v>1598</v>
      </c>
      <c r="Q1323" s="1">
        <v>74.3</v>
      </c>
      <c r="R1323" s="1">
        <v>5</v>
      </c>
      <c r="S1323" s="1">
        <v>99</v>
      </c>
      <c r="T1323" s="1">
        <v>2014</v>
      </c>
      <c r="U1323" s="5" t="str">
        <f t="shared" si="200"/>
        <v>Manual</v>
      </c>
      <c r="V1323" s="7">
        <f t="shared" si="201"/>
        <v>5000</v>
      </c>
      <c r="W1323" s="7" t="str">
        <f>IFERROR(INDEX(PriceBands!C:C,MATCH(V1323,PriceBands!A:A,0)),"£30k+")</f>
        <v>£5-10k</v>
      </c>
      <c r="X1323" s="7">
        <f t="shared" si="202"/>
        <v>50000</v>
      </c>
      <c r="Y1323" s="7" t="str">
        <f>IFERROR(INDEX(MileageBand!B:B,MATCH(VehicleData!X1323,MileageBand!A:A,0)),"Extremely High")</f>
        <v>Medium</v>
      </c>
      <c r="Z1323" s="7">
        <f t="shared" si="203"/>
        <v>1.6</v>
      </c>
      <c r="AA1323" s="9" t="str">
        <f t="shared" si="204"/>
        <v>Y</v>
      </c>
      <c r="AB1323" s="9" t="str">
        <f t="shared" si="205"/>
        <v>Y</v>
      </c>
      <c r="AC1323" s="9" t="str">
        <f t="shared" si="206"/>
        <v>Y</v>
      </c>
      <c r="AD1323" s="9" t="str">
        <f t="shared" si="207"/>
        <v>Y</v>
      </c>
      <c r="AE1323" s="9" t="str">
        <f t="shared" si="208"/>
        <v>Y</v>
      </c>
      <c r="AF1323" s="11" t="str">
        <f t="shared" si="209"/>
        <v>Y</v>
      </c>
    </row>
    <row r="1324" spans="1:32" ht="13" x14ac:dyDescent="0.15">
      <c r="A1324" s="1" t="s">
        <v>3401</v>
      </c>
      <c r="B1324" s="1" t="s">
        <v>30</v>
      </c>
      <c r="C1324" s="2">
        <v>18495</v>
      </c>
      <c r="D1324" s="1" t="s">
        <v>3402</v>
      </c>
      <c r="E1324" s="1">
        <v>2</v>
      </c>
      <c r="F1324" s="1" t="s">
        <v>24</v>
      </c>
      <c r="G1324" s="2">
        <v>43500</v>
      </c>
      <c r="H1324" s="1" t="s">
        <v>65</v>
      </c>
      <c r="I1324" s="1" t="s">
        <v>25</v>
      </c>
      <c r="J1324" s="1" t="s">
        <v>26</v>
      </c>
      <c r="K1324" s="1">
        <v>10</v>
      </c>
      <c r="L1324" s="3">
        <v>44643</v>
      </c>
      <c r="M1324" s="1">
        <v>41</v>
      </c>
      <c r="N1324" s="1" t="s">
        <v>3403</v>
      </c>
      <c r="O1324" s="1" t="s">
        <v>28</v>
      </c>
      <c r="P1324" s="2">
        <v>2993</v>
      </c>
      <c r="Q1324" s="1">
        <v>47.1</v>
      </c>
      <c r="R1324" s="1">
        <v>5</v>
      </c>
      <c r="S1324" s="1">
        <v>159</v>
      </c>
      <c r="T1324" s="1">
        <v>2014</v>
      </c>
      <c r="U1324" s="5" t="str">
        <f t="shared" si="200"/>
        <v>Automatic</v>
      </c>
      <c r="V1324" s="7">
        <f t="shared" si="201"/>
        <v>15000</v>
      </c>
      <c r="W1324" s="7" t="str">
        <f>IFERROR(INDEX(PriceBands!C:C,MATCH(V1324,PriceBands!A:A,0)),"£30k+")</f>
        <v>£15-20k</v>
      </c>
      <c r="X1324" s="7">
        <f t="shared" si="202"/>
        <v>0</v>
      </c>
      <c r="Y1324" s="7" t="str">
        <f>IFERROR(INDEX(MileageBand!B:B,MATCH(VehicleData!X1324,MileageBand!A:A,0)),"Extremely High")</f>
        <v>Low</v>
      </c>
      <c r="Z1324" s="7">
        <f t="shared" si="203"/>
        <v>3</v>
      </c>
      <c r="AA1324" s="9" t="str">
        <f t="shared" si="204"/>
        <v>Y</v>
      </c>
      <c r="AB1324" s="9" t="str">
        <f t="shared" si="205"/>
        <v>Y</v>
      </c>
      <c r="AC1324" s="9" t="str">
        <f t="shared" si="206"/>
        <v>N</v>
      </c>
      <c r="AD1324" s="9" t="str">
        <f t="shared" si="207"/>
        <v>Y</v>
      </c>
      <c r="AE1324" s="9" t="str">
        <f t="shared" si="208"/>
        <v>Y</v>
      </c>
      <c r="AF1324" s="11" t="str">
        <f t="shared" si="209"/>
        <v>N</v>
      </c>
    </row>
    <row r="1325" spans="1:32" ht="13" x14ac:dyDescent="0.15">
      <c r="A1325" s="1" t="s">
        <v>3404</v>
      </c>
      <c r="B1325" s="1" t="s">
        <v>94</v>
      </c>
      <c r="C1325" s="2">
        <v>21745</v>
      </c>
      <c r="D1325" s="1" t="s">
        <v>3405</v>
      </c>
      <c r="E1325" s="1">
        <v>2</v>
      </c>
      <c r="F1325" s="1" t="s">
        <v>24</v>
      </c>
      <c r="G1325" s="2">
        <v>25000</v>
      </c>
      <c r="H1325" s="1" t="s">
        <v>56</v>
      </c>
      <c r="I1325" s="1" t="s">
        <v>25</v>
      </c>
      <c r="J1325" s="1" t="s">
        <v>117</v>
      </c>
      <c r="K1325" s="1">
        <v>9</v>
      </c>
      <c r="L1325" s="3">
        <v>44705</v>
      </c>
      <c r="M1325" s="1">
        <v>41</v>
      </c>
      <c r="N1325" s="1" t="s">
        <v>3406</v>
      </c>
      <c r="O1325" s="1" t="s">
        <v>119</v>
      </c>
      <c r="P1325" s="2">
        <v>2993</v>
      </c>
      <c r="Q1325" s="1">
        <v>50.4</v>
      </c>
      <c r="R1325" s="1">
        <v>4</v>
      </c>
      <c r="S1325" s="1">
        <v>146</v>
      </c>
      <c r="T1325" s="1">
        <v>2015</v>
      </c>
      <c r="U1325" s="5" t="str">
        <f t="shared" si="200"/>
        <v>Automatic</v>
      </c>
      <c r="V1325" s="7">
        <f t="shared" si="201"/>
        <v>20000</v>
      </c>
      <c r="W1325" s="7" t="str">
        <f>IFERROR(INDEX(PriceBands!C:C,MATCH(V1325,PriceBands!A:A,0)),"£30k+")</f>
        <v>£20-25k</v>
      </c>
      <c r="X1325" s="7">
        <f t="shared" si="202"/>
        <v>0</v>
      </c>
      <c r="Y1325" s="7" t="str">
        <f>IFERROR(INDEX(MileageBand!B:B,MATCH(VehicleData!X1325,MileageBand!A:A,0)),"Extremely High")</f>
        <v>Low</v>
      </c>
      <c r="Z1325" s="7">
        <f t="shared" si="203"/>
        <v>3</v>
      </c>
      <c r="AA1325" s="9" t="str">
        <f t="shared" si="204"/>
        <v>Y</v>
      </c>
      <c r="AB1325" s="9" t="str">
        <f t="shared" si="205"/>
        <v>Y</v>
      </c>
      <c r="AC1325" s="9" t="str">
        <f t="shared" si="206"/>
        <v>N</v>
      </c>
      <c r="AD1325" s="9" t="str">
        <f t="shared" si="207"/>
        <v>Y</v>
      </c>
      <c r="AE1325" s="9" t="str">
        <f t="shared" si="208"/>
        <v>Y</v>
      </c>
      <c r="AF1325" s="11" t="str">
        <f t="shared" si="209"/>
        <v>N</v>
      </c>
    </row>
    <row r="1326" spans="1:32" ht="13" x14ac:dyDescent="0.15">
      <c r="A1326" s="1" t="s">
        <v>3407</v>
      </c>
      <c r="B1326" s="1" t="s">
        <v>40</v>
      </c>
      <c r="C1326" s="2">
        <v>22295</v>
      </c>
      <c r="D1326" s="1" t="s">
        <v>3408</v>
      </c>
      <c r="E1326" s="1">
        <v>2</v>
      </c>
      <c r="F1326" s="1" t="s">
        <v>24</v>
      </c>
      <c r="G1326" s="1">
        <v>24</v>
      </c>
      <c r="H1326" s="1" t="s">
        <v>4</v>
      </c>
      <c r="I1326" s="1" t="s">
        <v>25</v>
      </c>
      <c r="J1326" s="1" t="s">
        <v>26</v>
      </c>
      <c r="K1326" s="1">
        <v>9</v>
      </c>
      <c r="L1326" s="3">
        <v>44593</v>
      </c>
      <c r="M1326" s="1">
        <v>24</v>
      </c>
      <c r="N1326" s="1" t="s">
        <v>3409</v>
      </c>
      <c r="O1326" s="1" t="s">
        <v>28</v>
      </c>
      <c r="P1326" s="2">
        <v>2143</v>
      </c>
      <c r="Q1326" s="1">
        <v>62.8</v>
      </c>
      <c r="R1326" s="1">
        <v>5</v>
      </c>
      <c r="S1326" s="1">
        <v>109</v>
      </c>
      <c r="T1326" s="1">
        <v>2015</v>
      </c>
      <c r="U1326" s="5" t="str">
        <f t="shared" si="200"/>
        <v>Automatic</v>
      </c>
      <c r="V1326" s="7">
        <f t="shared" si="201"/>
        <v>20000</v>
      </c>
      <c r="W1326" s="7" t="str">
        <f>IFERROR(INDEX(PriceBands!C:C,MATCH(V1326,PriceBands!A:A,0)),"£30k+")</f>
        <v>£20-25k</v>
      </c>
      <c r="X1326" s="7">
        <f t="shared" si="202"/>
        <v>0</v>
      </c>
      <c r="Y1326" s="7" t="str">
        <f>IFERROR(INDEX(MileageBand!B:B,MATCH(VehicleData!X1326,MileageBand!A:A,0)),"Extremely High")</f>
        <v>Low</v>
      </c>
      <c r="Z1326" s="7">
        <f t="shared" si="203"/>
        <v>2.1</v>
      </c>
      <c r="AA1326" s="9" t="str">
        <f t="shared" si="204"/>
        <v>Y</v>
      </c>
      <c r="AB1326" s="9" t="str">
        <f t="shared" si="205"/>
        <v>Y</v>
      </c>
      <c r="AC1326" s="9" t="str">
        <f t="shared" si="206"/>
        <v>Y</v>
      </c>
      <c r="AD1326" s="9" t="str">
        <f t="shared" si="207"/>
        <v>Y</v>
      </c>
      <c r="AE1326" s="9" t="str">
        <f t="shared" si="208"/>
        <v>Y</v>
      </c>
      <c r="AF1326" s="11" t="str">
        <f t="shared" si="209"/>
        <v>Y</v>
      </c>
    </row>
    <row r="1327" spans="1:32" ht="13" x14ac:dyDescent="0.15">
      <c r="A1327" s="1" t="s">
        <v>3410</v>
      </c>
      <c r="B1327" s="1" t="s">
        <v>36</v>
      </c>
      <c r="C1327" s="2">
        <v>3995</v>
      </c>
      <c r="D1327" s="1" t="s">
        <v>3411</v>
      </c>
      <c r="E1327" s="1">
        <v>2</v>
      </c>
      <c r="F1327" s="1" t="s">
        <v>24</v>
      </c>
      <c r="G1327" s="2">
        <v>57000</v>
      </c>
      <c r="H1327" s="1" t="s">
        <v>12</v>
      </c>
      <c r="I1327" s="1" t="s">
        <v>66</v>
      </c>
      <c r="J1327" s="1" t="s">
        <v>117</v>
      </c>
      <c r="K1327" s="1">
        <v>11</v>
      </c>
      <c r="L1327" s="3">
        <v>45383</v>
      </c>
      <c r="M1327" s="1">
        <v>8</v>
      </c>
      <c r="N1327" s="1" t="s">
        <v>3412</v>
      </c>
      <c r="O1327" s="1" t="s">
        <v>130</v>
      </c>
      <c r="P1327" s="1">
        <v>799</v>
      </c>
      <c r="Q1327" s="1">
        <v>85.6</v>
      </c>
      <c r="R1327" s="1">
        <v>2</v>
      </c>
      <c r="S1327" s="1">
        <v>87</v>
      </c>
      <c r="T1327" s="1">
        <v>2013</v>
      </c>
      <c r="U1327" s="5" t="str">
        <f t="shared" si="200"/>
        <v>Automatic</v>
      </c>
      <c r="V1327" s="7">
        <f t="shared" si="201"/>
        <v>0</v>
      </c>
      <c r="W1327" s="7" t="str">
        <f>IFERROR(INDEX(PriceBands!C:C,MATCH(V1327,PriceBands!A:A,0)),"£30k+")</f>
        <v>£0-5k</v>
      </c>
      <c r="X1327" s="7">
        <f t="shared" si="202"/>
        <v>50000</v>
      </c>
      <c r="Y1327" s="7" t="str">
        <f>IFERROR(INDEX(MileageBand!B:B,MATCH(VehicleData!X1327,MileageBand!A:A,0)),"Extremely High")</f>
        <v>Medium</v>
      </c>
      <c r="Z1327" s="7">
        <f t="shared" si="203"/>
        <v>0.8</v>
      </c>
      <c r="AA1327" s="9" t="str">
        <f t="shared" si="204"/>
        <v>Y</v>
      </c>
      <c r="AB1327" s="9" t="str">
        <f t="shared" si="205"/>
        <v>Y</v>
      </c>
      <c r="AC1327" s="9" t="str">
        <f t="shared" si="206"/>
        <v>Y</v>
      </c>
      <c r="AD1327" s="9" t="str">
        <f t="shared" si="207"/>
        <v>N</v>
      </c>
      <c r="AE1327" s="9" t="str">
        <f t="shared" si="208"/>
        <v>Y</v>
      </c>
      <c r="AF1327" s="11" t="str">
        <f t="shared" si="209"/>
        <v>N</v>
      </c>
    </row>
    <row r="1328" spans="1:32" ht="13" x14ac:dyDescent="0.15">
      <c r="A1328" s="1" t="s">
        <v>3413</v>
      </c>
      <c r="B1328" s="1" t="s">
        <v>112</v>
      </c>
      <c r="C1328" s="2">
        <v>4918</v>
      </c>
      <c r="D1328" s="1" t="s">
        <v>3414</v>
      </c>
      <c r="E1328" s="1">
        <v>1</v>
      </c>
      <c r="F1328" s="1" t="s">
        <v>11</v>
      </c>
      <c r="G1328" s="2">
        <v>18000</v>
      </c>
      <c r="H1328" s="1" t="s">
        <v>12</v>
      </c>
      <c r="I1328" s="1" t="s">
        <v>5</v>
      </c>
      <c r="J1328" s="1" t="s">
        <v>13</v>
      </c>
      <c r="K1328" s="1">
        <v>11</v>
      </c>
      <c r="L1328" s="3">
        <v>45619</v>
      </c>
      <c r="M1328" s="1">
        <v>16</v>
      </c>
      <c r="N1328" s="1" t="s">
        <v>3415</v>
      </c>
      <c r="O1328" s="1" t="s">
        <v>15</v>
      </c>
      <c r="P1328" s="2">
        <v>1598</v>
      </c>
      <c r="Q1328" s="1">
        <v>48.7</v>
      </c>
      <c r="R1328" s="1">
        <v>5</v>
      </c>
      <c r="S1328" s="1">
        <v>134</v>
      </c>
      <c r="T1328" s="1">
        <v>2013</v>
      </c>
      <c r="U1328" s="5" t="str">
        <f t="shared" si="200"/>
        <v>Manual</v>
      </c>
      <c r="V1328" s="7">
        <f t="shared" si="201"/>
        <v>0</v>
      </c>
      <c r="W1328" s="7" t="str">
        <f>IFERROR(INDEX(PriceBands!C:C,MATCH(V1328,PriceBands!A:A,0)),"£30k+")</f>
        <v>£0-5k</v>
      </c>
      <c r="X1328" s="7">
        <f t="shared" si="202"/>
        <v>0</v>
      </c>
      <c r="Y1328" s="7" t="str">
        <f>IFERROR(INDEX(MileageBand!B:B,MATCH(VehicleData!X1328,MileageBand!A:A,0)),"Extremely High")</f>
        <v>Low</v>
      </c>
      <c r="Z1328" s="7">
        <f t="shared" si="203"/>
        <v>1.6</v>
      </c>
      <c r="AA1328" s="9" t="str">
        <f t="shared" si="204"/>
        <v>Y</v>
      </c>
      <c r="AB1328" s="9" t="str">
        <f t="shared" si="205"/>
        <v>Y</v>
      </c>
      <c r="AC1328" s="9" t="str">
        <f t="shared" si="206"/>
        <v>Y</v>
      </c>
      <c r="AD1328" s="9" t="str">
        <f t="shared" si="207"/>
        <v>N</v>
      </c>
      <c r="AE1328" s="9" t="str">
        <f t="shared" si="208"/>
        <v>Y</v>
      </c>
      <c r="AF1328" s="11" t="str">
        <f t="shared" si="209"/>
        <v>N</v>
      </c>
    </row>
    <row r="1329" spans="1:32" ht="13" x14ac:dyDescent="0.15">
      <c r="A1329" s="1" t="s">
        <v>3416</v>
      </c>
      <c r="B1329" s="1" t="s">
        <v>22</v>
      </c>
      <c r="C1329" s="2">
        <v>5340</v>
      </c>
      <c r="D1329" s="1" t="s">
        <v>490</v>
      </c>
      <c r="E1329" s="1">
        <v>1</v>
      </c>
      <c r="F1329" s="1" t="s">
        <v>24</v>
      </c>
      <c r="G1329" s="2">
        <v>67055</v>
      </c>
      <c r="H1329" s="1" t="s">
        <v>4</v>
      </c>
      <c r="I1329" s="1" t="s">
        <v>25</v>
      </c>
      <c r="J1329" s="1" t="s">
        <v>13</v>
      </c>
      <c r="K1329" s="1">
        <v>13</v>
      </c>
      <c r="L1329" s="3">
        <v>45089</v>
      </c>
      <c r="M1329" s="1">
        <v>16</v>
      </c>
      <c r="N1329" s="1" t="s">
        <v>3417</v>
      </c>
      <c r="O1329" s="1" t="s">
        <v>20</v>
      </c>
      <c r="P1329" s="2">
        <v>1598</v>
      </c>
      <c r="Q1329" s="1">
        <v>48.7</v>
      </c>
      <c r="R1329" s="1">
        <v>5</v>
      </c>
      <c r="S1329" s="1">
        <v>109</v>
      </c>
      <c r="T1329" s="1">
        <v>2011</v>
      </c>
      <c r="U1329" s="5" t="str">
        <f t="shared" si="200"/>
        <v>Manual</v>
      </c>
      <c r="V1329" s="7">
        <f t="shared" si="201"/>
        <v>5000</v>
      </c>
      <c r="W1329" s="7" t="str">
        <f>IFERROR(INDEX(PriceBands!C:C,MATCH(V1329,PriceBands!A:A,0)),"£30k+")</f>
        <v>£5-10k</v>
      </c>
      <c r="X1329" s="7">
        <f t="shared" si="202"/>
        <v>50000</v>
      </c>
      <c r="Y1329" s="7" t="str">
        <f>IFERROR(INDEX(MileageBand!B:B,MATCH(VehicleData!X1329,MileageBand!A:A,0)),"Extremely High")</f>
        <v>Medium</v>
      </c>
      <c r="Z1329" s="7">
        <f t="shared" si="203"/>
        <v>1.6</v>
      </c>
      <c r="AA1329" s="9" t="str">
        <f t="shared" si="204"/>
        <v>Y</v>
      </c>
      <c r="AB1329" s="9" t="str">
        <f t="shared" si="205"/>
        <v>Y</v>
      </c>
      <c r="AC1329" s="9" t="str">
        <f t="shared" si="206"/>
        <v>Y</v>
      </c>
      <c r="AD1329" s="9" t="str">
        <f t="shared" si="207"/>
        <v>N</v>
      </c>
      <c r="AE1329" s="9" t="str">
        <f t="shared" si="208"/>
        <v>Y</v>
      </c>
      <c r="AF1329" s="11" t="str">
        <f t="shared" si="209"/>
        <v>N</v>
      </c>
    </row>
    <row r="1330" spans="1:32" ht="13" x14ac:dyDescent="0.15">
      <c r="A1330" s="1" t="s">
        <v>3418</v>
      </c>
      <c r="B1330" s="1" t="s">
        <v>278</v>
      </c>
      <c r="C1330" s="2">
        <v>9795</v>
      </c>
      <c r="D1330" s="1" t="s">
        <v>3419</v>
      </c>
      <c r="E1330" s="1">
        <v>1</v>
      </c>
      <c r="F1330" s="1" t="s">
        <v>24</v>
      </c>
      <c r="G1330" s="2">
        <v>77000</v>
      </c>
      <c r="H1330" s="1" t="s">
        <v>32</v>
      </c>
      <c r="I1330" s="1" t="s">
        <v>5</v>
      </c>
      <c r="J1330" s="1" t="s">
        <v>6</v>
      </c>
      <c r="K1330" s="1">
        <v>8</v>
      </c>
      <c r="L1330" s="3">
        <v>45720</v>
      </c>
      <c r="M1330" s="1">
        <v>16</v>
      </c>
      <c r="N1330" s="1" t="s">
        <v>3420</v>
      </c>
      <c r="O1330" s="1" t="s">
        <v>6</v>
      </c>
      <c r="P1330" s="2">
        <v>1598</v>
      </c>
      <c r="Q1330" s="1">
        <v>80.7</v>
      </c>
      <c r="R1330" s="1">
        <v>5</v>
      </c>
      <c r="S1330" s="1">
        <v>90</v>
      </c>
      <c r="T1330" s="1">
        <v>2016</v>
      </c>
      <c r="U1330" s="5" t="str">
        <f t="shared" si="200"/>
        <v>Manual</v>
      </c>
      <c r="V1330" s="7">
        <f t="shared" si="201"/>
        <v>5000</v>
      </c>
      <c r="W1330" s="7" t="str">
        <f>IFERROR(INDEX(PriceBands!C:C,MATCH(V1330,PriceBands!A:A,0)),"£30k+")</f>
        <v>£5-10k</v>
      </c>
      <c r="X1330" s="7">
        <f t="shared" si="202"/>
        <v>50000</v>
      </c>
      <c r="Y1330" s="7" t="str">
        <f>IFERROR(INDEX(MileageBand!B:B,MATCH(VehicleData!X1330,MileageBand!A:A,0)),"Extremely High")</f>
        <v>Medium</v>
      </c>
      <c r="Z1330" s="7">
        <f t="shared" si="203"/>
        <v>1.6</v>
      </c>
      <c r="AA1330" s="9" t="str">
        <f t="shared" si="204"/>
        <v>Y</v>
      </c>
      <c r="AB1330" s="9" t="str">
        <f t="shared" si="205"/>
        <v>Y</v>
      </c>
      <c r="AC1330" s="9" t="str">
        <f t="shared" si="206"/>
        <v>Y</v>
      </c>
      <c r="AD1330" s="9" t="str">
        <f t="shared" si="207"/>
        <v>Y</v>
      </c>
      <c r="AE1330" s="9" t="str">
        <f t="shared" si="208"/>
        <v>Y</v>
      </c>
      <c r="AF1330" s="11" t="str">
        <f t="shared" si="209"/>
        <v>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BC72-9CF7-5B40-909F-F78A131852CD}">
  <dimension ref="A1:B5"/>
  <sheetViews>
    <sheetView zoomScale="140" zoomScaleNormal="140" workbookViewId="0">
      <selection activeCell="A4" sqref="A4:B5"/>
    </sheetView>
  </sheetViews>
  <sheetFormatPr baseColWidth="10" defaultRowHeight="13" x14ac:dyDescent="0.15"/>
  <sheetData>
    <row r="1" spans="1:2" x14ac:dyDescent="0.15">
      <c r="A1" s="4" t="s">
        <v>3452</v>
      </c>
      <c r="B1" s="4" t="s">
        <v>3456</v>
      </c>
    </row>
    <row r="2" spans="1:2" x14ac:dyDescent="0.15">
      <c r="A2">
        <v>0</v>
      </c>
      <c r="B2" s="4" t="s">
        <v>3453</v>
      </c>
    </row>
    <row r="3" spans="1:2" x14ac:dyDescent="0.15">
      <c r="A3">
        <v>50000</v>
      </c>
      <c r="B3" s="4" t="s">
        <v>3454</v>
      </c>
    </row>
    <row r="4" spans="1:2" x14ac:dyDescent="0.15">
      <c r="A4">
        <v>100000</v>
      </c>
      <c r="B4" s="4" t="s">
        <v>3455</v>
      </c>
    </row>
    <row r="5" spans="1:2" x14ac:dyDescent="0.15">
      <c r="A5">
        <v>150000</v>
      </c>
      <c r="B5" s="4" t="s">
        <v>3458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E9D1-DF60-2A44-A57D-2233A0EE6935}">
  <dimension ref="A1:C8"/>
  <sheetViews>
    <sheetView tabSelected="1" zoomScale="139" zoomScaleNormal="139" workbookViewId="0">
      <selection activeCell="C4" sqref="A4:C7"/>
    </sheetView>
  </sheetViews>
  <sheetFormatPr baseColWidth="10" defaultRowHeight="13" x14ac:dyDescent="0.15"/>
  <cols>
    <col min="1" max="1" width="18.83203125" bestFit="1" customWidth="1"/>
    <col min="2" max="2" width="18.83203125" customWidth="1"/>
  </cols>
  <sheetData>
    <row r="1" spans="1:3" x14ac:dyDescent="0.15">
      <c r="A1" s="4" t="s">
        <v>3441</v>
      </c>
      <c r="B1" s="4" t="s">
        <v>3444</v>
      </c>
      <c r="C1" s="4" t="s">
        <v>3443</v>
      </c>
    </row>
    <row r="2" spans="1:3" x14ac:dyDescent="0.15">
      <c r="A2">
        <v>0</v>
      </c>
      <c r="B2">
        <v>5000</v>
      </c>
      <c r="C2" s="4" t="s">
        <v>3445</v>
      </c>
    </row>
    <row r="3" spans="1:3" x14ac:dyDescent="0.15">
      <c r="A3">
        <v>5000</v>
      </c>
      <c r="B3">
        <v>10000</v>
      </c>
      <c r="C3" s="4" t="s">
        <v>3446</v>
      </c>
    </row>
    <row r="4" spans="1:3" x14ac:dyDescent="0.15">
      <c r="A4">
        <v>10000</v>
      </c>
      <c r="B4">
        <v>15000</v>
      </c>
      <c r="C4" s="4" t="s">
        <v>3447</v>
      </c>
    </row>
    <row r="5" spans="1:3" x14ac:dyDescent="0.15">
      <c r="A5">
        <v>15000</v>
      </c>
      <c r="B5">
        <v>20000</v>
      </c>
      <c r="C5" s="4" t="s">
        <v>3448</v>
      </c>
    </row>
    <row r="6" spans="1:3" x14ac:dyDescent="0.15">
      <c r="A6">
        <v>20000</v>
      </c>
      <c r="B6">
        <v>25000</v>
      </c>
      <c r="C6" s="4" t="s">
        <v>3449</v>
      </c>
    </row>
    <row r="7" spans="1:3" x14ac:dyDescent="0.15">
      <c r="A7">
        <v>25000</v>
      </c>
      <c r="B7">
        <v>30000</v>
      </c>
      <c r="C7" s="4" t="s">
        <v>3450</v>
      </c>
    </row>
    <row r="8" spans="1:3" x14ac:dyDescent="0.15">
      <c r="C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VehicleData</vt:lpstr>
      <vt:lpstr>MileageBand</vt:lpstr>
      <vt:lpstr>PriceBands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Little</cp:lastModifiedBy>
  <dcterms:created xsi:type="dcterms:W3CDTF">2024-04-21T13:59:47Z</dcterms:created>
  <dcterms:modified xsi:type="dcterms:W3CDTF">2024-04-21T14:43:28Z</dcterms:modified>
</cp:coreProperties>
</file>