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phsrfche\Desktop\gaza_nutrition_paper\malnutrition_model\dissemination\paper\"/>
    </mc:Choice>
  </mc:AlternateContent>
  <xr:revisionPtr revIDLastSave="0" documentId="13_ncr:1_{BE169359-D91E-43C6-AFF0-B3E833741D66}" xr6:coauthVersionLast="47" xr6:coauthVersionMax="47" xr10:uidLastSave="{00000000-0000-0000-0000-000000000000}"/>
  <bookViews>
    <workbookView xWindow="-120" yWindow="-120" windowWidth="29040" windowHeight="15720" activeTab="2" xr2:uid="{F8EE26E5-9982-4490-A25D-783FCEBE33FA}"/>
  </bookViews>
  <sheets>
    <sheet name="ari_scraped" sheetId="1" r:id="rId1"/>
    <sheet name="dia_scraped" sheetId="5" r:id="rId2"/>
    <sheet name="model_inputs" sheetId="6" r:id="rId3"/>
  </sheets>
  <externalReferences>
    <externalReference r:id="rId4"/>
  </externalReferences>
  <definedNames>
    <definedName name="area">[1]lists!$E$2:$E$1048576</definedName>
    <definedName name="factor">[1]lists!$A$2:$A$1048576</definedName>
    <definedName name="indicator">[1]lists!$B$2:$B$1048576</definedName>
    <definedName name="period">[1]lists!$D$2:$D$6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8" i="6" l="1"/>
  <c r="H57" i="6"/>
  <c r="H56" i="6"/>
  <c r="H55" i="6"/>
  <c r="H54" i="6"/>
  <c r="H53" i="6"/>
  <c r="H52" i="6"/>
  <c r="H51" i="6"/>
  <c r="H50" i="6"/>
  <c r="H43" i="6"/>
  <c r="H42" i="6"/>
  <c r="H41" i="6"/>
  <c r="H40" i="6"/>
  <c r="H39" i="6"/>
  <c r="H38" i="6"/>
  <c r="H37" i="6"/>
  <c r="H36" i="6"/>
  <c r="H35" i="6"/>
  <c r="H21" i="6"/>
  <c r="H22" i="6"/>
  <c r="H23" i="6"/>
  <c r="H24" i="6"/>
  <c r="H25" i="6"/>
  <c r="H26" i="6"/>
  <c r="H27" i="6"/>
  <c r="H28" i="6"/>
  <c r="H20" i="6"/>
  <c r="H6" i="6"/>
  <c r="H7" i="6"/>
  <c r="H8" i="6"/>
  <c r="H9" i="6"/>
  <c r="H10" i="6"/>
  <c r="H11" i="6"/>
  <c r="H12" i="6"/>
  <c r="H13" i="6"/>
  <c r="H5" i="6"/>
  <c r="N19" i="5"/>
  <c r="O19" i="5"/>
  <c r="O18" i="5"/>
  <c r="N18" i="5"/>
  <c r="O17" i="5"/>
  <c r="N17" i="5"/>
  <c r="O16" i="5"/>
  <c r="N16" i="5"/>
  <c r="O15" i="5"/>
  <c r="N15" i="5"/>
  <c r="O14" i="5"/>
  <c r="N14" i="5"/>
  <c r="O13" i="5"/>
  <c r="N13" i="5"/>
  <c r="O12" i="5"/>
  <c r="N12" i="5"/>
  <c r="O11" i="5"/>
  <c r="N11" i="5"/>
  <c r="O10" i="5"/>
  <c r="N10" i="5"/>
  <c r="O9" i="5"/>
  <c r="N9" i="5"/>
  <c r="O8" i="5"/>
  <c r="N8" i="5"/>
  <c r="O7" i="5"/>
  <c r="N7" i="5"/>
  <c r="O6" i="5"/>
  <c r="N6" i="5"/>
  <c r="O5" i="5"/>
  <c r="N5" i="5"/>
  <c r="O4" i="5"/>
  <c r="N4" i="5"/>
  <c r="O3" i="5"/>
  <c r="N3" i="5"/>
  <c r="O2" i="5"/>
  <c r="N2" i="5"/>
  <c r="N12" i="1"/>
  <c r="N13" i="1"/>
  <c r="N14" i="1"/>
  <c r="N15" i="1"/>
  <c r="N16" i="1"/>
  <c r="N17" i="1"/>
  <c r="N18" i="1"/>
  <c r="N19" i="1"/>
  <c r="N11" i="1"/>
  <c r="O12" i="1"/>
  <c r="O13" i="1"/>
  <c r="O14" i="1"/>
  <c r="O15" i="1"/>
  <c r="O16" i="1"/>
  <c r="O17" i="1"/>
  <c r="O18" i="1"/>
  <c r="O19" i="1"/>
  <c r="O11" i="1"/>
  <c r="N3" i="1"/>
  <c r="N4" i="1"/>
  <c r="N5" i="1"/>
  <c r="N6" i="1"/>
  <c r="N7" i="1"/>
  <c r="N8" i="1"/>
  <c r="N9" i="1"/>
  <c r="N10" i="1"/>
  <c r="N2" i="1"/>
  <c r="O3" i="1"/>
  <c r="O4" i="1"/>
  <c r="O5" i="1"/>
  <c r="O6" i="1"/>
  <c r="O7" i="1"/>
  <c r="O8" i="1"/>
  <c r="O9" i="1"/>
  <c r="O10" i="1"/>
  <c r="O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EF819C7-347D-48D1-9AD4-65636F173DBD}" keepAlive="1" name="Query - HTML Code" description="Connection to the 'HTML Code' query in the workbook." type="5" refreshedVersion="0" background="1">
    <dbPr connection="Provider=Microsoft.Mashup.OleDb.1;Data Source=$Workbook$;Location=&quot;HTML Code&quot;;Extended Properties=&quot;&quot;" command="SELECT * FROM [HTML Code]"/>
  </connection>
  <connection id="2" xr16:uid="{E2FA5FA3-653F-4ABA-B997-569A50C144E4}" keepAlive="1" name="Query - HTML Code (2)" description="Connection to the 'HTML Code (2)' query in the workbook." type="5" refreshedVersion="0" background="1">
    <dbPr connection="Provider=Microsoft.Mashup.OleDb.1;Data Source=$Workbook$;Location=&quot;HTML Code (2)&quot;;Extended Properties=&quot;&quot;" command="SELECT * FROM [HTML Code (2)]"/>
  </connection>
  <connection id="3" xr16:uid="{4FDBB65C-660D-4EB8-9968-5C41115C5D76}" keepAlive="1" name="Query - HTML Code (3)" description="Connection to the 'HTML Code (3)' query in the workbook." type="5" refreshedVersion="8" background="1" saveData="1">
    <dbPr connection="Provider=Microsoft.Mashup.OleDb.1;Data Source=$Workbook$;Location=&quot;HTML Code (3)&quot;;Extended Properties=&quot;&quot;" command="SELECT * FROM [HTML Code (3)]"/>
  </connection>
</connections>
</file>

<file path=xl/sharedStrings.xml><?xml version="1.0" encoding="utf-8"?>
<sst xmlns="http://schemas.openxmlformats.org/spreadsheetml/2006/main" count="685" uniqueCount="32">
  <si>
    <t>Gaza City</t>
  </si>
  <si>
    <t>Khan Younis</t>
  </si>
  <si>
    <t>North Gaza</t>
  </si>
  <si>
    <t>Rafah</t>
  </si>
  <si>
    <t>Deir el Balah</t>
  </si>
  <si>
    <t>governorate</t>
  </si>
  <si>
    <t>ari</t>
  </si>
  <si>
    <t>area</t>
  </si>
  <si>
    <t>north</t>
  </si>
  <si>
    <t>south-central</t>
  </si>
  <si>
    <t>date_1</t>
  </si>
  <si>
    <t>date_2</t>
  </si>
  <si>
    <t>dia</t>
  </si>
  <si>
    <t>crisis</t>
  </si>
  <si>
    <t>period_prev</t>
  </si>
  <si>
    <t>period</t>
  </si>
  <si>
    <t>factor</t>
  </si>
  <si>
    <t>indicator</t>
  </si>
  <si>
    <t>value</t>
  </si>
  <si>
    <t>assumption / notes</t>
  </si>
  <si>
    <t>mean</t>
  </si>
  <si>
    <t>notes</t>
  </si>
  <si>
    <t>value_in</t>
  </si>
  <si>
    <t>baseline</t>
  </si>
  <si>
    <t>MICS (done in Dec-Jan 2019-2020)</t>
  </si>
  <si>
    <t>divide by two, then subtract baseline</t>
  </si>
  <si>
    <t>not enough time for excess</t>
  </si>
  <si>
    <t>assumed</t>
  </si>
  <si>
    <t>assumed, as for 2023</t>
  </si>
  <si>
    <t>assumed, continuation</t>
  </si>
  <si>
    <t>assumed based on pre-war seasonality</t>
  </si>
  <si>
    <t>assumed to be 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</si>
</sst>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 tint="4.9989318521683403E-2"/>
      <name val="Aptos Narrow"/>
      <family val="2"/>
      <scheme val="minor"/>
    </font>
    <font>
      <sz val="10.5"/>
      <color theme="1"/>
      <name val="Arial"/>
      <family val="2"/>
    </font>
    <font>
      <b/>
      <sz val="10.5"/>
      <color theme="6" tint="-0.499984740745262"/>
      <name val="Arial"/>
      <family val="2"/>
    </font>
    <font>
      <sz val="8"/>
      <name val="Aptos Narrow"/>
      <family val="2"/>
      <scheme val="minor"/>
    </font>
    <font>
      <sz val="10.5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 tint="-0.249977111117893"/>
      </left>
      <right/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10" fontId="0" fillId="0" borderId="0" xfId="0" applyNumberFormat="1"/>
    <xf numFmtId="2" fontId="0" fillId="0" borderId="0" xfId="0" applyNumberFormat="1"/>
    <xf numFmtId="0" fontId="2" fillId="0" borderId="0" xfId="0" applyFont="1"/>
    <xf numFmtId="0" fontId="2" fillId="0" borderId="3" xfId="0" applyFont="1" applyBorder="1"/>
    <xf numFmtId="0" fontId="2" fillId="0" borderId="4" xfId="0" applyFont="1" applyBorder="1"/>
    <xf numFmtId="14" fontId="2" fillId="0" borderId="3" xfId="0" applyNumberFormat="1" applyFont="1" applyBorder="1"/>
    <xf numFmtId="14" fontId="2" fillId="0" borderId="0" xfId="0" applyNumberFormat="1" applyFont="1"/>
    <xf numFmtId="2" fontId="2" fillId="0" borderId="0" xfId="0" applyNumberFormat="1" applyFont="1"/>
    <xf numFmtId="2" fontId="2" fillId="0" borderId="3" xfId="1" applyNumberFormat="1" applyFont="1" applyFill="1" applyBorder="1"/>
    <xf numFmtId="2" fontId="2" fillId="0" borderId="1" xfId="1" applyNumberFormat="1" applyFont="1" applyFill="1" applyBorder="1"/>
    <xf numFmtId="2" fontId="2" fillId="0" borderId="4" xfId="1" applyNumberFormat="1" applyFont="1" applyFill="1" applyBorder="1"/>
    <xf numFmtId="2" fontId="2" fillId="0" borderId="2" xfId="1" applyNumberFormat="1" applyFont="1" applyFill="1" applyBorder="1"/>
    <xf numFmtId="2" fontId="3" fillId="0" borderId="5" xfId="0" applyNumberFormat="1" applyFont="1" applyBorder="1" applyAlignment="1">
      <alignment vertical="top"/>
    </xf>
    <xf numFmtId="0" fontId="3" fillId="0" borderId="5" xfId="0" applyFont="1" applyBorder="1" applyAlignment="1">
      <alignment vertical="top"/>
    </xf>
    <xf numFmtId="14" fontId="3" fillId="0" borderId="5" xfId="0" applyNumberFormat="1" applyFont="1" applyBorder="1" applyAlignment="1">
      <alignment vertical="top"/>
    </xf>
    <xf numFmtId="0" fontId="4" fillId="2" borderId="5" xfId="0" applyFont="1" applyFill="1" applyBorder="1" applyAlignment="1">
      <alignment horizontal="center" vertical="top"/>
    </xf>
    <xf numFmtId="14" fontId="4" fillId="2" borderId="5" xfId="0" applyNumberFormat="1" applyFont="1" applyFill="1" applyBorder="1" applyAlignment="1">
      <alignment horizontal="center" vertical="top"/>
    </xf>
    <xf numFmtId="2" fontId="4" fillId="2" borderId="5" xfId="0" applyNumberFormat="1" applyFont="1" applyFill="1" applyBorder="1" applyAlignment="1">
      <alignment horizontal="center" vertical="top"/>
    </xf>
    <xf numFmtId="2" fontId="3" fillId="0" borderId="7" xfId="0" applyNumberFormat="1" applyFont="1" applyBorder="1" applyAlignment="1">
      <alignment vertical="top"/>
    </xf>
    <xf numFmtId="0" fontId="4" fillId="2" borderId="8" xfId="0" applyFont="1" applyFill="1" applyBorder="1" applyAlignment="1">
      <alignment horizontal="center" vertical="top"/>
    </xf>
    <xf numFmtId="0" fontId="3" fillId="0" borderId="6" xfId="0" applyFont="1" applyBorder="1" applyAlignment="1">
      <alignment vertical="top"/>
    </xf>
    <xf numFmtId="0" fontId="6" fillId="0" borderId="6" xfId="0" applyFont="1" applyBorder="1" applyAlignment="1">
      <alignment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hsrfche\Desktop\gaza_nutrition_paper\malnutrition_model\in\crisis_specs.xlsx" TargetMode="External"/><Relationship Id="rId1" Type="http://schemas.openxmlformats.org/officeDocument/2006/relationships/externalLinkPath" Target="/Users/phsrfche/Desktop/gaza_nutrition_paper/malnutrition_model/in/crisis_spe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me"/>
      <sheetName val="pars"/>
      <sheetName val="retro_data"/>
      <sheetName val="scenarios"/>
      <sheetName val="pop"/>
      <sheetName val="prop_age_sex"/>
      <sheetName val="hh_size"/>
      <sheetName val="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intake</v>
          </cell>
          <cell r="B2" t="str">
            <v>period_prev</v>
          </cell>
          <cell r="D2" t="str">
            <v>baseline</v>
          </cell>
          <cell r="E2" t="str">
            <v>north</v>
          </cell>
        </row>
        <row r="3">
          <cell r="A3" t="str">
            <v>tx_sam</v>
          </cell>
          <cell r="B3" t="str">
            <v>point_prev</v>
          </cell>
          <cell r="D3" t="str">
            <v>crisis</v>
          </cell>
          <cell r="E3" t="str">
            <v>south-central</v>
          </cell>
        </row>
        <row r="4">
          <cell r="A4" t="str">
            <v>tx_mam</v>
          </cell>
          <cell r="B4" t="str">
            <v>incidence</v>
          </cell>
          <cell r="D4"/>
          <cell r="E4"/>
        </row>
        <row r="5">
          <cell r="A5" t="str">
            <v>ari</v>
          </cell>
          <cell r="B5" t="str">
            <v>coverage</v>
          </cell>
          <cell r="D5"/>
          <cell r="E5"/>
        </row>
        <row r="6">
          <cell r="A6" t="str">
            <v>dia</v>
          </cell>
          <cell r="B6" t="str">
            <v>admissions</v>
          </cell>
          <cell r="D6"/>
          <cell r="E6"/>
        </row>
        <row r="7">
          <cell r="A7" t="str">
            <v>prop_formula</v>
          </cell>
          <cell r="B7"/>
          <cell r="E7"/>
        </row>
        <row r="8">
          <cell r="A8" t="str">
            <v>req_ch_protected</v>
          </cell>
          <cell r="B8"/>
          <cell r="E8"/>
        </row>
        <row r="9">
          <cell r="A9" t="str">
            <v>req_ad_protected</v>
          </cell>
          <cell r="B9"/>
          <cell r="E9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562CA-1C80-4552-92E4-0CBDBBB7EA40}">
  <dimension ref="A1:O46"/>
  <sheetViews>
    <sheetView workbookViewId="0">
      <selection activeCell="K26" sqref="K26"/>
    </sheetView>
  </sheetViews>
  <sheetFormatPr defaultRowHeight="15" x14ac:dyDescent="0.25"/>
  <cols>
    <col min="1" max="1" width="10.42578125" style="7" bestFit="1" customWidth="1"/>
    <col min="2" max="2" width="10.42578125" style="3" customWidth="1"/>
    <col min="3" max="3" width="12.140625" style="3" bestFit="1" customWidth="1"/>
    <col min="4" max="4" width="12.85546875" style="3" bestFit="1" customWidth="1"/>
    <col min="5" max="5" width="4.5703125" style="8" bestFit="1" customWidth="1"/>
    <col min="6" max="6" width="12" style="3" bestFit="1" customWidth="1"/>
    <col min="7" max="7" width="12.140625" style="3" bestFit="1" customWidth="1"/>
    <col min="8" max="8" width="12.85546875" style="3" bestFit="1" customWidth="1"/>
    <col min="9" max="9" width="4.5703125" style="3" bestFit="1" customWidth="1"/>
    <col min="10" max="10" width="9.140625" style="3"/>
    <col min="11" max="11" width="11.42578125" style="3" bestFit="1" customWidth="1"/>
    <col min="12" max="12" width="12.85546875" style="3" bestFit="1" customWidth="1"/>
    <col min="13" max="13" width="4.5703125" style="3" bestFit="1" customWidth="1"/>
    <col min="14" max="14" width="6" style="3" bestFit="1" customWidth="1"/>
    <col min="15" max="15" width="55.42578125" style="3" bestFit="1" customWidth="1"/>
    <col min="16" max="16384" width="9.140625" style="3"/>
  </cols>
  <sheetData>
    <row r="1" spans="1:15" x14ac:dyDescent="0.25">
      <c r="A1" s="6" t="s">
        <v>10</v>
      </c>
      <c r="B1" s="4" t="s">
        <v>11</v>
      </c>
      <c r="C1" s="4" t="s">
        <v>5</v>
      </c>
      <c r="D1" s="3" t="s">
        <v>7</v>
      </c>
      <c r="E1" s="8" t="s">
        <v>6</v>
      </c>
      <c r="G1" s="4" t="s">
        <v>5</v>
      </c>
      <c r="H1" s="3" t="s">
        <v>7</v>
      </c>
      <c r="I1" s="8" t="s">
        <v>6</v>
      </c>
      <c r="K1" s="4" t="s">
        <v>5</v>
      </c>
      <c r="L1" s="3" t="s">
        <v>7</v>
      </c>
      <c r="M1" s="8" t="s">
        <v>6</v>
      </c>
      <c r="N1" s="3" t="s">
        <v>20</v>
      </c>
      <c r="O1" s="3" t="s">
        <v>21</v>
      </c>
    </row>
    <row r="2" spans="1:15" x14ac:dyDescent="0.25">
      <c r="A2" s="6">
        <v>45292</v>
      </c>
      <c r="B2" s="6">
        <v>45322</v>
      </c>
      <c r="C2" s="4" t="s">
        <v>0</v>
      </c>
      <c r="D2" s="4" t="s">
        <v>8</v>
      </c>
      <c r="E2" s="9">
        <v>0.6</v>
      </c>
      <c r="G2" s="4" t="s">
        <v>2</v>
      </c>
      <c r="H2" s="4" t="s">
        <v>8</v>
      </c>
      <c r="I2" s="9">
        <v>0.33329999999999999</v>
      </c>
      <c r="N2" s="8">
        <f t="shared" ref="N2:N10" si="0">AVERAGE(I2,E2)</f>
        <v>0.46665000000000001</v>
      </c>
      <c r="O2" s="3" t="str">
        <f t="shared" ref="O2:O10" si="1">CONCATENATE(C2, " (",E2,") + ",G2," (",I2,")")</f>
        <v>Gaza City (0.6) + North Gaza (0.3333)</v>
      </c>
    </row>
    <row r="3" spans="1:15" x14ac:dyDescent="0.25">
      <c r="A3" s="6">
        <v>45323</v>
      </c>
      <c r="B3" s="6">
        <v>45350</v>
      </c>
      <c r="C3" s="4" t="s">
        <v>0</v>
      </c>
      <c r="D3" s="4" t="s">
        <v>8</v>
      </c>
      <c r="E3" s="9">
        <v>0.36359999999999998</v>
      </c>
      <c r="G3" s="4" t="s">
        <v>2</v>
      </c>
      <c r="H3" s="4" t="s">
        <v>8</v>
      </c>
      <c r="I3" s="9">
        <v>0.25</v>
      </c>
      <c r="N3" s="8">
        <f t="shared" si="0"/>
        <v>0.30679999999999996</v>
      </c>
      <c r="O3" s="3" t="str">
        <f t="shared" si="1"/>
        <v>Gaza City (0.3636) + North Gaza (0.25)</v>
      </c>
    </row>
    <row r="4" spans="1:15" x14ac:dyDescent="0.25">
      <c r="A4" s="6">
        <v>45352</v>
      </c>
      <c r="B4" s="6">
        <v>45382</v>
      </c>
      <c r="C4" s="4" t="s">
        <v>0</v>
      </c>
      <c r="D4" s="4" t="s">
        <v>8</v>
      </c>
      <c r="E4" s="9">
        <v>0.28949999999999998</v>
      </c>
      <c r="G4" s="4" t="s">
        <v>2</v>
      </c>
      <c r="H4" s="4" t="s">
        <v>8</v>
      </c>
      <c r="I4" s="9">
        <v>0.36170000000000002</v>
      </c>
      <c r="N4" s="8">
        <f t="shared" si="0"/>
        <v>0.3256</v>
      </c>
      <c r="O4" s="3" t="str">
        <f t="shared" si="1"/>
        <v>Gaza City (0.2895) + North Gaza (0.3617)</v>
      </c>
    </row>
    <row r="5" spans="1:15" x14ac:dyDescent="0.25">
      <c r="A5" s="6">
        <v>45383</v>
      </c>
      <c r="B5" s="6">
        <v>45412</v>
      </c>
      <c r="C5" s="4" t="s">
        <v>0</v>
      </c>
      <c r="D5" s="4" t="s">
        <v>8</v>
      </c>
      <c r="E5" s="9">
        <v>0.15840000000000001</v>
      </c>
      <c r="G5" s="4" t="s">
        <v>2</v>
      </c>
      <c r="H5" s="4" t="s">
        <v>8</v>
      </c>
      <c r="I5" s="9">
        <v>0.1176</v>
      </c>
      <c r="N5" s="8">
        <f t="shared" si="0"/>
        <v>0.13800000000000001</v>
      </c>
      <c r="O5" s="3" t="str">
        <f t="shared" si="1"/>
        <v>Gaza City (0.1584) + North Gaza (0.1176)</v>
      </c>
    </row>
    <row r="6" spans="1:15" x14ac:dyDescent="0.25">
      <c r="A6" s="6">
        <v>45413</v>
      </c>
      <c r="B6" s="6">
        <v>45443</v>
      </c>
      <c r="C6" s="4" t="s">
        <v>0</v>
      </c>
      <c r="D6" s="4" t="s">
        <v>8</v>
      </c>
      <c r="E6" s="9">
        <v>5.6099999999999997E-2</v>
      </c>
      <c r="G6" s="4" t="s">
        <v>2</v>
      </c>
      <c r="H6" s="4" t="s">
        <v>8</v>
      </c>
      <c r="I6" s="9">
        <v>4.5499999999999999E-2</v>
      </c>
      <c r="N6" s="8">
        <f t="shared" si="0"/>
        <v>5.0799999999999998E-2</v>
      </c>
      <c r="O6" s="3" t="str">
        <f t="shared" si="1"/>
        <v>Gaza City (0.0561) + North Gaza (0.0455)</v>
      </c>
    </row>
    <row r="7" spans="1:15" x14ac:dyDescent="0.25">
      <c r="A7" s="6">
        <v>45444</v>
      </c>
      <c r="B7" s="6">
        <v>45473</v>
      </c>
      <c r="C7" s="4" t="s">
        <v>0</v>
      </c>
      <c r="D7" s="4" t="s">
        <v>8</v>
      </c>
      <c r="E7" s="9">
        <v>0.16669999999999999</v>
      </c>
      <c r="G7" s="4" t="s">
        <v>2</v>
      </c>
      <c r="H7" s="4" t="s">
        <v>8</v>
      </c>
      <c r="I7" s="9">
        <v>0.1111</v>
      </c>
      <c r="N7" s="8">
        <f t="shared" si="0"/>
        <v>0.1389</v>
      </c>
      <c r="O7" s="3" t="str">
        <f t="shared" si="1"/>
        <v>Gaza City (0.1667) + North Gaza (0.1111)</v>
      </c>
    </row>
    <row r="8" spans="1:15" x14ac:dyDescent="0.25">
      <c r="A8" s="6">
        <v>45474</v>
      </c>
      <c r="B8" s="6">
        <v>45504</v>
      </c>
      <c r="C8" s="4" t="s">
        <v>0</v>
      </c>
      <c r="D8" s="4" t="s">
        <v>8</v>
      </c>
      <c r="E8" s="9">
        <v>4.65E-2</v>
      </c>
      <c r="G8" s="4" t="s">
        <v>2</v>
      </c>
      <c r="H8" s="4" t="s">
        <v>8</v>
      </c>
      <c r="I8" s="9">
        <v>0.1071</v>
      </c>
      <c r="N8" s="8">
        <f t="shared" si="0"/>
        <v>7.6800000000000007E-2</v>
      </c>
      <c r="O8" s="3" t="str">
        <f t="shared" si="1"/>
        <v>Gaza City (0.0465) + North Gaza (0.1071)</v>
      </c>
    </row>
    <row r="9" spans="1:15" x14ac:dyDescent="0.25">
      <c r="A9" s="6">
        <v>45505</v>
      </c>
      <c r="B9" s="6">
        <v>45535</v>
      </c>
      <c r="C9" s="4" t="s">
        <v>0</v>
      </c>
      <c r="D9" s="4" t="s">
        <v>8</v>
      </c>
      <c r="E9" s="9">
        <v>0</v>
      </c>
      <c r="G9" s="4" t="s">
        <v>2</v>
      </c>
      <c r="H9" s="4" t="s">
        <v>8</v>
      </c>
      <c r="I9" s="9">
        <v>0</v>
      </c>
      <c r="N9" s="8">
        <f t="shared" si="0"/>
        <v>0</v>
      </c>
      <c r="O9" s="3" t="str">
        <f t="shared" si="1"/>
        <v>Gaza City (0) + North Gaza (0)</v>
      </c>
    </row>
    <row r="10" spans="1:15" x14ac:dyDescent="0.25">
      <c r="A10" s="6">
        <v>45536</v>
      </c>
      <c r="B10" s="6">
        <v>45565</v>
      </c>
      <c r="C10" s="4" t="s">
        <v>0</v>
      </c>
      <c r="D10" s="4" t="s">
        <v>8</v>
      </c>
      <c r="E10" s="10">
        <v>0</v>
      </c>
      <c r="G10" s="4" t="s">
        <v>2</v>
      </c>
      <c r="H10" s="4" t="s">
        <v>8</v>
      </c>
      <c r="I10" s="10">
        <v>0</v>
      </c>
      <c r="N10" s="8">
        <f t="shared" si="0"/>
        <v>0</v>
      </c>
      <c r="O10" s="3" t="str">
        <f t="shared" si="1"/>
        <v>Gaza City (0) + North Gaza (0)</v>
      </c>
    </row>
    <row r="11" spans="1:15" x14ac:dyDescent="0.25">
      <c r="A11" s="6">
        <v>45292</v>
      </c>
      <c r="B11" s="6">
        <v>45322</v>
      </c>
      <c r="C11" s="4" t="s">
        <v>1</v>
      </c>
      <c r="D11" s="4" t="s">
        <v>9</v>
      </c>
      <c r="E11" s="9">
        <v>0.66669999999999996</v>
      </c>
      <c r="G11" s="4" t="s">
        <v>4</v>
      </c>
      <c r="H11" s="4" t="s">
        <v>9</v>
      </c>
      <c r="I11" s="9">
        <v>0.55879999999999996</v>
      </c>
      <c r="K11" s="5" t="s">
        <v>3</v>
      </c>
      <c r="L11" s="5" t="s">
        <v>9</v>
      </c>
      <c r="M11" s="11">
        <v>0.5988</v>
      </c>
      <c r="N11" s="8">
        <f>AVERAGE(E11,I11,M11)</f>
        <v>0.60809999999999997</v>
      </c>
      <c r="O11" s="3" t="str">
        <f>CONCATENATE(C11, "(",E11,") + ",G11," (",I11,") + ",K11," (",M11,")")</f>
        <v>Khan Younis(0.6667) + Deir el Balah (0.5588) + Rafah (0.5988)</v>
      </c>
    </row>
    <row r="12" spans="1:15" x14ac:dyDescent="0.25">
      <c r="A12" s="6">
        <v>45323</v>
      </c>
      <c r="B12" s="6">
        <v>45350</v>
      </c>
      <c r="C12" s="4" t="s">
        <v>1</v>
      </c>
      <c r="D12" s="4" t="s">
        <v>9</v>
      </c>
      <c r="E12" s="9">
        <v>0.4118</v>
      </c>
      <c r="G12" s="4" t="s">
        <v>4</v>
      </c>
      <c r="H12" s="4" t="s">
        <v>9</v>
      </c>
      <c r="I12" s="9">
        <v>0.36359999999999998</v>
      </c>
      <c r="K12" s="5" t="s">
        <v>3</v>
      </c>
      <c r="L12" s="5" t="s">
        <v>9</v>
      </c>
      <c r="M12" s="11">
        <v>0.60409999999999997</v>
      </c>
      <c r="N12" s="8">
        <f t="shared" ref="N12:N19" si="2">AVERAGE(E12,I12,M12)</f>
        <v>0.45983333333333332</v>
      </c>
      <c r="O12" s="3" t="str">
        <f t="shared" ref="O12:O19" si="3">CONCATENATE(C12, "(",E12,") + ",G12," (",I12,") + ",K12," (",M12,")")</f>
        <v>Khan Younis(0.4118) + Deir el Balah (0.3636) + Rafah (0.6041)</v>
      </c>
    </row>
    <row r="13" spans="1:15" x14ac:dyDescent="0.25">
      <c r="A13" s="6">
        <v>45352</v>
      </c>
      <c r="B13" s="6">
        <v>45382</v>
      </c>
      <c r="C13" s="4" t="s">
        <v>1</v>
      </c>
      <c r="D13" s="4" t="s">
        <v>9</v>
      </c>
      <c r="E13" s="9">
        <v>0.28570000000000001</v>
      </c>
      <c r="G13" s="4" t="s">
        <v>4</v>
      </c>
      <c r="H13" s="4" t="s">
        <v>9</v>
      </c>
      <c r="I13" s="9">
        <v>0.27889999999999998</v>
      </c>
      <c r="K13" s="5" t="s">
        <v>3</v>
      </c>
      <c r="L13" s="5" t="s">
        <v>9</v>
      </c>
      <c r="M13" s="11">
        <v>0.30919999999999997</v>
      </c>
      <c r="N13" s="8">
        <f t="shared" si="2"/>
        <v>0.29126666666666662</v>
      </c>
      <c r="O13" s="3" t="str">
        <f t="shared" si="3"/>
        <v>Khan Younis(0.2857) + Deir el Balah (0.2789) + Rafah (0.3092)</v>
      </c>
    </row>
    <row r="14" spans="1:15" x14ac:dyDescent="0.25">
      <c r="A14" s="6">
        <v>45383</v>
      </c>
      <c r="B14" s="6">
        <v>45412</v>
      </c>
      <c r="C14" s="4" t="s">
        <v>1</v>
      </c>
      <c r="D14" s="4" t="s">
        <v>9</v>
      </c>
      <c r="E14" s="9">
        <v>0.13789999999999999</v>
      </c>
      <c r="G14" s="4" t="s">
        <v>4</v>
      </c>
      <c r="H14" s="4" t="s">
        <v>9</v>
      </c>
      <c r="I14" s="9">
        <v>0.13220000000000001</v>
      </c>
      <c r="K14" s="5" t="s">
        <v>3</v>
      </c>
      <c r="L14" s="5" t="s">
        <v>9</v>
      </c>
      <c r="M14" s="11">
        <v>0.1535</v>
      </c>
      <c r="N14" s="8">
        <f t="shared" si="2"/>
        <v>0.14119999999999999</v>
      </c>
      <c r="O14" s="3" t="str">
        <f t="shared" si="3"/>
        <v>Khan Younis(0.1379) + Deir el Balah (0.1322) + Rafah (0.1535)</v>
      </c>
    </row>
    <row r="15" spans="1:15" x14ac:dyDescent="0.25">
      <c r="A15" s="6">
        <v>45413</v>
      </c>
      <c r="B15" s="6">
        <v>45443</v>
      </c>
      <c r="C15" s="4" t="s">
        <v>1</v>
      </c>
      <c r="D15" s="4" t="s">
        <v>9</v>
      </c>
      <c r="E15" s="9">
        <v>0.1081</v>
      </c>
      <c r="G15" s="4" t="s">
        <v>4</v>
      </c>
      <c r="H15" s="4" t="s">
        <v>9</v>
      </c>
      <c r="I15" s="9">
        <v>6.7799999999999999E-2</v>
      </c>
      <c r="K15" s="5" t="s">
        <v>3</v>
      </c>
      <c r="L15" s="5" t="s">
        <v>9</v>
      </c>
      <c r="M15" s="11">
        <v>7.6899999999999996E-2</v>
      </c>
      <c r="N15" s="8">
        <f t="shared" si="2"/>
        <v>8.426666666666667E-2</v>
      </c>
      <c r="O15" s="3" t="str">
        <f t="shared" si="3"/>
        <v>Khan Younis(0.1081) + Deir el Balah (0.0678) + Rafah (0.0769)</v>
      </c>
    </row>
    <row r="16" spans="1:15" x14ac:dyDescent="0.25">
      <c r="A16" s="6">
        <v>45444</v>
      </c>
      <c r="B16" s="6">
        <v>45473</v>
      </c>
      <c r="C16" s="4" t="s">
        <v>1</v>
      </c>
      <c r="D16" s="4" t="s">
        <v>9</v>
      </c>
      <c r="E16" s="9">
        <v>5.6300000000000003E-2</v>
      </c>
      <c r="G16" s="4" t="s">
        <v>4</v>
      </c>
      <c r="H16" s="4" t="s">
        <v>9</v>
      </c>
      <c r="I16" s="9">
        <v>7.0199999999999999E-2</v>
      </c>
      <c r="K16" s="5" t="s">
        <v>3</v>
      </c>
      <c r="L16" s="5" t="s">
        <v>9</v>
      </c>
      <c r="M16" s="11">
        <v>0</v>
      </c>
      <c r="N16" s="8">
        <f t="shared" si="2"/>
        <v>4.2166666666666665E-2</v>
      </c>
      <c r="O16" s="3" t="str">
        <f t="shared" si="3"/>
        <v>Khan Younis(0.0563) + Deir el Balah (0.0702) + Rafah (0)</v>
      </c>
    </row>
    <row r="17" spans="1:15" x14ac:dyDescent="0.25">
      <c r="A17" s="6">
        <v>45474</v>
      </c>
      <c r="B17" s="6">
        <v>45504</v>
      </c>
      <c r="C17" s="4" t="s">
        <v>1</v>
      </c>
      <c r="D17" s="4" t="s">
        <v>9</v>
      </c>
      <c r="E17" s="9">
        <v>3.85E-2</v>
      </c>
      <c r="G17" s="4" t="s">
        <v>4</v>
      </c>
      <c r="H17" s="4" t="s">
        <v>9</v>
      </c>
      <c r="I17" s="9">
        <v>3.2399999999999998E-2</v>
      </c>
      <c r="K17" s="5" t="s">
        <v>3</v>
      </c>
      <c r="L17" s="5" t="s">
        <v>9</v>
      </c>
      <c r="M17" s="11">
        <v>0</v>
      </c>
      <c r="N17" s="8">
        <f t="shared" si="2"/>
        <v>2.3633333333333329E-2</v>
      </c>
      <c r="O17" s="3" t="str">
        <f t="shared" si="3"/>
        <v>Khan Younis(0.0385) + Deir el Balah (0.0324) + Rafah (0)</v>
      </c>
    </row>
    <row r="18" spans="1:15" x14ac:dyDescent="0.25">
      <c r="A18" s="6">
        <v>45505</v>
      </c>
      <c r="B18" s="6">
        <v>45535</v>
      </c>
      <c r="C18" s="4" t="s">
        <v>1</v>
      </c>
      <c r="D18" s="4" t="s">
        <v>9</v>
      </c>
      <c r="E18" s="9">
        <v>0.1333</v>
      </c>
      <c r="G18" s="4" t="s">
        <v>4</v>
      </c>
      <c r="H18" s="4" t="s">
        <v>9</v>
      </c>
      <c r="I18" s="9">
        <v>9.0899999999999995E-2</v>
      </c>
      <c r="K18" s="5" t="s">
        <v>3</v>
      </c>
      <c r="L18" s="5" t="s">
        <v>9</v>
      </c>
      <c r="M18" s="11">
        <v>0</v>
      </c>
      <c r="N18" s="8">
        <f t="shared" si="2"/>
        <v>7.4733333333333332E-2</v>
      </c>
      <c r="O18" s="3" t="str">
        <f t="shared" si="3"/>
        <v>Khan Younis(0.1333) + Deir el Balah (0.0909) + Rafah (0)</v>
      </c>
    </row>
    <row r="19" spans="1:15" x14ac:dyDescent="0.25">
      <c r="A19" s="6">
        <v>45536</v>
      </c>
      <c r="B19" s="6">
        <v>45565</v>
      </c>
      <c r="C19" s="4" t="s">
        <v>1</v>
      </c>
      <c r="D19" s="4" t="s">
        <v>9</v>
      </c>
      <c r="E19" s="10">
        <v>0</v>
      </c>
      <c r="G19" s="4" t="s">
        <v>4</v>
      </c>
      <c r="H19" s="4" t="s">
        <v>9</v>
      </c>
      <c r="I19" s="10">
        <v>0</v>
      </c>
      <c r="K19" s="5" t="s">
        <v>3</v>
      </c>
      <c r="L19" s="5" t="s">
        <v>9</v>
      </c>
      <c r="M19" s="12"/>
      <c r="N19" s="8">
        <f t="shared" si="2"/>
        <v>0</v>
      </c>
      <c r="O19" s="3" t="str">
        <f t="shared" si="3"/>
        <v>Khan Younis(0) + Deir el Balah (0) + Rafah ()</v>
      </c>
    </row>
    <row r="20" spans="1:15" x14ac:dyDescent="0.25">
      <c r="A20" s="6">
        <v>45292</v>
      </c>
      <c r="B20" s="6">
        <v>45322</v>
      </c>
      <c r="C20" s="4" t="s">
        <v>4</v>
      </c>
      <c r="D20" s="4" t="s">
        <v>9</v>
      </c>
      <c r="E20" s="9">
        <v>0.55879999999999996</v>
      </c>
    </row>
    <row r="21" spans="1:15" x14ac:dyDescent="0.25">
      <c r="A21" s="6">
        <v>45323</v>
      </c>
      <c r="B21" s="6">
        <v>45350</v>
      </c>
      <c r="C21" s="4" t="s">
        <v>4</v>
      </c>
      <c r="D21" s="4" t="s">
        <v>9</v>
      </c>
      <c r="E21" s="9">
        <v>0.36359999999999998</v>
      </c>
    </row>
    <row r="22" spans="1:15" x14ac:dyDescent="0.25">
      <c r="A22" s="6">
        <v>45352</v>
      </c>
      <c r="B22" s="6">
        <v>45382</v>
      </c>
      <c r="C22" s="4" t="s">
        <v>4</v>
      </c>
      <c r="D22" s="4" t="s">
        <v>9</v>
      </c>
      <c r="E22" s="9">
        <v>0.27889999999999998</v>
      </c>
    </row>
    <row r="23" spans="1:15" x14ac:dyDescent="0.25">
      <c r="A23" s="6">
        <v>45383</v>
      </c>
      <c r="B23" s="6">
        <v>45412</v>
      </c>
      <c r="C23" s="4" t="s">
        <v>4</v>
      </c>
      <c r="D23" s="4" t="s">
        <v>9</v>
      </c>
      <c r="E23" s="9">
        <v>0.13220000000000001</v>
      </c>
    </row>
    <row r="24" spans="1:15" x14ac:dyDescent="0.25">
      <c r="A24" s="6">
        <v>45413</v>
      </c>
      <c r="B24" s="6">
        <v>45443</v>
      </c>
      <c r="C24" s="4" t="s">
        <v>4</v>
      </c>
      <c r="D24" s="4" t="s">
        <v>9</v>
      </c>
      <c r="E24" s="9">
        <v>6.7799999999999999E-2</v>
      </c>
    </row>
    <row r="25" spans="1:15" x14ac:dyDescent="0.25">
      <c r="A25" s="6">
        <v>45444</v>
      </c>
      <c r="B25" s="6">
        <v>45473</v>
      </c>
      <c r="C25" s="4" t="s">
        <v>4</v>
      </c>
      <c r="D25" s="4" t="s">
        <v>9</v>
      </c>
      <c r="E25" s="9">
        <v>7.0199999999999999E-2</v>
      </c>
    </row>
    <row r="26" spans="1:15" x14ac:dyDescent="0.25">
      <c r="A26" s="6">
        <v>45474</v>
      </c>
      <c r="B26" s="6">
        <v>45504</v>
      </c>
      <c r="C26" s="4" t="s">
        <v>4</v>
      </c>
      <c r="D26" s="4" t="s">
        <v>9</v>
      </c>
      <c r="E26" s="9">
        <v>3.2399999999999998E-2</v>
      </c>
    </row>
    <row r="27" spans="1:15" x14ac:dyDescent="0.25">
      <c r="A27" s="6">
        <v>45505</v>
      </c>
      <c r="B27" s="6">
        <v>45535</v>
      </c>
      <c r="C27" s="4" t="s">
        <v>4</v>
      </c>
      <c r="D27" s="4" t="s">
        <v>9</v>
      </c>
      <c r="E27" s="9">
        <v>9.0899999999999995E-2</v>
      </c>
    </row>
    <row r="28" spans="1:15" x14ac:dyDescent="0.25">
      <c r="A28" s="6">
        <v>45536</v>
      </c>
      <c r="B28" s="6">
        <v>45565</v>
      </c>
      <c r="C28" s="4" t="s">
        <v>4</v>
      </c>
      <c r="D28" s="4" t="s">
        <v>9</v>
      </c>
      <c r="E28" s="10">
        <v>0</v>
      </c>
    </row>
    <row r="29" spans="1:15" x14ac:dyDescent="0.25">
      <c r="A29" s="6">
        <v>45292</v>
      </c>
      <c r="B29" s="6">
        <v>45322</v>
      </c>
      <c r="C29" s="4" t="s">
        <v>2</v>
      </c>
      <c r="D29" s="4" t="s">
        <v>8</v>
      </c>
      <c r="E29" s="9">
        <v>0.33329999999999999</v>
      </c>
    </row>
    <row r="30" spans="1:15" x14ac:dyDescent="0.25">
      <c r="A30" s="6">
        <v>45323</v>
      </c>
      <c r="B30" s="6">
        <v>45350</v>
      </c>
      <c r="C30" s="4" t="s">
        <v>2</v>
      </c>
      <c r="D30" s="4" t="s">
        <v>8</v>
      </c>
      <c r="E30" s="9">
        <v>0.25</v>
      </c>
    </row>
    <row r="31" spans="1:15" x14ac:dyDescent="0.25">
      <c r="A31" s="6">
        <v>45352</v>
      </c>
      <c r="B31" s="6">
        <v>45382</v>
      </c>
      <c r="C31" s="4" t="s">
        <v>2</v>
      </c>
      <c r="D31" s="4" t="s">
        <v>8</v>
      </c>
      <c r="E31" s="9">
        <v>0.36170000000000002</v>
      </c>
    </row>
    <row r="32" spans="1:15" x14ac:dyDescent="0.25">
      <c r="A32" s="6">
        <v>45383</v>
      </c>
      <c r="B32" s="6">
        <v>45412</v>
      </c>
      <c r="C32" s="4" t="s">
        <v>2</v>
      </c>
      <c r="D32" s="4" t="s">
        <v>8</v>
      </c>
      <c r="E32" s="9">
        <v>0.1176</v>
      </c>
    </row>
    <row r="33" spans="1:5" x14ac:dyDescent="0.25">
      <c r="A33" s="6">
        <v>45413</v>
      </c>
      <c r="B33" s="6">
        <v>45443</v>
      </c>
      <c r="C33" s="4" t="s">
        <v>2</v>
      </c>
      <c r="D33" s="4" t="s">
        <v>8</v>
      </c>
      <c r="E33" s="9">
        <v>4.5499999999999999E-2</v>
      </c>
    </row>
    <row r="34" spans="1:5" x14ac:dyDescent="0.25">
      <c r="A34" s="6">
        <v>45444</v>
      </c>
      <c r="B34" s="6">
        <v>45473</v>
      </c>
      <c r="C34" s="4" t="s">
        <v>2</v>
      </c>
      <c r="D34" s="4" t="s">
        <v>8</v>
      </c>
      <c r="E34" s="9">
        <v>0.1111</v>
      </c>
    </row>
    <row r="35" spans="1:5" x14ac:dyDescent="0.25">
      <c r="A35" s="6">
        <v>45474</v>
      </c>
      <c r="B35" s="6">
        <v>45504</v>
      </c>
      <c r="C35" s="4" t="s">
        <v>2</v>
      </c>
      <c r="D35" s="4" t="s">
        <v>8</v>
      </c>
      <c r="E35" s="9">
        <v>0.1071</v>
      </c>
    </row>
    <row r="36" spans="1:5" x14ac:dyDescent="0.25">
      <c r="A36" s="6">
        <v>45505</v>
      </c>
      <c r="B36" s="6">
        <v>45535</v>
      </c>
      <c r="C36" s="4" t="s">
        <v>2</v>
      </c>
      <c r="D36" s="4" t="s">
        <v>8</v>
      </c>
      <c r="E36" s="9">
        <v>0</v>
      </c>
    </row>
    <row r="37" spans="1:5" x14ac:dyDescent="0.25">
      <c r="A37" s="6">
        <v>45536</v>
      </c>
      <c r="B37" s="6">
        <v>45565</v>
      </c>
      <c r="C37" s="4" t="s">
        <v>2</v>
      </c>
      <c r="D37" s="4" t="s">
        <v>8</v>
      </c>
      <c r="E37" s="10">
        <v>0</v>
      </c>
    </row>
    <row r="38" spans="1:5" x14ac:dyDescent="0.25">
      <c r="A38" s="6">
        <v>45292</v>
      </c>
      <c r="B38" s="6">
        <v>45322</v>
      </c>
      <c r="C38" s="5" t="s">
        <v>3</v>
      </c>
      <c r="D38" s="5" t="s">
        <v>9</v>
      </c>
      <c r="E38" s="11">
        <v>0.5988</v>
      </c>
    </row>
    <row r="39" spans="1:5" x14ac:dyDescent="0.25">
      <c r="A39" s="6">
        <v>45323</v>
      </c>
      <c r="B39" s="6">
        <v>45350</v>
      </c>
      <c r="C39" s="5" t="s">
        <v>3</v>
      </c>
      <c r="D39" s="5" t="s">
        <v>9</v>
      </c>
      <c r="E39" s="11">
        <v>0.60409999999999997</v>
      </c>
    </row>
    <row r="40" spans="1:5" x14ac:dyDescent="0.25">
      <c r="A40" s="6">
        <v>45352</v>
      </c>
      <c r="B40" s="6">
        <v>45382</v>
      </c>
      <c r="C40" s="5" t="s">
        <v>3</v>
      </c>
      <c r="D40" s="5" t="s">
        <v>9</v>
      </c>
      <c r="E40" s="11">
        <v>0.30919999999999997</v>
      </c>
    </row>
    <row r="41" spans="1:5" x14ac:dyDescent="0.25">
      <c r="A41" s="6">
        <v>45383</v>
      </c>
      <c r="B41" s="6">
        <v>45412</v>
      </c>
      <c r="C41" s="5" t="s">
        <v>3</v>
      </c>
      <c r="D41" s="5" t="s">
        <v>9</v>
      </c>
      <c r="E41" s="11">
        <v>0.1535</v>
      </c>
    </row>
    <row r="42" spans="1:5" x14ac:dyDescent="0.25">
      <c r="A42" s="6">
        <v>45413</v>
      </c>
      <c r="B42" s="6">
        <v>45443</v>
      </c>
      <c r="C42" s="5" t="s">
        <v>3</v>
      </c>
      <c r="D42" s="5" t="s">
        <v>9</v>
      </c>
      <c r="E42" s="11">
        <v>7.6899999999999996E-2</v>
      </c>
    </row>
    <row r="43" spans="1:5" x14ac:dyDescent="0.25">
      <c r="A43" s="6">
        <v>45444</v>
      </c>
      <c r="B43" s="6">
        <v>45473</v>
      </c>
      <c r="C43" s="5" t="s">
        <v>3</v>
      </c>
      <c r="D43" s="5" t="s">
        <v>9</v>
      </c>
      <c r="E43" s="11">
        <v>0</v>
      </c>
    </row>
    <row r="44" spans="1:5" x14ac:dyDescent="0.25">
      <c r="A44" s="6">
        <v>45474</v>
      </c>
      <c r="B44" s="6">
        <v>45504</v>
      </c>
      <c r="C44" s="5" t="s">
        <v>3</v>
      </c>
      <c r="D44" s="5" t="s">
        <v>9</v>
      </c>
      <c r="E44" s="11">
        <v>0</v>
      </c>
    </row>
    <row r="45" spans="1:5" x14ac:dyDescent="0.25">
      <c r="A45" s="6">
        <v>45505</v>
      </c>
      <c r="B45" s="6">
        <v>45535</v>
      </c>
      <c r="C45" s="5" t="s">
        <v>3</v>
      </c>
      <c r="D45" s="5" t="s">
        <v>9</v>
      </c>
      <c r="E45" s="11">
        <v>0</v>
      </c>
    </row>
    <row r="46" spans="1:5" x14ac:dyDescent="0.25">
      <c r="A46" s="6">
        <v>45536</v>
      </c>
      <c r="B46" s="6">
        <v>45565</v>
      </c>
      <c r="C46" s="5" t="s">
        <v>3</v>
      </c>
      <c r="D46" s="5" t="s">
        <v>9</v>
      </c>
      <c r="E46" s="12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A5776-26AC-4EF7-8F53-C7D7FFD395FE}">
  <dimension ref="A1:S46"/>
  <sheetViews>
    <sheetView workbookViewId="0">
      <selection activeCell="N11" sqref="N11:N19"/>
    </sheetView>
  </sheetViews>
  <sheetFormatPr defaultRowHeight="15" x14ac:dyDescent="0.25"/>
  <cols>
    <col min="1" max="1" width="10.42578125" style="7" bestFit="1" customWidth="1"/>
    <col min="2" max="2" width="10.42578125" style="3" customWidth="1"/>
    <col min="3" max="3" width="12.140625" style="3" bestFit="1" customWidth="1"/>
    <col min="4" max="4" width="12.85546875" style="3" bestFit="1" customWidth="1"/>
    <col min="5" max="5" width="4.5703125" style="8" bestFit="1" customWidth="1"/>
    <col min="6" max="6" width="12" style="3" bestFit="1" customWidth="1"/>
    <col min="7" max="7" width="12.140625" style="3" bestFit="1" customWidth="1"/>
    <col min="8" max="8" width="12.85546875" style="3" bestFit="1" customWidth="1"/>
    <col min="9" max="9" width="4.5703125" style="3" bestFit="1" customWidth="1"/>
    <col min="10" max="10" width="9.140625" style="3"/>
    <col min="11" max="11" width="11.42578125" style="3" bestFit="1" customWidth="1"/>
    <col min="12" max="12" width="12.85546875" style="3" bestFit="1" customWidth="1"/>
    <col min="13" max="13" width="4.5703125" style="3" bestFit="1" customWidth="1"/>
    <col min="14" max="14" width="6" style="3" bestFit="1" customWidth="1"/>
    <col min="15" max="15" width="55.42578125" style="3" bestFit="1" customWidth="1"/>
    <col min="16" max="16384" width="9.140625" style="3"/>
  </cols>
  <sheetData>
    <row r="1" spans="1:15" x14ac:dyDescent="0.25">
      <c r="A1" s="6" t="s">
        <v>10</v>
      </c>
      <c r="B1" s="4" t="s">
        <v>11</v>
      </c>
      <c r="C1" s="4" t="s">
        <v>5</v>
      </c>
      <c r="D1" s="3" t="s">
        <v>7</v>
      </c>
      <c r="E1" s="8" t="s">
        <v>12</v>
      </c>
      <c r="G1" s="4" t="s">
        <v>5</v>
      </c>
      <c r="H1" s="3" t="s">
        <v>7</v>
      </c>
      <c r="I1" s="8" t="s">
        <v>12</v>
      </c>
      <c r="K1" s="4" t="s">
        <v>5</v>
      </c>
      <c r="L1" s="3" t="s">
        <v>7</v>
      </c>
      <c r="M1" s="8" t="s">
        <v>12</v>
      </c>
      <c r="N1" s="3" t="s">
        <v>20</v>
      </c>
      <c r="O1" s="3" t="s">
        <v>21</v>
      </c>
    </row>
    <row r="2" spans="1:15" x14ac:dyDescent="0.25">
      <c r="A2" s="6">
        <v>45292</v>
      </c>
      <c r="B2" s="6">
        <v>45322</v>
      </c>
      <c r="C2" s="4" t="s">
        <v>0</v>
      </c>
      <c r="D2" s="4" t="s">
        <v>8</v>
      </c>
      <c r="E2" s="2">
        <v>0.8</v>
      </c>
      <c r="G2" s="4" t="s">
        <v>2</v>
      </c>
      <c r="H2" s="4" t="s">
        <v>8</v>
      </c>
      <c r="I2" s="9">
        <v>0.33329999999999999</v>
      </c>
      <c r="N2" s="8">
        <f t="shared" ref="N2:N10" si="0">AVERAGE(I2,E2)</f>
        <v>0.56664999999999999</v>
      </c>
      <c r="O2" s="3" t="str">
        <f t="shared" ref="O2:O10" si="1">CONCATENATE(C2, " (",E2,") + ",G2," (",I2,")")</f>
        <v>Gaza City (0.8) + North Gaza (0.3333)</v>
      </c>
    </row>
    <row r="3" spans="1:15" x14ac:dyDescent="0.25">
      <c r="A3" s="6">
        <v>45323</v>
      </c>
      <c r="B3" s="6">
        <v>45350</v>
      </c>
      <c r="C3" s="4" t="s">
        <v>0</v>
      </c>
      <c r="D3" s="4" t="s">
        <v>8</v>
      </c>
      <c r="E3" s="2">
        <v>0.45450000000000002</v>
      </c>
      <c r="G3" s="4" t="s">
        <v>2</v>
      </c>
      <c r="H3" s="4" t="s">
        <v>8</v>
      </c>
      <c r="I3" s="9">
        <v>0.25</v>
      </c>
      <c r="N3" s="8">
        <f t="shared" si="0"/>
        <v>0.35225000000000001</v>
      </c>
      <c r="O3" s="3" t="str">
        <f t="shared" si="1"/>
        <v>Gaza City (0.4545) + North Gaza (0.25)</v>
      </c>
    </row>
    <row r="4" spans="1:15" x14ac:dyDescent="0.25">
      <c r="A4" s="6">
        <v>45352</v>
      </c>
      <c r="B4" s="6">
        <v>45382</v>
      </c>
      <c r="C4" s="4" t="s">
        <v>0</v>
      </c>
      <c r="D4" s="4" t="s">
        <v>8</v>
      </c>
      <c r="E4" s="2">
        <v>0.5</v>
      </c>
      <c r="G4" s="4" t="s">
        <v>2</v>
      </c>
      <c r="H4" s="4" t="s">
        <v>8</v>
      </c>
      <c r="I4" s="9">
        <v>0.36170000000000002</v>
      </c>
      <c r="N4" s="8">
        <f t="shared" si="0"/>
        <v>0.43085000000000001</v>
      </c>
      <c r="O4" s="3" t="str">
        <f t="shared" si="1"/>
        <v>Gaza City (0.5) + North Gaza (0.3617)</v>
      </c>
    </row>
    <row r="5" spans="1:15" x14ac:dyDescent="0.25">
      <c r="A5" s="6">
        <v>45383</v>
      </c>
      <c r="B5" s="6">
        <v>45412</v>
      </c>
      <c r="C5" s="4" t="s">
        <v>0</v>
      </c>
      <c r="D5" s="4" t="s">
        <v>8</v>
      </c>
      <c r="E5" s="2">
        <v>0.48509999999999998</v>
      </c>
      <c r="G5" s="4" t="s">
        <v>2</v>
      </c>
      <c r="H5" s="4" t="s">
        <v>8</v>
      </c>
      <c r="I5" s="9">
        <v>0.1176</v>
      </c>
      <c r="N5" s="8">
        <f t="shared" si="0"/>
        <v>0.30135000000000001</v>
      </c>
      <c r="O5" s="3" t="str">
        <f t="shared" si="1"/>
        <v>Gaza City (0.4851) + North Gaza (0.1176)</v>
      </c>
    </row>
    <row r="6" spans="1:15" x14ac:dyDescent="0.25">
      <c r="A6" s="6">
        <v>45413</v>
      </c>
      <c r="B6" s="6">
        <v>45443</v>
      </c>
      <c r="C6" s="4" t="s">
        <v>0</v>
      </c>
      <c r="D6" s="4" t="s">
        <v>8</v>
      </c>
      <c r="E6" s="2">
        <v>0.31780000000000003</v>
      </c>
      <c r="G6" s="4" t="s">
        <v>2</v>
      </c>
      <c r="H6" s="4" t="s">
        <v>8</v>
      </c>
      <c r="I6" s="9">
        <v>4.5499999999999999E-2</v>
      </c>
      <c r="N6" s="8">
        <f t="shared" si="0"/>
        <v>0.18165000000000001</v>
      </c>
      <c r="O6" s="3" t="str">
        <f t="shared" si="1"/>
        <v>Gaza City (0.3178) + North Gaza (0.0455)</v>
      </c>
    </row>
    <row r="7" spans="1:15" x14ac:dyDescent="0.25">
      <c r="A7" s="6">
        <v>45444</v>
      </c>
      <c r="B7" s="6">
        <v>45473</v>
      </c>
      <c r="C7" s="4" t="s">
        <v>0</v>
      </c>
      <c r="D7" s="4" t="s">
        <v>8</v>
      </c>
      <c r="E7" s="2">
        <v>0.33329999999999999</v>
      </c>
      <c r="G7" s="4" t="s">
        <v>2</v>
      </c>
      <c r="H7" s="4" t="s">
        <v>8</v>
      </c>
      <c r="I7" s="9">
        <v>0.1111</v>
      </c>
      <c r="N7" s="8">
        <f t="shared" si="0"/>
        <v>0.22220000000000001</v>
      </c>
      <c r="O7" s="3" t="str">
        <f t="shared" si="1"/>
        <v>Gaza City (0.3333) + North Gaza (0.1111)</v>
      </c>
    </row>
    <row r="8" spans="1:15" x14ac:dyDescent="0.25">
      <c r="A8" s="6">
        <v>45474</v>
      </c>
      <c r="B8" s="6">
        <v>45504</v>
      </c>
      <c r="C8" s="4" t="s">
        <v>0</v>
      </c>
      <c r="D8" s="4" t="s">
        <v>8</v>
      </c>
      <c r="E8" s="2">
        <v>0.124</v>
      </c>
      <c r="G8" s="4" t="s">
        <v>2</v>
      </c>
      <c r="H8" s="4" t="s">
        <v>8</v>
      </c>
      <c r="I8" s="9">
        <v>0.1071</v>
      </c>
      <c r="N8" s="8">
        <f t="shared" si="0"/>
        <v>0.11555</v>
      </c>
      <c r="O8" s="3" t="str">
        <f t="shared" si="1"/>
        <v>Gaza City (0.124) + North Gaza (0.1071)</v>
      </c>
    </row>
    <row r="9" spans="1:15" x14ac:dyDescent="0.25">
      <c r="A9" s="6">
        <v>45505</v>
      </c>
      <c r="B9" s="6">
        <v>45535</v>
      </c>
      <c r="C9" s="4" t="s">
        <v>0</v>
      </c>
      <c r="D9" s="4" t="s">
        <v>8</v>
      </c>
      <c r="E9" s="2">
        <v>0.33329999999999999</v>
      </c>
      <c r="G9" s="4" t="s">
        <v>2</v>
      </c>
      <c r="H9" s="4" t="s">
        <v>8</v>
      </c>
      <c r="I9" s="9">
        <v>0</v>
      </c>
      <c r="N9" s="8">
        <f t="shared" si="0"/>
        <v>0.16664999999999999</v>
      </c>
      <c r="O9" s="3" t="str">
        <f t="shared" si="1"/>
        <v>Gaza City (0.3333) + North Gaza (0)</v>
      </c>
    </row>
    <row r="10" spans="1:15" x14ac:dyDescent="0.25">
      <c r="A10" s="6">
        <v>45536</v>
      </c>
      <c r="B10" s="6">
        <v>45565</v>
      </c>
      <c r="C10" s="4" t="s">
        <v>0</v>
      </c>
      <c r="D10" s="4" t="s">
        <v>8</v>
      </c>
      <c r="E10" s="2">
        <v>0.5</v>
      </c>
      <c r="G10" s="4" t="s">
        <v>2</v>
      </c>
      <c r="H10" s="4" t="s">
        <v>8</v>
      </c>
      <c r="I10" s="10">
        <v>0</v>
      </c>
      <c r="N10" s="8">
        <f t="shared" si="0"/>
        <v>0.25</v>
      </c>
      <c r="O10" s="3" t="str">
        <f t="shared" si="1"/>
        <v>Gaza City (0.5) + North Gaza (0)</v>
      </c>
    </row>
    <row r="11" spans="1:15" x14ac:dyDescent="0.25">
      <c r="A11" s="6">
        <v>45292</v>
      </c>
      <c r="B11" s="6">
        <v>45322</v>
      </c>
      <c r="C11" s="4" t="s">
        <v>1</v>
      </c>
      <c r="D11" s="4" t="s">
        <v>9</v>
      </c>
      <c r="E11" s="2">
        <v>0.33329999999999999</v>
      </c>
      <c r="G11" s="4" t="s">
        <v>4</v>
      </c>
      <c r="H11" s="4" t="s">
        <v>9</v>
      </c>
      <c r="I11" s="9">
        <v>0.55879999999999996</v>
      </c>
      <c r="K11" s="5" t="s">
        <v>3</v>
      </c>
      <c r="L11" s="5" t="s">
        <v>9</v>
      </c>
      <c r="M11" s="11">
        <v>0.5988</v>
      </c>
      <c r="N11" s="8">
        <f>AVERAGE(E11,I11,M11)</f>
        <v>0.49696666666666661</v>
      </c>
      <c r="O11" s="3" t="str">
        <f>CONCATENATE(C11, "(",E11,") + ",G11," (",I11,") + ",K11," (",M11,")")</f>
        <v>Khan Younis(0.3333) + Deir el Balah (0.5588) + Rafah (0.5988)</v>
      </c>
    </row>
    <row r="12" spans="1:15" x14ac:dyDescent="0.25">
      <c r="A12" s="6">
        <v>45323</v>
      </c>
      <c r="B12" s="6">
        <v>45350</v>
      </c>
      <c r="C12" s="4" t="s">
        <v>1</v>
      </c>
      <c r="D12" s="4" t="s">
        <v>9</v>
      </c>
      <c r="E12" s="2">
        <v>0.64710000000000001</v>
      </c>
      <c r="G12" s="4" t="s">
        <v>4</v>
      </c>
      <c r="H12" s="4" t="s">
        <v>9</v>
      </c>
      <c r="I12" s="9">
        <v>0.36359999999999998</v>
      </c>
      <c r="K12" s="5" t="s">
        <v>3</v>
      </c>
      <c r="L12" s="5" t="s">
        <v>9</v>
      </c>
      <c r="M12" s="11">
        <v>0.60409999999999997</v>
      </c>
      <c r="N12" s="8">
        <f t="shared" ref="N12:N19" si="2">AVERAGE(E12,I12,M12)</f>
        <v>0.53826666666666656</v>
      </c>
      <c r="O12" s="3" t="str">
        <f t="shared" ref="O12:O19" si="3">CONCATENATE(C12, "(",E12,") + ",G12," (",I12,") + ",K12," (",M12,")")</f>
        <v>Khan Younis(0.6471) + Deir el Balah (0.3636) + Rafah (0.6041)</v>
      </c>
    </row>
    <row r="13" spans="1:15" x14ac:dyDescent="0.25">
      <c r="A13" s="6">
        <v>45352</v>
      </c>
      <c r="B13" s="6">
        <v>45382</v>
      </c>
      <c r="C13" s="4" t="s">
        <v>1</v>
      </c>
      <c r="D13" s="4" t="s">
        <v>9</v>
      </c>
      <c r="E13" s="2">
        <v>0.57140000000000002</v>
      </c>
      <c r="G13" s="4" t="s">
        <v>4</v>
      </c>
      <c r="H13" s="4" t="s">
        <v>9</v>
      </c>
      <c r="I13" s="9">
        <v>0.27889999999999998</v>
      </c>
      <c r="K13" s="5" t="s">
        <v>3</v>
      </c>
      <c r="L13" s="5" t="s">
        <v>9</v>
      </c>
      <c r="M13" s="11">
        <v>0.30919999999999997</v>
      </c>
      <c r="N13" s="8">
        <f t="shared" si="2"/>
        <v>0.38650000000000001</v>
      </c>
      <c r="O13" s="3" t="str">
        <f t="shared" si="3"/>
        <v>Khan Younis(0.5714) + Deir el Balah (0.2789) + Rafah (0.3092)</v>
      </c>
    </row>
    <row r="14" spans="1:15" x14ac:dyDescent="0.25">
      <c r="A14" s="6">
        <v>45383</v>
      </c>
      <c r="B14" s="6">
        <v>45412</v>
      </c>
      <c r="C14" s="4" t="s">
        <v>1</v>
      </c>
      <c r="D14" s="4" t="s">
        <v>9</v>
      </c>
      <c r="E14" s="2">
        <v>0.62070000000000003</v>
      </c>
      <c r="G14" s="4" t="s">
        <v>4</v>
      </c>
      <c r="H14" s="4" t="s">
        <v>9</v>
      </c>
      <c r="I14" s="9">
        <v>0.13220000000000001</v>
      </c>
      <c r="K14" s="5" t="s">
        <v>3</v>
      </c>
      <c r="L14" s="5" t="s">
        <v>9</v>
      </c>
      <c r="M14" s="11">
        <v>0.1535</v>
      </c>
      <c r="N14" s="8">
        <f t="shared" si="2"/>
        <v>0.30213333333333331</v>
      </c>
      <c r="O14" s="3" t="str">
        <f t="shared" si="3"/>
        <v>Khan Younis(0.6207) + Deir el Balah (0.1322) + Rafah (0.1535)</v>
      </c>
    </row>
    <row r="15" spans="1:15" x14ac:dyDescent="0.25">
      <c r="A15" s="6">
        <v>45413</v>
      </c>
      <c r="B15" s="6">
        <v>45443</v>
      </c>
      <c r="C15" s="4" t="s">
        <v>1</v>
      </c>
      <c r="D15" s="4" t="s">
        <v>9</v>
      </c>
      <c r="E15" s="2">
        <v>0.37159999999999999</v>
      </c>
      <c r="G15" s="4" t="s">
        <v>4</v>
      </c>
      <c r="H15" s="4" t="s">
        <v>9</v>
      </c>
      <c r="I15" s="9">
        <v>6.7799999999999999E-2</v>
      </c>
      <c r="K15" s="5" t="s">
        <v>3</v>
      </c>
      <c r="L15" s="5" t="s">
        <v>9</v>
      </c>
      <c r="M15" s="11">
        <v>7.6899999999999996E-2</v>
      </c>
      <c r="N15" s="8">
        <f t="shared" si="2"/>
        <v>0.1721</v>
      </c>
      <c r="O15" s="3" t="str">
        <f t="shared" si="3"/>
        <v>Khan Younis(0.3716) + Deir el Balah (0.0678) + Rafah (0.0769)</v>
      </c>
    </row>
    <row r="16" spans="1:15" x14ac:dyDescent="0.25">
      <c r="A16" s="6">
        <v>45444</v>
      </c>
      <c r="B16" s="6">
        <v>45473</v>
      </c>
      <c r="C16" s="4" t="s">
        <v>1</v>
      </c>
      <c r="D16" s="4" t="s">
        <v>9</v>
      </c>
      <c r="E16" s="2">
        <v>0.31690000000000002</v>
      </c>
      <c r="G16" s="4" t="s">
        <v>4</v>
      </c>
      <c r="H16" s="4" t="s">
        <v>9</v>
      </c>
      <c r="I16" s="9">
        <v>7.0199999999999999E-2</v>
      </c>
      <c r="K16" s="5" t="s">
        <v>3</v>
      </c>
      <c r="L16" s="5" t="s">
        <v>9</v>
      </c>
      <c r="M16" s="11">
        <v>0</v>
      </c>
      <c r="N16" s="8">
        <f t="shared" si="2"/>
        <v>0.12903333333333333</v>
      </c>
      <c r="O16" s="3" t="str">
        <f t="shared" si="3"/>
        <v>Khan Younis(0.3169) + Deir el Balah (0.0702) + Rafah (0)</v>
      </c>
    </row>
    <row r="17" spans="1:19" x14ac:dyDescent="0.25">
      <c r="A17" s="6">
        <v>45474</v>
      </c>
      <c r="B17" s="6">
        <v>45504</v>
      </c>
      <c r="C17" s="4" t="s">
        <v>1</v>
      </c>
      <c r="D17" s="4" t="s">
        <v>9</v>
      </c>
      <c r="E17" s="2">
        <v>0.15379999999999999</v>
      </c>
      <c r="G17" s="4" t="s">
        <v>4</v>
      </c>
      <c r="H17" s="4" t="s">
        <v>9</v>
      </c>
      <c r="I17" s="9">
        <v>3.2399999999999998E-2</v>
      </c>
      <c r="K17" s="5" t="s">
        <v>3</v>
      </c>
      <c r="L17" s="5" t="s">
        <v>9</v>
      </c>
      <c r="M17" s="11">
        <v>0</v>
      </c>
      <c r="N17" s="8">
        <f t="shared" si="2"/>
        <v>6.2066666666666659E-2</v>
      </c>
      <c r="O17" s="3" t="str">
        <f t="shared" si="3"/>
        <v>Khan Younis(0.1538) + Deir el Balah (0.0324) + Rafah (0)</v>
      </c>
    </row>
    <row r="18" spans="1:19" x14ac:dyDescent="0.25">
      <c r="A18" s="6">
        <v>45505</v>
      </c>
      <c r="B18" s="6">
        <v>45535</v>
      </c>
      <c r="C18" s="4" t="s">
        <v>1</v>
      </c>
      <c r="D18" s="4" t="s">
        <v>9</v>
      </c>
      <c r="E18" s="2">
        <v>0.33329999999999999</v>
      </c>
      <c r="G18" s="4" t="s">
        <v>4</v>
      </c>
      <c r="H18" s="4" t="s">
        <v>9</v>
      </c>
      <c r="I18" s="9">
        <v>9.0899999999999995E-2</v>
      </c>
      <c r="K18" s="5" t="s">
        <v>3</v>
      </c>
      <c r="L18" s="5" t="s">
        <v>9</v>
      </c>
      <c r="M18" s="11">
        <v>0</v>
      </c>
      <c r="N18" s="8">
        <f t="shared" si="2"/>
        <v>0.1414</v>
      </c>
      <c r="O18" s="3" t="str">
        <f t="shared" si="3"/>
        <v>Khan Younis(0.3333) + Deir el Balah (0.0909) + Rafah (0)</v>
      </c>
    </row>
    <row r="19" spans="1:19" x14ac:dyDescent="0.25">
      <c r="A19" s="6">
        <v>45536</v>
      </c>
      <c r="B19" s="6">
        <v>45565</v>
      </c>
      <c r="C19" s="4" t="s">
        <v>1</v>
      </c>
      <c r="D19" s="4" t="s">
        <v>9</v>
      </c>
      <c r="E19" s="2">
        <v>0</v>
      </c>
      <c r="G19" s="4" t="s">
        <v>4</v>
      </c>
      <c r="H19" s="4" t="s">
        <v>9</v>
      </c>
      <c r="I19" s="10">
        <v>0</v>
      </c>
      <c r="K19" s="5" t="s">
        <v>3</v>
      </c>
      <c r="L19" s="5" t="s">
        <v>9</v>
      </c>
      <c r="M19" s="12"/>
      <c r="N19" s="8">
        <f t="shared" si="2"/>
        <v>0</v>
      </c>
      <c r="O19" s="3" t="str">
        <f t="shared" si="3"/>
        <v>Khan Younis(0) + Deir el Balah (0) + Rafah ()</v>
      </c>
    </row>
    <row r="20" spans="1:19" x14ac:dyDescent="0.25">
      <c r="A20" s="6">
        <v>45292</v>
      </c>
      <c r="B20" s="6">
        <v>45322</v>
      </c>
      <c r="C20" s="4" t="s">
        <v>4</v>
      </c>
      <c r="D20" s="4" t="s">
        <v>9</v>
      </c>
      <c r="E20" s="2">
        <v>0.70589999999999997</v>
      </c>
    </row>
    <row r="21" spans="1:19" x14ac:dyDescent="0.25">
      <c r="A21" s="6">
        <v>45323</v>
      </c>
      <c r="B21" s="6">
        <v>45350</v>
      </c>
      <c r="C21" s="4" t="s">
        <v>4</v>
      </c>
      <c r="D21" s="4" t="s">
        <v>9</v>
      </c>
      <c r="E21" s="2">
        <v>0.67049999999999998</v>
      </c>
    </row>
    <row r="22" spans="1:19" x14ac:dyDescent="0.25">
      <c r="A22" s="6">
        <v>45352</v>
      </c>
      <c r="B22" s="6">
        <v>45382</v>
      </c>
      <c r="C22" s="4" t="s">
        <v>4</v>
      </c>
      <c r="D22" s="4" t="s">
        <v>9</v>
      </c>
      <c r="E22" s="2">
        <v>0.55779999999999996</v>
      </c>
    </row>
    <row r="23" spans="1:19" x14ac:dyDescent="0.25">
      <c r="A23" s="6">
        <v>45383</v>
      </c>
      <c r="B23" s="6">
        <v>45412</v>
      </c>
      <c r="C23" s="4" t="s">
        <v>4</v>
      </c>
      <c r="D23" s="4" t="s">
        <v>9</v>
      </c>
      <c r="E23" s="2">
        <v>0.66120000000000001</v>
      </c>
    </row>
    <row r="24" spans="1:19" x14ac:dyDescent="0.25">
      <c r="A24" s="6">
        <v>45413</v>
      </c>
      <c r="B24" s="6">
        <v>45443</v>
      </c>
      <c r="C24" s="4" t="s">
        <v>4</v>
      </c>
      <c r="D24" s="4" t="s">
        <v>9</v>
      </c>
      <c r="E24" s="2">
        <v>0.32200000000000001</v>
      </c>
    </row>
    <row r="25" spans="1:19" x14ac:dyDescent="0.25">
      <c r="A25" s="6">
        <v>45444</v>
      </c>
      <c r="B25" s="6">
        <v>45473</v>
      </c>
      <c r="C25" s="4" t="s">
        <v>4</v>
      </c>
      <c r="D25" s="4" t="s">
        <v>9</v>
      </c>
      <c r="E25" s="2">
        <v>0.28949999999999998</v>
      </c>
      <c r="N25"/>
      <c r="O25"/>
      <c r="P25"/>
      <c r="Q25"/>
      <c r="R25"/>
      <c r="S25"/>
    </row>
    <row r="26" spans="1:19" x14ac:dyDescent="0.25">
      <c r="A26" s="6">
        <v>45474</v>
      </c>
      <c r="B26" s="6">
        <v>45504</v>
      </c>
      <c r="C26" s="4" t="s">
        <v>4</v>
      </c>
      <c r="D26" s="4" t="s">
        <v>9</v>
      </c>
      <c r="E26" s="2">
        <v>0.15140000000000001</v>
      </c>
      <c r="N26"/>
      <c r="O26" s="1"/>
      <c r="P26" s="1"/>
      <c r="Q26" s="1"/>
      <c r="R26" s="1"/>
      <c r="S26" s="1"/>
    </row>
    <row r="27" spans="1:19" x14ac:dyDescent="0.25">
      <c r="A27" s="6">
        <v>45505</v>
      </c>
      <c r="B27" s="6">
        <v>45535</v>
      </c>
      <c r="C27" s="4" t="s">
        <v>4</v>
      </c>
      <c r="D27" s="4" t="s">
        <v>9</v>
      </c>
      <c r="E27" s="2">
        <v>0.45450000000000002</v>
      </c>
      <c r="N27"/>
      <c r="O27" s="1"/>
      <c r="P27" s="1"/>
      <c r="Q27" s="1"/>
      <c r="R27" s="1"/>
      <c r="S27" s="1"/>
    </row>
    <row r="28" spans="1:19" x14ac:dyDescent="0.25">
      <c r="A28" s="6">
        <v>45536</v>
      </c>
      <c r="B28" s="6">
        <v>45565</v>
      </c>
      <c r="C28" s="4" t="s">
        <v>4</v>
      </c>
      <c r="D28" s="4" t="s">
        <v>9</v>
      </c>
      <c r="E28" s="2">
        <v>1</v>
      </c>
      <c r="N28"/>
      <c r="O28" s="1"/>
      <c r="P28" s="1"/>
      <c r="Q28" s="1"/>
      <c r="R28" s="1"/>
      <c r="S28" s="1"/>
    </row>
    <row r="29" spans="1:19" x14ac:dyDescent="0.25">
      <c r="A29" s="6">
        <v>45292</v>
      </c>
      <c r="B29" s="6">
        <v>45322</v>
      </c>
      <c r="C29" s="4" t="s">
        <v>2</v>
      </c>
      <c r="D29" s="4" t="s">
        <v>8</v>
      </c>
      <c r="E29" s="2">
        <v>0.66669999999999996</v>
      </c>
      <c r="N29"/>
      <c r="O29" s="1"/>
      <c r="P29" s="1"/>
      <c r="Q29" s="1"/>
      <c r="R29"/>
      <c r="S29" s="1"/>
    </row>
    <row r="30" spans="1:19" x14ac:dyDescent="0.25">
      <c r="A30" s="6">
        <v>45323</v>
      </c>
      <c r="B30" s="6">
        <v>45350</v>
      </c>
      <c r="C30" s="4" t="s">
        <v>2</v>
      </c>
      <c r="D30" s="4" t="s">
        <v>8</v>
      </c>
      <c r="E30" s="2">
        <v>0.5</v>
      </c>
      <c r="N30"/>
      <c r="O30" s="1"/>
      <c r="P30" s="1"/>
      <c r="Q30" s="1"/>
      <c r="R30" s="1"/>
      <c r="S30" s="1"/>
    </row>
    <row r="31" spans="1:19" x14ac:dyDescent="0.25">
      <c r="A31" s="6">
        <v>45352</v>
      </c>
      <c r="B31" s="6">
        <v>45382</v>
      </c>
      <c r="C31" s="4" t="s">
        <v>2</v>
      </c>
      <c r="D31" s="4" t="s">
        <v>8</v>
      </c>
      <c r="E31" s="2">
        <v>0.57450000000000001</v>
      </c>
      <c r="N31"/>
      <c r="O31" s="1"/>
      <c r="P31" s="1"/>
      <c r="Q31" s="1"/>
      <c r="R31" s="1"/>
      <c r="S31" s="1"/>
    </row>
    <row r="32" spans="1:19" x14ac:dyDescent="0.25">
      <c r="A32" s="6">
        <v>45383</v>
      </c>
      <c r="B32" s="6">
        <v>45412</v>
      </c>
      <c r="C32" s="4" t="s">
        <v>2</v>
      </c>
      <c r="D32" s="4" t="s">
        <v>8</v>
      </c>
      <c r="E32" s="2">
        <v>0.54905999999999999</v>
      </c>
      <c r="N32"/>
      <c r="O32" s="1"/>
      <c r="P32" s="1"/>
      <c r="Q32" s="1"/>
      <c r="R32" s="1"/>
      <c r="S32" s="1"/>
    </row>
    <row r="33" spans="1:19" x14ac:dyDescent="0.25">
      <c r="A33" s="6">
        <v>45413</v>
      </c>
      <c r="B33" s="6">
        <v>45443</v>
      </c>
      <c r="C33" s="4" t="s">
        <v>2</v>
      </c>
      <c r="D33" s="4" t="s">
        <v>8</v>
      </c>
      <c r="E33" s="2">
        <v>0.54549999999999998</v>
      </c>
      <c r="N33"/>
      <c r="O33" s="1"/>
      <c r="P33" s="1"/>
      <c r="Q33" s="1"/>
      <c r="R33" s="1"/>
      <c r="S33" s="1"/>
    </row>
    <row r="34" spans="1:19" x14ac:dyDescent="0.25">
      <c r="A34" s="6">
        <v>45444</v>
      </c>
      <c r="B34" s="6">
        <v>45473</v>
      </c>
      <c r="C34" s="4" t="s">
        <v>2</v>
      </c>
      <c r="D34" s="4" t="s">
        <v>8</v>
      </c>
      <c r="E34" s="2">
        <v>0.33329999999999999</v>
      </c>
      <c r="N34"/>
      <c r="O34" s="1"/>
      <c r="P34" s="1"/>
      <c r="Q34" s="1"/>
      <c r="R34" s="1"/>
      <c r="S34"/>
    </row>
    <row r="35" spans="1:19" x14ac:dyDescent="0.25">
      <c r="A35" s="6">
        <v>45474</v>
      </c>
      <c r="B35" s="6">
        <v>45504</v>
      </c>
      <c r="C35" s="4" t="s">
        <v>2</v>
      </c>
      <c r="D35" s="4" t="s">
        <v>8</v>
      </c>
      <c r="E35" s="2">
        <v>0.1429</v>
      </c>
    </row>
    <row r="36" spans="1:19" x14ac:dyDescent="0.25">
      <c r="A36" s="6">
        <v>45505</v>
      </c>
      <c r="B36" s="6">
        <v>45535</v>
      </c>
      <c r="C36" s="4" t="s">
        <v>2</v>
      </c>
      <c r="D36" s="4" t="s">
        <v>8</v>
      </c>
      <c r="E36" s="2">
        <v>0.5</v>
      </c>
    </row>
    <row r="37" spans="1:19" x14ac:dyDescent="0.25">
      <c r="A37" s="6">
        <v>45536</v>
      </c>
      <c r="B37" s="6">
        <v>45565</v>
      </c>
      <c r="C37" s="4" t="s">
        <v>2</v>
      </c>
      <c r="D37" s="4" t="s">
        <v>8</v>
      </c>
      <c r="E37" s="2">
        <v>0</v>
      </c>
    </row>
    <row r="38" spans="1:19" x14ac:dyDescent="0.25">
      <c r="A38" s="6">
        <v>45292</v>
      </c>
      <c r="B38" s="6">
        <v>45322</v>
      </c>
      <c r="C38" s="5" t="s">
        <v>3</v>
      </c>
      <c r="D38" s="5" t="s">
        <v>9</v>
      </c>
      <c r="E38" s="2">
        <v>0.70369999999999999</v>
      </c>
    </row>
    <row r="39" spans="1:19" x14ac:dyDescent="0.25">
      <c r="A39" s="6">
        <v>45323</v>
      </c>
      <c r="B39" s="6">
        <v>45350</v>
      </c>
      <c r="C39" s="5" t="s">
        <v>3</v>
      </c>
      <c r="D39" s="5" t="s">
        <v>9</v>
      </c>
      <c r="E39" s="2">
        <v>0.67510000000000003</v>
      </c>
    </row>
    <row r="40" spans="1:19" x14ac:dyDescent="0.25">
      <c r="A40" s="6">
        <v>45352</v>
      </c>
      <c r="B40" s="6">
        <v>45382</v>
      </c>
      <c r="C40" s="5" t="s">
        <v>3</v>
      </c>
      <c r="D40" s="5" t="s">
        <v>9</v>
      </c>
      <c r="E40" s="2">
        <v>0.64259999999999995</v>
      </c>
    </row>
    <row r="41" spans="1:19" x14ac:dyDescent="0.25">
      <c r="A41" s="6">
        <v>45383</v>
      </c>
      <c r="B41" s="6">
        <v>45412</v>
      </c>
      <c r="C41" s="5" t="s">
        <v>3</v>
      </c>
      <c r="D41" s="5" t="s">
        <v>9</v>
      </c>
      <c r="E41" s="2">
        <v>0.56440000000000001</v>
      </c>
    </row>
    <row r="42" spans="1:19" x14ac:dyDescent="0.25">
      <c r="A42" s="6">
        <v>45413</v>
      </c>
      <c r="B42" s="6">
        <v>45443</v>
      </c>
      <c r="C42" s="5" t="s">
        <v>3</v>
      </c>
      <c r="D42" s="5" t="s">
        <v>9</v>
      </c>
      <c r="E42" s="2">
        <v>0.51280000000000003</v>
      </c>
    </row>
    <row r="43" spans="1:19" x14ac:dyDescent="0.25">
      <c r="A43" s="6">
        <v>45444</v>
      </c>
      <c r="B43" s="6">
        <v>45473</v>
      </c>
      <c r="C43" s="5" t="s">
        <v>3</v>
      </c>
      <c r="D43" s="5" t="s">
        <v>9</v>
      </c>
      <c r="E43" s="2">
        <v>0.33329999999999999</v>
      </c>
    </row>
    <row r="44" spans="1:19" x14ac:dyDescent="0.25">
      <c r="A44" s="6">
        <v>45474</v>
      </c>
      <c r="B44" s="6">
        <v>45504</v>
      </c>
      <c r="C44" s="5" t="s">
        <v>3</v>
      </c>
      <c r="D44" s="5" t="s">
        <v>9</v>
      </c>
      <c r="E44" s="2">
        <v>0</v>
      </c>
    </row>
    <row r="45" spans="1:19" x14ac:dyDescent="0.25">
      <c r="A45" s="6">
        <v>45505</v>
      </c>
      <c r="B45" s="6">
        <v>45535</v>
      </c>
      <c r="C45" s="5" t="s">
        <v>3</v>
      </c>
      <c r="D45" s="5" t="s">
        <v>9</v>
      </c>
      <c r="E45" s="2">
        <v>1</v>
      </c>
    </row>
    <row r="46" spans="1:19" x14ac:dyDescent="0.25">
      <c r="A46" s="6">
        <v>45536</v>
      </c>
      <c r="B46" s="6">
        <v>45565</v>
      </c>
      <c r="C46" s="5" t="s">
        <v>3</v>
      </c>
      <c r="D46" s="5" t="s">
        <v>9</v>
      </c>
      <c r="E46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1E1A3-F3AD-4612-814F-76768303BBB6}">
  <dimension ref="A1:K61"/>
  <sheetViews>
    <sheetView tabSelected="1" zoomScaleNormal="100" workbookViewId="0">
      <selection activeCell="K16" sqref="K16"/>
    </sheetView>
  </sheetViews>
  <sheetFormatPr defaultRowHeight="15" x14ac:dyDescent="0.25"/>
  <cols>
    <col min="1" max="1" width="6.5703125" bestFit="1" customWidth="1"/>
    <col min="2" max="2" width="9" bestFit="1" customWidth="1"/>
    <col min="3" max="3" width="12" bestFit="1" customWidth="1"/>
    <col min="4" max="4" width="12.85546875" bestFit="1" customWidth="1"/>
    <col min="5" max="6" width="11.28515625" bestFit="1" customWidth="1"/>
    <col min="9" max="9" width="35.7109375" bestFit="1" customWidth="1"/>
    <col min="10" max="10" width="9.5703125" bestFit="1" customWidth="1"/>
    <col min="11" max="11" width="37.140625" bestFit="1" customWidth="1"/>
  </cols>
  <sheetData>
    <row r="1" spans="1:11" x14ac:dyDescent="0.25">
      <c r="A1" s="16" t="s">
        <v>15</v>
      </c>
      <c r="B1" s="16" t="s">
        <v>16</v>
      </c>
      <c r="C1" s="16" t="s">
        <v>17</v>
      </c>
      <c r="D1" s="16" t="s">
        <v>7</v>
      </c>
      <c r="E1" s="17" t="s">
        <v>10</v>
      </c>
      <c r="F1" s="17" t="s">
        <v>11</v>
      </c>
      <c r="G1" s="18" t="s">
        <v>18</v>
      </c>
      <c r="H1" s="18" t="s">
        <v>22</v>
      </c>
      <c r="I1" s="20" t="s">
        <v>19</v>
      </c>
      <c r="J1" s="20" t="s">
        <v>23</v>
      </c>
      <c r="K1" s="20" t="s">
        <v>21</v>
      </c>
    </row>
    <row r="2" spans="1:11" x14ac:dyDescent="0.25">
      <c r="A2" s="13" t="s">
        <v>13</v>
      </c>
      <c r="B2" s="14" t="s">
        <v>6</v>
      </c>
      <c r="C2" s="14" t="s">
        <v>14</v>
      </c>
      <c r="D2" s="13" t="s">
        <v>8</v>
      </c>
      <c r="E2" s="15">
        <v>45206</v>
      </c>
      <c r="F2" s="15">
        <v>45230</v>
      </c>
      <c r="G2" s="19"/>
      <c r="H2" s="19">
        <v>0</v>
      </c>
      <c r="I2" s="21" t="s">
        <v>26</v>
      </c>
      <c r="J2" s="21">
        <v>0.02</v>
      </c>
      <c r="K2" s="21" t="s">
        <v>30</v>
      </c>
    </row>
    <row r="3" spans="1:11" x14ac:dyDescent="0.25">
      <c r="A3" s="13" t="s">
        <v>13</v>
      </c>
      <c r="B3" s="14" t="s">
        <v>6</v>
      </c>
      <c r="C3" s="14" t="s">
        <v>14</v>
      </c>
      <c r="D3" s="13" t="s">
        <v>8</v>
      </c>
      <c r="E3" s="15">
        <v>45231</v>
      </c>
      <c r="F3" s="15">
        <v>45260</v>
      </c>
      <c r="G3" s="19"/>
      <c r="H3" s="19">
        <v>0.05</v>
      </c>
      <c r="I3" s="21" t="s">
        <v>27</v>
      </c>
      <c r="J3" s="21">
        <v>0.04</v>
      </c>
      <c r="K3" s="21" t="s">
        <v>30</v>
      </c>
    </row>
    <row r="4" spans="1:11" x14ac:dyDescent="0.25">
      <c r="A4" s="13" t="s">
        <v>13</v>
      </c>
      <c r="B4" s="14" t="s">
        <v>6</v>
      </c>
      <c r="C4" s="14" t="s">
        <v>14</v>
      </c>
      <c r="D4" s="13" t="s">
        <v>8</v>
      </c>
      <c r="E4" s="15">
        <v>45261</v>
      </c>
      <c r="F4" s="15">
        <v>45291</v>
      </c>
      <c r="G4" s="19"/>
      <c r="H4" s="19">
        <v>0.09</v>
      </c>
      <c r="I4" s="21" t="s">
        <v>27</v>
      </c>
      <c r="J4" s="21">
        <v>0.06</v>
      </c>
      <c r="K4" s="21" t="s">
        <v>30</v>
      </c>
    </row>
    <row r="5" spans="1:11" x14ac:dyDescent="0.25">
      <c r="A5" s="13" t="s">
        <v>13</v>
      </c>
      <c r="B5" s="14" t="s">
        <v>6</v>
      </c>
      <c r="C5" s="14" t="s">
        <v>14</v>
      </c>
      <c r="D5" s="13" t="s">
        <v>8</v>
      </c>
      <c r="E5" s="15">
        <v>45292</v>
      </c>
      <c r="F5" s="15">
        <v>45322</v>
      </c>
      <c r="G5" s="19">
        <v>0.46665000000000001</v>
      </c>
      <c r="H5" s="19">
        <f t="shared" ref="H5:H13" si="0">MAX(0,G5/2-J5)</f>
        <v>0.15332499999999999</v>
      </c>
      <c r="I5" s="21" t="s">
        <v>25</v>
      </c>
      <c r="J5" s="22">
        <v>0.08</v>
      </c>
      <c r="K5" s="22" t="s">
        <v>24</v>
      </c>
    </row>
    <row r="6" spans="1:11" x14ac:dyDescent="0.25">
      <c r="A6" s="13" t="s">
        <v>13</v>
      </c>
      <c r="B6" s="14" t="s">
        <v>6</v>
      </c>
      <c r="C6" s="14" t="s">
        <v>14</v>
      </c>
      <c r="D6" s="13" t="s">
        <v>8</v>
      </c>
      <c r="E6" s="15">
        <v>45323</v>
      </c>
      <c r="F6" s="15">
        <v>45350</v>
      </c>
      <c r="G6" s="19">
        <v>0.30679999999999996</v>
      </c>
      <c r="H6" s="19">
        <f t="shared" si="0"/>
        <v>9.3399999999999983E-2</v>
      </c>
      <c r="I6" s="21" t="s">
        <v>25</v>
      </c>
      <c r="J6" s="21">
        <v>0.06</v>
      </c>
      <c r="K6" s="21" t="s">
        <v>30</v>
      </c>
    </row>
    <row r="7" spans="1:11" x14ac:dyDescent="0.25">
      <c r="A7" s="13" t="s">
        <v>13</v>
      </c>
      <c r="B7" s="14" t="s">
        <v>6</v>
      </c>
      <c r="C7" s="14" t="s">
        <v>14</v>
      </c>
      <c r="D7" s="13" t="s">
        <v>8</v>
      </c>
      <c r="E7" s="15">
        <v>45352</v>
      </c>
      <c r="F7" s="15">
        <v>45382</v>
      </c>
      <c r="G7" s="19">
        <v>0.3256</v>
      </c>
      <c r="H7" s="19">
        <f t="shared" si="0"/>
        <v>0.12279999999999999</v>
      </c>
      <c r="I7" s="21" t="s">
        <v>25</v>
      </c>
      <c r="J7" s="21">
        <v>0.04</v>
      </c>
      <c r="K7" s="21" t="s">
        <v>30</v>
      </c>
    </row>
    <row r="8" spans="1:11" x14ac:dyDescent="0.25">
      <c r="A8" s="13" t="s">
        <v>13</v>
      </c>
      <c r="B8" s="14" t="s">
        <v>6</v>
      </c>
      <c r="C8" s="14" t="s">
        <v>14</v>
      </c>
      <c r="D8" s="13" t="s">
        <v>8</v>
      </c>
      <c r="E8" s="15">
        <v>45383</v>
      </c>
      <c r="F8" s="15">
        <v>45412</v>
      </c>
      <c r="G8" s="19">
        <v>0.13800000000000001</v>
      </c>
      <c r="H8" s="19">
        <f t="shared" si="0"/>
        <v>4.9000000000000002E-2</v>
      </c>
      <c r="I8" s="21" t="s">
        <v>25</v>
      </c>
      <c r="J8" s="21">
        <v>0.02</v>
      </c>
      <c r="K8" s="21" t="s">
        <v>30</v>
      </c>
    </row>
    <row r="9" spans="1:11" x14ac:dyDescent="0.25">
      <c r="A9" s="13" t="s">
        <v>13</v>
      </c>
      <c r="B9" s="14" t="s">
        <v>6</v>
      </c>
      <c r="C9" s="14" t="s">
        <v>14</v>
      </c>
      <c r="D9" s="13" t="s">
        <v>8</v>
      </c>
      <c r="E9" s="15">
        <v>45413</v>
      </c>
      <c r="F9" s="15">
        <v>45443</v>
      </c>
      <c r="G9" s="19">
        <v>5.0799999999999998E-2</v>
      </c>
      <c r="H9" s="19">
        <f t="shared" si="0"/>
        <v>1.5399999999999999E-2</v>
      </c>
      <c r="I9" s="21" t="s">
        <v>25</v>
      </c>
      <c r="J9" s="21">
        <v>0.01</v>
      </c>
      <c r="K9" s="21" t="s">
        <v>30</v>
      </c>
    </row>
    <row r="10" spans="1:11" x14ac:dyDescent="0.25">
      <c r="A10" s="13" t="s">
        <v>13</v>
      </c>
      <c r="B10" s="14" t="s">
        <v>6</v>
      </c>
      <c r="C10" s="14" t="s">
        <v>14</v>
      </c>
      <c r="D10" s="13" t="s">
        <v>8</v>
      </c>
      <c r="E10" s="15">
        <v>45444</v>
      </c>
      <c r="F10" s="15">
        <v>45473</v>
      </c>
      <c r="G10" s="19">
        <v>0.1389</v>
      </c>
      <c r="H10" s="19">
        <f t="shared" si="0"/>
        <v>5.9449999999999996E-2</v>
      </c>
      <c r="I10" s="21" t="s">
        <v>25</v>
      </c>
      <c r="J10" s="21">
        <v>0.01</v>
      </c>
      <c r="K10" s="21" t="s">
        <v>30</v>
      </c>
    </row>
    <row r="11" spans="1:11" x14ac:dyDescent="0.25">
      <c r="A11" s="13" t="s">
        <v>13</v>
      </c>
      <c r="B11" s="14" t="s">
        <v>6</v>
      </c>
      <c r="C11" s="14" t="s">
        <v>14</v>
      </c>
      <c r="D11" s="13" t="s">
        <v>8</v>
      </c>
      <c r="E11" s="15">
        <v>45474</v>
      </c>
      <c r="F11" s="15">
        <v>45504</v>
      </c>
      <c r="G11" s="19">
        <v>7.6800000000000007E-2</v>
      </c>
      <c r="H11" s="19">
        <f t="shared" si="0"/>
        <v>2.8400000000000002E-2</v>
      </c>
      <c r="I11" s="21" t="s">
        <v>25</v>
      </c>
      <c r="J11" s="21">
        <v>0.01</v>
      </c>
      <c r="K11" s="21" t="s">
        <v>30</v>
      </c>
    </row>
    <row r="12" spans="1:11" x14ac:dyDescent="0.25">
      <c r="A12" s="13" t="s">
        <v>13</v>
      </c>
      <c r="B12" s="14" t="s">
        <v>6</v>
      </c>
      <c r="C12" s="14" t="s">
        <v>14</v>
      </c>
      <c r="D12" s="13" t="s">
        <v>8</v>
      </c>
      <c r="E12" s="15">
        <v>45505</v>
      </c>
      <c r="F12" s="15">
        <v>45535</v>
      </c>
      <c r="G12" s="19">
        <v>0</v>
      </c>
      <c r="H12" s="19">
        <f t="shared" si="0"/>
        <v>0</v>
      </c>
      <c r="I12" s="21" t="s">
        <v>25</v>
      </c>
      <c r="J12" s="21">
        <v>0.01</v>
      </c>
      <c r="K12" s="21" t="s">
        <v>30</v>
      </c>
    </row>
    <row r="13" spans="1:11" x14ac:dyDescent="0.25">
      <c r="A13" s="13" t="s">
        <v>13</v>
      </c>
      <c r="B13" s="14" t="s">
        <v>6</v>
      </c>
      <c r="C13" s="14" t="s">
        <v>14</v>
      </c>
      <c r="D13" s="13" t="s">
        <v>8</v>
      </c>
      <c r="E13" s="15">
        <v>45536</v>
      </c>
      <c r="F13" s="15">
        <v>45565</v>
      </c>
      <c r="G13" s="19">
        <v>0</v>
      </c>
      <c r="H13" s="19">
        <f t="shared" si="0"/>
        <v>0</v>
      </c>
      <c r="I13" s="21" t="s">
        <v>25</v>
      </c>
      <c r="J13" s="21">
        <v>0.01</v>
      </c>
      <c r="K13" s="21" t="s">
        <v>30</v>
      </c>
    </row>
    <row r="14" spans="1:11" x14ac:dyDescent="0.25">
      <c r="A14" s="13" t="s">
        <v>13</v>
      </c>
      <c r="B14" s="14" t="s">
        <v>6</v>
      </c>
      <c r="C14" s="14" t="s">
        <v>14</v>
      </c>
      <c r="D14" s="13" t="s">
        <v>8</v>
      </c>
      <c r="E14" s="15">
        <v>45566</v>
      </c>
      <c r="F14" s="15">
        <v>45596</v>
      </c>
      <c r="G14" s="19"/>
      <c r="H14" s="19">
        <v>0</v>
      </c>
      <c r="I14" s="21" t="s">
        <v>28</v>
      </c>
      <c r="J14" s="21">
        <v>0.02</v>
      </c>
      <c r="K14" s="21" t="s">
        <v>30</v>
      </c>
    </row>
    <row r="15" spans="1:11" x14ac:dyDescent="0.25">
      <c r="A15" s="13" t="s">
        <v>13</v>
      </c>
      <c r="B15" s="14" t="s">
        <v>6</v>
      </c>
      <c r="C15" s="14" t="s">
        <v>14</v>
      </c>
      <c r="D15" s="13" t="s">
        <v>8</v>
      </c>
      <c r="E15" s="15">
        <v>45597</v>
      </c>
      <c r="F15" s="15">
        <v>45626</v>
      </c>
      <c r="G15" s="19"/>
      <c r="H15" s="19">
        <v>0.05</v>
      </c>
      <c r="I15" s="21" t="s">
        <v>28</v>
      </c>
      <c r="J15" s="21">
        <v>0.04</v>
      </c>
      <c r="K15" s="21" t="s">
        <v>30</v>
      </c>
    </row>
    <row r="16" spans="1:11" x14ac:dyDescent="0.25">
      <c r="A16" s="13" t="s">
        <v>13</v>
      </c>
      <c r="B16" s="14" t="s">
        <v>6</v>
      </c>
      <c r="C16" s="14" t="s">
        <v>14</v>
      </c>
      <c r="D16" s="13" t="s">
        <v>8</v>
      </c>
      <c r="E16" s="15">
        <v>45627</v>
      </c>
      <c r="F16" s="15">
        <v>45657</v>
      </c>
      <c r="G16" s="19"/>
      <c r="H16" s="19">
        <v>0.09</v>
      </c>
      <c r="I16" s="21" t="s">
        <v>28</v>
      </c>
      <c r="J16" s="21">
        <v>0.06</v>
      </c>
      <c r="K16" s="21" t="s">
        <v>30</v>
      </c>
    </row>
    <row r="17" spans="1:11" x14ac:dyDescent="0.25">
      <c r="A17" s="13" t="s">
        <v>13</v>
      </c>
      <c r="B17" s="14" t="s">
        <v>6</v>
      </c>
      <c r="C17" s="14" t="s">
        <v>14</v>
      </c>
      <c r="D17" s="13" t="s">
        <v>9</v>
      </c>
      <c r="E17" s="15">
        <v>45206</v>
      </c>
      <c r="F17" s="15">
        <v>45230</v>
      </c>
      <c r="G17" s="19"/>
      <c r="H17" s="19">
        <v>0</v>
      </c>
      <c r="I17" s="21" t="s">
        <v>26</v>
      </c>
      <c r="J17" s="21">
        <v>0.02</v>
      </c>
      <c r="K17" s="21" t="s">
        <v>30</v>
      </c>
    </row>
    <row r="18" spans="1:11" x14ac:dyDescent="0.25">
      <c r="A18" s="13" t="s">
        <v>13</v>
      </c>
      <c r="B18" s="14" t="s">
        <v>6</v>
      </c>
      <c r="C18" s="14" t="s">
        <v>14</v>
      </c>
      <c r="D18" s="13" t="s">
        <v>9</v>
      </c>
      <c r="E18" s="15">
        <v>45231</v>
      </c>
      <c r="F18" s="15">
        <v>45260</v>
      </c>
      <c r="G18" s="19"/>
      <c r="H18" s="19">
        <v>0.05</v>
      </c>
      <c r="I18" s="21" t="s">
        <v>27</v>
      </c>
      <c r="J18" s="21">
        <v>0.04</v>
      </c>
      <c r="K18" s="21" t="s">
        <v>30</v>
      </c>
    </row>
    <row r="19" spans="1:11" x14ac:dyDescent="0.25">
      <c r="A19" s="13" t="s">
        <v>13</v>
      </c>
      <c r="B19" s="14" t="s">
        <v>6</v>
      </c>
      <c r="C19" s="14" t="s">
        <v>14</v>
      </c>
      <c r="D19" s="13" t="s">
        <v>9</v>
      </c>
      <c r="E19" s="15">
        <v>45261</v>
      </c>
      <c r="F19" s="15">
        <v>45291</v>
      </c>
      <c r="G19" s="19"/>
      <c r="H19" s="19">
        <v>0.09</v>
      </c>
      <c r="I19" s="21" t="s">
        <v>27</v>
      </c>
      <c r="J19" s="21">
        <v>0.06</v>
      </c>
      <c r="K19" s="21" t="s">
        <v>30</v>
      </c>
    </row>
    <row r="20" spans="1:11" x14ac:dyDescent="0.25">
      <c r="A20" s="13" t="s">
        <v>13</v>
      </c>
      <c r="B20" s="14" t="s">
        <v>6</v>
      </c>
      <c r="C20" s="14" t="s">
        <v>14</v>
      </c>
      <c r="D20" s="13" t="s">
        <v>9</v>
      </c>
      <c r="E20" s="15">
        <v>45292</v>
      </c>
      <c r="F20" s="15">
        <v>45322</v>
      </c>
      <c r="G20" s="19">
        <v>0.60809999999999997</v>
      </c>
      <c r="H20" s="19">
        <f t="shared" ref="H20:H28" si="1">MAX(0,G20/2-J20)</f>
        <v>0.22404999999999997</v>
      </c>
      <c r="I20" s="21" t="s">
        <v>25</v>
      </c>
      <c r="J20" s="22">
        <v>0.08</v>
      </c>
      <c r="K20" s="22" t="s">
        <v>24</v>
      </c>
    </row>
    <row r="21" spans="1:11" x14ac:dyDescent="0.25">
      <c r="A21" s="13" t="s">
        <v>13</v>
      </c>
      <c r="B21" s="14" t="s">
        <v>6</v>
      </c>
      <c r="C21" s="14" t="s">
        <v>14</v>
      </c>
      <c r="D21" s="13" t="s">
        <v>9</v>
      </c>
      <c r="E21" s="15">
        <v>45323</v>
      </c>
      <c r="F21" s="15">
        <v>45350</v>
      </c>
      <c r="G21" s="19">
        <v>0.45983333333333332</v>
      </c>
      <c r="H21" s="19">
        <f t="shared" si="1"/>
        <v>0.16991666666666666</v>
      </c>
      <c r="I21" s="21" t="s">
        <v>25</v>
      </c>
      <c r="J21" s="21">
        <v>0.06</v>
      </c>
      <c r="K21" s="21" t="s">
        <v>30</v>
      </c>
    </row>
    <row r="22" spans="1:11" x14ac:dyDescent="0.25">
      <c r="A22" s="13" t="s">
        <v>13</v>
      </c>
      <c r="B22" s="14" t="s">
        <v>6</v>
      </c>
      <c r="C22" s="14" t="s">
        <v>14</v>
      </c>
      <c r="D22" s="13" t="s">
        <v>9</v>
      </c>
      <c r="E22" s="15">
        <v>45352</v>
      </c>
      <c r="F22" s="15">
        <v>45382</v>
      </c>
      <c r="G22" s="19">
        <v>0.29126666666666662</v>
      </c>
      <c r="H22" s="19">
        <f t="shared" si="1"/>
        <v>0.1056333333333333</v>
      </c>
      <c r="I22" s="21" t="s">
        <v>25</v>
      </c>
      <c r="J22" s="21">
        <v>0.04</v>
      </c>
      <c r="K22" s="21" t="s">
        <v>30</v>
      </c>
    </row>
    <row r="23" spans="1:11" x14ac:dyDescent="0.25">
      <c r="A23" s="13" t="s">
        <v>13</v>
      </c>
      <c r="B23" s="14" t="s">
        <v>6</v>
      </c>
      <c r="C23" s="14" t="s">
        <v>14</v>
      </c>
      <c r="D23" s="13" t="s">
        <v>9</v>
      </c>
      <c r="E23" s="15">
        <v>45383</v>
      </c>
      <c r="F23" s="15">
        <v>45412</v>
      </c>
      <c r="G23" s="19">
        <v>0.14119999999999999</v>
      </c>
      <c r="H23" s="19">
        <f t="shared" si="1"/>
        <v>5.0599999999999992E-2</v>
      </c>
      <c r="I23" s="21" t="s">
        <v>25</v>
      </c>
      <c r="J23" s="21">
        <v>0.02</v>
      </c>
      <c r="K23" s="21" t="s">
        <v>30</v>
      </c>
    </row>
    <row r="24" spans="1:11" x14ac:dyDescent="0.25">
      <c r="A24" s="13" t="s">
        <v>13</v>
      </c>
      <c r="B24" s="14" t="s">
        <v>6</v>
      </c>
      <c r="C24" s="14" t="s">
        <v>14</v>
      </c>
      <c r="D24" s="13" t="s">
        <v>9</v>
      </c>
      <c r="E24" s="15">
        <v>45413</v>
      </c>
      <c r="F24" s="15">
        <v>45443</v>
      </c>
      <c r="G24" s="19">
        <v>8.426666666666667E-2</v>
      </c>
      <c r="H24" s="19">
        <f t="shared" si="1"/>
        <v>3.2133333333333333E-2</v>
      </c>
      <c r="I24" s="21" t="s">
        <v>25</v>
      </c>
      <c r="J24" s="21">
        <v>0.01</v>
      </c>
      <c r="K24" s="21" t="s">
        <v>30</v>
      </c>
    </row>
    <row r="25" spans="1:11" x14ac:dyDescent="0.25">
      <c r="A25" s="13" t="s">
        <v>13</v>
      </c>
      <c r="B25" s="14" t="s">
        <v>6</v>
      </c>
      <c r="C25" s="14" t="s">
        <v>14</v>
      </c>
      <c r="D25" s="13" t="s">
        <v>9</v>
      </c>
      <c r="E25" s="15">
        <v>45444</v>
      </c>
      <c r="F25" s="15">
        <v>45473</v>
      </c>
      <c r="G25" s="19">
        <v>4.2166666666666665E-2</v>
      </c>
      <c r="H25" s="19">
        <f t="shared" si="1"/>
        <v>1.1083333333333332E-2</v>
      </c>
      <c r="I25" s="21" t="s">
        <v>25</v>
      </c>
      <c r="J25" s="21">
        <v>0.01</v>
      </c>
      <c r="K25" s="21" t="s">
        <v>30</v>
      </c>
    </row>
    <row r="26" spans="1:11" x14ac:dyDescent="0.25">
      <c r="A26" s="13" t="s">
        <v>13</v>
      </c>
      <c r="B26" s="14" t="s">
        <v>6</v>
      </c>
      <c r="C26" s="14" t="s">
        <v>14</v>
      </c>
      <c r="D26" s="13" t="s">
        <v>9</v>
      </c>
      <c r="E26" s="15">
        <v>45474</v>
      </c>
      <c r="F26" s="15">
        <v>45504</v>
      </c>
      <c r="G26" s="19">
        <v>2.3633333333333329E-2</v>
      </c>
      <c r="H26" s="19">
        <f t="shared" si="1"/>
        <v>1.8166666666666643E-3</v>
      </c>
      <c r="I26" s="21" t="s">
        <v>25</v>
      </c>
      <c r="J26" s="21">
        <v>0.01</v>
      </c>
      <c r="K26" s="21" t="s">
        <v>30</v>
      </c>
    </row>
    <row r="27" spans="1:11" x14ac:dyDescent="0.25">
      <c r="A27" s="13" t="s">
        <v>13</v>
      </c>
      <c r="B27" s="14" t="s">
        <v>6</v>
      </c>
      <c r="C27" s="14" t="s">
        <v>14</v>
      </c>
      <c r="D27" s="13" t="s">
        <v>9</v>
      </c>
      <c r="E27" s="15">
        <v>45505</v>
      </c>
      <c r="F27" s="15">
        <v>45535</v>
      </c>
      <c r="G27" s="19">
        <v>7.4733333333333332E-2</v>
      </c>
      <c r="H27" s="19">
        <f t="shared" si="1"/>
        <v>2.7366666666666664E-2</v>
      </c>
      <c r="I27" s="21" t="s">
        <v>25</v>
      </c>
      <c r="J27" s="21">
        <v>0.01</v>
      </c>
      <c r="K27" s="21" t="s">
        <v>30</v>
      </c>
    </row>
    <row r="28" spans="1:11" x14ac:dyDescent="0.25">
      <c r="A28" s="13" t="s">
        <v>13</v>
      </c>
      <c r="B28" s="14" t="s">
        <v>6</v>
      </c>
      <c r="C28" s="14" t="s">
        <v>14</v>
      </c>
      <c r="D28" s="13" t="s">
        <v>9</v>
      </c>
      <c r="E28" s="15">
        <v>45536</v>
      </c>
      <c r="F28" s="15">
        <v>45565</v>
      </c>
      <c r="G28" s="19">
        <v>0</v>
      </c>
      <c r="H28" s="19">
        <f t="shared" si="1"/>
        <v>0</v>
      </c>
      <c r="I28" s="21" t="s">
        <v>25</v>
      </c>
      <c r="J28" s="21">
        <v>0.01</v>
      </c>
      <c r="K28" s="21" t="s">
        <v>30</v>
      </c>
    </row>
    <row r="29" spans="1:11" x14ac:dyDescent="0.25">
      <c r="A29" s="13" t="s">
        <v>13</v>
      </c>
      <c r="B29" s="14" t="s">
        <v>6</v>
      </c>
      <c r="C29" s="14" t="s">
        <v>14</v>
      </c>
      <c r="D29" s="13" t="s">
        <v>9</v>
      </c>
      <c r="E29" s="15">
        <v>45566</v>
      </c>
      <c r="F29" s="15">
        <v>45596</v>
      </c>
      <c r="G29" s="19"/>
      <c r="H29" s="19">
        <v>0</v>
      </c>
      <c r="I29" s="21" t="s">
        <v>28</v>
      </c>
      <c r="J29" s="21">
        <v>0.02</v>
      </c>
      <c r="K29" s="21" t="s">
        <v>30</v>
      </c>
    </row>
    <row r="30" spans="1:11" x14ac:dyDescent="0.25">
      <c r="A30" s="13" t="s">
        <v>13</v>
      </c>
      <c r="B30" s="14" t="s">
        <v>6</v>
      </c>
      <c r="C30" s="14" t="s">
        <v>14</v>
      </c>
      <c r="D30" s="13" t="s">
        <v>9</v>
      </c>
      <c r="E30" s="15">
        <v>45597</v>
      </c>
      <c r="F30" s="15">
        <v>45626</v>
      </c>
      <c r="G30" s="19"/>
      <c r="H30" s="19">
        <v>0.05</v>
      </c>
      <c r="I30" s="21" t="s">
        <v>28</v>
      </c>
      <c r="J30" s="21">
        <v>0.04</v>
      </c>
      <c r="K30" s="21" t="s">
        <v>30</v>
      </c>
    </row>
    <row r="31" spans="1:11" x14ac:dyDescent="0.25">
      <c r="A31" s="13" t="s">
        <v>13</v>
      </c>
      <c r="B31" s="14" t="s">
        <v>6</v>
      </c>
      <c r="C31" s="14" t="s">
        <v>14</v>
      </c>
      <c r="D31" s="13" t="s">
        <v>9</v>
      </c>
      <c r="E31" s="15">
        <v>45627</v>
      </c>
      <c r="F31" s="15">
        <v>45657</v>
      </c>
      <c r="G31" s="19"/>
      <c r="H31" s="19">
        <v>0.09</v>
      </c>
      <c r="I31" s="21" t="s">
        <v>28</v>
      </c>
      <c r="J31" s="21">
        <v>0.06</v>
      </c>
      <c r="K31" s="21" t="s">
        <v>30</v>
      </c>
    </row>
    <row r="32" spans="1:11" x14ac:dyDescent="0.25">
      <c r="A32" s="13" t="s">
        <v>13</v>
      </c>
      <c r="B32" s="14" t="s">
        <v>12</v>
      </c>
      <c r="C32" s="14" t="s">
        <v>14</v>
      </c>
      <c r="D32" s="13" t="s">
        <v>8</v>
      </c>
      <c r="E32" s="15">
        <v>45206</v>
      </c>
      <c r="F32" s="15">
        <v>45230</v>
      </c>
      <c r="G32" s="19"/>
      <c r="H32" s="19">
        <v>0</v>
      </c>
      <c r="I32" s="21" t="s">
        <v>26</v>
      </c>
      <c r="J32" s="21">
        <v>0.16</v>
      </c>
      <c r="K32" s="21" t="s">
        <v>31</v>
      </c>
    </row>
    <row r="33" spans="1:11" x14ac:dyDescent="0.25">
      <c r="A33" s="13" t="s">
        <v>13</v>
      </c>
      <c r="B33" s="14" t="s">
        <v>12</v>
      </c>
      <c r="C33" s="14" t="s">
        <v>14</v>
      </c>
      <c r="D33" s="13" t="s">
        <v>8</v>
      </c>
      <c r="E33" s="15">
        <v>45231</v>
      </c>
      <c r="F33" s="15">
        <v>45260</v>
      </c>
      <c r="G33" s="19"/>
      <c r="H33" s="19">
        <v>0.05</v>
      </c>
      <c r="I33" s="21" t="s">
        <v>27</v>
      </c>
      <c r="J33" s="21">
        <v>0.16</v>
      </c>
      <c r="K33" s="21" t="s">
        <v>31</v>
      </c>
    </row>
    <row r="34" spans="1:11" x14ac:dyDescent="0.25">
      <c r="A34" s="13" t="s">
        <v>13</v>
      </c>
      <c r="B34" s="14" t="s">
        <v>12</v>
      </c>
      <c r="C34" s="14" t="s">
        <v>14</v>
      </c>
      <c r="D34" s="13" t="s">
        <v>8</v>
      </c>
      <c r="E34" s="15">
        <v>45261</v>
      </c>
      <c r="F34" s="15">
        <v>45291</v>
      </c>
      <c r="G34" s="19"/>
      <c r="H34" s="19">
        <v>0.09</v>
      </c>
      <c r="I34" s="21" t="s">
        <v>27</v>
      </c>
      <c r="J34" s="21">
        <v>0.16</v>
      </c>
      <c r="K34" s="21" t="s">
        <v>31</v>
      </c>
    </row>
    <row r="35" spans="1:11" x14ac:dyDescent="0.25">
      <c r="A35" s="13" t="s">
        <v>13</v>
      </c>
      <c r="B35" s="14" t="s">
        <v>12</v>
      </c>
      <c r="C35" s="14" t="s">
        <v>14</v>
      </c>
      <c r="D35" s="13" t="s">
        <v>8</v>
      </c>
      <c r="E35" s="15">
        <v>45292</v>
      </c>
      <c r="F35" s="15">
        <v>45322</v>
      </c>
      <c r="G35" s="19">
        <v>0.56664999999999999</v>
      </c>
      <c r="H35" s="19">
        <f t="shared" ref="H35:H43" si="2">MAX(0,G35/2-J35)</f>
        <v>0.12332499999999999</v>
      </c>
      <c r="I35" s="21" t="s">
        <v>25</v>
      </c>
      <c r="J35" s="22">
        <v>0.16</v>
      </c>
      <c r="K35" s="22" t="s">
        <v>24</v>
      </c>
    </row>
    <row r="36" spans="1:11" x14ac:dyDescent="0.25">
      <c r="A36" s="13" t="s">
        <v>13</v>
      </c>
      <c r="B36" s="14" t="s">
        <v>12</v>
      </c>
      <c r="C36" s="14" t="s">
        <v>14</v>
      </c>
      <c r="D36" s="13" t="s">
        <v>8</v>
      </c>
      <c r="E36" s="15">
        <v>45323</v>
      </c>
      <c r="F36" s="15">
        <v>45350</v>
      </c>
      <c r="G36" s="19">
        <v>0.35225000000000001</v>
      </c>
      <c r="H36" s="19">
        <f t="shared" si="2"/>
        <v>1.6125E-2</v>
      </c>
      <c r="I36" s="21" t="s">
        <v>25</v>
      </c>
      <c r="J36" s="21">
        <v>0.16</v>
      </c>
      <c r="K36" s="21" t="s">
        <v>31</v>
      </c>
    </row>
    <row r="37" spans="1:11" x14ac:dyDescent="0.25">
      <c r="A37" s="13" t="s">
        <v>13</v>
      </c>
      <c r="B37" s="14" t="s">
        <v>12</v>
      </c>
      <c r="C37" s="14" t="s">
        <v>14</v>
      </c>
      <c r="D37" s="13" t="s">
        <v>8</v>
      </c>
      <c r="E37" s="15">
        <v>45352</v>
      </c>
      <c r="F37" s="15">
        <v>45382</v>
      </c>
      <c r="G37" s="19">
        <v>0.43085000000000001</v>
      </c>
      <c r="H37" s="19">
        <f t="shared" si="2"/>
        <v>5.5425000000000002E-2</v>
      </c>
      <c r="I37" s="21" t="s">
        <v>25</v>
      </c>
      <c r="J37" s="21">
        <v>0.16</v>
      </c>
      <c r="K37" s="21" t="s">
        <v>31</v>
      </c>
    </row>
    <row r="38" spans="1:11" x14ac:dyDescent="0.25">
      <c r="A38" s="13" t="s">
        <v>13</v>
      </c>
      <c r="B38" s="14" t="s">
        <v>12</v>
      </c>
      <c r="C38" s="14" t="s">
        <v>14</v>
      </c>
      <c r="D38" s="13" t="s">
        <v>8</v>
      </c>
      <c r="E38" s="15">
        <v>45383</v>
      </c>
      <c r="F38" s="15">
        <v>45412</v>
      </c>
      <c r="G38" s="19">
        <v>0.30135000000000001</v>
      </c>
      <c r="H38" s="19">
        <f t="shared" si="2"/>
        <v>0</v>
      </c>
      <c r="I38" s="21" t="s">
        <v>25</v>
      </c>
      <c r="J38" s="21">
        <v>0.16</v>
      </c>
      <c r="K38" s="21" t="s">
        <v>31</v>
      </c>
    </row>
    <row r="39" spans="1:11" x14ac:dyDescent="0.25">
      <c r="A39" s="13" t="s">
        <v>13</v>
      </c>
      <c r="B39" s="14" t="s">
        <v>12</v>
      </c>
      <c r="C39" s="14" t="s">
        <v>14</v>
      </c>
      <c r="D39" s="13" t="s">
        <v>8</v>
      </c>
      <c r="E39" s="15">
        <v>45413</v>
      </c>
      <c r="F39" s="15">
        <v>45443</v>
      </c>
      <c r="G39" s="19">
        <v>0.18165000000000001</v>
      </c>
      <c r="H39" s="19">
        <f t="shared" si="2"/>
        <v>0</v>
      </c>
      <c r="I39" s="21" t="s">
        <v>25</v>
      </c>
      <c r="J39" s="21">
        <v>0.16</v>
      </c>
      <c r="K39" s="21" t="s">
        <v>31</v>
      </c>
    </row>
    <row r="40" spans="1:11" x14ac:dyDescent="0.25">
      <c r="A40" s="13" t="s">
        <v>13</v>
      </c>
      <c r="B40" s="14" t="s">
        <v>12</v>
      </c>
      <c r="C40" s="14" t="s">
        <v>14</v>
      </c>
      <c r="D40" s="13" t="s">
        <v>8</v>
      </c>
      <c r="E40" s="15">
        <v>45444</v>
      </c>
      <c r="F40" s="15">
        <v>45473</v>
      </c>
      <c r="G40" s="19">
        <v>0.22220000000000001</v>
      </c>
      <c r="H40" s="19">
        <f t="shared" si="2"/>
        <v>0</v>
      </c>
      <c r="I40" s="21" t="s">
        <v>25</v>
      </c>
      <c r="J40" s="21">
        <v>0.16</v>
      </c>
      <c r="K40" s="21" t="s">
        <v>31</v>
      </c>
    </row>
    <row r="41" spans="1:11" x14ac:dyDescent="0.25">
      <c r="A41" s="13" t="s">
        <v>13</v>
      </c>
      <c r="B41" s="14" t="s">
        <v>12</v>
      </c>
      <c r="C41" s="14" t="s">
        <v>14</v>
      </c>
      <c r="D41" s="13" t="s">
        <v>8</v>
      </c>
      <c r="E41" s="15">
        <v>45474</v>
      </c>
      <c r="F41" s="15">
        <v>45504</v>
      </c>
      <c r="G41" s="19">
        <v>0.11555</v>
      </c>
      <c r="H41" s="19">
        <f t="shared" si="2"/>
        <v>0</v>
      </c>
      <c r="I41" s="21" t="s">
        <v>25</v>
      </c>
      <c r="J41" s="21">
        <v>0.16</v>
      </c>
      <c r="K41" s="21" t="s">
        <v>31</v>
      </c>
    </row>
    <row r="42" spans="1:11" x14ac:dyDescent="0.25">
      <c r="A42" s="13" t="s">
        <v>13</v>
      </c>
      <c r="B42" s="14" t="s">
        <v>12</v>
      </c>
      <c r="C42" s="14" t="s">
        <v>14</v>
      </c>
      <c r="D42" s="13" t="s">
        <v>8</v>
      </c>
      <c r="E42" s="15">
        <v>45505</v>
      </c>
      <c r="F42" s="15">
        <v>45535</v>
      </c>
      <c r="G42" s="19">
        <v>0.16664999999999999</v>
      </c>
      <c r="H42" s="19">
        <f t="shared" si="2"/>
        <v>0</v>
      </c>
      <c r="I42" s="21" t="s">
        <v>25</v>
      </c>
      <c r="J42" s="21">
        <v>0.16</v>
      </c>
      <c r="K42" s="21" t="s">
        <v>31</v>
      </c>
    </row>
    <row r="43" spans="1:11" x14ac:dyDescent="0.25">
      <c r="A43" s="13" t="s">
        <v>13</v>
      </c>
      <c r="B43" s="14" t="s">
        <v>12</v>
      </c>
      <c r="C43" s="14" t="s">
        <v>14</v>
      </c>
      <c r="D43" s="13" t="s">
        <v>8</v>
      </c>
      <c r="E43" s="15">
        <v>45536</v>
      </c>
      <c r="F43" s="15">
        <v>45565</v>
      </c>
      <c r="G43" s="19">
        <v>0.25</v>
      </c>
      <c r="H43" s="19">
        <f t="shared" si="2"/>
        <v>0</v>
      </c>
      <c r="I43" s="21" t="s">
        <v>25</v>
      </c>
      <c r="J43" s="21">
        <v>0.16</v>
      </c>
      <c r="K43" s="21" t="s">
        <v>31</v>
      </c>
    </row>
    <row r="44" spans="1:11" x14ac:dyDescent="0.25">
      <c r="A44" s="13" t="s">
        <v>13</v>
      </c>
      <c r="B44" s="14" t="s">
        <v>12</v>
      </c>
      <c r="C44" s="14" t="s">
        <v>14</v>
      </c>
      <c r="D44" s="13" t="s">
        <v>8</v>
      </c>
      <c r="E44" s="15">
        <v>45566</v>
      </c>
      <c r="F44" s="15">
        <v>45596</v>
      </c>
      <c r="G44" s="19"/>
      <c r="H44" s="19">
        <v>0</v>
      </c>
      <c r="I44" s="21" t="s">
        <v>29</v>
      </c>
      <c r="J44" s="21">
        <v>0.16</v>
      </c>
      <c r="K44" s="21" t="s">
        <v>31</v>
      </c>
    </row>
    <row r="45" spans="1:11" x14ac:dyDescent="0.25">
      <c r="A45" s="13" t="s">
        <v>13</v>
      </c>
      <c r="B45" s="14" t="s">
        <v>12</v>
      </c>
      <c r="C45" s="14" t="s">
        <v>14</v>
      </c>
      <c r="D45" s="13" t="s">
        <v>8</v>
      </c>
      <c r="E45" s="15">
        <v>45597</v>
      </c>
      <c r="F45" s="15">
        <v>45626</v>
      </c>
      <c r="G45" s="19"/>
      <c r="H45" s="19">
        <v>0.05</v>
      </c>
      <c r="I45" s="21" t="s">
        <v>28</v>
      </c>
      <c r="J45" s="21">
        <v>0.16</v>
      </c>
      <c r="K45" s="21" t="s">
        <v>31</v>
      </c>
    </row>
    <row r="46" spans="1:11" x14ac:dyDescent="0.25">
      <c r="A46" s="13" t="s">
        <v>13</v>
      </c>
      <c r="B46" s="14" t="s">
        <v>12</v>
      </c>
      <c r="C46" s="14" t="s">
        <v>14</v>
      </c>
      <c r="D46" s="13" t="s">
        <v>8</v>
      </c>
      <c r="E46" s="15">
        <v>45627</v>
      </c>
      <c r="F46" s="15">
        <v>45657</v>
      </c>
      <c r="G46" s="19"/>
      <c r="H46" s="19">
        <v>0.09</v>
      </c>
      <c r="I46" s="21" t="s">
        <v>28</v>
      </c>
      <c r="J46" s="21">
        <v>0.16</v>
      </c>
      <c r="K46" s="21" t="s">
        <v>31</v>
      </c>
    </row>
    <row r="47" spans="1:11" x14ac:dyDescent="0.25">
      <c r="A47" s="13" t="s">
        <v>13</v>
      </c>
      <c r="B47" s="14" t="s">
        <v>12</v>
      </c>
      <c r="C47" s="14" t="s">
        <v>14</v>
      </c>
      <c r="D47" s="13" t="s">
        <v>9</v>
      </c>
      <c r="E47" s="15">
        <v>45206</v>
      </c>
      <c r="F47" s="15">
        <v>45230</v>
      </c>
      <c r="G47" s="19"/>
      <c r="H47" s="19">
        <v>0</v>
      </c>
      <c r="I47" s="21" t="s">
        <v>26</v>
      </c>
      <c r="J47" s="21">
        <v>0.16</v>
      </c>
      <c r="K47" s="21" t="s">
        <v>31</v>
      </c>
    </row>
    <row r="48" spans="1:11" x14ac:dyDescent="0.25">
      <c r="A48" s="13" t="s">
        <v>13</v>
      </c>
      <c r="B48" s="14" t="s">
        <v>12</v>
      </c>
      <c r="C48" s="14" t="s">
        <v>14</v>
      </c>
      <c r="D48" s="13" t="s">
        <v>9</v>
      </c>
      <c r="E48" s="15">
        <v>45231</v>
      </c>
      <c r="F48" s="15">
        <v>45260</v>
      </c>
      <c r="G48" s="19"/>
      <c r="H48" s="19">
        <v>0.03</v>
      </c>
      <c r="I48" s="21" t="s">
        <v>27</v>
      </c>
      <c r="J48" s="21">
        <v>0.16</v>
      </c>
      <c r="K48" s="21" t="s">
        <v>31</v>
      </c>
    </row>
    <row r="49" spans="1:11" x14ac:dyDescent="0.25">
      <c r="A49" s="13" t="s">
        <v>13</v>
      </c>
      <c r="B49" s="14" t="s">
        <v>12</v>
      </c>
      <c r="C49" s="14" t="s">
        <v>14</v>
      </c>
      <c r="D49" s="13" t="s">
        <v>9</v>
      </c>
      <c r="E49" s="15">
        <v>45261</v>
      </c>
      <c r="F49" s="15">
        <v>45291</v>
      </c>
      <c r="G49" s="19"/>
      <c r="H49" s="19">
        <v>7.0000000000000007E-2</v>
      </c>
      <c r="I49" s="21" t="s">
        <v>27</v>
      </c>
      <c r="J49" s="21">
        <v>0.16</v>
      </c>
      <c r="K49" s="21" t="s">
        <v>31</v>
      </c>
    </row>
    <row r="50" spans="1:11" x14ac:dyDescent="0.25">
      <c r="A50" s="13" t="s">
        <v>13</v>
      </c>
      <c r="B50" s="14" t="s">
        <v>12</v>
      </c>
      <c r="C50" s="14" t="s">
        <v>14</v>
      </c>
      <c r="D50" s="13" t="s">
        <v>9</v>
      </c>
      <c r="E50" s="15">
        <v>45292</v>
      </c>
      <c r="F50" s="15">
        <v>45322</v>
      </c>
      <c r="G50" s="19">
        <v>0.49696666666666661</v>
      </c>
      <c r="H50" s="19">
        <f t="shared" ref="H50:H58" si="3">MAX(0,G50/2-J50)</f>
        <v>8.8483333333333303E-2</v>
      </c>
      <c r="I50" s="21" t="s">
        <v>25</v>
      </c>
      <c r="J50" s="22">
        <v>0.16</v>
      </c>
      <c r="K50" s="22" t="s">
        <v>24</v>
      </c>
    </row>
    <row r="51" spans="1:11" x14ac:dyDescent="0.25">
      <c r="A51" s="13" t="s">
        <v>13</v>
      </c>
      <c r="B51" s="14" t="s">
        <v>12</v>
      </c>
      <c r="C51" s="14" t="s">
        <v>14</v>
      </c>
      <c r="D51" s="13" t="s">
        <v>9</v>
      </c>
      <c r="E51" s="15">
        <v>45323</v>
      </c>
      <c r="F51" s="15">
        <v>45350</v>
      </c>
      <c r="G51" s="19">
        <v>0.53826666666666656</v>
      </c>
      <c r="H51" s="19">
        <f t="shared" si="3"/>
        <v>0.10913333333333328</v>
      </c>
      <c r="I51" s="21" t="s">
        <v>25</v>
      </c>
      <c r="J51" s="21">
        <v>0.16</v>
      </c>
      <c r="K51" s="21" t="s">
        <v>31</v>
      </c>
    </row>
    <row r="52" spans="1:11" x14ac:dyDescent="0.25">
      <c r="A52" s="13" t="s">
        <v>13</v>
      </c>
      <c r="B52" s="14" t="s">
        <v>12</v>
      </c>
      <c r="C52" s="14" t="s">
        <v>14</v>
      </c>
      <c r="D52" s="13" t="s">
        <v>9</v>
      </c>
      <c r="E52" s="15">
        <v>45352</v>
      </c>
      <c r="F52" s="15">
        <v>45382</v>
      </c>
      <c r="G52" s="19">
        <v>0.38650000000000001</v>
      </c>
      <c r="H52" s="19">
        <f t="shared" si="3"/>
        <v>3.3250000000000002E-2</v>
      </c>
      <c r="I52" s="21" t="s">
        <v>25</v>
      </c>
      <c r="J52" s="21">
        <v>0.16</v>
      </c>
      <c r="K52" s="21" t="s">
        <v>31</v>
      </c>
    </row>
    <row r="53" spans="1:11" x14ac:dyDescent="0.25">
      <c r="A53" s="13" t="s">
        <v>13</v>
      </c>
      <c r="B53" s="14" t="s">
        <v>12</v>
      </c>
      <c r="C53" s="14" t="s">
        <v>14</v>
      </c>
      <c r="D53" s="13" t="s">
        <v>9</v>
      </c>
      <c r="E53" s="15">
        <v>45383</v>
      </c>
      <c r="F53" s="15">
        <v>45412</v>
      </c>
      <c r="G53" s="19">
        <v>0.30213333333333331</v>
      </c>
      <c r="H53" s="19">
        <f t="shared" si="3"/>
        <v>0</v>
      </c>
      <c r="I53" s="21" t="s">
        <v>25</v>
      </c>
      <c r="J53" s="21">
        <v>0.16</v>
      </c>
      <c r="K53" s="21" t="s">
        <v>31</v>
      </c>
    </row>
    <row r="54" spans="1:11" x14ac:dyDescent="0.25">
      <c r="A54" s="13" t="s">
        <v>13</v>
      </c>
      <c r="B54" s="14" t="s">
        <v>12</v>
      </c>
      <c r="C54" s="14" t="s">
        <v>14</v>
      </c>
      <c r="D54" s="13" t="s">
        <v>9</v>
      </c>
      <c r="E54" s="15">
        <v>45413</v>
      </c>
      <c r="F54" s="15">
        <v>45443</v>
      </c>
      <c r="G54" s="19">
        <v>0.1721</v>
      </c>
      <c r="H54" s="19">
        <f t="shared" si="3"/>
        <v>0</v>
      </c>
      <c r="I54" s="21" t="s">
        <v>25</v>
      </c>
      <c r="J54" s="21">
        <v>0.16</v>
      </c>
      <c r="K54" s="21" t="s">
        <v>31</v>
      </c>
    </row>
    <row r="55" spans="1:11" x14ac:dyDescent="0.25">
      <c r="A55" s="13" t="s">
        <v>13</v>
      </c>
      <c r="B55" s="14" t="s">
        <v>12</v>
      </c>
      <c r="C55" s="14" t="s">
        <v>14</v>
      </c>
      <c r="D55" s="13" t="s">
        <v>9</v>
      </c>
      <c r="E55" s="15">
        <v>45444</v>
      </c>
      <c r="F55" s="15">
        <v>45473</v>
      </c>
      <c r="G55" s="19">
        <v>0.12903333333333333</v>
      </c>
      <c r="H55" s="19">
        <f t="shared" si="3"/>
        <v>0</v>
      </c>
      <c r="I55" s="21" t="s">
        <v>25</v>
      </c>
      <c r="J55" s="21">
        <v>0.16</v>
      </c>
      <c r="K55" s="21" t="s">
        <v>31</v>
      </c>
    </row>
    <row r="56" spans="1:11" x14ac:dyDescent="0.25">
      <c r="A56" s="13" t="s">
        <v>13</v>
      </c>
      <c r="B56" s="14" t="s">
        <v>12</v>
      </c>
      <c r="C56" s="14" t="s">
        <v>14</v>
      </c>
      <c r="D56" s="13" t="s">
        <v>9</v>
      </c>
      <c r="E56" s="15">
        <v>45474</v>
      </c>
      <c r="F56" s="15">
        <v>45504</v>
      </c>
      <c r="G56" s="19">
        <v>6.2066666666666659E-2</v>
      </c>
      <c r="H56" s="19">
        <f t="shared" si="3"/>
        <v>0</v>
      </c>
      <c r="I56" s="21" t="s">
        <v>25</v>
      </c>
      <c r="J56" s="21">
        <v>0.16</v>
      </c>
      <c r="K56" s="21" t="s">
        <v>31</v>
      </c>
    </row>
    <row r="57" spans="1:11" x14ac:dyDescent="0.25">
      <c r="A57" s="13" t="s">
        <v>13</v>
      </c>
      <c r="B57" s="14" t="s">
        <v>12</v>
      </c>
      <c r="C57" s="14" t="s">
        <v>14</v>
      </c>
      <c r="D57" s="13" t="s">
        <v>9</v>
      </c>
      <c r="E57" s="15">
        <v>45505</v>
      </c>
      <c r="F57" s="15">
        <v>45535</v>
      </c>
      <c r="G57" s="19">
        <v>0.1414</v>
      </c>
      <c r="H57" s="19">
        <f t="shared" si="3"/>
        <v>0</v>
      </c>
      <c r="I57" s="21" t="s">
        <v>25</v>
      </c>
      <c r="J57" s="21">
        <v>0.16</v>
      </c>
      <c r="K57" s="21" t="s">
        <v>31</v>
      </c>
    </row>
    <row r="58" spans="1:11" x14ac:dyDescent="0.25">
      <c r="A58" s="13" t="s">
        <v>13</v>
      </c>
      <c r="B58" s="14" t="s">
        <v>12</v>
      </c>
      <c r="C58" s="14" t="s">
        <v>14</v>
      </c>
      <c r="D58" s="13" t="s">
        <v>9</v>
      </c>
      <c r="E58" s="15">
        <v>45536</v>
      </c>
      <c r="F58" s="15">
        <v>45565</v>
      </c>
      <c r="G58" s="19">
        <v>0</v>
      </c>
      <c r="H58" s="19">
        <f t="shared" si="3"/>
        <v>0</v>
      </c>
      <c r="I58" s="21" t="s">
        <v>25</v>
      </c>
      <c r="J58" s="21">
        <v>0.16</v>
      </c>
      <c r="K58" s="21" t="s">
        <v>31</v>
      </c>
    </row>
    <row r="59" spans="1:11" x14ac:dyDescent="0.25">
      <c r="A59" s="13" t="s">
        <v>13</v>
      </c>
      <c r="B59" s="14" t="s">
        <v>12</v>
      </c>
      <c r="C59" s="14" t="s">
        <v>14</v>
      </c>
      <c r="D59" s="13" t="s">
        <v>9</v>
      </c>
      <c r="E59" s="15">
        <v>45566</v>
      </c>
      <c r="F59" s="15">
        <v>45596</v>
      </c>
      <c r="G59" s="19"/>
      <c r="H59" s="19">
        <v>0</v>
      </c>
      <c r="I59" s="21" t="s">
        <v>28</v>
      </c>
      <c r="J59" s="21">
        <v>0.16</v>
      </c>
      <c r="K59" s="21" t="s">
        <v>31</v>
      </c>
    </row>
    <row r="60" spans="1:11" x14ac:dyDescent="0.25">
      <c r="A60" s="13" t="s">
        <v>13</v>
      </c>
      <c r="B60" s="14" t="s">
        <v>12</v>
      </c>
      <c r="C60" s="14" t="s">
        <v>14</v>
      </c>
      <c r="D60" s="13" t="s">
        <v>9</v>
      </c>
      <c r="E60" s="15">
        <v>45597</v>
      </c>
      <c r="F60" s="15">
        <v>45626</v>
      </c>
      <c r="G60" s="19"/>
      <c r="H60" s="19">
        <v>0.03</v>
      </c>
      <c r="I60" s="21" t="s">
        <v>28</v>
      </c>
      <c r="J60" s="21">
        <v>0.16</v>
      </c>
      <c r="K60" s="21" t="s">
        <v>31</v>
      </c>
    </row>
    <row r="61" spans="1:11" x14ac:dyDescent="0.25">
      <c r="A61" s="13" t="s">
        <v>13</v>
      </c>
      <c r="B61" s="14" t="s">
        <v>12</v>
      </c>
      <c r="C61" s="14" t="s">
        <v>14</v>
      </c>
      <c r="D61" s="13" t="s">
        <v>9</v>
      </c>
      <c r="E61" s="15">
        <v>45627</v>
      </c>
      <c r="F61" s="15">
        <v>45657</v>
      </c>
      <c r="G61" s="19"/>
      <c r="H61" s="19">
        <v>7.0000000000000007E-2</v>
      </c>
      <c r="I61" s="21" t="s">
        <v>28</v>
      </c>
      <c r="J61" s="21">
        <v>0.16</v>
      </c>
      <c r="K61" s="21" t="s">
        <v>31</v>
      </c>
    </row>
  </sheetData>
  <phoneticPr fontId="5" type="noConversion"/>
  <dataValidations disablePrompts="1" count="4">
    <dataValidation type="list" allowBlank="1" showInputMessage="1" showErrorMessage="1" errorTitle="option not allowed" sqref="B2:B61" xr:uid="{91BABBFA-B4FB-465E-90FD-5C18A810A230}">
      <formula1>factor</formula1>
    </dataValidation>
    <dataValidation type="list" allowBlank="1" showInputMessage="1" showErrorMessage="1" errorTitle="option not allowed" error="check" sqref="A2:A61" xr:uid="{89591E6E-4478-4528-A825-6EA6E9AA9A24}">
      <formula1>period</formula1>
    </dataValidation>
    <dataValidation type="list" allowBlank="1" showInputMessage="1" showErrorMessage="1" sqref="D2:D61" xr:uid="{D36F33B9-E28A-41C7-95CE-3F3D9652EDAF}">
      <formula1>area</formula1>
    </dataValidation>
    <dataValidation type="list" allowBlank="1" showInputMessage="1" showErrorMessage="1" sqref="C2:C61" xr:uid="{A003D2D2-D12C-4F45-90A6-96198F6B64D2}">
      <formula1>indicator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I D A A B Q S w M E F A A C A A g A J n R y W T V G M S C m A A A A 9 g A A A B I A H A B D b 2 5 m a W c v U G F j a 2 F n Z S 5 4 b W w g o h g A K K A U A A A A A A A A A A A A A A A A A A A A A A A A A A A A h Y 9 N D o I w G E S v Q r q n P 2 C i k o + S 6 M K N J C Y m x m 1 T K z R C M b R Y 7 u b C I 3 k F M Y q 6 c z l v 3 m L m f r 1 B 1 t d V c F G t 1 Y 1 J E c M U B c r I 5 q B N k a L O H c M Z y j h s h D y J Q g W D b G z S 2 0 O K S u f O C S H e e + x j 3 L Q F i S h l Z J + v t 7 J U t U A f W f + X Q 2 2 s E 0 Y q x G H 3 G s M j z O I J Z t M 5 p k B G C L k 2 X y E a 9 j 7 b H w j L r n J d q 7 g y 4 W o B Z I x A 3 h / 4 A 1 B L A w Q U A A I A C A A m d H J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n R y W S T Q 4 Z n a A A A A g A I A A B M A H A B G b 3 J t d W x h c y 9 T Z W N 0 a W 9 u M S 5 t I K I Y A C i g F A A A A A A A A A A A A A A A A A A A A A A A A A A A A N 3 P T U v D M B y A 8 f t g 3 y H U y 3 b p 2 5 i g M k T b O j O a F G Z w J L e t D e 0 / r k 1 J g q H 7 9 B t 4 9 g P o 6 b k 8 l 5 + V t Q M 9 o I + f J k / z 2 X x m u 6 O R D b o L 3 h k p U a Y b G a A N O s h T + G q 0 t 9 J k e n B y c H Y R d M 6 N 9 j G K j u M Y j t p L c 4 K w 1 n 3 0 D d I / m 4 2 c d g Y r D Z T x p M q L i W 6 5 E / n + L C C O u W q T k n U 9 V 9 z R C w W R f 5 6 J 2 t 3 e N s X g o c n w P V b 1 i u a F J + z r 9 h a x Y I W j W w F V F q 9 J v o f y 8 A a E t W u i X i Z y 4 S m d s M U 9 g U p 1 D 8 H y F w x a p M t / B l r 9 V d A V U E s B A i 0 A F A A C A A g A J n R y W T V G M S C m A A A A 9 g A A A B I A A A A A A A A A A A A A A A A A A A A A A E N v b m Z p Z y 9 Q Y W N r Y W d l L n h t b F B L A Q I t A B Q A A g A I A C Z 0 c l k P y u m r p A A A A O k A A A A T A A A A A A A A A A A A A A A A A P I A A A B b Q 2 9 u d G V u d F 9 U e X B l c 1 0 u e G 1 s U E s B A i 0 A F A A C A A g A J n R y W S T Q 4 Z n a A A A A g A I A A B M A A A A A A A A A A A A A A A A A 4 w E A A E Z v c m 1 1 b G F z L 1 N l Y 3 R p b 2 4 x L m 1 Q S w U G A A A A A A M A A w D C A A A A C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B I A A A A A A A C S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S F R N T C U y M E N v Z G U 8 L 0 l 0 Z W 1 Q Y X R o P j w v S X R l b U x v Y 2 F 0 a W 9 u P j x T d G F i b G V F b n R y a W V z P j x F b n R y e S B U e X B l P S J R d W V y e U l E I i B W Y W x 1 Z T 0 i c z E 0 Z T V k Z W Z i L T R l Z W E t N G E z N C 1 h N 2 Z l L W Y y Y j c 2 Y W V h Z j Q x Y y I g L z 4 8 R W 5 0 c n k g V H l w Z T 0 i R m l s b E V u Y W J s Z W Q i I F Z h b H V l P S J s M C I g L z 4 8 R W 5 0 c n k g V H l w Z T 0 i R m l s b E N v b H V t b l R 5 c G V z I i B W Y W x 1 Z T 0 i c 0 J n P T 0 i I C 8 + P E V u d H J 5 I F R 5 c G U 9 I k Z p b G x M Y X N 0 V X B k Y X R l Z C I g V m F s d W U 9 I m Q y M D I 0 L T E x L T E 4 V D E z O j A y O j U z L j U 0 M j k w O D J a I i A v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Q 2 9 1 b n Q i I F Z h b H V l P S J s M S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N v b H V t b k 5 h b W V z I i B W Y W x 1 Z T 0 i c 1 s m c X V v d D t I V E 1 M I E N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V E 1 M I E N v Z G U v Q X V 0 b 1 J l b W 9 2 Z W R D b 2 x 1 b W 5 z M S 5 7 S F R N T C B D b 2 R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h U T U w g Q 2 9 k Z S 9 B d X R v U m V t b 3 Z l Z E N v b H V t b n M x L n t I V E 1 M I E N v Z G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U T U w l M j B D b 2 R l J T I w K D I p P C 9 J d G V t U G F 0 a D 4 8 L 0 l 0 Z W 1 M b 2 N h d G l v b j 4 8 U 3 R h Y m x l R W 5 0 c m l l c z 4 8 R W 5 0 c n k g V H l w Z T 0 i U X V l c n l J R C I g V m F s d W U 9 I n N i M T c x N z k 3 Y S 0 5 Z W Q 1 L T R m O T A t Y T N j O S 0 w N m M y Z D Y 5 Y z k z N T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h U M T M 6 M D M 6 M z k u N D U 4 N T M 2 N V o i I C 8 + P E V u d H J 5 I F R 5 c G U 9 I k Z p b G x D b 2 x 1 b W 5 U e X B l c y I g V m F s d W U 9 I n N C Z z 0 9 I i A v P j x F b n R y e S B U e X B l P S J G a W x s Q 2 9 s d W 1 u T m F t Z X M i I F Z h b H V l P S J z W y Z x d W 9 0 O 0 h U T U w g Q 2 9 k Z S A o M i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V E 1 M I E N v Z G U g K D I p L 0 F 1 d G 9 S Z W 1 v d m V k Q 2 9 s d W 1 u c z E u e 0 h U T U w g Q 2 9 k Z S A o M i k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S F R N T C B D b 2 R l I C g y K S 9 B d X R v U m V t b 3 Z l Z E N v b H V t b n M x L n t I V E 1 M I E N v Z G U g K D I p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V E 1 M J T I w Q 2 9 k Z S U y M C g z K T w v S X R l b V B h d G g + P C 9 J d G V t T G 9 j Y X R p b 2 4 + P F N 0 Y W J s Z U V u d H J p Z X M + P E V u d H J 5 I F R 5 c G U 9 I l F 1 Z X J 5 S U Q i I F Z h b H V l P S J z O T l k Z W E 3 M 2 E t Z T M 3 O C 0 0 N D Q 2 L T h h N D Y t M G E 0 Y T U 0 M z U z N D g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Z X h 0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h U M T M 6 M D M 6 M z k u N D U 4 N T M 2 N V o i I C 8 + P E V u d H J 5 I F R 5 c G U 9 I k Z p b G x D b 2 x 1 b W 5 U e X B l c y I g V m F s d W U 9 I n N C Z z 0 9 I i A v P j x F b n R y e S B U e X B l P S J G a W x s Q 2 9 s d W 1 u T m F t Z X M i I F Z h b H V l P S J z W y Z x d W 9 0 O 0 h U T U w g Q 2 9 k Z S A o M i k m c X V v d D t d I i A v P j x F b n R y e S B U e X B l P S J G a W x s U 3 R h d H V z I i B W Y W x 1 Z T 0 i c 0 N v b X B s Z X R l I i A v P j x F b n R y e S B U e X B l P S J G a W x s Q 2 9 1 b n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F R N T C B D b 2 R l I C g y K S 9 B d X R v U m V t b 3 Z l Z E N v b H V t b n M x L n t I V E 1 M I E N v Z G U g K D I p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h U T U w g Q 2 9 k Z S A o M i k v Q X V 0 b 1 J l b W 9 2 Z W R D b 2 x 1 b W 5 z M S 5 7 S F R N T C B D b 2 R l I C g y K S w w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W t b j c A h k b Q a J K t P 0 C Y N C 1 A A A A A A I A A A A A A B B m A A A A A Q A A I A A A A E D M T d V B Y x 7 8 A M K v z Q h H k d Z 1 3 p A 6 8 F O j b 0 M 1 j A b + 5 c m Q A A A A A A 6 A A A A A A g A A I A A A A E 7 u N L h V m m W b 2 D l 7 B g 4 i f 5 n H I n D t B N 2 P r F k x b R a M W c M q U A A A A F S K d 9 w H E J 4 s + z H Z A T v W t 7 / L c Y d 7 r d m P h k J w S 6 0 Q 7 l F g w X B e z C U w B V W 7 K c u r d o B Y x 6 e n o u I O 4 D u U Y / L w 5 U o k e 5 I j V G J h s 8 v k n c W x J g d 3 Q e 0 F Q A A A A E U v g t Q G D M G B j X l t 3 J 2 d 2 7 L W n H 9 U y c w b X 7 m W / x X r W E M 5 u P F 9 e W u / g 4 d k b J r t C d / V P A R O Y z M A z g i C k N I 7 8 W I C 4 T w = < / D a t a M a s h u p > 
</file>

<file path=customXml/itemProps1.xml><?xml version="1.0" encoding="utf-8"?>
<ds:datastoreItem xmlns:ds="http://schemas.openxmlformats.org/officeDocument/2006/customXml" ds:itemID="{6CF4C15E-0CD7-4561-BD36-857B01EDC0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ari_scraped</vt:lpstr>
      <vt:lpstr>dia_scraped</vt:lpstr>
      <vt:lpstr>model_inputs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Checchi</dc:creator>
  <cp:lastModifiedBy>Francesco Checchi</cp:lastModifiedBy>
  <dcterms:created xsi:type="dcterms:W3CDTF">2024-11-18T12:53:40Z</dcterms:created>
  <dcterms:modified xsi:type="dcterms:W3CDTF">2024-11-18T17:37:50Z</dcterms:modified>
</cp:coreProperties>
</file>