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thindwa/Documents/PUBLICATION/Strataa/EDC/Paper/Figures/"/>
    </mc:Choice>
  </mc:AlternateContent>
  <bookViews>
    <workbookView xWindow="0" yWindow="460" windowWidth="28800" windowHeight="15880"/>
  </bookViews>
  <sheets>
    <sheet name="Figure S1 raw data" sheetId="7" r:id="rId1"/>
    <sheet name="Figure S1" sheetId="5" r:id="rId2"/>
    <sheet name="Figure S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7" l="1"/>
  <c r="Y2" i="7"/>
  <c r="X9" i="7"/>
  <c r="X3" i="7"/>
  <c r="X2" i="7"/>
  <c r="V2" i="7"/>
  <c r="T2" i="7"/>
  <c r="S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3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3" i="7"/>
  <c r="T22" i="7"/>
  <c r="S22" i="7"/>
  <c r="V21" i="7"/>
  <c r="Y21" i="7"/>
  <c r="W21" i="7"/>
  <c r="Z21" i="7"/>
  <c r="AA21" i="7"/>
  <c r="X21" i="7"/>
  <c r="V20" i="7"/>
  <c r="Y20" i="7"/>
  <c r="W20" i="7"/>
  <c r="Z20" i="7"/>
  <c r="AA20" i="7"/>
  <c r="X20" i="7"/>
  <c r="V19" i="7"/>
  <c r="Y19" i="7"/>
  <c r="W19" i="7"/>
  <c r="Z19" i="7"/>
  <c r="AA19" i="7"/>
  <c r="X19" i="7"/>
  <c r="V18" i="7"/>
  <c r="Y18" i="7"/>
  <c r="W18" i="7"/>
  <c r="Z18" i="7"/>
  <c r="AA18" i="7"/>
  <c r="X18" i="7"/>
  <c r="V17" i="7"/>
  <c r="Y17" i="7"/>
  <c r="W17" i="7"/>
  <c r="Z17" i="7"/>
  <c r="AA17" i="7"/>
  <c r="X17" i="7"/>
  <c r="V16" i="7"/>
  <c r="Y16" i="7"/>
  <c r="W16" i="7"/>
  <c r="Z16" i="7"/>
  <c r="AA16" i="7"/>
  <c r="X16" i="7"/>
  <c r="V15" i="7"/>
  <c r="Y15" i="7"/>
  <c r="W15" i="7"/>
  <c r="Z15" i="7"/>
  <c r="AA15" i="7"/>
  <c r="X15" i="7"/>
  <c r="V14" i="7"/>
  <c r="Y14" i="7"/>
  <c r="W14" i="7"/>
  <c r="Z14" i="7"/>
  <c r="AA14" i="7"/>
  <c r="X14" i="7"/>
  <c r="V13" i="7"/>
  <c r="Y13" i="7"/>
  <c r="W13" i="7"/>
  <c r="Z13" i="7"/>
  <c r="AA13" i="7"/>
  <c r="X13" i="7"/>
  <c r="V12" i="7"/>
  <c r="Y12" i="7"/>
  <c r="W12" i="7"/>
  <c r="Z12" i="7"/>
  <c r="AA12" i="7"/>
  <c r="X12" i="7"/>
  <c r="V11" i="7"/>
  <c r="Y11" i="7"/>
  <c r="W11" i="7"/>
  <c r="Z11" i="7"/>
  <c r="AA11" i="7"/>
  <c r="X11" i="7"/>
  <c r="V10" i="7"/>
  <c r="Y10" i="7"/>
  <c r="W10" i="7"/>
  <c r="Z10" i="7"/>
  <c r="AA10" i="7"/>
  <c r="X10" i="7"/>
  <c r="V9" i="7"/>
  <c r="Y9" i="7"/>
  <c r="W9" i="7"/>
  <c r="Z9" i="7"/>
  <c r="AA9" i="7"/>
  <c r="V8" i="7"/>
  <c r="Y8" i="7"/>
  <c r="W8" i="7"/>
  <c r="Z8" i="7"/>
  <c r="AA8" i="7"/>
  <c r="X8" i="7"/>
  <c r="V7" i="7"/>
  <c r="Y7" i="7"/>
  <c r="W7" i="7"/>
  <c r="Z7" i="7"/>
  <c r="AA7" i="7"/>
  <c r="X7" i="7"/>
  <c r="V6" i="7"/>
  <c r="Y6" i="7"/>
  <c r="W6" i="7"/>
  <c r="Z6" i="7"/>
  <c r="AA6" i="7"/>
  <c r="X6" i="7"/>
  <c r="V5" i="7"/>
  <c r="Y5" i="7"/>
  <c r="W5" i="7"/>
  <c r="Z5" i="7"/>
  <c r="AA5" i="7"/>
  <c r="X5" i="7"/>
  <c r="V4" i="7"/>
  <c r="Y4" i="7"/>
  <c r="W4" i="7"/>
  <c r="Z4" i="7"/>
  <c r="AA4" i="7"/>
  <c r="X4" i="7"/>
  <c r="V3" i="7"/>
  <c r="Y3" i="7"/>
  <c r="W3" i="7"/>
  <c r="Z3" i="7"/>
  <c r="AA3" i="7"/>
  <c r="W2" i="7"/>
  <c r="Z2" i="7"/>
</calcChain>
</file>

<file path=xl/sharedStrings.xml><?xml version="1.0" encoding="utf-8"?>
<sst xmlns="http://schemas.openxmlformats.org/spreadsheetml/2006/main" count="97" uniqueCount="54">
  <si>
    <t>LUS</t>
  </si>
  <si>
    <t>GEM</t>
  </si>
  <si>
    <t>HES</t>
  </si>
  <si>
    <t>ELK</t>
  </si>
  <si>
    <t>SYB</t>
  </si>
  <si>
    <t>SIM</t>
  </si>
  <si>
    <t>MAK</t>
  </si>
  <si>
    <t>JOC</t>
  </si>
  <si>
    <t>FRJ</t>
  </si>
  <si>
    <t>MPK</t>
  </si>
  <si>
    <t>MIM</t>
  </si>
  <si>
    <t>BED</t>
  </si>
  <si>
    <t>CHM</t>
  </si>
  <si>
    <t>MTM</t>
  </si>
  <si>
    <t>FLK</t>
  </si>
  <si>
    <t>NAN</t>
  </si>
  <si>
    <t>THM</t>
  </si>
  <si>
    <t>EVC</t>
  </si>
  <si>
    <t>CLG</t>
  </si>
  <si>
    <t>GLM</t>
  </si>
  <si>
    <t>sat_wgt</t>
  </si>
  <si>
    <t>fieldworker</t>
  </si>
  <si>
    <t>enumerated</t>
  </si>
  <si>
    <t>4jul-5aug 2016 (before retraining)</t>
  </si>
  <si>
    <t>8aug-18sep 2016 (after retraining)</t>
  </si>
  <si>
    <t>enumerator</t>
  </si>
  <si>
    <t>error11</t>
  </si>
  <si>
    <t>speed11</t>
  </si>
  <si>
    <t>error8</t>
  </si>
  <si>
    <t>speed8</t>
  </si>
  <si>
    <t>error7</t>
  </si>
  <si>
    <t>speed7</t>
  </si>
  <si>
    <t>error6</t>
  </si>
  <si>
    <t>speed6</t>
  </si>
  <si>
    <t>error5</t>
  </si>
  <si>
    <t>speed5</t>
  </si>
  <si>
    <t>error4</t>
  </si>
  <si>
    <t>speed4</t>
  </si>
  <si>
    <t>error3</t>
  </si>
  <si>
    <t>speed3</t>
  </si>
  <si>
    <t>error2</t>
  </si>
  <si>
    <t>speed2</t>
  </si>
  <si>
    <t>hhm</t>
  </si>
  <si>
    <t>terror</t>
  </si>
  <si>
    <t>tspeed</t>
  </si>
  <si>
    <t>z-error</t>
  </si>
  <si>
    <t>z-speed</t>
  </si>
  <si>
    <t>sat</t>
  </si>
  <si>
    <t>z-error-wgt</t>
  </si>
  <si>
    <t>z-speed-wgt</t>
  </si>
  <si>
    <t>total_mm</t>
  </si>
  <si>
    <t>Mean</t>
  </si>
  <si>
    <t>SD</t>
  </si>
  <si>
    <t>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</si>
</sst>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1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/>
    <xf numFmtId="164" fontId="0" fillId="0" borderId="4" xfId="0" applyNumberFormat="1" applyFont="1" applyFill="1" applyBorder="1"/>
    <xf numFmtId="164" fontId="0" fillId="3" borderId="0" xfId="0" applyNumberFormat="1" applyFont="1" applyFill="1" applyBorder="1"/>
    <xf numFmtId="1" fontId="0" fillId="0" borderId="5" xfId="0" applyNumberFormat="1" applyFont="1" applyFill="1" applyBorder="1" applyAlignment="1">
      <alignment horizontal="center"/>
    </xf>
    <xf numFmtId="164" fontId="0" fillId="0" borderId="6" xfId="0" applyNumberFormat="1" applyFont="1" applyFill="1" applyBorder="1"/>
    <xf numFmtId="2" fontId="0" fillId="0" borderId="7" xfId="0" applyNumberFormat="1" applyFont="1" applyFill="1" applyBorder="1"/>
    <xf numFmtId="164" fontId="0" fillId="3" borderId="7" xfId="0" applyNumberFormat="1" applyFont="1" applyFill="1" applyBorder="1"/>
    <xf numFmtId="164" fontId="0" fillId="0" borderId="7" xfId="0" applyNumberFormat="1" applyFont="1" applyFill="1" applyBorder="1"/>
    <xf numFmtId="1" fontId="0" fillId="0" borderId="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1" fontId="1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right"/>
    </xf>
    <xf numFmtId="164" fontId="1" fillId="0" borderId="5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7918427242136"/>
          <c:y val="0.0886636948350109"/>
          <c:w val="0.895732803005406"/>
          <c:h val="0.8392982456140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S1'!$B$1</c:f>
              <c:strCache>
                <c:ptCount val="1"/>
                <c:pt idx="0">
                  <c:v>sat_wgt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  <a:prstDash val="dash"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  <a:prstDash val="dash"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  <a:prstDash val="dash"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  <a:prstDash val="dash"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  <a:prstDash val="dash"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  <a:prstDash val="dash"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  <a:prstDash val="dash"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  <a:prstDash val="dash"/>
              </a:ln>
              <a:effectLst/>
            </c:spPr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is-IS" sz="1100" b="1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rPr>
                      <a:t>3,373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uk-UA"/>
                      <a:t>3,330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i-FI"/>
                      <a:t>4,679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cs-CZ"/>
                      <a:t>3,490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uk-UA"/>
                      <a:t>3,347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cs-CZ"/>
                      <a:t>4,883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is-IS" b="1">
                        <a:latin typeface="Arial" charset="0"/>
                        <a:ea typeface="Arial" charset="0"/>
                        <a:cs typeface="Arial" charset="0"/>
                      </a:rPr>
                      <a:t>5,098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uk-UA"/>
                      <a:t>3,446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uk-UA"/>
                      <a:t>3,397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i-FI"/>
                      <a:t>3,028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uk-UA"/>
                      <a:t>3,039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i-FI"/>
                      <a:t>3,714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is-IS"/>
                      <a:t>3,573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is-IS"/>
                      <a:t>3,609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i-FI"/>
                      <a:t>3,937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uk-UA"/>
                      <a:t>3,391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is-IS"/>
                      <a:t>4,020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is-IS"/>
                      <a:t>3,462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uk-UA"/>
                      <a:t>3,376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is-IS"/>
                      <a:t>3,127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S1'!$A$2:$A$21</c:f>
              <c:strCache>
                <c:ptCount val="20"/>
                <c:pt idx="0">
                  <c:v>GEM</c:v>
                </c:pt>
                <c:pt idx="1">
                  <c:v>HES</c:v>
                </c:pt>
                <c:pt idx="2">
                  <c:v>ELK</c:v>
                </c:pt>
                <c:pt idx="3">
                  <c:v>SYB</c:v>
                </c:pt>
                <c:pt idx="4">
                  <c:v>SIM</c:v>
                </c:pt>
                <c:pt idx="5">
                  <c:v>MAK</c:v>
                </c:pt>
                <c:pt idx="6">
                  <c:v>JOC</c:v>
                </c:pt>
                <c:pt idx="7">
                  <c:v>FRJ</c:v>
                </c:pt>
                <c:pt idx="8">
                  <c:v>MPK</c:v>
                </c:pt>
                <c:pt idx="9">
                  <c:v>MIM</c:v>
                </c:pt>
                <c:pt idx="10">
                  <c:v>LUS</c:v>
                </c:pt>
                <c:pt idx="11">
                  <c:v>BED</c:v>
                </c:pt>
                <c:pt idx="12">
                  <c:v>CHM</c:v>
                </c:pt>
                <c:pt idx="13">
                  <c:v>MTM</c:v>
                </c:pt>
                <c:pt idx="14">
                  <c:v>FLK</c:v>
                </c:pt>
                <c:pt idx="15">
                  <c:v>NAN</c:v>
                </c:pt>
                <c:pt idx="16">
                  <c:v>THM</c:v>
                </c:pt>
                <c:pt idx="17">
                  <c:v>EVC</c:v>
                </c:pt>
                <c:pt idx="18">
                  <c:v>CLG</c:v>
                </c:pt>
                <c:pt idx="19">
                  <c:v>GLM</c:v>
                </c:pt>
              </c:strCache>
            </c:strRef>
          </c:cat>
          <c:val>
            <c:numRef>
              <c:f>'Figure S1'!$B$2:$B$21</c:f>
              <c:numCache>
                <c:formatCode>0.0</c:formatCode>
                <c:ptCount val="20"/>
                <c:pt idx="0">
                  <c:v>1.43657498093158</c:v>
                </c:pt>
                <c:pt idx="1">
                  <c:v>-1.234092829618424</c:v>
                </c:pt>
                <c:pt idx="2">
                  <c:v>-0.590467398935507</c:v>
                </c:pt>
                <c:pt idx="3">
                  <c:v>-0.699300503218857</c:v>
                </c:pt>
                <c:pt idx="4">
                  <c:v>-0.671276758478673</c:v>
                </c:pt>
                <c:pt idx="5">
                  <c:v>-0.151597674614599</c:v>
                </c:pt>
                <c:pt idx="6">
                  <c:v>1.498691195057807</c:v>
                </c:pt>
                <c:pt idx="7">
                  <c:v>0.52608827868391</c:v>
                </c:pt>
                <c:pt idx="8">
                  <c:v>-0.306618101881781</c:v>
                </c:pt>
                <c:pt idx="9">
                  <c:v>-0.264370585927169</c:v>
                </c:pt>
                <c:pt idx="10">
                  <c:v>-0.268193974548291</c:v>
                </c:pt>
                <c:pt idx="11">
                  <c:v>-0.1614791389581</c:v>
                </c:pt>
                <c:pt idx="12">
                  <c:v>0.342923797075977</c:v>
                </c:pt>
                <c:pt idx="13">
                  <c:v>0.244622033909987</c:v>
                </c:pt>
                <c:pt idx="14">
                  <c:v>-0.423616901657182</c:v>
                </c:pt>
                <c:pt idx="15">
                  <c:v>0.561621084411276</c:v>
                </c:pt>
                <c:pt idx="16">
                  <c:v>-0.352424222870872</c:v>
                </c:pt>
                <c:pt idx="17">
                  <c:v>0.109745737324549</c:v>
                </c:pt>
                <c:pt idx="18">
                  <c:v>-0.293072263019188</c:v>
                </c:pt>
                <c:pt idx="19">
                  <c:v>0.696243246333552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806272"/>
        <c:axId val="1568808592"/>
      </c:barChart>
      <c:catAx>
        <c:axId val="15688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" spcFirstLastPara="1" vertOverflow="ellipsis" vert="horz" wrap="square" anchor="b" anchorCtr="1"/>
          <a:lstStyle/>
          <a:p>
            <a:pPr>
              <a:defRPr sz="1100" b="0" i="0" u="none" strike="noStrike" kern="1200" baseline="0">
                <a:ln w="25400">
                  <a:noFill/>
                </a:ln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568808592"/>
        <c:crosses val="autoZero"/>
        <c:auto val="1"/>
        <c:lblAlgn val="ctr"/>
        <c:lblOffset val="100"/>
        <c:noMultiLvlLbl val="0"/>
      </c:catAx>
      <c:valAx>
        <c:axId val="15688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8623009367231"/>
          <c:y val="0.118217054263566"/>
          <c:w val="0.917429976678135"/>
          <c:h val="0.710035222281153"/>
        </c:manualLayout>
      </c:layout>
      <c:lineChart>
        <c:grouping val="standard"/>
        <c:varyColors val="0"/>
        <c:ser>
          <c:idx val="0"/>
          <c:order val="0"/>
          <c:tx>
            <c:strRef>
              <c:f>'Figure S2'!$B$1</c:f>
              <c:strCache>
                <c:ptCount val="1"/>
                <c:pt idx="0">
                  <c:v>4jul-5aug 2016 (before retraining)</c:v>
                </c:pt>
              </c:strCache>
            </c:strRef>
          </c:tx>
          <c:spPr>
            <a:ln w="25400" cap="flat">
              <a:solidFill>
                <a:schemeClr val="tx1"/>
              </a:solidFill>
              <a:bevel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25400" cap="sq">
                <a:solidFill>
                  <a:schemeClr val="tx1"/>
                </a:solidFill>
                <a:bevel/>
              </a:ln>
              <a:effectLst/>
            </c:spPr>
          </c:marker>
          <c:cat>
            <c:strRef>
              <c:f>'Figure S2'!$A$2:$A$21</c:f>
              <c:strCache>
                <c:ptCount val="20"/>
                <c:pt idx="0">
                  <c:v>GEM</c:v>
                </c:pt>
                <c:pt idx="1">
                  <c:v>HES</c:v>
                </c:pt>
                <c:pt idx="2">
                  <c:v>ELK</c:v>
                </c:pt>
                <c:pt idx="3">
                  <c:v>SYB</c:v>
                </c:pt>
                <c:pt idx="4">
                  <c:v>SIM</c:v>
                </c:pt>
                <c:pt idx="5">
                  <c:v>MAK</c:v>
                </c:pt>
                <c:pt idx="6">
                  <c:v>JOC</c:v>
                </c:pt>
                <c:pt idx="7">
                  <c:v>FRJ</c:v>
                </c:pt>
                <c:pt idx="8">
                  <c:v>MPK</c:v>
                </c:pt>
                <c:pt idx="9">
                  <c:v>MIM</c:v>
                </c:pt>
                <c:pt idx="10">
                  <c:v>LUS</c:v>
                </c:pt>
                <c:pt idx="11">
                  <c:v>BED</c:v>
                </c:pt>
                <c:pt idx="12">
                  <c:v>CHM</c:v>
                </c:pt>
                <c:pt idx="13">
                  <c:v>MTM</c:v>
                </c:pt>
                <c:pt idx="14">
                  <c:v>FLK</c:v>
                </c:pt>
                <c:pt idx="15">
                  <c:v>NAN</c:v>
                </c:pt>
                <c:pt idx="16">
                  <c:v>THM</c:v>
                </c:pt>
                <c:pt idx="17">
                  <c:v>EVC</c:v>
                </c:pt>
                <c:pt idx="18">
                  <c:v>CLG</c:v>
                </c:pt>
                <c:pt idx="19">
                  <c:v>GLM</c:v>
                </c:pt>
              </c:strCache>
            </c:strRef>
          </c:cat>
          <c:val>
            <c:numRef>
              <c:f>'Figure S2'!$B$2:$B$21</c:f>
              <c:numCache>
                <c:formatCode>0.0</c:formatCode>
                <c:ptCount val="20"/>
                <c:pt idx="0">
                  <c:v>2.08333333333333</c:v>
                </c:pt>
                <c:pt idx="1">
                  <c:v>39.58333333333333</c:v>
                </c:pt>
                <c:pt idx="2">
                  <c:v>25.0</c:v>
                </c:pt>
                <c:pt idx="3">
                  <c:v>14.58333333333333</c:v>
                </c:pt>
                <c:pt idx="4">
                  <c:v>4.166666666666666</c:v>
                </c:pt>
                <c:pt idx="5">
                  <c:v>70.83333333333334</c:v>
                </c:pt>
                <c:pt idx="6">
                  <c:v>2.083333333333333</c:v>
                </c:pt>
                <c:pt idx="7">
                  <c:v>10.41666666666667</c:v>
                </c:pt>
                <c:pt idx="8">
                  <c:v>31.25</c:v>
                </c:pt>
                <c:pt idx="9">
                  <c:v>16.66666666666666</c:v>
                </c:pt>
                <c:pt idx="10">
                  <c:v>66.66666666666665</c:v>
                </c:pt>
                <c:pt idx="11">
                  <c:v>18.75</c:v>
                </c:pt>
                <c:pt idx="12">
                  <c:v>22.91666666666666</c:v>
                </c:pt>
                <c:pt idx="13">
                  <c:v>50.0</c:v>
                </c:pt>
                <c:pt idx="14">
                  <c:v>18.75</c:v>
                </c:pt>
                <c:pt idx="15">
                  <c:v>10.41666666666667</c:v>
                </c:pt>
                <c:pt idx="16">
                  <c:v>12.5</c:v>
                </c:pt>
                <c:pt idx="17">
                  <c:v>25.0</c:v>
                </c:pt>
                <c:pt idx="18">
                  <c:v>16.66666666666666</c:v>
                </c:pt>
                <c:pt idx="19">
                  <c:v>14.58333333333333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S2'!$C$1</c:f>
              <c:strCache>
                <c:ptCount val="1"/>
                <c:pt idx="0">
                  <c:v>8aug-18sep 2016 (after retraining)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val>
            <c:numRef>
              <c:f>'Figure S2'!$C$2:$C$21</c:f>
              <c:numCache>
                <c:formatCode>0.0</c:formatCode>
                <c:ptCount val="20"/>
                <c:pt idx="0">
                  <c:v>4.25</c:v>
                </c:pt>
                <c:pt idx="1">
                  <c:v>3.25</c:v>
                </c:pt>
                <c:pt idx="2">
                  <c:v>4.33333333333333</c:v>
                </c:pt>
                <c:pt idx="3">
                  <c:v>17.0833333333333</c:v>
                </c:pt>
                <c:pt idx="4">
                  <c:v>8.75</c:v>
                </c:pt>
                <c:pt idx="5">
                  <c:v>7.0833333333333</c:v>
                </c:pt>
                <c:pt idx="6">
                  <c:v>12.5</c:v>
                </c:pt>
                <c:pt idx="7">
                  <c:v>25.0</c:v>
                </c:pt>
                <c:pt idx="8">
                  <c:v>13.4166666666667</c:v>
                </c:pt>
                <c:pt idx="9">
                  <c:v>19.1666666666667</c:v>
                </c:pt>
                <c:pt idx="10">
                  <c:v>12.8333333333333</c:v>
                </c:pt>
                <c:pt idx="11">
                  <c:v>8.75</c:v>
                </c:pt>
                <c:pt idx="12">
                  <c:v>11.0</c:v>
                </c:pt>
                <c:pt idx="13">
                  <c:v>12.75</c:v>
                </c:pt>
                <c:pt idx="14">
                  <c:v>8.5833333333333</c:v>
                </c:pt>
                <c:pt idx="15">
                  <c:v>14.58333333333333</c:v>
                </c:pt>
                <c:pt idx="16">
                  <c:v>4.5833333333333</c:v>
                </c:pt>
                <c:pt idx="17">
                  <c:v>12.9166666666667</c:v>
                </c:pt>
                <c:pt idx="18">
                  <c:v>15.0</c:v>
                </c:pt>
                <c:pt idx="19">
                  <c:v>12.8333333333333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382512"/>
        <c:axId val="1500386304"/>
      </c:lineChart>
      <c:catAx>
        <c:axId val="1500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500386304"/>
        <c:crosses val="autoZero"/>
        <c:auto val="1"/>
        <c:lblAlgn val="ctr"/>
        <c:lblOffset val="100"/>
        <c:noMultiLvlLbl val="0"/>
      </c:catAx>
      <c:valAx>
        <c:axId val="15003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5003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990696451023"/>
          <c:y val="0.935177282871688"/>
          <c:w val="0.517595777112949"/>
          <c:h val="0.051274200637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454046</xdr:colOff>
      <xdr:row>0</xdr:row>
      <xdr:rowOff>0</xdr:rowOff>
    </xdr:from>
    <xdr:to>
      <xdr:col>22</xdr:col>
      <xdr:colOff>640811</xdr:colOff>
      <xdr:row>43</xdr:row>
      <xdr:rowOff>91286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0.02201</cdr:x>
      <cdr:y>0.17063</cdr:y>
    </cdr:from>
    <cdr:to>
      <cdr:x>0.05398</cdr:x>
      <cdr:y>0.81292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287103" y="4024601"/>
          <a:ext cx="5514862" cy="39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Arial" charset="0"/>
              <a:ea typeface="Arial" charset="0"/>
              <a:cs typeface="Arial" charset="0"/>
            </a:rPr>
            <a:t>Performance (standardized % error &amp; speed/minute z-score)</a:t>
          </a:r>
        </a:p>
      </cdr:txBody>
    </cdr:sp>
  </cdr:relSizeAnchor>
  <cdr:relSizeAnchor xmlns:cdr="http://schemas.openxmlformats.org/drawingml/2006/chartDrawing">
    <cdr:from>
      <cdr:x>0.66097</cdr:x>
      <cdr:y>0.77465</cdr:y>
    </cdr:from>
    <cdr:to>
      <cdr:x>0.95279</cdr:x>
      <cdr:y>0.89898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181954" y="6651246"/>
          <a:ext cx="3612445" cy="1067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baseline="0">
              <a:latin typeface="Arial" charset="0"/>
              <a:ea typeface="Arial" charset="0"/>
              <a:cs typeface="Arial" charset="0"/>
            </a:rPr>
            <a:t>Fieldworker performance before retraining</a:t>
          </a:r>
        </a:p>
        <a:p xmlns:a="http://schemas.openxmlformats.org/drawingml/2006/main">
          <a:r>
            <a:rPr lang="en-US" sz="2400" b="1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---- </a:t>
          </a:r>
          <a:r>
            <a:rPr lang="en-US" sz="1400" b="0" baseline="0">
              <a:latin typeface="Arial" charset="0"/>
              <a:ea typeface="Arial" charset="0"/>
              <a:cs typeface="Arial" charset="0"/>
            </a:rPr>
            <a:t>Good performance</a:t>
          </a:r>
        </a:p>
        <a:p xmlns:a="http://schemas.openxmlformats.org/drawingml/2006/main">
          <a:r>
            <a:rPr lang="en-US" sz="1400" b="0" baseline="0">
              <a:latin typeface="Arial" charset="0"/>
              <a:ea typeface="Arial" charset="0"/>
              <a:cs typeface="Arial" charset="0"/>
            </a:rPr>
            <a:t>          Poor performance</a:t>
          </a:r>
        </a:p>
      </cdr:txBody>
    </cdr:sp>
  </cdr:relSizeAnchor>
  <cdr:relSizeAnchor xmlns:cdr="http://schemas.openxmlformats.org/drawingml/2006/chartDrawing">
    <cdr:from>
      <cdr:x>0.66667</cdr:x>
      <cdr:y>0.85625</cdr:y>
    </cdr:from>
    <cdr:to>
      <cdr:x>0.702</cdr:x>
      <cdr:y>0.85789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8252510" y="7351889"/>
          <a:ext cx="437444" cy="1411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0.38941</cdr:x>
      <cdr:y>0.17191</cdr:y>
    </cdr:from>
    <cdr:to>
      <cdr:x>0.59599</cdr:x>
      <cdr:y>0.22351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820356" y="1476021"/>
          <a:ext cx="2557265" cy="44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baseline="0">
              <a:latin typeface="Arial" charset="0"/>
              <a:ea typeface="Arial" charset="0"/>
              <a:cs typeface="Arial" charset="0"/>
            </a:rPr>
            <a:t>(total individuals enumerated)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316753</xdr:colOff>
      <xdr:row>0</xdr:row>
      <xdr:rowOff>0</xdr:rowOff>
    </xdr:from>
    <xdr:to>
      <xdr:col>24</xdr:col>
      <xdr:colOff>141941</xdr:colOff>
      <xdr:row>38</xdr:row>
      <xdr:rowOff>118035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0.00548</cdr:x>
      <cdr:y>0.16095</cdr:y>
    </cdr:from>
    <cdr:to>
      <cdr:x>0.04123</cdr:x>
      <cdr:y>0.77526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993394" y="3273095"/>
          <a:ext cx="4606696" cy="474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latin typeface="Arial" charset="0"/>
              <a:ea typeface="Arial" charset="0"/>
              <a:cs typeface="Arial" charset="0"/>
            </a:rPr>
            <a:t>Data errors per 10,000 data points</a:t>
          </a:r>
        </a:p>
      </cdr:txBody>
    </cdr:sp>
  </cdr:relSizeAnchor>
  <cdr:relSizeAnchor xmlns:cdr="http://schemas.openxmlformats.org/drawingml/2006/chartDrawing">
    <cdr:from>
      <cdr:x>0.32914</cdr:x>
      <cdr:y>0.87797</cdr:y>
    </cdr:from>
    <cdr:to>
      <cdr:x>0.6728</cdr:x>
      <cdr:y>0.94187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26333" y="6455967"/>
          <a:ext cx="4517236" cy="469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latin typeface="Arial" charset="0"/>
              <a:ea typeface="Arial" charset="0"/>
              <a:cs typeface="Arial" charset="0"/>
            </a:rPr>
            <a:t>Fieldworker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topLeftCell="E1" workbookViewId="0">
      <selection activeCell="L31" sqref="L31"/>
    </sheetView>
  </sheetViews>
  <sheetFormatPr baseColWidth="10" defaultColWidth="8.83203125" defaultRowHeight="15" x14ac:dyDescent="0.2"/>
  <cols>
    <col min="1" max="1" width="10.1640625" style="1" bestFit="1" customWidth="1"/>
    <col min="2" max="2" width="7.5" style="1" bestFit="1" customWidth="1"/>
    <col min="3" max="3" width="8.5" style="1" bestFit="1" customWidth="1"/>
    <col min="4" max="4" width="6.5" style="1" bestFit="1" customWidth="1"/>
    <col min="5" max="5" width="7.5" style="1" bestFit="1" customWidth="1"/>
    <col min="6" max="6" width="6.5" style="1" bestFit="1" customWidth="1"/>
    <col min="7" max="7" width="7.5" style="1" bestFit="1" customWidth="1"/>
    <col min="8" max="8" width="6.5" style="1" bestFit="1" customWidth="1"/>
    <col min="9" max="9" width="7.5" style="1" bestFit="1" customWidth="1"/>
    <col min="10" max="10" width="6.5" style="1" bestFit="1" customWidth="1"/>
    <col min="11" max="11" width="7.5" style="1" bestFit="1" customWidth="1"/>
    <col min="12" max="12" width="6.5" style="1" bestFit="1" customWidth="1"/>
    <col min="13" max="13" width="7.5" style="1" bestFit="1" customWidth="1"/>
    <col min="14" max="14" width="6.5" style="1" bestFit="1" customWidth="1"/>
    <col min="15" max="15" width="7.5" style="1" bestFit="1" customWidth="1"/>
    <col min="16" max="16" width="6.5" style="1" bestFit="1" customWidth="1"/>
    <col min="17" max="17" width="7.5" style="1" bestFit="1" customWidth="1"/>
    <col min="18" max="18" width="7" style="1" bestFit="1" customWidth="1"/>
    <col min="19" max="19" width="7" style="1" customWidth="1"/>
    <col min="20" max="21" width="8.83203125" style="1"/>
    <col min="22" max="22" width="9.1640625" style="1" bestFit="1" customWidth="1"/>
    <col min="23" max="23" width="10.1640625" style="1" bestFit="1" customWidth="1"/>
    <col min="24" max="24" width="9.5" style="1" customWidth="1"/>
    <col min="25" max="25" width="11" style="1" bestFit="1" customWidth="1"/>
    <col min="26" max="26" width="12" style="1" bestFit="1" customWidth="1"/>
    <col min="27" max="27" width="7.83203125" style="10" bestFit="1" customWidth="1"/>
    <col min="28" max="28" width="9.5" style="1" bestFit="1" customWidth="1"/>
    <col min="29" max="16384" width="8.83203125" style="1"/>
  </cols>
  <sheetData>
    <row r="1" spans="1:28" x14ac:dyDescent="0.2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13" t="s">
        <v>42</v>
      </c>
      <c r="S1" s="13" t="s">
        <v>43</v>
      </c>
      <c r="T1" s="13" t="s">
        <v>44</v>
      </c>
      <c r="U1" s="6"/>
      <c r="V1" s="14" t="s">
        <v>45</v>
      </c>
      <c r="W1" s="15" t="s">
        <v>46</v>
      </c>
      <c r="X1" s="16" t="s">
        <v>47</v>
      </c>
      <c r="Y1" s="15" t="s">
        <v>48</v>
      </c>
      <c r="Z1" s="15" t="s">
        <v>49</v>
      </c>
      <c r="AA1" s="17" t="s">
        <v>20</v>
      </c>
      <c r="AB1" s="18" t="s">
        <v>50</v>
      </c>
    </row>
    <row r="2" spans="1:28" x14ac:dyDescent="0.2">
      <c r="A2" s="2" t="s">
        <v>1</v>
      </c>
      <c r="B2" s="19">
        <v>6.25</v>
      </c>
      <c r="C2" s="19">
        <v>8.1</v>
      </c>
      <c r="D2" s="19">
        <v>6.25</v>
      </c>
      <c r="E2" s="19">
        <v>8.6</v>
      </c>
      <c r="F2" s="19">
        <v>6.25</v>
      </c>
      <c r="G2" s="19">
        <v>8.6999999999999993</v>
      </c>
      <c r="H2" s="19">
        <v>4.1666666666666661</v>
      </c>
      <c r="I2" s="1">
        <v>9.1999999999999993</v>
      </c>
      <c r="J2" s="8">
        <v>2.083333333333333</v>
      </c>
      <c r="K2" s="1">
        <v>9.5</v>
      </c>
      <c r="L2" s="1">
        <v>0</v>
      </c>
      <c r="M2" s="1">
        <v>10</v>
      </c>
      <c r="N2" s="8">
        <v>0</v>
      </c>
      <c r="O2" s="1">
        <v>10.7</v>
      </c>
      <c r="P2" s="8">
        <v>0</v>
      </c>
      <c r="Q2" s="1">
        <v>12.3</v>
      </c>
      <c r="R2" s="20">
        <v>3373</v>
      </c>
      <c r="S2" s="20">
        <f>SUM(B2,D2,F2,H2,J2,L2,N2,P2)</f>
        <v>24.999999999999996</v>
      </c>
      <c r="T2" s="21">
        <f>SUM(C2,E2,G2,I2,K2,M2,O2,Q2)</f>
        <v>77.099999999999994</v>
      </c>
      <c r="U2" s="8"/>
      <c r="V2" s="22">
        <f>STANDARDIZE(S2,$S$22,$S$23)</f>
        <v>-1.8807268395347978</v>
      </c>
      <c r="W2" s="8">
        <f>STANDARDIZE(T2,$T$22,$T$23)</f>
        <v>-1.1404737418627682</v>
      </c>
      <c r="X2" s="23">
        <f>-V2-W2</f>
        <v>3.021200581397566</v>
      </c>
      <c r="Y2" s="8">
        <f>V2*$S$24</f>
        <v>-0.75229073581391914</v>
      </c>
      <c r="Z2" s="8">
        <f>W2*$T$24</f>
        <v>-0.68428424511766084</v>
      </c>
      <c r="AA2" s="23">
        <f>-Y2-Z2</f>
        <v>1.43657498093158</v>
      </c>
      <c r="AB2" s="24">
        <v>3373</v>
      </c>
    </row>
    <row r="3" spans="1:28" x14ac:dyDescent="0.2">
      <c r="A3" s="2" t="s">
        <v>2</v>
      </c>
      <c r="B3" s="19">
        <v>31.25</v>
      </c>
      <c r="C3" s="19">
        <v>11</v>
      </c>
      <c r="D3" s="19">
        <v>14.583333333333334</v>
      </c>
      <c r="E3" s="19">
        <v>12</v>
      </c>
      <c r="F3" s="19">
        <v>6.25</v>
      </c>
      <c r="G3" s="19">
        <v>13.2</v>
      </c>
      <c r="H3" s="19">
        <v>16.666666666666664</v>
      </c>
      <c r="I3" s="1">
        <v>13.8</v>
      </c>
      <c r="J3" s="8">
        <v>39.583333333333329</v>
      </c>
      <c r="K3" s="1">
        <v>14.1</v>
      </c>
      <c r="L3" s="1">
        <v>18.75</v>
      </c>
      <c r="M3" s="1">
        <v>15.1</v>
      </c>
      <c r="N3" s="8">
        <v>10.416666666666668</v>
      </c>
      <c r="O3" s="1">
        <v>16.399999999999999</v>
      </c>
      <c r="P3" s="8">
        <v>2.083333333333333</v>
      </c>
      <c r="Q3" s="1">
        <v>16.7</v>
      </c>
      <c r="R3" s="20">
        <v>3330</v>
      </c>
      <c r="S3" s="20">
        <f t="shared" ref="S3:T21" si="0">SUM(B3,D3,F3,H3,J3,L3,N3,P3)</f>
        <v>139.58333333333334</v>
      </c>
      <c r="T3" s="21">
        <f t="shared" si="0"/>
        <v>112.3</v>
      </c>
      <c r="U3" s="8"/>
      <c r="V3" s="22">
        <f>STANDARDIZE(S3,$S$22,$S$23)</f>
        <v>0.16386471988989151</v>
      </c>
      <c r="W3" s="8">
        <f t="shared" ref="W3:W21" si="1">STANDARDIZE(T3,$T$22,$T$23)</f>
        <v>1.9475782361041123</v>
      </c>
      <c r="X3" s="23">
        <f>-V3-W3</f>
        <v>-2.1114429559940038</v>
      </c>
      <c r="Y3" s="8">
        <f t="shared" ref="Y3:Y21" si="2">V3*$S$24</f>
        <v>6.5545887955956603E-2</v>
      </c>
      <c r="Z3" s="8">
        <f t="shared" ref="Z3:Z21" si="3">W3*$T$24</f>
        <v>1.1685469416624674</v>
      </c>
      <c r="AA3" s="23">
        <f t="shared" ref="AA3:AA21" si="4">-Y3-Z3</f>
        <v>-1.2340928296184239</v>
      </c>
      <c r="AB3" s="24">
        <v>3330</v>
      </c>
    </row>
    <row r="4" spans="1:28" x14ac:dyDescent="0.2">
      <c r="A4" s="2" t="s">
        <v>3</v>
      </c>
      <c r="B4" s="19">
        <v>8.3333333333333321</v>
      </c>
      <c r="C4" s="19">
        <v>8.6</v>
      </c>
      <c r="D4" s="19">
        <v>35.416666666666671</v>
      </c>
      <c r="E4" s="19">
        <v>10</v>
      </c>
      <c r="F4" s="19">
        <v>6.25</v>
      </c>
      <c r="G4" s="19">
        <v>10.8</v>
      </c>
      <c r="H4" s="19">
        <v>31.25</v>
      </c>
      <c r="I4" s="1">
        <v>11.1</v>
      </c>
      <c r="J4" s="8">
        <v>25</v>
      </c>
      <c r="K4" s="1">
        <v>12</v>
      </c>
      <c r="L4" s="1">
        <v>25</v>
      </c>
      <c r="M4" s="1">
        <v>13.4</v>
      </c>
      <c r="N4" s="8">
        <v>22.916666666666664</v>
      </c>
      <c r="O4" s="1">
        <v>14.4</v>
      </c>
      <c r="P4" s="8">
        <v>12.5</v>
      </c>
      <c r="Q4" s="1">
        <v>16.100000000000001</v>
      </c>
      <c r="R4" s="20">
        <v>4679</v>
      </c>
      <c r="S4" s="20">
        <f>SUM(B4,D4,F4,H4,J4,L4,N4,P4)</f>
        <v>166.66666666666666</v>
      </c>
      <c r="T4" s="21">
        <f t="shared" si="0"/>
        <v>96.4</v>
      </c>
      <c r="U4" s="8"/>
      <c r="V4" s="22">
        <f t="shared" ref="V4:V20" si="5">STANDARDIZE(S4,$S$22,$S$23)</f>
        <v>0.64713181575390855</v>
      </c>
      <c r="W4" s="8">
        <f t="shared" si="1"/>
        <v>0.55269112105657336</v>
      </c>
      <c r="X4" s="23">
        <f t="shared" ref="X3:X21" si="6">-V4-W4</f>
        <v>-1.1998229368104818</v>
      </c>
      <c r="Y4" s="8">
        <f t="shared" si="2"/>
        <v>0.25885272630156342</v>
      </c>
      <c r="Z4" s="8">
        <f t="shared" si="3"/>
        <v>0.33161467263394401</v>
      </c>
      <c r="AA4" s="23">
        <f t="shared" si="4"/>
        <v>-0.59046739893550737</v>
      </c>
      <c r="AB4" s="24">
        <v>4679</v>
      </c>
    </row>
    <row r="5" spans="1:28" x14ac:dyDescent="0.2">
      <c r="A5" s="2" t="s">
        <v>4</v>
      </c>
      <c r="B5" s="19">
        <v>27.083333333333332</v>
      </c>
      <c r="C5" s="19">
        <v>10.8</v>
      </c>
      <c r="D5" s="19">
        <v>25</v>
      </c>
      <c r="E5" s="19">
        <v>11.6</v>
      </c>
      <c r="F5" s="19">
        <v>20.833333333333336</v>
      </c>
      <c r="G5" s="19">
        <v>11.8</v>
      </c>
      <c r="H5" s="19">
        <v>16.666666666666664</v>
      </c>
      <c r="I5" s="1">
        <v>12.1</v>
      </c>
      <c r="J5" s="8">
        <v>14.583333333333334</v>
      </c>
      <c r="K5" s="1">
        <v>12.6</v>
      </c>
      <c r="L5" s="1">
        <v>8.3333333333333321</v>
      </c>
      <c r="M5" s="1">
        <v>13.5</v>
      </c>
      <c r="N5" s="8">
        <v>4.1666666666666661</v>
      </c>
      <c r="O5" s="1">
        <v>15.2</v>
      </c>
      <c r="P5" s="8">
        <v>6.25</v>
      </c>
      <c r="Q5" s="1">
        <v>16.8</v>
      </c>
      <c r="R5" s="20">
        <v>3490</v>
      </c>
      <c r="S5" s="20">
        <f t="shared" si="0"/>
        <v>122.91666666666664</v>
      </c>
      <c r="T5" s="21">
        <f t="shared" si="0"/>
        <v>104.4</v>
      </c>
      <c r="U5" s="8"/>
      <c r="V5" s="22">
        <f t="shared" si="5"/>
        <v>-0.13353041602642748</v>
      </c>
      <c r="W5" s="8">
        <f t="shared" si="1"/>
        <v>1.2545211160490461</v>
      </c>
      <c r="X5" s="23">
        <f t="shared" si="6"/>
        <v>-1.1209907000226187</v>
      </c>
      <c r="Y5" s="8">
        <f t="shared" si="2"/>
        <v>-5.3412166410570998E-2</v>
      </c>
      <c r="Z5" s="8">
        <f t="shared" si="3"/>
        <v>0.75271266962942762</v>
      </c>
      <c r="AA5" s="23">
        <f t="shared" si="4"/>
        <v>-0.69930050321885662</v>
      </c>
      <c r="AB5" s="24">
        <v>3490</v>
      </c>
    </row>
    <row r="6" spans="1:28" x14ac:dyDescent="0.2">
      <c r="A6" s="2" t="s">
        <v>5</v>
      </c>
      <c r="B6" s="19">
        <v>18.75</v>
      </c>
      <c r="C6" s="19">
        <v>11.6</v>
      </c>
      <c r="D6" s="19">
        <v>16.666666666666664</v>
      </c>
      <c r="E6" s="19">
        <v>12.2</v>
      </c>
      <c r="F6" s="19">
        <v>12.5</v>
      </c>
      <c r="G6" s="19">
        <v>12.2</v>
      </c>
      <c r="H6" s="19">
        <v>6.25</v>
      </c>
      <c r="I6" s="1">
        <v>12.6</v>
      </c>
      <c r="J6" s="8">
        <v>4.1666666666666661</v>
      </c>
      <c r="K6" s="1">
        <v>13.3</v>
      </c>
      <c r="L6" s="1">
        <v>4.1666666666666661</v>
      </c>
      <c r="M6" s="1">
        <v>14.5</v>
      </c>
      <c r="N6" s="8">
        <v>4.1666666666666661</v>
      </c>
      <c r="O6" s="1">
        <v>16.600000000000001</v>
      </c>
      <c r="P6" s="8">
        <v>12.5</v>
      </c>
      <c r="Q6" s="1">
        <v>16.8</v>
      </c>
      <c r="R6" s="20">
        <v>3347</v>
      </c>
      <c r="S6" s="20">
        <f t="shared" si="0"/>
        <v>79.166666666666657</v>
      </c>
      <c r="T6" s="21">
        <f t="shared" si="0"/>
        <v>109.8</v>
      </c>
      <c r="U6" s="8"/>
      <c r="V6" s="22">
        <f>STANDARDIZE(S6,$S$22,$S$23)</f>
        <v>-0.91419264780676301</v>
      </c>
      <c r="W6" s="8">
        <f t="shared" si="1"/>
        <v>1.7282563626689644</v>
      </c>
      <c r="X6" s="23">
        <f t="shared" si="6"/>
        <v>-0.81406371486220142</v>
      </c>
      <c r="Y6" s="8">
        <f t="shared" si="2"/>
        <v>-0.36567705912270521</v>
      </c>
      <c r="Z6" s="8">
        <f t="shared" si="3"/>
        <v>1.0369538176013786</v>
      </c>
      <c r="AA6" s="23">
        <f t="shared" si="4"/>
        <v>-0.67127675847867341</v>
      </c>
      <c r="AB6" s="24">
        <v>3347</v>
      </c>
    </row>
    <row r="7" spans="1:28" x14ac:dyDescent="0.2">
      <c r="A7" s="2" t="s">
        <v>6</v>
      </c>
      <c r="B7" s="19">
        <v>27.083333333333332</v>
      </c>
      <c r="C7" s="19">
        <v>9.5</v>
      </c>
      <c r="D7" s="19">
        <v>14.583333333333334</v>
      </c>
      <c r="E7" s="19">
        <v>10.199999999999999</v>
      </c>
      <c r="F7" s="19">
        <v>12.5</v>
      </c>
      <c r="G7" s="19">
        <v>10.199999999999999</v>
      </c>
      <c r="H7" s="19">
        <v>12.5</v>
      </c>
      <c r="I7" s="1">
        <v>9.8000000000000007</v>
      </c>
      <c r="J7" s="8">
        <v>70.833333333333343</v>
      </c>
      <c r="K7" s="1">
        <v>9.9</v>
      </c>
      <c r="L7" s="1">
        <v>54.166666666666664</v>
      </c>
      <c r="M7" s="1">
        <v>10.8</v>
      </c>
      <c r="N7" s="8">
        <v>22.916666666666664</v>
      </c>
      <c r="O7" s="1">
        <v>10.1</v>
      </c>
      <c r="P7" s="8">
        <v>4.1666666666666661</v>
      </c>
      <c r="Q7" s="1">
        <v>10.5</v>
      </c>
      <c r="R7" s="20">
        <v>4883</v>
      </c>
      <c r="S7" s="20">
        <f t="shared" si="0"/>
        <v>218.74999999999997</v>
      </c>
      <c r="T7" s="21">
        <f t="shared" si="0"/>
        <v>81</v>
      </c>
      <c r="U7" s="8"/>
      <c r="V7" s="22">
        <f t="shared" si="5"/>
        <v>1.5764916154924034</v>
      </c>
      <c r="W7" s="8">
        <f t="shared" si="1"/>
        <v>-0.79833161930393726</v>
      </c>
      <c r="X7" s="23">
        <f t="shared" si="6"/>
        <v>-0.7781599961884661</v>
      </c>
      <c r="Y7" s="8">
        <f t="shared" si="2"/>
        <v>0.63059664619696143</v>
      </c>
      <c r="Z7" s="8">
        <f t="shared" si="3"/>
        <v>-0.47899897158236232</v>
      </c>
      <c r="AA7" s="23">
        <f t="shared" si="4"/>
        <v>-0.15159767461459911</v>
      </c>
      <c r="AB7" s="24">
        <v>4883</v>
      </c>
    </row>
    <row r="8" spans="1:28" x14ac:dyDescent="0.2">
      <c r="A8" s="2" t="s">
        <v>7</v>
      </c>
      <c r="B8" s="19">
        <v>12.5</v>
      </c>
      <c r="C8" s="19">
        <v>7.4</v>
      </c>
      <c r="D8" s="19">
        <v>16.666666666666664</v>
      </c>
      <c r="E8" s="19">
        <v>7.8</v>
      </c>
      <c r="F8" s="19">
        <v>14.583333333333334</v>
      </c>
      <c r="G8" s="19">
        <v>8</v>
      </c>
      <c r="H8" s="19">
        <v>6.25</v>
      </c>
      <c r="I8" s="1">
        <v>7.9</v>
      </c>
      <c r="J8" s="8">
        <v>2.083333333333333</v>
      </c>
      <c r="K8" s="1">
        <v>9</v>
      </c>
      <c r="L8" s="1">
        <v>2.083333333333333</v>
      </c>
      <c r="M8" s="1">
        <v>9.5</v>
      </c>
      <c r="N8" s="8">
        <v>2.083333333333333</v>
      </c>
      <c r="O8" s="1">
        <v>10.1</v>
      </c>
      <c r="P8" s="8">
        <v>2.083333333333333</v>
      </c>
      <c r="Q8" s="1">
        <v>11.7</v>
      </c>
      <c r="R8" s="20">
        <v>5098</v>
      </c>
      <c r="S8" s="20">
        <f t="shared" si="0"/>
        <v>58.333333333333343</v>
      </c>
      <c r="T8" s="21">
        <f t="shared" si="0"/>
        <v>71.400000000000006</v>
      </c>
      <c r="U8" s="8"/>
      <c r="V8" s="22">
        <f t="shared" si="5"/>
        <v>-1.2859365677021608</v>
      </c>
      <c r="W8" s="8">
        <f t="shared" si="1"/>
        <v>-1.640527613294904</v>
      </c>
      <c r="X8" s="23">
        <f t="shared" si="6"/>
        <v>2.9264641809970646</v>
      </c>
      <c r="Y8" s="8">
        <f t="shared" si="2"/>
        <v>-0.51437462708086434</v>
      </c>
      <c r="Z8" s="8">
        <f t="shared" si="3"/>
        <v>-0.98431656797694234</v>
      </c>
      <c r="AA8" s="23">
        <f t="shared" si="4"/>
        <v>1.4986911950578068</v>
      </c>
      <c r="AB8" s="24">
        <v>5098</v>
      </c>
    </row>
    <row r="9" spans="1:28" x14ac:dyDescent="0.2">
      <c r="A9" s="2" t="s">
        <v>8</v>
      </c>
      <c r="B9" s="19">
        <v>25</v>
      </c>
      <c r="C9" s="19">
        <v>9.3000000000000007</v>
      </c>
      <c r="D9" s="19">
        <v>8.3333333333333321</v>
      </c>
      <c r="E9" s="19">
        <v>9.9</v>
      </c>
      <c r="F9" s="19">
        <v>6.25</v>
      </c>
      <c r="G9" s="19">
        <v>10.4</v>
      </c>
      <c r="H9" s="19">
        <v>10.416666666666668</v>
      </c>
      <c r="I9" s="1">
        <v>10.7</v>
      </c>
      <c r="J9" s="8">
        <v>10.416666666666668</v>
      </c>
      <c r="K9" s="1">
        <v>11.2</v>
      </c>
      <c r="L9" s="1">
        <v>6.25</v>
      </c>
      <c r="M9" s="1">
        <v>11.5</v>
      </c>
      <c r="N9" s="8">
        <v>4.1666666666666661</v>
      </c>
      <c r="O9" s="1">
        <v>12</v>
      </c>
      <c r="P9" s="8">
        <v>2.083333333333333</v>
      </c>
      <c r="Q9" s="1">
        <v>12.9</v>
      </c>
      <c r="R9" s="20">
        <v>3446</v>
      </c>
      <c r="S9" s="20">
        <f t="shared" si="0"/>
        <v>72.916666666666671</v>
      </c>
      <c r="T9" s="21">
        <f t="shared" si="0"/>
        <v>87.9</v>
      </c>
      <c r="U9" s="8"/>
      <c r="V9" s="22">
        <f t="shared" si="5"/>
        <v>-1.0257158237753823</v>
      </c>
      <c r="W9" s="8">
        <f t="shared" si="1"/>
        <v>-0.19300324862292903</v>
      </c>
      <c r="X9" s="23">
        <f>-V9-W9</f>
        <v>1.2187190723983112</v>
      </c>
      <c r="Y9" s="8">
        <f t="shared" si="2"/>
        <v>-0.41028632951015293</v>
      </c>
      <c r="Z9" s="8">
        <f t="shared" si="3"/>
        <v>-0.11580194917375741</v>
      </c>
      <c r="AA9" s="23">
        <f t="shared" si="4"/>
        <v>0.52608827868391028</v>
      </c>
      <c r="AB9" s="24">
        <v>3446</v>
      </c>
    </row>
    <row r="10" spans="1:28" x14ac:dyDescent="0.2">
      <c r="A10" s="2" t="s">
        <v>9</v>
      </c>
      <c r="B10" s="19">
        <v>35.416666666666671</v>
      </c>
      <c r="C10" s="19">
        <v>8.8000000000000007</v>
      </c>
      <c r="D10" s="19">
        <v>14.583333333333334</v>
      </c>
      <c r="E10" s="19">
        <v>9.4</v>
      </c>
      <c r="F10" s="19">
        <v>35.416666666666671</v>
      </c>
      <c r="G10" s="19">
        <v>9.6</v>
      </c>
      <c r="H10" s="19">
        <v>35.416666666666671</v>
      </c>
      <c r="I10" s="1">
        <v>9.6999999999999993</v>
      </c>
      <c r="J10" s="8">
        <v>31.25</v>
      </c>
      <c r="K10" s="1">
        <v>10.199999999999999</v>
      </c>
      <c r="L10" s="1">
        <v>22.916666666666664</v>
      </c>
      <c r="M10" s="1">
        <v>11</v>
      </c>
      <c r="N10" s="8">
        <v>10.416666666666668</v>
      </c>
      <c r="O10" s="1">
        <v>13.3</v>
      </c>
      <c r="P10" s="8">
        <v>4.1666666666666661</v>
      </c>
      <c r="Q10" s="1">
        <v>15.9</v>
      </c>
      <c r="R10" s="20">
        <v>3397</v>
      </c>
      <c r="S10" s="20">
        <f t="shared" si="0"/>
        <v>189.58333333333334</v>
      </c>
      <c r="T10" s="21">
        <f t="shared" si="0"/>
        <v>87.9</v>
      </c>
      <c r="U10" s="8"/>
      <c r="V10" s="22">
        <f t="shared" si="5"/>
        <v>1.0560501276388468</v>
      </c>
      <c r="W10" s="8">
        <f t="shared" si="1"/>
        <v>-0.19300324862292903</v>
      </c>
      <c r="X10" s="23">
        <f t="shared" si="6"/>
        <v>-0.8630468790159177</v>
      </c>
      <c r="Y10" s="8">
        <f t="shared" si="2"/>
        <v>0.4224200510555387</v>
      </c>
      <c r="Z10" s="8">
        <f t="shared" si="3"/>
        <v>-0.11580194917375741</v>
      </c>
      <c r="AA10" s="23">
        <f t="shared" si="4"/>
        <v>-0.30661810188178129</v>
      </c>
      <c r="AB10" s="24">
        <v>3397</v>
      </c>
    </row>
    <row r="11" spans="1:28" x14ac:dyDescent="0.2">
      <c r="A11" s="2" t="s">
        <v>10</v>
      </c>
      <c r="B11" s="19">
        <v>29.166666666666668</v>
      </c>
      <c r="C11" s="19">
        <v>9</v>
      </c>
      <c r="D11" s="19">
        <v>31.25</v>
      </c>
      <c r="E11" s="19">
        <v>9.1999999999999993</v>
      </c>
      <c r="F11" s="19">
        <v>27.083333333333332</v>
      </c>
      <c r="G11" s="19">
        <v>9.3000000000000007</v>
      </c>
      <c r="H11" s="19">
        <v>22.916666666666664</v>
      </c>
      <c r="I11" s="1">
        <v>9.4</v>
      </c>
      <c r="J11" s="8">
        <v>16.666666666666664</v>
      </c>
      <c r="K11" s="1">
        <v>9.6</v>
      </c>
      <c r="L11" s="1">
        <v>66.666666666666657</v>
      </c>
      <c r="M11" s="1">
        <v>9.9</v>
      </c>
      <c r="N11" s="8">
        <v>37.5</v>
      </c>
      <c r="O11" s="1">
        <v>11</v>
      </c>
      <c r="P11" s="8">
        <v>6.25</v>
      </c>
      <c r="Q11" s="1">
        <v>13.2</v>
      </c>
      <c r="R11" s="20">
        <v>3028</v>
      </c>
      <c r="S11" s="20">
        <f t="shared" si="0"/>
        <v>237.49999999999997</v>
      </c>
      <c r="T11" s="21">
        <f t="shared" si="0"/>
        <v>80.600000000000009</v>
      </c>
      <c r="U11" s="8"/>
      <c r="V11" s="22">
        <f t="shared" si="5"/>
        <v>1.9110611433982614</v>
      </c>
      <c r="W11" s="8">
        <f t="shared" si="1"/>
        <v>-0.83342311905356015</v>
      </c>
      <c r="X11" s="23">
        <f t="shared" si="6"/>
        <v>-1.0776380243447012</v>
      </c>
      <c r="Y11" s="8">
        <f t="shared" si="2"/>
        <v>0.76442445735930464</v>
      </c>
      <c r="Z11" s="8">
        <f t="shared" si="3"/>
        <v>-0.50005387143213609</v>
      </c>
      <c r="AA11" s="23">
        <f t="shared" si="4"/>
        <v>-0.26437058592716856</v>
      </c>
      <c r="AB11" s="24">
        <v>3028</v>
      </c>
    </row>
    <row r="12" spans="1:28" x14ac:dyDescent="0.2">
      <c r="A12" s="2" t="s">
        <v>0</v>
      </c>
      <c r="B12" s="19">
        <v>20.833333333333336</v>
      </c>
      <c r="C12" s="19">
        <v>8.6</v>
      </c>
      <c r="D12" s="19">
        <v>14.583333333333334</v>
      </c>
      <c r="E12" s="19">
        <v>9.1</v>
      </c>
      <c r="F12" s="19">
        <v>12.5</v>
      </c>
      <c r="G12" s="19">
        <v>9.5</v>
      </c>
      <c r="H12" s="19">
        <v>8.3333333333333321</v>
      </c>
      <c r="I12" s="1">
        <v>9.8000000000000007</v>
      </c>
      <c r="J12" s="8">
        <v>66.666666666666657</v>
      </c>
      <c r="K12" s="1">
        <v>10.3</v>
      </c>
      <c r="L12" s="1">
        <v>43.75</v>
      </c>
      <c r="M12" s="1">
        <v>11.5</v>
      </c>
      <c r="N12" s="8">
        <v>12.5</v>
      </c>
      <c r="O12" s="1">
        <v>13.8</v>
      </c>
      <c r="P12" s="8">
        <v>2.083333333333333</v>
      </c>
      <c r="Q12" s="1">
        <v>15.7</v>
      </c>
      <c r="R12" s="20">
        <v>3039</v>
      </c>
      <c r="S12" s="20">
        <f t="shared" si="0"/>
        <v>181.25</v>
      </c>
      <c r="T12" s="21">
        <f t="shared" si="0"/>
        <v>88.3</v>
      </c>
      <c r="U12" s="8"/>
      <c r="V12" s="22">
        <f t="shared" si="5"/>
        <v>0.9073525596806874</v>
      </c>
      <c r="W12" s="8">
        <f t="shared" si="1"/>
        <v>-0.15791174887330611</v>
      </c>
      <c r="X12" s="23">
        <f t="shared" si="6"/>
        <v>-0.74944081080738134</v>
      </c>
      <c r="Y12" s="8">
        <f t="shared" si="2"/>
        <v>0.362941023872275</v>
      </c>
      <c r="Z12" s="8">
        <f t="shared" si="3"/>
        <v>-9.4747049323983659E-2</v>
      </c>
      <c r="AA12" s="23">
        <f t="shared" si="4"/>
        <v>-0.26819397454829136</v>
      </c>
      <c r="AB12" s="24">
        <v>3039</v>
      </c>
    </row>
    <row r="13" spans="1:28" x14ac:dyDescent="0.2">
      <c r="A13" s="2" t="s">
        <v>11</v>
      </c>
      <c r="B13" s="19">
        <v>18.75</v>
      </c>
      <c r="C13" s="19">
        <v>9.8000000000000007</v>
      </c>
      <c r="D13" s="19">
        <v>6.25</v>
      </c>
      <c r="E13" s="19">
        <v>10.5</v>
      </c>
      <c r="F13" s="19">
        <v>41.666666666666671</v>
      </c>
      <c r="G13" s="19">
        <v>12.4</v>
      </c>
      <c r="H13" s="19">
        <v>31.25</v>
      </c>
      <c r="I13" s="1">
        <v>11</v>
      </c>
      <c r="J13" s="8">
        <v>18.75</v>
      </c>
      <c r="K13" s="1">
        <v>11.5</v>
      </c>
      <c r="L13" s="1">
        <v>4.1666666666666661</v>
      </c>
      <c r="M13" s="1">
        <v>11.9</v>
      </c>
      <c r="N13" s="8">
        <v>2.083333333333333</v>
      </c>
      <c r="O13" s="1">
        <v>12.2</v>
      </c>
      <c r="P13" s="8">
        <v>2.083333333333333</v>
      </c>
      <c r="Q13" s="1">
        <v>14.6</v>
      </c>
      <c r="R13" s="20">
        <v>3714</v>
      </c>
      <c r="S13" s="20">
        <f t="shared" si="0"/>
        <v>125</v>
      </c>
      <c r="T13" s="21">
        <f t="shared" si="0"/>
        <v>93.9</v>
      </c>
      <c r="U13" s="8"/>
      <c r="V13" s="22">
        <f t="shared" si="5"/>
        <v>-9.6356024036887269E-2</v>
      </c>
      <c r="W13" s="8">
        <f t="shared" si="1"/>
        <v>0.33336924762142556</v>
      </c>
      <c r="X13" s="23">
        <f t="shared" si="6"/>
        <v>-0.2370132235845383</v>
      </c>
      <c r="Y13" s="8">
        <f t="shared" si="2"/>
        <v>-3.8542409614754913E-2</v>
      </c>
      <c r="Z13" s="8">
        <f t="shared" si="3"/>
        <v>0.20002154857285534</v>
      </c>
      <c r="AA13" s="23">
        <f t="shared" si="4"/>
        <v>-0.16147913895810043</v>
      </c>
      <c r="AB13" s="24">
        <v>3714</v>
      </c>
    </row>
    <row r="14" spans="1:28" x14ac:dyDescent="0.2">
      <c r="A14" s="2" t="s">
        <v>12</v>
      </c>
      <c r="B14" s="19">
        <v>11</v>
      </c>
      <c r="C14" s="19">
        <v>6.3</v>
      </c>
      <c r="D14" s="19">
        <v>10</v>
      </c>
      <c r="E14" s="19">
        <v>10.6</v>
      </c>
      <c r="F14" s="19">
        <v>12</v>
      </c>
      <c r="G14" s="19">
        <v>11.7</v>
      </c>
      <c r="H14" s="19">
        <v>9</v>
      </c>
      <c r="I14" s="1">
        <v>12.4</v>
      </c>
      <c r="J14" s="8">
        <v>22.9166666666667</v>
      </c>
      <c r="K14" s="1">
        <v>11.9</v>
      </c>
      <c r="L14" s="1">
        <v>12.5833333333333</v>
      </c>
      <c r="M14" s="1">
        <v>12.7</v>
      </c>
      <c r="N14" s="8">
        <v>10.416666666666668</v>
      </c>
      <c r="O14" s="1">
        <v>11</v>
      </c>
      <c r="P14" s="8">
        <v>5.5</v>
      </c>
      <c r="Q14" s="1">
        <v>12</v>
      </c>
      <c r="R14" s="20">
        <v>3573</v>
      </c>
      <c r="S14" s="20">
        <f t="shared" si="0"/>
        <v>93.416666666666671</v>
      </c>
      <c r="T14" s="21">
        <f t="shared" si="0"/>
        <v>88.6</v>
      </c>
      <c r="U14" s="8"/>
      <c r="V14" s="22">
        <f t="shared" si="5"/>
        <v>-0.65991980659831062</v>
      </c>
      <c r="W14" s="8">
        <f t="shared" si="1"/>
        <v>-0.13159312406108864</v>
      </c>
      <c r="X14" s="23">
        <f t="shared" si="6"/>
        <v>0.79151293065939932</v>
      </c>
      <c r="Y14" s="8">
        <f t="shared" si="2"/>
        <v>-0.26396792263932428</v>
      </c>
      <c r="Z14" s="8">
        <f t="shared" si="3"/>
        <v>-7.8955874436653181E-2</v>
      </c>
      <c r="AA14" s="23">
        <f t="shared" si="4"/>
        <v>0.34292379707597748</v>
      </c>
      <c r="AB14" s="24">
        <v>3573</v>
      </c>
    </row>
    <row r="15" spans="1:28" x14ac:dyDescent="0.2">
      <c r="A15" s="2" t="s">
        <v>13</v>
      </c>
      <c r="B15" s="19">
        <v>18.75</v>
      </c>
      <c r="C15" s="19">
        <v>8.9</v>
      </c>
      <c r="D15" s="19">
        <v>10.416666666666668</v>
      </c>
      <c r="E15" s="19">
        <v>9.4</v>
      </c>
      <c r="F15" s="19">
        <v>8.3333333333333321</v>
      </c>
      <c r="G15" s="19">
        <v>9.5</v>
      </c>
      <c r="H15" s="19">
        <v>6.25</v>
      </c>
      <c r="I15" s="1">
        <v>9.6999999999999993</v>
      </c>
      <c r="J15" s="8">
        <v>50</v>
      </c>
      <c r="K15" s="1">
        <v>10</v>
      </c>
      <c r="L15" s="1">
        <v>37.5</v>
      </c>
      <c r="M15" s="1">
        <v>10.3</v>
      </c>
      <c r="N15" s="8">
        <v>18.75</v>
      </c>
      <c r="O15" s="1">
        <v>10.9</v>
      </c>
      <c r="P15" s="8">
        <v>12.5</v>
      </c>
      <c r="Q15" s="1">
        <v>12.4</v>
      </c>
      <c r="R15" s="20">
        <v>3609</v>
      </c>
      <c r="S15" s="20">
        <f t="shared" si="0"/>
        <v>162.5</v>
      </c>
      <c r="T15" s="21">
        <f t="shared" si="0"/>
        <v>81.100000000000009</v>
      </c>
      <c r="U15" s="8"/>
      <c r="V15" s="22">
        <f t="shared" si="5"/>
        <v>0.57278303177482914</v>
      </c>
      <c r="W15" s="8">
        <f t="shared" si="1"/>
        <v>-0.78955874436653062</v>
      </c>
      <c r="X15" s="23">
        <f t="shared" si="6"/>
        <v>0.21677571259170147</v>
      </c>
      <c r="Y15" s="8">
        <f t="shared" si="2"/>
        <v>0.22911321270993168</v>
      </c>
      <c r="Z15" s="8">
        <f t="shared" si="3"/>
        <v>-0.47373524661991834</v>
      </c>
      <c r="AA15" s="23">
        <f t="shared" si="4"/>
        <v>0.24462203390998666</v>
      </c>
      <c r="AB15" s="24">
        <v>3609</v>
      </c>
    </row>
    <row r="16" spans="1:28" x14ac:dyDescent="0.2">
      <c r="A16" s="2" t="s">
        <v>14</v>
      </c>
      <c r="B16" s="19">
        <v>14.583333333333334</v>
      </c>
      <c r="C16" s="19">
        <v>11.7</v>
      </c>
      <c r="D16" s="19">
        <v>4.1666666666666661</v>
      </c>
      <c r="E16" s="19">
        <v>12.2</v>
      </c>
      <c r="F16" s="19">
        <v>2.083333333333333</v>
      </c>
      <c r="G16" s="19">
        <v>12.4</v>
      </c>
      <c r="H16" s="19">
        <v>33.333333333333329</v>
      </c>
      <c r="I16" s="1">
        <v>12.7</v>
      </c>
      <c r="J16" s="8">
        <v>18.75</v>
      </c>
      <c r="K16" s="1">
        <v>13.3</v>
      </c>
      <c r="L16" s="1">
        <v>8.3333333333333321</v>
      </c>
      <c r="M16" s="1">
        <v>13.8</v>
      </c>
      <c r="N16" s="8">
        <v>2.083333333333333</v>
      </c>
      <c r="O16" s="1">
        <v>15.1</v>
      </c>
      <c r="P16" s="8">
        <v>8.3333333333333321</v>
      </c>
      <c r="Q16" s="1">
        <v>12.2</v>
      </c>
      <c r="R16" s="20">
        <v>3937</v>
      </c>
      <c r="S16" s="20">
        <f t="shared" si="0"/>
        <v>91.666666666666643</v>
      </c>
      <c r="T16" s="21">
        <f t="shared" si="0"/>
        <v>103.39999999999999</v>
      </c>
      <c r="U16" s="8"/>
      <c r="V16" s="22">
        <f t="shared" si="5"/>
        <v>-0.69114629586952447</v>
      </c>
      <c r="W16" s="8">
        <f t="shared" si="1"/>
        <v>1.1667923666749858</v>
      </c>
      <c r="X16" s="23">
        <f t="shared" si="6"/>
        <v>-0.47564607080546129</v>
      </c>
      <c r="Y16" s="8">
        <f t="shared" si="2"/>
        <v>-0.27645851834780982</v>
      </c>
      <c r="Z16" s="8">
        <f t="shared" si="3"/>
        <v>0.70007542000499146</v>
      </c>
      <c r="AA16" s="23">
        <f t="shared" si="4"/>
        <v>-0.42361690165718163</v>
      </c>
      <c r="AB16" s="24">
        <v>3937</v>
      </c>
    </row>
    <row r="17" spans="1:28" x14ac:dyDescent="0.2">
      <c r="A17" s="2" t="s">
        <v>15</v>
      </c>
      <c r="B17" s="19">
        <v>14.583333333333334</v>
      </c>
      <c r="C17" s="19">
        <v>9.1</v>
      </c>
      <c r="D17" s="19">
        <v>10.416666666666668</v>
      </c>
      <c r="E17" s="19">
        <v>9.6999999999999993</v>
      </c>
      <c r="F17" s="19">
        <v>10.416666666666668</v>
      </c>
      <c r="G17" s="19">
        <v>10.199999999999999</v>
      </c>
      <c r="H17" s="19">
        <v>10.416666666666668</v>
      </c>
      <c r="I17" s="1">
        <v>10.3</v>
      </c>
      <c r="J17" s="8">
        <v>10.416666666666668</v>
      </c>
      <c r="K17" s="1">
        <v>10.7</v>
      </c>
      <c r="L17" s="1">
        <v>10.416666666666668</v>
      </c>
      <c r="M17" s="1">
        <v>11.2</v>
      </c>
      <c r="N17" s="8">
        <v>8.3333333333333321</v>
      </c>
      <c r="O17" s="1">
        <v>11.6</v>
      </c>
      <c r="P17" s="8">
        <v>18.75</v>
      </c>
      <c r="Q17" s="1">
        <v>11.6</v>
      </c>
      <c r="R17" s="20">
        <v>3391</v>
      </c>
      <c r="S17" s="20">
        <f t="shared" si="0"/>
        <v>93.750000000000014</v>
      </c>
      <c r="T17" s="21">
        <f t="shared" si="0"/>
        <v>84.399999999999991</v>
      </c>
      <c r="U17" s="8"/>
      <c r="V17" s="22">
        <f t="shared" si="5"/>
        <v>-0.65397190387998405</v>
      </c>
      <c r="W17" s="8">
        <f t="shared" si="1"/>
        <v>-0.50005387143213709</v>
      </c>
      <c r="X17" s="23">
        <f t="shared" si="6"/>
        <v>1.154025775312121</v>
      </c>
      <c r="Y17" s="8">
        <f t="shared" si="2"/>
        <v>-0.26158876155199362</v>
      </c>
      <c r="Z17" s="8">
        <f t="shared" si="3"/>
        <v>-0.30003232285928222</v>
      </c>
      <c r="AA17" s="23">
        <f t="shared" si="4"/>
        <v>0.56162108441127589</v>
      </c>
      <c r="AB17" s="24">
        <v>3391</v>
      </c>
    </row>
    <row r="18" spans="1:28" x14ac:dyDescent="0.2">
      <c r="A18" s="2" t="s">
        <v>16</v>
      </c>
      <c r="B18" s="19">
        <v>14.583333333333334</v>
      </c>
      <c r="C18" s="19">
        <v>9.9</v>
      </c>
      <c r="D18" s="19">
        <v>16.666666666666664</v>
      </c>
      <c r="E18" s="19">
        <v>11.1</v>
      </c>
      <c r="F18" s="19">
        <v>16.666666666666664</v>
      </c>
      <c r="G18" s="19">
        <v>12.1</v>
      </c>
      <c r="H18" s="19">
        <v>12.5</v>
      </c>
      <c r="I18" s="1">
        <v>12.3</v>
      </c>
      <c r="J18" s="8">
        <v>12.5</v>
      </c>
      <c r="K18" s="1">
        <v>13</v>
      </c>
      <c r="L18" s="1">
        <v>12.5</v>
      </c>
      <c r="M18" s="1">
        <v>13.6</v>
      </c>
      <c r="N18" s="8">
        <v>8.3333333333333321</v>
      </c>
      <c r="O18" s="1">
        <v>14.5</v>
      </c>
      <c r="P18" s="8">
        <v>4.1666666666666661</v>
      </c>
      <c r="Q18" s="1">
        <v>14.7</v>
      </c>
      <c r="R18" s="20">
        <v>4020</v>
      </c>
      <c r="S18" s="20">
        <f t="shared" si="0"/>
        <v>97.916666666666657</v>
      </c>
      <c r="T18" s="21">
        <f t="shared" si="0"/>
        <v>101.2</v>
      </c>
      <c r="U18" s="8"/>
      <c r="V18" s="22">
        <f t="shared" si="5"/>
        <v>-0.57962311990090487</v>
      </c>
      <c r="W18" s="8">
        <f t="shared" si="1"/>
        <v>0.9737891180520567</v>
      </c>
      <c r="X18" s="23">
        <f t="shared" si="6"/>
        <v>-0.39416599815115183</v>
      </c>
      <c r="Y18" s="8">
        <f t="shared" si="2"/>
        <v>-0.23184924796036196</v>
      </c>
      <c r="Z18" s="8">
        <f t="shared" si="3"/>
        <v>0.58427347083123404</v>
      </c>
      <c r="AA18" s="23">
        <f t="shared" si="4"/>
        <v>-0.35242422287087205</v>
      </c>
      <c r="AB18" s="24">
        <v>4020</v>
      </c>
    </row>
    <row r="19" spans="1:28" x14ac:dyDescent="0.2">
      <c r="A19" s="2" t="s">
        <v>17</v>
      </c>
      <c r="B19" s="19">
        <v>22.916666666666664</v>
      </c>
      <c r="C19" s="19">
        <v>8.1</v>
      </c>
      <c r="D19" s="19">
        <v>41.666666666666671</v>
      </c>
      <c r="E19" s="19">
        <v>8.4</v>
      </c>
      <c r="F19" s="19">
        <v>12.5</v>
      </c>
      <c r="G19" s="19">
        <v>8.6</v>
      </c>
      <c r="H19" s="19">
        <v>39.583333333333329</v>
      </c>
      <c r="I19" s="1">
        <v>8.9</v>
      </c>
      <c r="J19" s="8">
        <v>25</v>
      </c>
      <c r="K19" s="1">
        <v>9.4</v>
      </c>
      <c r="L19" s="1">
        <v>25</v>
      </c>
      <c r="M19" s="1">
        <v>10</v>
      </c>
      <c r="N19" s="8">
        <v>25</v>
      </c>
      <c r="O19" s="1">
        <v>10.7</v>
      </c>
      <c r="P19" s="8">
        <v>22.916666666666664</v>
      </c>
      <c r="Q19" s="1">
        <v>12.5</v>
      </c>
      <c r="R19" s="20">
        <v>3462</v>
      </c>
      <c r="S19" s="20">
        <f t="shared" si="0"/>
        <v>214.58333333333334</v>
      </c>
      <c r="T19" s="21">
        <f t="shared" si="0"/>
        <v>76.599999999999994</v>
      </c>
      <c r="U19" s="8"/>
      <c r="V19" s="22">
        <f t="shared" si="5"/>
        <v>1.5021428315133243</v>
      </c>
      <c r="W19" s="8">
        <f t="shared" si="1"/>
        <v>-1.1843381165497979</v>
      </c>
      <c r="X19" s="23">
        <f t="shared" si="6"/>
        <v>-0.31780471496352636</v>
      </c>
      <c r="Y19" s="8">
        <f t="shared" si="2"/>
        <v>0.6008571326053298</v>
      </c>
      <c r="Z19" s="8">
        <f t="shared" si="3"/>
        <v>-0.71060286992987876</v>
      </c>
      <c r="AA19" s="23">
        <f t="shared" si="4"/>
        <v>0.10974573732454895</v>
      </c>
      <c r="AB19" s="24">
        <v>3462</v>
      </c>
    </row>
    <row r="20" spans="1:28" x14ac:dyDescent="0.2">
      <c r="A20" s="2" t="s">
        <v>18</v>
      </c>
      <c r="B20" s="19">
        <v>25</v>
      </c>
      <c r="C20" s="19">
        <v>11.5</v>
      </c>
      <c r="D20" s="19">
        <v>16.666666666666664</v>
      </c>
      <c r="E20" s="19">
        <v>11.8</v>
      </c>
      <c r="F20" s="19">
        <v>14.583333333333334</v>
      </c>
      <c r="G20" s="19">
        <v>12</v>
      </c>
      <c r="H20" s="19">
        <v>16.666666666666664</v>
      </c>
      <c r="I20" s="1">
        <v>12</v>
      </c>
      <c r="J20" s="8">
        <v>16.666666666666664</v>
      </c>
      <c r="K20" s="1">
        <v>12.1</v>
      </c>
      <c r="L20" s="1">
        <v>6.25</v>
      </c>
      <c r="M20" s="1">
        <v>12.4</v>
      </c>
      <c r="N20" s="8">
        <v>6.25</v>
      </c>
      <c r="O20" s="1">
        <v>13.1</v>
      </c>
      <c r="P20" s="8">
        <v>22.916666666666664</v>
      </c>
      <c r="Q20" s="1">
        <v>11.5</v>
      </c>
      <c r="R20" s="20">
        <v>3376</v>
      </c>
      <c r="S20" s="20">
        <f t="shared" si="0"/>
        <v>124.99999999999997</v>
      </c>
      <c r="T20" s="21">
        <f t="shared" si="0"/>
        <v>96.399999999999991</v>
      </c>
      <c r="U20" s="8"/>
      <c r="V20" s="22">
        <f t="shared" si="5"/>
        <v>-9.6356024036887769E-2</v>
      </c>
      <c r="W20" s="8">
        <f t="shared" si="1"/>
        <v>0.55269112105657203</v>
      </c>
      <c r="X20" s="23">
        <f t="shared" si="6"/>
        <v>-0.45633509701968428</v>
      </c>
      <c r="Y20" s="8">
        <f t="shared" si="2"/>
        <v>-3.8542409614755108E-2</v>
      </c>
      <c r="Z20" s="8">
        <f t="shared" si="3"/>
        <v>0.33161467263394323</v>
      </c>
      <c r="AA20" s="23">
        <f t="shared" si="4"/>
        <v>-0.2930722630191881</v>
      </c>
      <c r="AB20" s="24">
        <v>3376</v>
      </c>
    </row>
    <row r="21" spans="1:28" ht="16" thickBot="1" x14ac:dyDescent="0.25">
      <c r="A21" s="2" t="s">
        <v>19</v>
      </c>
      <c r="B21" s="19">
        <v>20.833333333333336</v>
      </c>
      <c r="C21" s="19">
        <v>7.9</v>
      </c>
      <c r="D21" s="19">
        <v>14.583333333333334</v>
      </c>
      <c r="E21" s="19">
        <v>8.5</v>
      </c>
      <c r="F21" s="19">
        <v>14.583333333333334</v>
      </c>
      <c r="G21" s="19">
        <v>8.6999999999999993</v>
      </c>
      <c r="H21" s="19">
        <v>14.583333333333334</v>
      </c>
      <c r="I21" s="1">
        <v>8.9</v>
      </c>
      <c r="J21" s="8">
        <v>14.583333333333334</v>
      </c>
      <c r="K21" s="1">
        <v>9.4</v>
      </c>
      <c r="L21" s="1">
        <v>14.583333333333334</v>
      </c>
      <c r="M21" s="1">
        <v>10</v>
      </c>
      <c r="N21" s="8">
        <v>12.5</v>
      </c>
      <c r="O21" s="1">
        <v>11</v>
      </c>
      <c r="P21" s="8">
        <v>6.25</v>
      </c>
      <c r="Q21" s="1">
        <v>14.9</v>
      </c>
      <c r="R21" s="20">
        <v>3127</v>
      </c>
      <c r="S21" s="20">
        <f t="shared" si="0"/>
        <v>112.5</v>
      </c>
      <c r="T21" s="21">
        <f t="shared" si="0"/>
        <v>79.300000000000011</v>
      </c>
      <c r="U21" s="8"/>
      <c r="V21" s="25">
        <f>STANDARDIZE(S21,$S$22,$S$23)</f>
        <v>-0.31940237597412607</v>
      </c>
      <c r="W21" s="26">
        <f t="shared" si="1"/>
        <v>-0.94747049323983679</v>
      </c>
      <c r="X21" s="27">
        <f t="shared" si="6"/>
        <v>1.2668728692139628</v>
      </c>
      <c r="Y21" s="28">
        <f t="shared" si="2"/>
        <v>-0.12776095038965044</v>
      </c>
      <c r="Z21" s="28">
        <f t="shared" si="3"/>
        <v>-0.56848229594390209</v>
      </c>
      <c r="AA21" s="27">
        <f t="shared" si="4"/>
        <v>0.6962432463335525</v>
      </c>
      <c r="AB21" s="29">
        <v>3127</v>
      </c>
    </row>
    <row r="22" spans="1:28" x14ac:dyDescent="0.2">
      <c r="A22" s="2"/>
      <c r="H22" s="19"/>
      <c r="R22" s="30" t="s">
        <v>51</v>
      </c>
      <c r="S22" s="31">
        <f>AVERAGE(S2:S21)</f>
        <v>130.4</v>
      </c>
      <c r="T22" s="32">
        <f>AVERAGE(T2:T21)</f>
        <v>90.1</v>
      </c>
    </row>
    <row r="23" spans="1:28" x14ac:dyDescent="0.2">
      <c r="A23" s="2"/>
      <c r="R23" s="33" t="s">
        <v>52</v>
      </c>
      <c r="S23" s="7">
        <f>_xlfn.STDEV.P(S2:S21)</f>
        <v>56.042162946997102</v>
      </c>
      <c r="T23" s="34">
        <f>_xlfn.STDEV.P(T2:T21)</f>
        <v>11.398771863670206</v>
      </c>
    </row>
    <row r="24" spans="1:28" ht="16" thickBot="1" x14ac:dyDescent="0.25">
      <c r="A24" s="2"/>
      <c r="R24" s="35" t="s">
        <v>53</v>
      </c>
      <c r="S24" s="36">
        <v>0.4</v>
      </c>
      <c r="T24" s="37">
        <v>0.6</v>
      </c>
    </row>
    <row r="25" spans="1:28" x14ac:dyDescent="0.2">
      <c r="A25" s="2"/>
    </row>
    <row r="26" spans="1:28" x14ac:dyDescent="0.2">
      <c r="A26" s="2"/>
    </row>
    <row r="27" spans="1:28" x14ac:dyDescent="0.2">
      <c r="A27" s="2"/>
    </row>
    <row r="28" spans="1:28" x14ac:dyDescent="0.2">
      <c r="A28" s="2"/>
    </row>
    <row r="29" spans="1:28" x14ac:dyDescent="0.2">
      <c r="A29" s="2"/>
    </row>
    <row r="30" spans="1:28" x14ac:dyDescent="0.2">
      <c r="A30" s="2"/>
    </row>
    <row r="31" spans="1:28" x14ac:dyDescent="0.2">
      <c r="A31" s="2"/>
    </row>
    <row r="32" spans="1:28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90" workbookViewId="0">
      <selection activeCell="D33" sqref="D33"/>
    </sheetView>
  </sheetViews>
  <sheetFormatPr baseColWidth="10" defaultColWidth="8.83203125" defaultRowHeight="15" x14ac:dyDescent="0.2"/>
  <cols>
    <col min="1" max="1" width="10" style="1" bestFit="1" customWidth="1"/>
    <col min="2" max="2" width="7.83203125" style="10" bestFit="1" customWidth="1"/>
    <col min="3" max="3" width="10.5" style="1" bestFit="1" customWidth="1"/>
    <col min="4" max="16384" width="8.83203125" style="1"/>
  </cols>
  <sheetData>
    <row r="1" spans="1:3" x14ac:dyDescent="0.2">
      <c r="A1" s="6" t="s">
        <v>21</v>
      </c>
      <c r="B1" s="7" t="s">
        <v>20</v>
      </c>
      <c r="C1" s="6" t="s">
        <v>22</v>
      </c>
    </row>
    <row r="2" spans="1:3" x14ac:dyDescent="0.2">
      <c r="A2" s="2" t="s">
        <v>1</v>
      </c>
      <c r="B2" s="8">
        <v>1.43657498093158</v>
      </c>
      <c r="C2" s="9">
        <v>3373</v>
      </c>
    </row>
    <row r="3" spans="1:3" x14ac:dyDescent="0.2">
      <c r="A3" s="2" t="s">
        <v>2</v>
      </c>
      <c r="B3" s="8">
        <v>-1.2340928296184239</v>
      </c>
      <c r="C3" s="9">
        <v>3330</v>
      </c>
    </row>
    <row r="4" spans="1:3" x14ac:dyDescent="0.2">
      <c r="A4" s="2" t="s">
        <v>3</v>
      </c>
      <c r="B4" s="8">
        <v>-0.59046739893550737</v>
      </c>
      <c r="C4" s="9">
        <v>4679</v>
      </c>
    </row>
    <row r="5" spans="1:3" x14ac:dyDescent="0.2">
      <c r="A5" s="2" t="s">
        <v>4</v>
      </c>
      <c r="B5" s="8">
        <v>-0.69930050321885662</v>
      </c>
      <c r="C5" s="9">
        <v>3490</v>
      </c>
    </row>
    <row r="6" spans="1:3" x14ac:dyDescent="0.2">
      <c r="A6" s="2" t="s">
        <v>5</v>
      </c>
      <c r="B6" s="8">
        <v>-0.67127675847867341</v>
      </c>
      <c r="C6" s="9">
        <v>3347</v>
      </c>
    </row>
    <row r="7" spans="1:3" x14ac:dyDescent="0.2">
      <c r="A7" s="2" t="s">
        <v>6</v>
      </c>
      <c r="B7" s="8">
        <v>-0.15159767461459911</v>
      </c>
      <c r="C7" s="9">
        <v>4883</v>
      </c>
    </row>
    <row r="8" spans="1:3" x14ac:dyDescent="0.2">
      <c r="A8" s="2" t="s">
        <v>7</v>
      </c>
      <c r="B8" s="8">
        <v>1.4986911950578068</v>
      </c>
      <c r="C8" s="9">
        <v>5098</v>
      </c>
    </row>
    <row r="9" spans="1:3" x14ac:dyDescent="0.2">
      <c r="A9" s="2" t="s">
        <v>8</v>
      </c>
      <c r="B9" s="8">
        <v>0.52608827868391028</v>
      </c>
      <c r="C9" s="9">
        <v>3446</v>
      </c>
    </row>
    <row r="10" spans="1:3" x14ac:dyDescent="0.2">
      <c r="A10" s="2" t="s">
        <v>9</v>
      </c>
      <c r="B10" s="8">
        <v>-0.30661810188178129</v>
      </c>
      <c r="C10" s="9">
        <v>3397</v>
      </c>
    </row>
    <row r="11" spans="1:3" x14ac:dyDescent="0.2">
      <c r="A11" s="2" t="s">
        <v>10</v>
      </c>
      <c r="B11" s="8">
        <v>-0.26437058592716856</v>
      </c>
      <c r="C11" s="9">
        <v>3028</v>
      </c>
    </row>
    <row r="12" spans="1:3" x14ac:dyDescent="0.2">
      <c r="A12" s="2" t="s">
        <v>0</v>
      </c>
      <c r="B12" s="8">
        <v>-0.26819397454829136</v>
      </c>
      <c r="C12" s="9">
        <v>3039</v>
      </c>
    </row>
    <row r="13" spans="1:3" x14ac:dyDescent="0.2">
      <c r="A13" s="2" t="s">
        <v>11</v>
      </c>
      <c r="B13" s="8">
        <v>-0.16147913895810043</v>
      </c>
      <c r="C13" s="9">
        <v>3714</v>
      </c>
    </row>
    <row r="14" spans="1:3" x14ac:dyDescent="0.2">
      <c r="A14" s="2" t="s">
        <v>12</v>
      </c>
      <c r="B14" s="8">
        <v>0.34292379707597748</v>
      </c>
      <c r="C14" s="9">
        <v>3573</v>
      </c>
    </row>
    <row r="15" spans="1:3" x14ac:dyDescent="0.2">
      <c r="A15" s="2" t="s">
        <v>13</v>
      </c>
      <c r="B15" s="8">
        <v>0.24462203390998666</v>
      </c>
      <c r="C15" s="9">
        <v>3609</v>
      </c>
    </row>
    <row r="16" spans="1:3" x14ac:dyDescent="0.2">
      <c r="A16" s="2" t="s">
        <v>14</v>
      </c>
      <c r="B16" s="8">
        <v>-0.42361690165718163</v>
      </c>
      <c r="C16" s="9">
        <v>3937</v>
      </c>
    </row>
    <row r="17" spans="1:3" x14ac:dyDescent="0.2">
      <c r="A17" s="2" t="s">
        <v>15</v>
      </c>
      <c r="B17" s="8">
        <v>0.56162108441127589</v>
      </c>
      <c r="C17" s="9">
        <v>3391</v>
      </c>
    </row>
    <row r="18" spans="1:3" x14ac:dyDescent="0.2">
      <c r="A18" s="2" t="s">
        <v>16</v>
      </c>
      <c r="B18" s="8">
        <v>-0.35242422287087205</v>
      </c>
      <c r="C18" s="9">
        <v>4020</v>
      </c>
    </row>
    <row r="19" spans="1:3" x14ac:dyDescent="0.2">
      <c r="A19" s="2" t="s">
        <v>17</v>
      </c>
      <c r="B19" s="8">
        <v>0.10974573732454895</v>
      </c>
      <c r="C19" s="9">
        <v>3462</v>
      </c>
    </row>
    <row r="20" spans="1:3" x14ac:dyDescent="0.2">
      <c r="A20" s="2" t="s">
        <v>18</v>
      </c>
      <c r="B20" s="8">
        <v>-0.2930722630191881</v>
      </c>
      <c r="C20" s="9">
        <v>3376</v>
      </c>
    </row>
    <row r="21" spans="1:3" x14ac:dyDescent="0.2">
      <c r="A21" s="2" t="s">
        <v>19</v>
      </c>
      <c r="B21" s="8">
        <v>0.6962432463335525</v>
      </c>
      <c r="C21" s="9">
        <v>3127</v>
      </c>
    </row>
    <row r="22" spans="1:3" x14ac:dyDescent="0.2">
      <c r="A22" s="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workbookViewId="0">
      <selection activeCell="B36" sqref="B36"/>
    </sheetView>
  </sheetViews>
  <sheetFormatPr baseColWidth="10" defaultColWidth="8.83203125" defaultRowHeight="15" x14ac:dyDescent="0.2"/>
  <cols>
    <col min="1" max="1" width="9.6640625" bestFit="1" customWidth="1"/>
    <col min="2" max="2" width="26.83203125" bestFit="1" customWidth="1"/>
    <col min="3" max="3" width="27.1640625" bestFit="1" customWidth="1"/>
    <col min="4" max="4" width="10.5" bestFit="1" customWidth="1"/>
  </cols>
  <sheetData>
    <row r="1" spans="1:4" x14ac:dyDescent="0.2">
      <c r="A1" s="11" t="s">
        <v>21</v>
      </c>
      <c r="B1" s="12" t="s">
        <v>23</v>
      </c>
      <c r="C1" s="12" t="s">
        <v>24</v>
      </c>
      <c r="D1" s="11" t="s">
        <v>22</v>
      </c>
    </row>
    <row r="2" spans="1:4" x14ac:dyDescent="0.2">
      <c r="A2" s="2" t="s">
        <v>1</v>
      </c>
      <c r="B2" s="3">
        <v>2.0833333333333299</v>
      </c>
      <c r="C2" s="4">
        <v>4.25</v>
      </c>
      <c r="D2" s="5">
        <v>3314</v>
      </c>
    </row>
    <row r="3" spans="1:4" x14ac:dyDescent="0.2">
      <c r="A3" s="2" t="s">
        <v>2</v>
      </c>
      <c r="B3" s="3">
        <v>39.583333333333329</v>
      </c>
      <c r="C3" s="4">
        <v>3.25</v>
      </c>
      <c r="D3" s="5">
        <v>3573</v>
      </c>
    </row>
    <row r="4" spans="1:4" x14ac:dyDescent="0.2">
      <c r="A4" s="2" t="s">
        <v>3</v>
      </c>
      <c r="B4" s="3">
        <v>25</v>
      </c>
      <c r="C4" s="4">
        <v>4.3333333333333304</v>
      </c>
      <c r="D4" s="5">
        <v>4679</v>
      </c>
    </row>
    <row r="5" spans="1:4" x14ac:dyDescent="0.2">
      <c r="A5" s="2" t="s">
        <v>4</v>
      </c>
      <c r="B5" s="3">
        <v>14.583333333333334</v>
      </c>
      <c r="C5" s="4">
        <v>17.0833333333333</v>
      </c>
      <c r="D5" s="5">
        <v>3490</v>
      </c>
    </row>
    <row r="6" spans="1:4" x14ac:dyDescent="0.2">
      <c r="A6" s="2" t="s">
        <v>5</v>
      </c>
      <c r="B6" s="3">
        <v>4.1666666666666661</v>
      </c>
      <c r="C6" s="4">
        <v>8.75</v>
      </c>
      <c r="D6" s="5">
        <v>3347</v>
      </c>
    </row>
    <row r="7" spans="1:4" x14ac:dyDescent="0.2">
      <c r="A7" s="2" t="s">
        <v>6</v>
      </c>
      <c r="B7" s="3">
        <v>70.833333333333343</v>
      </c>
      <c r="C7" s="4">
        <v>7.0833333333333002</v>
      </c>
      <c r="D7" s="5">
        <v>4883</v>
      </c>
    </row>
    <row r="8" spans="1:4" x14ac:dyDescent="0.2">
      <c r="A8" s="2" t="s">
        <v>7</v>
      </c>
      <c r="B8" s="3">
        <v>2.083333333333333</v>
      </c>
      <c r="C8" s="4">
        <v>12.5</v>
      </c>
      <c r="D8" s="5">
        <v>5098</v>
      </c>
    </row>
    <row r="9" spans="1:4" x14ac:dyDescent="0.2">
      <c r="A9" s="2" t="s">
        <v>8</v>
      </c>
      <c r="B9" s="3">
        <v>10.416666666666668</v>
      </c>
      <c r="C9" s="4">
        <v>25</v>
      </c>
      <c r="D9" s="5">
        <v>3446</v>
      </c>
    </row>
    <row r="10" spans="1:4" x14ac:dyDescent="0.2">
      <c r="A10" s="2" t="s">
        <v>9</v>
      </c>
      <c r="B10" s="3">
        <v>31.25</v>
      </c>
      <c r="C10" s="4">
        <v>13.4166666666667</v>
      </c>
      <c r="D10" s="5">
        <v>3397</v>
      </c>
    </row>
    <row r="11" spans="1:4" x14ac:dyDescent="0.2">
      <c r="A11" s="2" t="s">
        <v>10</v>
      </c>
      <c r="B11" s="3">
        <v>16.666666666666664</v>
      </c>
      <c r="C11" s="4">
        <v>19.1666666666667</v>
      </c>
      <c r="D11" s="5">
        <v>3028</v>
      </c>
    </row>
    <row r="12" spans="1:4" x14ac:dyDescent="0.2">
      <c r="A12" s="2" t="s">
        <v>0</v>
      </c>
      <c r="B12" s="3">
        <v>66.666666666666657</v>
      </c>
      <c r="C12" s="4">
        <v>12.8333333333333</v>
      </c>
      <c r="D12" s="5">
        <v>3039</v>
      </c>
    </row>
    <row r="13" spans="1:4" x14ac:dyDescent="0.2">
      <c r="A13" s="2" t="s">
        <v>11</v>
      </c>
      <c r="B13" s="3">
        <v>18.75</v>
      </c>
      <c r="C13" s="4">
        <v>8.75</v>
      </c>
      <c r="D13" s="5">
        <v>3714</v>
      </c>
    </row>
    <row r="14" spans="1:4" x14ac:dyDescent="0.2">
      <c r="A14" s="2" t="s">
        <v>12</v>
      </c>
      <c r="B14" s="3">
        <v>22.916666666666664</v>
      </c>
      <c r="C14" s="4">
        <v>11</v>
      </c>
      <c r="D14" s="5">
        <v>3573</v>
      </c>
    </row>
    <row r="15" spans="1:4" x14ac:dyDescent="0.2">
      <c r="A15" s="2" t="s">
        <v>13</v>
      </c>
      <c r="B15" s="3">
        <v>50</v>
      </c>
      <c r="C15" s="4">
        <v>12.75</v>
      </c>
      <c r="D15" s="5">
        <v>3609</v>
      </c>
    </row>
    <row r="16" spans="1:4" x14ac:dyDescent="0.2">
      <c r="A16" s="2" t="s">
        <v>14</v>
      </c>
      <c r="B16" s="3">
        <v>18.75</v>
      </c>
      <c r="C16" s="4">
        <v>8.5833333333333002</v>
      </c>
      <c r="D16" s="5">
        <v>3937</v>
      </c>
    </row>
    <row r="17" spans="1:4" x14ac:dyDescent="0.2">
      <c r="A17" s="2" t="s">
        <v>15</v>
      </c>
      <c r="B17" s="3">
        <v>10.416666666666668</v>
      </c>
      <c r="C17" s="4">
        <v>14.583333333333334</v>
      </c>
      <c r="D17" s="5">
        <v>3391</v>
      </c>
    </row>
    <row r="18" spans="1:4" x14ac:dyDescent="0.2">
      <c r="A18" s="2" t="s">
        <v>16</v>
      </c>
      <c r="B18" s="3">
        <v>12.5</v>
      </c>
      <c r="C18" s="4">
        <v>4.5833333333333002</v>
      </c>
      <c r="D18" s="5">
        <v>4020</v>
      </c>
    </row>
    <row r="19" spans="1:4" x14ac:dyDescent="0.2">
      <c r="A19" s="2" t="s">
        <v>17</v>
      </c>
      <c r="B19" s="3">
        <v>25</v>
      </c>
      <c r="C19" s="4">
        <v>12.9166666666667</v>
      </c>
      <c r="D19" s="5">
        <v>3462</v>
      </c>
    </row>
    <row r="20" spans="1:4" x14ac:dyDescent="0.2">
      <c r="A20" s="2" t="s">
        <v>18</v>
      </c>
      <c r="B20" s="3">
        <v>16.666666666666664</v>
      </c>
      <c r="C20" s="4">
        <v>15</v>
      </c>
      <c r="D20" s="5">
        <v>3376</v>
      </c>
    </row>
    <row r="21" spans="1:4" x14ac:dyDescent="0.2">
      <c r="A21" s="2" t="s">
        <v>19</v>
      </c>
      <c r="B21" s="3">
        <v>14.583333333333334</v>
      </c>
      <c r="C21" s="4">
        <v>12.8333333333333</v>
      </c>
      <c r="D21" s="5">
        <v>3127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S1 raw data</vt:lpstr>
      <vt:lpstr>Figure S1</vt:lpstr>
      <vt:lpstr>Figure 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Deus Thindwa</dc:creator>
  <cp:lastModifiedBy>Microsoft Office User</cp:lastModifiedBy>
  <cp:lastPrinted>2016-09-23T11:32:34Z</cp:lastPrinted>
  <dcterms:created xsi:type="dcterms:W3CDTF">2016-08-10T22:45:34Z</dcterms:created>
  <dcterms:modified xsi:type="dcterms:W3CDTF">2017-11-01T13:31:02Z</dcterms:modified>
</cp:coreProperties>
</file>