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comments3.xml" ContentType="application/vnd.openxmlformats-officedocument.spreadsheetml.comments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1"/>
  </bookViews>
  <sheets>
    <sheet name="NOTAS Y COMENTARIOS" sheetId="1" state="visible" r:id="rId2"/>
    <sheet name="VARIABLES" sheetId="2" state="visible" r:id="rId3"/>
    <sheet name="CALCULO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B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Hugo:
</t>
        </r>
        <r>
          <rPr>
            <sz val="9"/>
            <color rgb="FF000000"/>
            <rFont val="Tahoma"/>
            <family val="2"/>
            <charset val="1"/>
          </rPr>
          <t xml:space="preserve">El dólar para los cálculos es el interbancario del día</t>
        </r>
      </text>
    </comment>
    <comment ref="B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Hugo
Combo con:
OFFSET
DIGITAL
</t>
        </r>
      </text>
    </comment>
    <comment ref="B1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Hugo:
</t>
        </r>
        <r>
          <rPr>
            <sz val="9"/>
            <color rgb="FF000000"/>
            <rFont val="Tahoma"/>
            <family val="2"/>
            <charset val="1"/>
          </rPr>
          <t xml:space="preserve">Combo con las 3 máquinas.</t>
        </r>
      </text>
    </comment>
    <comment ref="B2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Hugo:
</t>
        </r>
        <r>
          <rPr>
            <sz val="9"/>
            <color rgb="FF000000"/>
            <rFont val="Tahoma"/>
            <family val="2"/>
            <charset val="1"/>
          </rPr>
          <t xml:space="preserve">El cliente escribe un número Y SALTA CARTEL QUE DIGA: Poner CERO en Cantidad si usted las proporciona</t>
        </r>
      </text>
    </comment>
    <comment ref="B2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Hugo:
</t>
        </r>
        <r>
          <rPr>
            <sz val="9"/>
            <color rgb="FF000000"/>
            <rFont val="Tahoma"/>
            <family val="2"/>
            <charset val="1"/>
          </rPr>
          <t xml:space="preserve">El cliente digita número con la cantidad de posturas CMYK.
SALTA CARTEL QUE DIGA: El programa avisa que hay algo mal si la cantidad de posturas es diferente a la cantidad de chapas.</t>
        </r>
      </text>
    </comment>
    <comment ref="B2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Hugo:
</t>
        </r>
        <r>
          <rPr>
            <sz val="9"/>
            <color rgb="FF000000"/>
            <rFont val="Tahoma"/>
            <family val="2"/>
            <charset val="1"/>
          </rPr>
          <t xml:space="preserve">El cliente digita número con cantidad de pantones a usar. 
SALTA CARTEL QUE DIGA: El programa avisa que hay algo mal si la cantidad de posturas es diferente a la cantidad de chapas.
</t>
        </r>
      </text>
    </comment>
    <comment ref="B3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Hugo:
Ver cuadro 2 de Variables.
</t>
        </r>
        <r>
          <rPr>
            <sz val="9"/>
            <color rgb="FF000000"/>
            <rFont val="Tahoma"/>
            <family val="2"/>
            <charset val="1"/>
          </rPr>
          <t xml:space="preserve">VA COMBO CON LOS MATERIALES QUE TENEMOS. El primero del listado dice "Lo proporciona el colega". SALTA CARTEL QUE DICE: Si Ud. lo proporciona seleccione el primero del listado.
</t>
        </r>
      </text>
    </comment>
    <comment ref="B3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Hugo:
</t>
        </r>
        <r>
          <rPr>
            <sz val="9"/>
            <color rgb="FF000000"/>
            <rFont val="Tahoma"/>
            <family val="2"/>
            <charset val="1"/>
          </rPr>
          <t xml:space="preserve">El cliente digita la cantidad.
Por ejemplo 2000
</t>
        </r>
      </text>
    </comment>
    <comment ref="B3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Hugo:
</t>
        </r>
        <r>
          <rPr>
            <sz val="9"/>
            <color rgb="FF000000"/>
            <rFont val="Tahoma"/>
            <family val="2"/>
            <charset val="1"/>
          </rPr>
          <t xml:space="preserve">El programa calcula cuantos salen por hoja de acuerdo al formato que nos dio el cliente.
Pongo 4 solo para hacer el cálculo.
Debemos establecer cuanto vamos a definir de refile para el primer corte, eso afecta el formato.</t>
        </r>
      </text>
    </comment>
    <comment ref="B4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Hugo:
</t>
        </r>
        <r>
          <rPr>
            <sz val="9"/>
            <color rgb="FF000000"/>
            <rFont val="Tahoma"/>
            <family val="2"/>
            <charset val="1"/>
          </rPr>
          <t xml:space="preserve">No tengo aún la fórmula de cálculo</t>
        </r>
      </text>
    </comment>
    <comment ref="D2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Hugo:
Ver cuadro 1 de Variables.
</t>
        </r>
        <r>
          <rPr>
            <sz val="9"/>
            <color rgb="FF000000"/>
            <rFont val="Tahoma"/>
            <family val="2"/>
            <charset val="1"/>
          </rPr>
          <t xml:space="preserve">El precio de cada chapa corresponde al de la máquina seleccionada.
Pongo el de la máq. 74 a modo de ejemplo.</t>
        </r>
      </text>
    </comment>
    <comment ref="D3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Hugo:
Ver cuadro 2 de Variables.
</t>
        </r>
      </text>
    </comment>
    <comment ref="D3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Hugo:
</t>
        </r>
        <r>
          <rPr>
            <sz val="9"/>
            <color rgb="FF000000"/>
            <rFont val="Tahoma"/>
            <family val="2"/>
            <charset val="1"/>
          </rPr>
          <t xml:space="preserve">Con estos dos datos debemos cotejar que sea apropiado para la máquina seleccionada y si no lo es debemos darle el formato más próximo posible. Eso lo podríamos hacer con un cartel que incluya el formato y una expliación general que es siempre la misma.</t>
        </r>
      </text>
    </comment>
    <comment ref="D6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Hugo:
</t>
        </r>
        <r>
          <rPr>
            <sz val="9"/>
            <color rgb="FF000000"/>
            <rFont val="Tahoma"/>
            <family val="2"/>
            <charset val="1"/>
          </rPr>
          <t xml:space="preserve">El cliente escribe de cuantas hojas es el paquete.
Tenemos que confirmar que el paquete es posible.</t>
        </r>
      </text>
    </comment>
    <comment ref="E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Hugo:
sería importante numerar los presupuesto y que luego el presupuesto se pueda transformar en orden y que esta orden se guarde en formato ???? Para que se pueda copiar con el programa de facturación electrónica.
</t>
        </r>
      </text>
    </comment>
    <comment ref="F3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Hugo:
Ver cuadro 1.</t>
        </r>
      </text>
    </comment>
    <comment ref="G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Hugo:
</t>
        </r>
        <r>
          <rPr>
            <sz val="9"/>
            <color rgb="FF000000"/>
            <rFont val="Tahoma"/>
            <family val="2"/>
            <charset val="1"/>
          </rPr>
          <t xml:space="preserve">Se despliega ventana con las condiciones</t>
        </r>
      </text>
    </comment>
    <comment ref="N2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Hugo:
</t>
        </r>
        <r>
          <rPr>
            <sz val="9"/>
            <color rgb="FF000000"/>
            <rFont val="Tahoma"/>
            <family val="2"/>
            <charset val="1"/>
          </rPr>
          <t xml:space="preserve">Combo con:
A4
A3</t>
        </r>
      </text>
    </comment>
    <comment ref="N2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Hugo:
Ver cuadro 2 B de Variables.
</t>
        </r>
        <r>
          <rPr>
            <sz val="9"/>
            <color rgb="FF000000"/>
            <rFont val="Tahoma"/>
            <family val="2"/>
            <charset val="1"/>
          </rPr>
          <t xml:space="preserve">VA COMBO CON LOS MATERIALES QUE TENEMOS. El primero del listado dice "Lo proporciona el colega". SALTA CARTEL QUE DICE: Si Ud. lo proporciona seleccione el primero del listado.
Cuando selecciona el primero y salta el cartel TAMBIÉN  aparece una nota que dice: 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Si la calidad de la impresión no es la esperada nos comunicaremos con usted.
</t>
        </r>
        <r>
          <rPr>
            <sz val="9"/>
            <color rgb="FF000000"/>
            <rFont val="Tahoma"/>
            <family val="2"/>
            <charset val="1"/>
          </rPr>
          <t xml:space="preserve">
</t>
        </r>
      </text>
    </comment>
    <comment ref="N2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Hugo:
</t>
        </r>
        <r>
          <rPr>
            <sz val="9"/>
            <color rgb="FF000000"/>
            <rFont val="Tahoma"/>
            <family val="2"/>
            <charset val="1"/>
          </rPr>
          <t xml:space="preserve">El cliente digita la cantidad.
Por ejemplo 100
</t>
        </r>
      </text>
    </comment>
    <comment ref="N2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Hugo:
</t>
        </r>
        <r>
          <rPr>
            <sz val="9"/>
            <color rgb="FF000000"/>
            <rFont val="Tahoma"/>
            <family val="2"/>
            <charset val="1"/>
          </rPr>
          <t xml:space="preserve">Salta cartel que diga:
Por defecto se ponen 2 - SI NECESITA MAYOR cantidad, digítela en "Pliegos de Demasía"
</t>
        </r>
      </text>
    </comment>
    <comment ref="N3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Hugo:
</t>
        </r>
        <r>
          <rPr>
            <sz val="9"/>
            <color rgb="FF000000"/>
            <rFont val="Tahoma"/>
            <family val="2"/>
            <charset val="1"/>
          </rPr>
          <t xml:space="preserve">La fórmula es:
'(N28*P24)+(N28*P22)</t>
        </r>
      </text>
    </comment>
    <comment ref="P2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Hugo:
</t>
        </r>
        <r>
          <rPr>
            <sz val="9"/>
            <color rgb="FF000000"/>
            <rFont val="Tahoma"/>
            <family val="2"/>
            <charset val="1"/>
          </rPr>
          <t xml:space="preserve">Ver cuadro 2B - OJO solo es el precio de cada impresión.
</t>
        </r>
      </text>
    </comment>
    <comment ref="P2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Hugo:
</t>
        </r>
        <r>
          <rPr>
            <sz val="9"/>
            <color rgb="FF000000"/>
            <rFont val="Tahoma"/>
            <family val="2"/>
            <charset val="1"/>
          </rPr>
          <t xml:space="preserve">Ver cuadro 2B - OJO solo es el precio de cada hoja.</t>
        </r>
      </text>
    </comment>
    <comment ref="P3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Hugo:
</t>
        </r>
        <r>
          <rPr>
            <sz val="9"/>
            <color rgb="FF000000"/>
            <rFont val="Tahoma"/>
            <family val="2"/>
            <charset val="1"/>
          </rPr>
          <t xml:space="preserve">TOTAL $ dividido Valor Dólar.
</t>
        </r>
      </text>
    </comment>
  </commentList>
</comments>
</file>

<file path=xl/sharedStrings.xml><?xml version="1.0" encoding="utf-8"?>
<sst xmlns="http://schemas.openxmlformats.org/spreadsheetml/2006/main" count="242" uniqueCount="196">
  <si>
    <t xml:space="preserve">NOTAS E INSTRUCCIONES</t>
  </si>
  <si>
    <t xml:space="preserve">Usaré esta pestaña para todo tipo de comentarios.</t>
  </si>
  <si>
    <t xml:space="preserve">La hoja VARIABLES no está completa, solo es un breve detalle para que usemos a los efectos de validar todo, me imagino</t>
  </si>
  <si>
    <t xml:space="preserve">y espero estar en lo cierto que no es relevante que ponga 10 o 100 variables si todas ellas se manejan de la misma forma,</t>
  </si>
  <si>
    <t xml:space="preserve">si fuera importante que las pongo todas me avisan y lo hago.</t>
  </si>
  <si>
    <t xml:space="preserve">Omar, supongo que esta forma en que voy incorporando la información es la que va llevando lentamente al cálculo de</t>
  </si>
  <si>
    <t xml:space="preserve">precio, pensalo bien a ver que te parece y si discrepás avisame.</t>
  </si>
  <si>
    <t xml:space="preserve">Seguimos agregando cosas si esto te parece bien.</t>
  </si>
  <si>
    <t xml:space="preserve">Con esta prueba pronta se la doy al diseñador para que haga una muestra de como queda y nos vamos haciendo una idea</t>
  </si>
  <si>
    <t xml:space="preserve">clara de todo, lo que estoy pidiendo va a servir, no es trabajo inútil porque esta parte quedaría tal cual la mando.</t>
  </si>
  <si>
    <t xml:space="preserve">Tenemos que ver el tema del cubrimiento de tinta, para pantones y cmyk, hay fórmulas de consumo, pero ¿cómo hacemos</t>
  </si>
  <si>
    <t xml:space="preserve">con los fotocromos?</t>
  </si>
  <si>
    <t xml:space="preserve">Hay que establecer bien el tema del refile, puse importe de corte paquete o fracción. Hay que ver bien el tema de la cantidad</t>
  </si>
  <si>
    <t xml:space="preserve">de hojas que abarca el corte, cuál es la altura del corte por la cual cobramos.  Hay que tener en cuenta que para cortar hay que </t>
  </si>
  <si>
    <t xml:space="preserve">contar porque luego se empaqueta y eso lleva tiempo</t>
  </si>
  <si>
    <t xml:space="preserve">Hay que establecer bien cual es el paquete más grande que podemos hacer para validar si el paquete que pide el cliente es </t>
  </si>
  <si>
    <t xml:space="preserve">posible o no.</t>
  </si>
  <si>
    <t xml:space="preserve">VARIABLES</t>
  </si>
  <si>
    <t xml:space="preserve">DÓLAR</t>
  </si>
  <si>
    <t xml:space="preserve">Este valor dólar hay que obtenerlo en linea del interbancario del BCU o BROU - ¿esto es posible?</t>
  </si>
  <si>
    <t xml:space="preserve">CUADRO UNO</t>
  </si>
  <si>
    <t xml:space="preserve">PRECIO u$s</t>
  </si>
  <si>
    <t xml:space="preserve">PRECIO $</t>
  </si>
  <si>
    <t xml:space="preserve">DEMASIA</t>
  </si>
  <si>
    <t xml:space="preserve">MAQUINAS</t>
  </si>
  <si>
    <t xml:space="preserve">PLIEGO MÍN.</t>
  </si>
  <si>
    <t xml:space="preserve">PLIEGO MAX.</t>
  </si>
  <si>
    <t xml:space="preserve">IMPRES. MAX.</t>
  </si>
  <si>
    <t xml:space="preserve">CHAPA</t>
  </si>
  <si>
    <t xml:space="preserve">POSTURA</t>
  </si>
  <si>
    <t xml:space="preserve">PANTONE</t>
  </si>
  <si>
    <t xml:space="preserve">POR CHAPA</t>
  </si>
  <si>
    <t xml:space="preserve">Spedd Master 52</t>
  </si>
  <si>
    <t xml:space="preserve">20 x 15</t>
  </si>
  <si>
    <t xml:space="preserve">51 x 36</t>
  </si>
  <si>
    <t xml:space="preserve">50 x 34</t>
  </si>
  <si>
    <t xml:space="preserve">Spedd Master 74</t>
  </si>
  <si>
    <t xml:space="preserve">Spedd Master 102</t>
  </si>
  <si>
    <t xml:space="preserve">CUADRO UNO B</t>
  </si>
  <si>
    <t xml:space="preserve">De 1 a 50 $</t>
  </si>
  <si>
    <t xml:space="preserve">Más de 50 $</t>
  </si>
  <si>
    <t xml:space="preserve">DIGITAL</t>
  </si>
  <si>
    <t xml:space="preserve">Color</t>
  </si>
  <si>
    <t xml:space="preserve">Negro</t>
  </si>
  <si>
    <t xml:space="preserve">Formato A4</t>
  </si>
  <si>
    <t xml:space="preserve">23 x 31 cm</t>
  </si>
  <si>
    <t xml:space="preserve">22 x 30 cm</t>
  </si>
  <si>
    <t xml:space="preserve">Formato A3</t>
  </si>
  <si>
    <t xml:space="preserve">33 x 48,7</t>
  </si>
  <si>
    <t xml:space="preserve">31,8 x 47,2</t>
  </si>
  <si>
    <t xml:space="preserve">CUADRO DOS</t>
  </si>
  <si>
    <t xml:space="preserve">LISTADO DE PAPELES Y CARTULINAS</t>
  </si>
  <si>
    <t xml:space="preserve">Contamos con las siguientes materias primas e insumos, si usted quisiera algo </t>
  </si>
  <si>
    <t xml:space="preserve">diferente seguramente nos lo deba proporcionar pero lo mejor es hacer una </t>
  </si>
  <si>
    <t xml:space="preserve">consulta previa.</t>
  </si>
  <si>
    <t xml:space="preserve">MATERIAL DEL COLEGA</t>
  </si>
  <si>
    <t xml:space="preserve">PAPELES OBRA</t>
  </si>
  <si>
    <t xml:space="preserve">Pliego</t>
  </si>
  <si>
    <t xml:space="preserve">Hs/paq.</t>
  </si>
  <si>
    <t xml:space="preserve">Paq. u$s</t>
  </si>
  <si>
    <t xml:space="preserve">Paq. $</t>
  </si>
  <si>
    <t xml:space="preserve">Hoja $</t>
  </si>
  <si>
    <t xml:space="preserve">90 gr</t>
  </si>
  <si>
    <t xml:space="preserve">72 x 92</t>
  </si>
  <si>
    <t xml:space="preserve">100 gr</t>
  </si>
  <si>
    <t xml:space="preserve">70 x 100</t>
  </si>
  <si>
    <t xml:space="preserve">COTEADOS BRILLO</t>
  </si>
  <si>
    <t xml:space="preserve">115 gr</t>
  </si>
  <si>
    <t xml:space="preserve">66 x 96</t>
  </si>
  <si>
    <t xml:space="preserve">72 x 102</t>
  </si>
  <si>
    <t xml:space="preserve">COTEADOS MATE</t>
  </si>
  <si>
    <t xml:space="preserve">CARTULINAS COTEADAS</t>
  </si>
  <si>
    <t xml:space="preserve">BLANCA/BCA  -  250 gr</t>
  </si>
  <si>
    <t xml:space="preserve">72x92</t>
  </si>
  <si>
    <t xml:space="preserve">BLANCA/BCA  -  270 gr</t>
  </si>
  <si>
    <t xml:space="preserve">BLANCA/BCA  -  295 gr</t>
  </si>
  <si>
    <t xml:space="preserve">CUADRO DOS B</t>
  </si>
  <si>
    <t xml:space="preserve">LISTADO DE PAPELES PARA IMPRESIÓN DIGITAL</t>
  </si>
  <si>
    <t xml:space="preserve">Material</t>
  </si>
  <si>
    <t xml:space="preserve">A4</t>
  </si>
  <si>
    <t xml:space="preserve">A3</t>
  </si>
  <si>
    <t xml:space="preserve">Lo proporciona el cliente</t>
  </si>
  <si>
    <t xml:space="preserve">Coteado brillo 115 gr</t>
  </si>
  <si>
    <t xml:space="preserve">Coteado brillo 130 gr</t>
  </si>
  <si>
    <t xml:space="preserve">Coteado brillo 150 gr</t>
  </si>
  <si>
    <t xml:space="preserve">Coteado brillo 170 gr</t>
  </si>
  <si>
    <t xml:space="preserve">Coteado brillo 200 gr</t>
  </si>
  <si>
    <t xml:space="preserve">Coteado brillo 250 gr</t>
  </si>
  <si>
    <t xml:space="preserve">Coteado brillo 300 gr</t>
  </si>
  <si>
    <t xml:space="preserve">Coteado brillo 350 gr</t>
  </si>
  <si>
    <t xml:space="preserve">Coteado mate 115 gr</t>
  </si>
  <si>
    <t xml:space="preserve">Coteado mate 130 gr</t>
  </si>
  <si>
    <t xml:space="preserve">Coteado mate 150 gr</t>
  </si>
  <si>
    <t xml:space="preserve">Coteado mate 170 gr</t>
  </si>
  <si>
    <t xml:space="preserve">Coteado mate 200 gr</t>
  </si>
  <si>
    <t xml:space="preserve">Coteado mate 250 gr</t>
  </si>
  <si>
    <t xml:space="preserve">Coteado mate 300 gr</t>
  </si>
  <si>
    <t xml:space="preserve">Coteado mate 350 gr</t>
  </si>
  <si>
    <t xml:space="preserve">CUADRO TRES</t>
  </si>
  <si>
    <t xml:space="preserve">CORTES</t>
  </si>
  <si>
    <t xml:space="preserve">CORTE INICIAL - Paq. o fracción</t>
  </si>
  <si>
    <t xml:space="preserve">Refile</t>
  </si>
  <si>
    <t xml:space="preserve">Primer corte</t>
  </si>
  <si>
    <t xml:space="preserve">Precio por corte</t>
  </si>
  <si>
    <t xml:space="preserve">PAQUETES</t>
  </si>
  <si>
    <t xml:space="preserve">CALCULE EL PRECIO DE SU TRABAJO</t>
  </si>
  <si>
    <t xml:space="preserve">DÓLAR INTERBANCARIO DEL DIA   </t>
  </si>
  <si>
    <t xml:space="preserve">CONDICIONES DE PAGO</t>
  </si>
  <si>
    <t xml:space="preserve">SI NO TIENE CONDICION DE PAGO ACORDADA CONSIDERE CONTADO</t>
  </si>
  <si>
    <t xml:space="preserve">SOLICITUD DE PRESUPUESTO Nº 010</t>
  </si>
  <si>
    <t xml:space="preserve">SISTEMA DE IMPRESIÓN A USAR</t>
  </si>
  <si>
    <t xml:space="preserve">Si el cliente selecciona OFFSET todo sigue como se va a continuación, si selecciona DIGITAL sigue como aparece al costado derecho, columna M a S.</t>
  </si>
  <si>
    <t xml:space="preserve">Aquí va la planilla que ya está puesta y que se llama: "Tenga en cuenta mínimos y máximos de cada máquina"</t>
  </si>
  <si>
    <t xml:space="preserve">Aquí va la planilla que sigue, también esta en Variables como "Cuadro UNO B"</t>
  </si>
  <si>
    <t xml:space="preserve">SISTEMA DE IMPRESIÓN OFFSET</t>
  </si>
  <si>
    <t xml:space="preserve">SELECCIONE LA MAQUINA APROPIADA</t>
  </si>
  <si>
    <t xml:space="preserve">Si la cantidad es alta no deje de probar poner más</t>
  </si>
  <si>
    <t xml:space="preserve">formas y usar una máquina de mayor tamaño.</t>
  </si>
  <si>
    <t xml:space="preserve">NO VA LA PARTE</t>
  </si>
  <si>
    <t xml:space="preserve">DE LOS PRECIOS</t>
  </si>
  <si>
    <t xml:space="preserve">CANTIDAD DE CHAPAS QUE SE NECESITAN</t>
  </si>
  <si>
    <t xml:space="preserve">C/U</t>
  </si>
  <si>
    <t xml:space="preserve">Nuestras chapas son de alta calidad</t>
  </si>
  <si>
    <t xml:space="preserve">y soportan sin inconveniente alguno</t>
  </si>
  <si>
    <t xml:space="preserve">SISTEMA DE IMPRESIÓN DIGITAL</t>
  </si>
  <si>
    <t xml:space="preserve">IMPORTE TOTAL CHAPAS   </t>
  </si>
  <si>
    <t xml:space="preserve">TOTAL  </t>
  </si>
  <si>
    <t xml:space="preserve">TOTAL  u$s</t>
  </si>
  <si>
    <t xml:space="preserve">100,000 impresiones.</t>
  </si>
  <si>
    <t xml:space="preserve">Precio cada impresión $</t>
  </si>
  <si>
    <t xml:space="preserve">Compare su precio y se sorprenderá.</t>
  </si>
  <si>
    <t xml:space="preserve">SELECCIONE FORMATO</t>
  </si>
  <si>
    <t xml:space="preserve">Precio hoja $</t>
  </si>
  <si>
    <t xml:space="preserve">SELECCIONE EL MATERIAL</t>
  </si>
  <si>
    <t xml:space="preserve">CANTIDAD DE POSTURAS EN CMYK</t>
  </si>
  <si>
    <t xml:space="preserve">Hemos seleccionado tintas POLOLO, tanto en CMYK como en colores Pantone. </t>
  </si>
  <si>
    <t xml:space="preserve">Le recordamos que de una marca a otra pueden haber pequeñas diferencias al lograr un color. </t>
  </si>
  <si>
    <t xml:space="preserve">DIGITE CANTIDAD DE PLIEGO BUENOS</t>
  </si>
  <si>
    <t xml:space="preserve">CANTIDAD DE POSTURAS EN PANTONE</t>
  </si>
  <si>
    <t xml:space="preserve">Los mismos son medidos y solo lograremos aproximaciones aprobados por por nuestro responsable,</t>
  </si>
  <si>
    <t xml:space="preserve">con él PUEDE COORDINAR SU PRESENCIA PARA CONFIRMARLOS USTED MISMO.</t>
  </si>
  <si>
    <t xml:space="preserve">SE NECESITAN </t>
  </si>
  <si>
    <t xml:space="preserve">Pliegos - Incluye </t>
  </si>
  <si>
    <t xml:space="preserve">Pliegos de Demasía</t>
  </si>
  <si>
    <t xml:space="preserve">Precio hoja u$s</t>
  </si>
  <si>
    <t xml:space="preserve"> </t>
  </si>
  <si>
    <t xml:space="preserve">IMPORTE TOTAL </t>
  </si>
  <si>
    <t xml:space="preserve">TOTAL $ </t>
  </si>
  <si>
    <t xml:space="preserve">DIGITE EL FORMATO DEL PLIEGO</t>
  </si>
  <si>
    <t xml:space="preserve">X</t>
  </si>
  <si>
    <t xml:space="preserve">El precio del papel es el de plaza.</t>
  </si>
  <si>
    <t xml:space="preserve">ENTREGA</t>
  </si>
  <si>
    <t xml:space="preserve">Compre solo lo que necesita, no cobramos</t>
  </si>
  <si>
    <t xml:space="preserve">CANTIDAD DE PLIEGO BUENOS</t>
  </si>
  <si>
    <t xml:space="preserve">fraccionamiento.</t>
  </si>
  <si>
    <t xml:space="preserve">Puede llevar papel fraccionado para usar</t>
  </si>
  <si>
    <t xml:space="preserve">PLIEGOS QUE SALEN POR HOJA</t>
  </si>
  <si>
    <t xml:space="preserve">en su taller. </t>
  </si>
  <si>
    <t xml:space="preserve">Hojas </t>
  </si>
  <si>
    <t xml:space="preserve">     Incluye demasía de</t>
  </si>
  <si>
    <t xml:space="preserve">por chapa</t>
  </si>
  <si>
    <t xml:space="preserve">PRECIO DEL PAPEL   </t>
  </si>
  <si>
    <t xml:space="preserve">TINTA - Los precios de lista incluyen cubrimiento de hasta 15% de tinta, a mayor cubrimiento se incrementa el precio.</t>
  </si>
  <si>
    <t xml:space="preserve">PORCENTAJE ESTIMADO DE CUBRIMIENTO</t>
  </si>
  <si>
    <t xml:space="preserve">COLOR PANTONE</t>
  </si>
  <si>
    <t xml:space="preserve">CONSUMO ESTIMADO EN GRS.</t>
  </si>
  <si>
    <t xml:space="preserve">El costo de fondear un pliego es importante y debe considerarse en </t>
  </si>
  <si>
    <t xml:space="preserve">el precio - SOLO cobramos el costo de la tinta.</t>
  </si>
  <si>
    <t xml:space="preserve">IMPORTE ADICIONAL POR TINTA  </t>
  </si>
  <si>
    <t xml:space="preserve">De no hacerlo sería una situación injusta frente a quien solo imprime texto.</t>
  </si>
  <si>
    <t xml:space="preserve">A modo de ejemplo, 1000 pliegos con un pleno de 49 x 33 consume 330gr </t>
  </si>
  <si>
    <t xml:space="preserve">si es en coteado y más aún si es en obra. El costo es de $ 330 si fuera 072.</t>
  </si>
  <si>
    <t xml:space="preserve">CORTE INICIAL   </t>
  </si>
  <si>
    <t xml:space="preserve">ADICIONALES</t>
  </si>
  <si>
    <t xml:space="preserve">¿REFILAMOS SU TRABAJO?</t>
  </si>
  <si>
    <t xml:space="preserve">SI</t>
  </si>
  <si>
    <t xml:space="preserve">NO</t>
  </si>
  <si>
    <t xml:space="preserve">      Marcar lo que corresponda.</t>
  </si>
  <si>
    <t xml:space="preserve">¿ES DOBLE CORTE?   </t>
  </si>
  <si>
    <t xml:space="preserve">IMPORTE POR REFILE   </t>
  </si>
  <si>
    <t xml:space="preserve">¿EMPAQUETAMOS SU TRABAJO?</t>
  </si>
  <si>
    <t xml:space="preserve">Hacer paquetes de  </t>
  </si>
  <si>
    <t xml:space="preserve">Son   </t>
  </si>
  <si>
    <t xml:space="preserve">paquetes</t>
  </si>
  <si>
    <t xml:space="preserve">IMPORTE POR EMPAQUETADO   </t>
  </si>
  <si>
    <t xml:space="preserve">¿DOBLAMOS SU TRABAJO?</t>
  </si>
  <si>
    <t xml:space="preserve">Díptico</t>
  </si>
  <si>
    <t xml:space="preserve">Marcar</t>
  </si>
  <si>
    <t xml:space="preserve">$</t>
  </si>
  <si>
    <t xml:space="preserve">Tríptico</t>
  </si>
  <si>
    <t xml:space="preserve">Cuatríptico</t>
  </si>
  <si>
    <t xml:space="preserve">Más</t>
  </si>
  <si>
    <t xml:space="preserve">Zig zag</t>
  </si>
  <si>
    <t xml:space="preserve">Ventana</t>
  </si>
  <si>
    <t xml:space="preserve">IMPORTE POR DOBLADO   </t>
  </si>
  <si>
    <t xml:space="preserve">Ver detalle total del presupuesto, hay que ver como se redacta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</si>
</sst>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_-[$$U-380A]\ * #,##0.00_ ;_-[$$U-380A]\ * \-#,##0.00\ ;_-[$$U-380A]\ * \-??_ ;_-@_ "/>
    <numFmt numFmtId="166" formatCode="0.00"/>
    <numFmt numFmtId="167" formatCode="_-[$$U-380A]\ * #,##0_ ;_-[$$U-380A]\ * \-#,##0\ ;_-[$$U-380A]\ * \-??_ ;_-@_ "/>
    <numFmt numFmtId="168" formatCode="_-* #,##0.00&quot; €&quot;_-;\-* #,##0.00&quot; €&quot;_-;_-* \-??&quot; €&quot;_-;_-@_-"/>
    <numFmt numFmtId="169" formatCode="DD/MM/YYYY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EFFF"/>
      </patternFill>
    </fill>
    <fill>
      <patternFill patternType="solid">
        <fgColor rgb="FFD9D9D9"/>
        <bgColor rgb="FFB7DEE8"/>
      </patternFill>
    </fill>
    <fill>
      <patternFill patternType="solid">
        <fgColor rgb="FFFFEFFF"/>
        <bgColor rgb="FFFFFFFF"/>
      </patternFill>
    </fill>
    <fill>
      <patternFill patternType="solid">
        <fgColor rgb="FFB7DEE8"/>
        <bgColor rgb="FFD9D9D9"/>
      </patternFill>
    </fill>
  </fills>
  <borders count="21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6" fillId="2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3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EFFF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7DEE8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5" activeCellId="0" sqref="A25"/>
    </sheetView>
  </sheetViews>
  <sheetFormatPr defaultRowHeight="15"/>
  <cols>
    <col collapsed="false" hidden="false" max="1025" min="1" style="0" width="10.6032388663968"/>
  </cols>
  <sheetData>
    <row r="1" customFormat="false" ht="18.75" hidden="false" customHeight="false" outlineLevel="0" collapsed="false">
      <c r="A1" s="1" t="s">
        <v>0</v>
      </c>
    </row>
    <row r="3" customFormat="false" ht="15" hidden="false" customHeight="false" outlineLevel="0" collapsed="false">
      <c r="A3" s="0" t="s">
        <v>1</v>
      </c>
    </row>
    <row r="5" customFormat="false" ht="15" hidden="false" customHeight="false" outlineLevel="0" collapsed="false">
      <c r="A5" s="0" t="s">
        <v>2</v>
      </c>
    </row>
    <row r="6" customFormat="false" ht="15" hidden="false" customHeight="false" outlineLevel="0" collapsed="false">
      <c r="A6" s="0" t="s">
        <v>3</v>
      </c>
    </row>
    <row r="7" customFormat="false" ht="15" hidden="false" customHeight="false" outlineLevel="0" collapsed="false">
      <c r="A7" s="0" t="s">
        <v>4</v>
      </c>
    </row>
    <row r="9" customFormat="false" ht="15" hidden="false" customHeight="false" outlineLevel="0" collapsed="false">
      <c r="A9" s="0" t="s">
        <v>5</v>
      </c>
    </row>
    <row r="10" customFormat="false" ht="15" hidden="false" customHeight="false" outlineLevel="0" collapsed="false">
      <c r="A10" s="0" t="s">
        <v>6</v>
      </c>
    </row>
    <row r="11" customFormat="false" ht="15" hidden="false" customHeight="false" outlineLevel="0" collapsed="false">
      <c r="A11" s="0" t="s">
        <v>7</v>
      </c>
    </row>
    <row r="13" customFormat="false" ht="15" hidden="false" customHeight="false" outlineLevel="0" collapsed="false">
      <c r="A13" s="0" t="s">
        <v>8</v>
      </c>
    </row>
    <row r="14" customFormat="false" ht="15" hidden="false" customHeight="false" outlineLevel="0" collapsed="false">
      <c r="A14" s="0" t="s">
        <v>9</v>
      </c>
    </row>
    <row r="16" customFormat="false" ht="15" hidden="false" customHeight="false" outlineLevel="0" collapsed="false">
      <c r="A16" s="0" t="s">
        <v>10</v>
      </c>
    </row>
    <row r="17" customFormat="false" ht="15" hidden="false" customHeight="false" outlineLevel="0" collapsed="false">
      <c r="A17" s="0" t="s">
        <v>11</v>
      </c>
    </row>
    <row r="19" customFormat="false" ht="15" hidden="false" customHeight="false" outlineLevel="0" collapsed="false">
      <c r="A19" s="0" t="s">
        <v>12</v>
      </c>
    </row>
    <row r="20" customFormat="false" ht="15" hidden="false" customHeight="false" outlineLevel="0" collapsed="false">
      <c r="A20" s="0" t="s">
        <v>13</v>
      </c>
    </row>
    <row r="21" customFormat="false" ht="15" hidden="false" customHeight="false" outlineLevel="0" collapsed="false">
      <c r="A21" s="0" t="s">
        <v>14</v>
      </c>
    </row>
    <row r="23" customFormat="false" ht="15" hidden="false" customHeight="false" outlineLevel="0" collapsed="false">
      <c r="A23" s="0" t="s">
        <v>15</v>
      </c>
    </row>
    <row r="24" customFormat="false" ht="15" hidden="false" customHeight="false" outlineLevel="0" collapsed="false">
      <c r="A24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3" activeCellId="0" sqref="B63"/>
    </sheetView>
  </sheetViews>
  <sheetFormatPr defaultRowHeight="15"/>
  <cols>
    <col collapsed="false" hidden="false" max="1" min="1" style="0" width="28.0647773279352"/>
    <col collapsed="false" hidden="false" max="3" min="2" style="0" width="13.1740890688259"/>
    <col collapsed="false" hidden="false" max="11" min="4" style="0" width="13.3886639676113"/>
    <col collapsed="false" hidden="false" max="1025" min="12" style="0" width="10.6032388663968"/>
  </cols>
  <sheetData>
    <row r="1" customFormat="false" ht="18.75" hidden="false" customHeight="false" outlineLevel="0" collapsed="false">
      <c r="A1" s="1" t="s">
        <v>17</v>
      </c>
    </row>
    <row r="2" customFormat="false" ht="15.75" hidden="false" customHeight="false" outlineLevel="0" collapsed="false"/>
    <row r="3" customFormat="false" ht="19.5" hidden="false" customHeight="false" outlineLevel="0" collapsed="false">
      <c r="A3" s="1" t="s">
        <v>18</v>
      </c>
      <c r="B3" s="2" t="n">
        <v>33</v>
      </c>
      <c r="C3" s="3" t="s">
        <v>19</v>
      </c>
    </row>
    <row r="6" customFormat="false" ht="16.5" hidden="false" customHeight="false" outlineLevel="0" collapsed="false">
      <c r="A6" s="4" t="s">
        <v>20</v>
      </c>
    </row>
    <row r="7" customFormat="false" ht="15" hidden="false" customHeight="false" outlineLevel="0" collapsed="false">
      <c r="A7" s="5"/>
      <c r="B7" s="6"/>
      <c r="C7" s="6"/>
      <c r="D7" s="6"/>
      <c r="E7" s="6"/>
      <c r="F7" s="6"/>
      <c r="G7" s="6"/>
      <c r="H7" s="6"/>
      <c r="I7" s="6"/>
      <c r="J7" s="7"/>
    </row>
    <row r="8" customFormat="false" ht="15" hidden="false" customHeight="false" outlineLevel="0" collapsed="false">
      <c r="A8" s="8"/>
      <c r="B8" s="9"/>
      <c r="C8" s="9"/>
      <c r="D8" s="9"/>
      <c r="E8" s="9"/>
      <c r="F8" s="10" t="s">
        <v>21</v>
      </c>
      <c r="G8" s="10" t="s">
        <v>22</v>
      </c>
      <c r="H8" s="11" t="s">
        <v>22</v>
      </c>
      <c r="I8" s="12" t="s">
        <v>23</v>
      </c>
      <c r="J8" s="13"/>
    </row>
    <row r="9" customFormat="false" ht="15" hidden="false" customHeight="false" outlineLevel="0" collapsed="false">
      <c r="A9" s="14" t="s">
        <v>24</v>
      </c>
      <c r="B9" s="15" t="s">
        <v>25</v>
      </c>
      <c r="C9" s="15" t="s">
        <v>26</v>
      </c>
      <c r="D9" s="15" t="s">
        <v>27</v>
      </c>
      <c r="E9" s="15" t="s">
        <v>28</v>
      </c>
      <c r="F9" s="16" t="s">
        <v>28</v>
      </c>
      <c r="G9" s="16" t="s">
        <v>29</v>
      </c>
      <c r="H9" s="17" t="s">
        <v>30</v>
      </c>
      <c r="I9" s="18" t="s">
        <v>31</v>
      </c>
      <c r="J9" s="13"/>
    </row>
    <row r="10" customFormat="false" ht="15" hidden="false" customHeight="false" outlineLevel="0" collapsed="false">
      <c r="A10" s="8" t="s">
        <v>32</v>
      </c>
      <c r="B10" s="19" t="s">
        <v>33</v>
      </c>
      <c r="C10" s="19" t="s">
        <v>34</v>
      </c>
      <c r="D10" s="20" t="s">
        <v>35</v>
      </c>
      <c r="E10" s="9"/>
      <c r="F10" s="19" t="n">
        <v>3</v>
      </c>
      <c r="G10" s="19" t="n">
        <v>600</v>
      </c>
      <c r="H10" s="19" t="n">
        <v>1000</v>
      </c>
      <c r="I10" s="19" t="n">
        <v>50</v>
      </c>
      <c r="J10" s="13"/>
    </row>
    <row r="11" customFormat="false" ht="15" hidden="false" customHeight="false" outlineLevel="0" collapsed="false">
      <c r="A11" s="8" t="s">
        <v>36</v>
      </c>
      <c r="B11" s="9"/>
      <c r="C11" s="9"/>
      <c r="D11" s="9"/>
      <c r="E11" s="9"/>
      <c r="F11" s="19" t="n">
        <v>5</v>
      </c>
      <c r="G11" s="19" t="n">
        <v>800</v>
      </c>
      <c r="H11" s="19" t="n">
        <v>1300</v>
      </c>
      <c r="I11" s="19" t="n">
        <v>50</v>
      </c>
      <c r="J11" s="13"/>
    </row>
    <row r="12" customFormat="false" ht="15" hidden="false" customHeight="false" outlineLevel="0" collapsed="false">
      <c r="A12" s="8" t="s">
        <v>37</v>
      </c>
      <c r="B12" s="9"/>
      <c r="C12" s="9"/>
      <c r="D12" s="9"/>
      <c r="E12" s="9"/>
      <c r="F12" s="19" t="n">
        <v>8</v>
      </c>
      <c r="G12" s="19" t="n">
        <v>1500</v>
      </c>
      <c r="H12" s="19" t="n">
        <v>2200</v>
      </c>
      <c r="I12" s="19" t="n">
        <v>70</v>
      </c>
      <c r="J12" s="13"/>
    </row>
    <row r="13" customFormat="false" ht="15.75" hidden="false" customHeight="false" outlineLevel="0" collapsed="false">
      <c r="A13" s="21"/>
      <c r="B13" s="22"/>
      <c r="C13" s="22"/>
      <c r="D13" s="22"/>
      <c r="E13" s="22"/>
      <c r="F13" s="22"/>
      <c r="G13" s="22"/>
      <c r="H13" s="22"/>
      <c r="I13" s="22"/>
      <c r="J13" s="23"/>
    </row>
    <row r="15" customFormat="false" ht="16.5" hidden="false" customHeight="false" outlineLevel="0" collapsed="false">
      <c r="A15" s="4" t="s">
        <v>38</v>
      </c>
    </row>
    <row r="16" customFormat="false" ht="15" hidden="false" customHeight="false" outlineLevel="0" collapsed="false">
      <c r="A16" s="5"/>
      <c r="B16" s="24"/>
      <c r="C16" s="6"/>
      <c r="D16" s="25" t="s">
        <v>39</v>
      </c>
      <c r="E16" s="26" t="s">
        <v>39</v>
      </c>
      <c r="F16" s="25" t="s">
        <v>40</v>
      </c>
      <c r="G16" s="25" t="s">
        <v>40</v>
      </c>
    </row>
    <row r="17" customFormat="false" ht="15.75" hidden="false" customHeight="false" outlineLevel="0" collapsed="false">
      <c r="A17" s="14" t="s">
        <v>41</v>
      </c>
      <c r="B17" s="27" t="s">
        <v>26</v>
      </c>
      <c r="C17" s="28" t="s">
        <v>27</v>
      </c>
      <c r="D17" s="27" t="s">
        <v>42</v>
      </c>
      <c r="E17" s="28" t="s">
        <v>43</v>
      </c>
      <c r="F17" s="27" t="s">
        <v>42</v>
      </c>
      <c r="G17" s="27" t="s">
        <v>43</v>
      </c>
    </row>
    <row r="18" customFormat="false" ht="15" hidden="false" customHeight="false" outlineLevel="0" collapsed="false">
      <c r="A18" s="8" t="s">
        <v>44</v>
      </c>
      <c r="B18" s="29" t="s">
        <v>45</v>
      </c>
      <c r="C18" s="30" t="s">
        <v>46</v>
      </c>
      <c r="D18" s="31" t="n">
        <v>9.6</v>
      </c>
      <c r="E18" s="31" t="n">
        <v>7</v>
      </c>
      <c r="F18" s="31" t="n">
        <v>8.6</v>
      </c>
      <c r="G18" s="32" t="n">
        <v>6.3</v>
      </c>
    </row>
    <row r="19" customFormat="false" ht="15" hidden="false" customHeight="false" outlineLevel="0" collapsed="false">
      <c r="A19" s="8" t="s">
        <v>47</v>
      </c>
      <c r="B19" s="33" t="s">
        <v>48</v>
      </c>
      <c r="C19" s="33" t="s">
        <v>49</v>
      </c>
      <c r="D19" s="34" t="n">
        <v>19.2</v>
      </c>
      <c r="E19" s="34" t="n">
        <v>14</v>
      </c>
      <c r="F19" s="34" t="n">
        <v>17.2</v>
      </c>
      <c r="G19" s="35" t="n">
        <v>12.6</v>
      </c>
    </row>
    <row r="20" customFormat="false" ht="15.75" hidden="false" customHeight="false" outlineLevel="0" collapsed="false">
      <c r="A20" s="21"/>
      <c r="B20" s="22"/>
      <c r="C20" s="22"/>
      <c r="D20" s="22"/>
      <c r="E20" s="22"/>
      <c r="F20" s="22"/>
      <c r="G20" s="23"/>
    </row>
    <row r="23" customFormat="false" ht="16.5" hidden="false" customHeight="false" outlineLevel="0" collapsed="false">
      <c r="A23" s="4" t="s">
        <v>50</v>
      </c>
    </row>
    <row r="24" customFormat="false" ht="15" hidden="false" customHeight="false" outlineLevel="0" collapsed="false">
      <c r="A24" s="5"/>
      <c r="B24" s="6"/>
      <c r="C24" s="6"/>
      <c r="D24" s="6"/>
      <c r="E24" s="6"/>
      <c r="F24" s="7"/>
    </row>
    <row r="25" customFormat="false" ht="18.75" hidden="false" customHeight="false" outlineLevel="0" collapsed="false">
      <c r="A25" s="36" t="s">
        <v>51</v>
      </c>
      <c r="B25" s="9"/>
      <c r="C25" s="9"/>
      <c r="D25" s="9"/>
      <c r="E25" s="9"/>
      <c r="F25" s="13"/>
    </row>
    <row r="26" customFormat="false" ht="15" hidden="false" customHeight="false" outlineLevel="0" collapsed="false">
      <c r="A26" s="8" t="s">
        <v>52</v>
      </c>
      <c r="B26" s="9"/>
      <c r="C26" s="9"/>
      <c r="D26" s="9"/>
      <c r="E26" s="9"/>
      <c r="F26" s="13"/>
    </row>
    <row r="27" customFormat="false" ht="15" hidden="false" customHeight="false" outlineLevel="0" collapsed="false">
      <c r="A27" s="8" t="s">
        <v>53</v>
      </c>
      <c r="B27" s="9"/>
      <c r="C27" s="9"/>
      <c r="D27" s="9"/>
      <c r="E27" s="9"/>
      <c r="F27" s="13"/>
    </row>
    <row r="28" customFormat="false" ht="15" hidden="false" customHeight="false" outlineLevel="0" collapsed="false">
      <c r="A28" s="8" t="s">
        <v>54</v>
      </c>
      <c r="B28" s="9"/>
      <c r="C28" s="9"/>
      <c r="D28" s="9"/>
      <c r="E28" s="9"/>
      <c r="F28" s="13"/>
    </row>
    <row r="29" customFormat="false" ht="15" hidden="false" customHeight="false" outlineLevel="0" collapsed="false">
      <c r="A29" s="8"/>
      <c r="B29" s="9"/>
      <c r="C29" s="9"/>
      <c r="D29" s="9"/>
      <c r="E29" s="9"/>
      <c r="F29" s="13"/>
    </row>
    <row r="30" customFormat="false" ht="15" hidden="false" customHeight="false" outlineLevel="0" collapsed="false">
      <c r="A30" s="8"/>
      <c r="B30" s="9"/>
      <c r="C30" s="9"/>
      <c r="D30" s="9"/>
      <c r="E30" s="9"/>
      <c r="F30" s="13"/>
    </row>
    <row r="31" customFormat="false" ht="15" hidden="false" customHeight="false" outlineLevel="0" collapsed="false">
      <c r="A31" s="8" t="s">
        <v>55</v>
      </c>
      <c r="B31" s="9"/>
      <c r="C31" s="9"/>
      <c r="D31" s="9"/>
      <c r="E31" s="9"/>
      <c r="F31" s="13"/>
    </row>
    <row r="32" customFormat="false" ht="15" hidden="false" customHeight="false" outlineLevel="0" collapsed="false">
      <c r="A32" s="8" t="s">
        <v>56</v>
      </c>
      <c r="B32" s="15" t="s">
        <v>57</v>
      </c>
      <c r="C32" s="15" t="s">
        <v>58</v>
      </c>
      <c r="D32" s="15" t="s">
        <v>59</v>
      </c>
      <c r="E32" s="15" t="s">
        <v>60</v>
      </c>
      <c r="F32" s="37" t="s">
        <v>61</v>
      </c>
    </row>
    <row r="33" customFormat="false" ht="15" hidden="false" customHeight="false" outlineLevel="0" collapsed="false">
      <c r="A33" s="38" t="s">
        <v>62</v>
      </c>
      <c r="B33" s="19" t="s">
        <v>63</v>
      </c>
      <c r="C33" s="19" t="n">
        <v>250</v>
      </c>
      <c r="D33" s="19" t="n">
        <v>22.36</v>
      </c>
      <c r="E33" s="39" t="n">
        <f aca="false">+D33*$B$3</f>
        <v>737.88</v>
      </c>
      <c r="F33" s="40" t="n">
        <f aca="false">+E33/C33</f>
        <v>2.95152</v>
      </c>
    </row>
    <row r="34" customFormat="false" ht="15" hidden="false" customHeight="false" outlineLevel="0" collapsed="false">
      <c r="A34" s="38" t="s">
        <v>64</v>
      </c>
      <c r="B34" s="19" t="s">
        <v>65</v>
      </c>
      <c r="C34" s="19" t="n">
        <v>250</v>
      </c>
      <c r="D34" s="19" t="n">
        <v>26.25</v>
      </c>
      <c r="E34" s="39" t="n">
        <f aca="false">+D34*$B$3</f>
        <v>866.25</v>
      </c>
      <c r="F34" s="40" t="n">
        <f aca="false">+E34/C34</f>
        <v>3.465</v>
      </c>
    </row>
    <row r="35" customFormat="false" ht="15" hidden="false" customHeight="false" outlineLevel="0" collapsed="false">
      <c r="A35" s="38" t="s">
        <v>64</v>
      </c>
      <c r="B35" s="19" t="s">
        <v>63</v>
      </c>
      <c r="C35" s="19" t="n">
        <v>250</v>
      </c>
      <c r="D35" s="19" t="n">
        <v>24.84</v>
      </c>
      <c r="E35" s="39" t="n">
        <f aca="false">+D35*$B$3</f>
        <v>819.72</v>
      </c>
      <c r="F35" s="40" t="n">
        <f aca="false">+E35/C35</f>
        <v>3.27888</v>
      </c>
    </row>
    <row r="36" customFormat="false" ht="15" hidden="false" customHeight="false" outlineLevel="0" collapsed="false">
      <c r="A36" s="8"/>
      <c r="B36" s="19"/>
      <c r="C36" s="19"/>
      <c r="D36" s="19"/>
      <c r="E36" s="19"/>
      <c r="F36" s="40"/>
    </row>
    <row r="37" customFormat="false" ht="15" hidden="false" customHeight="false" outlineLevel="0" collapsed="false">
      <c r="A37" s="8" t="s">
        <v>66</v>
      </c>
      <c r="B37" s="19"/>
      <c r="C37" s="19"/>
      <c r="D37" s="19"/>
      <c r="E37" s="19"/>
      <c r="F37" s="40"/>
    </row>
    <row r="38" customFormat="false" ht="15" hidden="false" customHeight="false" outlineLevel="0" collapsed="false">
      <c r="A38" s="38" t="s">
        <v>67</v>
      </c>
      <c r="B38" s="19" t="s">
        <v>68</v>
      </c>
      <c r="C38" s="19" t="n">
        <v>250</v>
      </c>
      <c r="D38" s="19" t="n">
        <v>23.14</v>
      </c>
      <c r="E38" s="39" t="n">
        <f aca="false">+D38*$B$3</f>
        <v>763.62</v>
      </c>
      <c r="F38" s="40" t="n">
        <f aca="false">+E38/C38</f>
        <v>3.05448</v>
      </c>
    </row>
    <row r="39" customFormat="false" ht="15" hidden="false" customHeight="false" outlineLevel="0" collapsed="false">
      <c r="A39" s="38" t="s">
        <v>67</v>
      </c>
      <c r="B39" s="19" t="s">
        <v>69</v>
      </c>
      <c r="C39" s="19" t="n">
        <v>250</v>
      </c>
      <c r="D39" s="19" t="n">
        <v>26.82</v>
      </c>
      <c r="E39" s="39" t="n">
        <f aca="false">+D39*$B$3</f>
        <v>885.06</v>
      </c>
      <c r="F39" s="40" t="n">
        <f aca="false">+E39/C39</f>
        <v>3.54024</v>
      </c>
    </row>
    <row r="40" customFormat="false" ht="15" hidden="false" customHeight="false" outlineLevel="0" collapsed="false">
      <c r="A40" s="8"/>
      <c r="B40" s="19"/>
      <c r="C40" s="19"/>
      <c r="D40" s="19"/>
      <c r="E40" s="19"/>
      <c r="F40" s="40"/>
    </row>
    <row r="41" customFormat="false" ht="15" hidden="false" customHeight="false" outlineLevel="0" collapsed="false">
      <c r="A41" s="8" t="s">
        <v>70</v>
      </c>
      <c r="B41" s="19"/>
      <c r="C41" s="19"/>
      <c r="D41" s="19"/>
      <c r="E41" s="19"/>
      <c r="F41" s="40"/>
    </row>
    <row r="42" customFormat="false" ht="15" hidden="false" customHeight="false" outlineLevel="0" collapsed="false">
      <c r="A42" s="38" t="s">
        <v>67</v>
      </c>
      <c r="B42" s="19" t="s">
        <v>68</v>
      </c>
      <c r="C42" s="19" t="n">
        <v>250</v>
      </c>
      <c r="D42" s="19" t="n">
        <v>23.14</v>
      </c>
      <c r="E42" s="39" t="n">
        <f aca="false">+D42*$B$3</f>
        <v>763.62</v>
      </c>
      <c r="F42" s="40" t="n">
        <f aca="false">+E42/C42</f>
        <v>3.05448</v>
      </c>
    </row>
    <row r="43" customFormat="false" ht="15" hidden="false" customHeight="false" outlineLevel="0" collapsed="false">
      <c r="A43" s="38" t="s">
        <v>67</v>
      </c>
      <c r="B43" s="19" t="s">
        <v>69</v>
      </c>
      <c r="C43" s="19" t="n">
        <v>250</v>
      </c>
      <c r="D43" s="19" t="n">
        <v>26.82</v>
      </c>
      <c r="E43" s="39" t="n">
        <f aca="false">+D43*$B$3</f>
        <v>885.06</v>
      </c>
      <c r="F43" s="40" t="n">
        <f aca="false">+E43/C43</f>
        <v>3.54024</v>
      </c>
    </row>
    <row r="44" customFormat="false" ht="15" hidden="false" customHeight="false" outlineLevel="0" collapsed="false">
      <c r="A44" s="8"/>
      <c r="B44" s="19"/>
      <c r="C44" s="19"/>
      <c r="D44" s="19"/>
      <c r="E44" s="19"/>
      <c r="F44" s="40"/>
    </row>
    <row r="45" customFormat="false" ht="15" hidden="false" customHeight="false" outlineLevel="0" collapsed="false">
      <c r="A45" s="8" t="s">
        <v>71</v>
      </c>
      <c r="B45" s="19"/>
      <c r="C45" s="19"/>
      <c r="D45" s="19"/>
      <c r="E45" s="19"/>
      <c r="F45" s="40"/>
    </row>
    <row r="46" customFormat="false" ht="15" hidden="false" customHeight="false" outlineLevel="0" collapsed="false">
      <c r="A46" s="8" t="s">
        <v>72</v>
      </c>
      <c r="B46" s="19" t="s">
        <v>73</v>
      </c>
      <c r="C46" s="19" t="n">
        <v>100</v>
      </c>
      <c r="D46" s="19" t="n">
        <v>23.35</v>
      </c>
      <c r="E46" s="39" t="n">
        <f aca="false">+D46*$B$3</f>
        <v>770.55</v>
      </c>
      <c r="F46" s="40" t="n">
        <f aca="false">+E46/C46</f>
        <v>7.7055</v>
      </c>
    </row>
    <row r="47" customFormat="false" ht="15" hidden="false" customHeight="false" outlineLevel="0" collapsed="false">
      <c r="A47" s="8" t="s">
        <v>74</v>
      </c>
      <c r="B47" s="19" t="s">
        <v>73</v>
      </c>
      <c r="C47" s="19" t="n">
        <v>100</v>
      </c>
      <c r="D47" s="19" t="n">
        <v>26.29</v>
      </c>
      <c r="E47" s="39" t="n">
        <f aca="false">+D47*$B$3</f>
        <v>867.57</v>
      </c>
      <c r="F47" s="40" t="n">
        <f aca="false">+E47/C47</f>
        <v>8.6757</v>
      </c>
    </row>
    <row r="48" customFormat="false" ht="15" hidden="false" customHeight="false" outlineLevel="0" collapsed="false">
      <c r="A48" s="8" t="s">
        <v>75</v>
      </c>
      <c r="B48" s="19" t="s">
        <v>73</v>
      </c>
      <c r="C48" s="19" t="n">
        <v>100</v>
      </c>
      <c r="D48" s="19" t="n">
        <v>28.73</v>
      </c>
      <c r="E48" s="39" t="n">
        <f aca="false">+D48*$B$3</f>
        <v>948.09</v>
      </c>
      <c r="F48" s="40" t="n">
        <f aca="false">+E48/C48</f>
        <v>9.4809</v>
      </c>
    </row>
    <row r="49" customFormat="false" ht="15" hidden="false" customHeight="false" outlineLevel="0" collapsed="false">
      <c r="A49" s="8"/>
      <c r="B49" s="9"/>
      <c r="C49" s="9"/>
      <c r="D49" s="9"/>
      <c r="E49" s="9"/>
      <c r="F49" s="13"/>
    </row>
    <row r="50" customFormat="false" ht="15.75" hidden="false" customHeight="false" outlineLevel="0" collapsed="false">
      <c r="A50" s="21"/>
      <c r="B50" s="22"/>
      <c r="C50" s="22"/>
      <c r="D50" s="22"/>
      <c r="E50" s="22"/>
      <c r="F50" s="23"/>
    </row>
    <row r="51" customFormat="false" ht="15" hidden="false" customHeight="false" outlineLevel="0" collapsed="false">
      <c r="A51" s="9"/>
      <c r="B51" s="9"/>
      <c r="C51" s="9"/>
      <c r="D51" s="9"/>
      <c r="E51" s="9"/>
      <c r="F51" s="9"/>
    </row>
    <row r="52" customFormat="false" ht="15" hidden="false" customHeight="false" outlineLevel="0" collapsed="false">
      <c r="A52" s="9"/>
      <c r="B52" s="9"/>
      <c r="C52" s="9"/>
      <c r="D52" s="9"/>
      <c r="E52" s="9"/>
      <c r="F52" s="9"/>
    </row>
    <row r="53" customFormat="false" ht="16.5" hidden="false" customHeight="false" outlineLevel="0" collapsed="false">
      <c r="A53" s="4" t="s">
        <v>76</v>
      </c>
      <c r="B53" s="9"/>
      <c r="C53" s="9"/>
      <c r="D53" s="9"/>
      <c r="E53" s="9"/>
    </row>
    <row r="54" customFormat="false" ht="15" hidden="false" customHeight="false" outlineLevel="0" collapsed="false">
      <c r="A54" s="5"/>
      <c r="B54" s="6"/>
      <c r="C54" s="6"/>
      <c r="D54" s="6"/>
      <c r="E54" s="6"/>
      <c r="F54" s="7"/>
    </row>
    <row r="55" customFormat="false" ht="18.75" hidden="false" customHeight="false" outlineLevel="0" collapsed="false">
      <c r="A55" s="36" t="s">
        <v>77</v>
      </c>
      <c r="B55" s="9"/>
      <c r="C55" s="9"/>
      <c r="D55" s="9"/>
      <c r="E55" s="9"/>
      <c r="F55" s="13"/>
    </row>
    <row r="56" customFormat="false" ht="15" hidden="false" customHeight="false" outlineLevel="0" collapsed="false">
      <c r="A56" s="41"/>
      <c r="B56" s="9"/>
      <c r="C56" s="9"/>
      <c r="D56" s="9"/>
      <c r="E56" s="9"/>
      <c r="F56" s="13"/>
    </row>
    <row r="57" customFormat="false" ht="15" hidden="false" customHeight="false" outlineLevel="0" collapsed="false">
      <c r="A57" s="41" t="s">
        <v>78</v>
      </c>
      <c r="B57" s="15" t="s">
        <v>79</v>
      </c>
      <c r="C57" s="15" t="s">
        <v>80</v>
      </c>
      <c r="D57" s="9"/>
      <c r="E57" s="9"/>
      <c r="F57" s="13"/>
    </row>
    <row r="58" customFormat="false" ht="15" hidden="false" customHeight="false" outlineLevel="0" collapsed="false">
      <c r="A58" s="41" t="s">
        <v>81</v>
      </c>
      <c r="B58" s="15"/>
      <c r="C58" s="15"/>
      <c r="D58" s="9"/>
      <c r="E58" s="9"/>
      <c r="F58" s="13"/>
    </row>
    <row r="59" customFormat="false" ht="15" hidden="false" customHeight="false" outlineLevel="0" collapsed="false">
      <c r="A59" s="8" t="s">
        <v>82</v>
      </c>
      <c r="B59" s="42" t="n">
        <f aca="false">+(F39/9)*1.25</f>
        <v>0.4917</v>
      </c>
      <c r="C59" s="42" t="n">
        <f aca="false">+(F39/4)*1.25</f>
        <v>1.106325</v>
      </c>
      <c r="D59" s="9"/>
      <c r="E59" s="9"/>
      <c r="F59" s="13"/>
    </row>
    <row r="60" customFormat="false" ht="15" hidden="false" customHeight="false" outlineLevel="0" collapsed="false">
      <c r="A60" s="8" t="s">
        <v>83</v>
      </c>
      <c r="B60" s="9"/>
      <c r="C60" s="9"/>
      <c r="D60" s="9"/>
      <c r="E60" s="9"/>
      <c r="F60" s="13"/>
    </row>
    <row r="61" customFormat="false" ht="15" hidden="false" customHeight="false" outlineLevel="0" collapsed="false">
      <c r="A61" s="8" t="s">
        <v>84</v>
      </c>
      <c r="B61" s="9"/>
      <c r="C61" s="9"/>
      <c r="D61" s="9"/>
      <c r="E61" s="9"/>
      <c r="F61" s="13"/>
    </row>
    <row r="62" customFormat="false" ht="15" hidden="false" customHeight="false" outlineLevel="0" collapsed="false">
      <c r="A62" s="8" t="s">
        <v>85</v>
      </c>
      <c r="B62" s="9"/>
      <c r="C62" s="9"/>
      <c r="D62" s="9"/>
      <c r="E62" s="9"/>
      <c r="F62" s="13"/>
    </row>
    <row r="63" customFormat="false" ht="15" hidden="false" customHeight="false" outlineLevel="0" collapsed="false">
      <c r="A63" s="8" t="s">
        <v>86</v>
      </c>
      <c r="B63" s="9"/>
      <c r="C63" s="9"/>
      <c r="D63" s="9"/>
      <c r="E63" s="9"/>
      <c r="F63" s="13"/>
    </row>
    <row r="64" customFormat="false" ht="15" hidden="false" customHeight="false" outlineLevel="0" collapsed="false">
      <c r="A64" s="8" t="s">
        <v>87</v>
      </c>
      <c r="B64" s="9"/>
      <c r="C64" s="9"/>
      <c r="D64" s="9"/>
      <c r="E64" s="9"/>
      <c r="F64" s="13"/>
    </row>
    <row r="65" customFormat="false" ht="15" hidden="false" customHeight="false" outlineLevel="0" collapsed="false">
      <c r="A65" s="8" t="s">
        <v>88</v>
      </c>
      <c r="B65" s="9"/>
      <c r="C65" s="9"/>
      <c r="D65" s="9"/>
      <c r="E65" s="9"/>
      <c r="F65" s="13"/>
    </row>
    <row r="66" customFormat="false" ht="15" hidden="false" customHeight="false" outlineLevel="0" collapsed="false">
      <c r="A66" s="8" t="s">
        <v>89</v>
      </c>
      <c r="B66" s="9"/>
      <c r="C66" s="9"/>
      <c r="D66" s="9"/>
      <c r="E66" s="9"/>
      <c r="F66" s="13"/>
    </row>
    <row r="67" customFormat="false" ht="15" hidden="false" customHeight="false" outlineLevel="0" collapsed="false">
      <c r="A67" s="8" t="s">
        <v>90</v>
      </c>
      <c r="B67" s="42" t="n">
        <f aca="false">+B59</f>
        <v>0.4917</v>
      </c>
      <c r="C67" s="42" t="n">
        <f aca="false">+C59</f>
        <v>1.106325</v>
      </c>
      <c r="D67" s="9"/>
      <c r="E67" s="9"/>
      <c r="F67" s="13"/>
    </row>
    <row r="68" customFormat="false" ht="15" hidden="false" customHeight="false" outlineLevel="0" collapsed="false">
      <c r="A68" s="8" t="s">
        <v>91</v>
      </c>
      <c r="B68" s="9"/>
      <c r="C68" s="9"/>
      <c r="D68" s="9"/>
      <c r="E68" s="9"/>
      <c r="F68" s="13"/>
    </row>
    <row r="69" customFormat="false" ht="15" hidden="false" customHeight="false" outlineLevel="0" collapsed="false">
      <c r="A69" s="8" t="s">
        <v>92</v>
      </c>
      <c r="B69" s="9"/>
      <c r="C69" s="9"/>
      <c r="D69" s="9"/>
      <c r="E69" s="9"/>
      <c r="F69" s="13"/>
    </row>
    <row r="70" customFormat="false" ht="15" hidden="false" customHeight="false" outlineLevel="0" collapsed="false">
      <c r="A70" s="8" t="s">
        <v>93</v>
      </c>
      <c r="B70" s="9"/>
      <c r="C70" s="9"/>
      <c r="D70" s="9"/>
      <c r="E70" s="9"/>
      <c r="F70" s="13"/>
    </row>
    <row r="71" customFormat="false" ht="15" hidden="false" customHeight="false" outlineLevel="0" collapsed="false">
      <c r="A71" s="8" t="s">
        <v>94</v>
      </c>
      <c r="B71" s="9"/>
      <c r="C71" s="9"/>
      <c r="D71" s="9"/>
      <c r="E71" s="9"/>
      <c r="F71" s="13"/>
    </row>
    <row r="72" customFormat="false" ht="15" hidden="false" customHeight="false" outlineLevel="0" collapsed="false">
      <c r="A72" s="8" t="s">
        <v>95</v>
      </c>
      <c r="B72" s="9"/>
      <c r="C72" s="9"/>
      <c r="D72" s="9"/>
      <c r="E72" s="9"/>
      <c r="F72" s="13"/>
    </row>
    <row r="73" customFormat="false" ht="15" hidden="false" customHeight="false" outlineLevel="0" collapsed="false">
      <c r="A73" s="8" t="s">
        <v>96</v>
      </c>
      <c r="B73" s="9"/>
      <c r="C73" s="9"/>
      <c r="D73" s="9"/>
      <c r="E73" s="9"/>
      <c r="F73" s="13"/>
    </row>
    <row r="74" customFormat="false" ht="15" hidden="false" customHeight="false" outlineLevel="0" collapsed="false">
      <c r="A74" s="8" t="s">
        <v>97</v>
      </c>
      <c r="B74" s="9"/>
      <c r="C74" s="9"/>
      <c r="D74" s="9"/>
      <c r="E74" s="9"/>
      <c r="F74" s="13"/>
    </row>
    <row r="75" customFormat="false" ht="15" hidden="false" customHeight="false" outlineLevel="0" collapsed="false">
      <c r="A75" s="8"/>
      <c r="B75" s="9"/>
      <c r="C75" s="9"/>
      <c r="D75" s="9"/>
      <c r="E75" s="9"/>
      <c r="F75" s="13"/>
    </row>
    <row r="76" customFormat="false" ht="15" hidden="false" customHeight="false" outlineLevel="0" collapsed="false">
      <c r="A76" s="8"/>
      <c r="B76" s="9"/>
      <c r="C76" s="9"/>
      <c r="D76" s="9"/>
      <c r="E76" s="9"/>
      <c r="F76" s="13"/>
    </row>
    <row r="77" customFormat="false" ht="15" hidden="false" customHeight="false" outlineLevel="0" collapsed="false">
      <c r="A77" s="8"/>
      <c r="B77" s="9"/>
      <c r="C77" s="9"/>
      <c r="D77" s="9"/>
      <c r="E77" s="9"/>
      <c r="F77" s="13"/>
    </row>
    <row r="78" customFormat="false" ht="15" hidden="false" customHeight="false" outlineLevel="0" collapsed="false">
      <c r="A78" s="8"/>
      <c r="B78" s="9"/>
      <c r="C78" s="9"/>
      <c r="D78" s="9"/>
      <c r="E78" s="9"/>
      <c r="F78" s="13"/>
    </row>
    <row r="79" customFormat="false" ht="15" hidden="false" customHeight="false" outlineLevel="0" collapsed="false">
      <c r="A79" s="8"/>
      <c r="B79" s="9"/>
      <c r="C79" s="9"/>
      <c r="D79" s="9"/>
      <c r="E79" s="9"/>
      <c r="F79" s="13"/>
    </row>
    <row r="80" customFormat="false" ht="15" hidden="false" customHeight="false" outlineLevel="0" collapsed="false">
      <c r="A80" s="8"/>
      <c r="B80" s="9"/>
      <c r="C80" s="9"/>
      <c r="D80" s="9"/>
      <c r="E80" s="9"/>
      <c r="F80" s="13"/>
    </row>
    <row r="81" customFormat="false" ht="15" hidden="false" customHeight="false" outlineLevel="0" collapsed="false">
      <c r="A81" s="8"/>
      <c r="B81" s="9"/>
      <c r="C81" s="9"/>
      <c r="D81" s="9"/>
      <c r="E81" s="9"/>
      <c r="F81" s="13"/>
    </row>
    <row r="82" customFormat="false" ht="15" hidden="false" customHeight="false" outlineLevel="0" collapsed="false">
      <c r="A82" s="8"/>
      <c r="B82" s="9"/>
      <c r="C82" s="9"/>
      <c r="D82" s="9"/>
      <c r="E82" s="9"/>
      <c r="F82" s="13"/>
    </row>
    <row r="83" customFormat="false" ht="15" hidden="false" customHeight="false" outlineLevel="0" collapsed="false">
      <c r="A83" s="8"/>
      <c r="B83" s="9"/>
      <c r="C83" s="9"/>
      <c r="D83" s="9"/>
      <c r="E83" s="9"/>
      <c r="F83" s="13"/>
    </row>
    <row r="84" customFormat="false" ht="15" hidden="false" customHeight="false" outlineLevel="0" collapsed="false">
      <c r="A84" s="8"/>
      <c r="B84" s="9"/>
      <c r="C84" s="9"/>
      <c r="D84" s="9"/>
      <c r="E84" s="9"/>
      <c r="F84" s="13"/>
    </row>
    <row r="85" customFormat="false" ht="15.75" hidden="false" customHeight="false" outlineLevel="0" collapsed="false">
      <c r="A85" s="21"/>
      <c r="B85" s="22"/>
      <c r="C85" s="22"/>
      <c r="D85" s="22"/>
      <c r="E85" s="22"/>
      <c r="F85" s="23"/>
    </row>
    <row r="86" customFormat="false" ht="15" hidden="false" customHeight="false" outlineLevel="0" collapsed="false">
      <c r="J86" s="0" t="n">
        <f aca="false">+B95*10</f>
        <v>5</v>
      </c>
    </row>
    <row r="87" customFormat="false" ht="18.75" hidden="false" customHeight="false" outlineLevel="0" collapsed="false">
      <c r="A87" s="1"/>
      <c r="B87" s="43"/>
    </row>
    <row r="89" customFormat="false" ht="15" hidden="false" customHeight="false" outlineLevel="0" collapsed="false">
      <c r="A89" s="3" t="s">
        <v>98</v>
      </c>
    </row>
    <row r="90" customFormat="false" ht="15.75" hidden="false" customHeight="false" outlineLevel="0" collapsed="false"/>
    <row r="91" customFormat="false" ht="18.75" hidden="false" customHeight="false" outlineLevel="0" collapsed="false">
      <c r="A91" s="44" t="s">
        <v>99</v>
      </c>
      <c r="B91" s="6"/>
      <c r="C91" s="6"/>
      <c r="D91" s="7"/>
    </row>
    <row r="92" customFormat="false" ht="15" hidden="false" customHeight="false" outlineLevel="0" collapsed="false">
      <c r="A92" s="8" t="s">
        <v>100</v>
      </c>
      <c r="B92" s="45" t="n">
        <v>120</v>
      </c>
      <c r="C92" s="9"/>
      <c r="D92" s="13"/>
    </row>
    <row r="93" customFormat="false" ht="15" hidden="false" customHeight="false" outlineLevel="0" collapsed="false">
      <c r="A93" s="14" t="s">
        <v>101</v>
      </c>
      <c r="B93" s="9"/>
      <c r="C93" s="9"/>
      <c r="D93" s="13"/>
    </row>
    <row r="94" customFormat="false" ht="15" hidden="false" customHeight="false" outlineLevel="0" collapsed="false">
      <c r="A94" s="8" t="s">
        <v>102</v>
      </c>
      <c r="B94" s="45" t="n">
        <v>120</v>
      </c>
      <c r="C94" s="9"/>
      <c r="D94" s="13"/>
    </row>
    <row r="95" customFormat="false" ht="15" hidden="false" customHeight="false" outlineLevel="0" collapsed="false">
      <c r="A95" s="8" t="s">
        <v>103</v>
      </c>
      <c r="B95" s="46" t="n">
        <v>0.5</v>
      </c>
      <c r="C95" s="9"/>
      <c r="D95" s="13"/>
    </row>
    <row r="96" customFormat="false" ht="15.75" hidden="false" customHeight="false" outlineLevel="0" collapsed="false">
      <c r="A96" s="8"/>
      <c r="B96" s="9"/>
      <c r="C96" s="9"/>
      <c r="D96" s="13"/>
    </row>
    <row r="97" customFormat="false" ht="19.5" hidden="false" customHeight="false" outlineLevel="0" collapsed="false">
      <c r="A97" s="47" t="s">
        <v>104</v>
      </c>
      <c r="B97" s="48" t="n">
        <v>7</v>
      </c>
      <c r="C97" s="9"/>
      <c r="D97" s="13"/>
    </row>
    <row r="98" customFormat="false" ht="15.75" hidden="false" customHeight="false" outlineLevel="0" collapsed="false">
      <c r="A98" s="21"/>
      <c r="B98" s="22"/>
      <c r="C98" s="22"/>
      <c r="D98" s="2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82"/>
  <sheetViews>
    <sheetView windowProtection="false"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B33" activeCellId="0" sqref="B33"/>
    </sheetView>
  </sheetViews>
  <sheetFormatPr defaultRowHeight="15"/>
  <cols>
    <col collapsed="false" hidden="false" max="1" min="1" style="49" width="43.3846153846154"/>
    <col collapsed="false" hidden="false" max="2" min="2" style="50" width="13.6032388663968"/>
    <col collapsed="false" hidden="false" max="3" min="3" style="50" width="9"/>
    <col collapsed="false" hidden="false" max="4" min="4" style="49" width="14.4615384615385"/>
    <col collapsed="false" hidden="false" max="7" min="5" style="49" width="13.6032388663968"/>
    <col collapsed="false" hidden="false" max="8" min="8" style="9" width="12.9595141700405"/>
    <col collapsed="false" hidden="false" max="9" min="9" style="9" width="3.96356275303644"/>
    <col collapsed="false" hidden="false" max="10" min="10" style="9" width="12.5344129554656"/>
    <col collapsed="false" hidden="false" max="11" min="11" style="9" width="5.57085020242915"/>
    <col collapsed="false" hidden="false" max="12" min="12" style="9" width="3.10526315789474"/>
    <col collapsed="false" hidden="false" max="13" min="13" style="9" width="44.9919028340081"/>
    <col collapsed="false" hidden="false" max="14" min="14" style="9" width="15.4251012145749"/>
    <col collapsed="false" hidden="false" max="15" min="15" style="9" width="9"/>
    <col collapsed="false" hidden="false" max="16" min="16" style="9" width="14.7813765182186"/>
    <col collapsed="false" hidden="false" max="17" min="17" style="0" width="14.5668016194332"/>
    <col collapsed="false" hidden="false" max="18" min="18" style="0" width="13.497975708502"/>
    <col collapsed="false" hidden="false" max="19" min="19" style="0" width="14.4615384615385"/>
    <col collapsed="false" hidden="false" max="20" min="20" style="0" width="2.03643724696356"/>
    <col collapsed="false" hidden="false" max="21" min="21" style="0" width="9.10526315789474"/>
    <col collapsed="false" hidden="false" max="22" min="22" style="0" width="8.57085020242915"/>
    <col collapsed="false" hidden="false" max="23" min="23" style="0" width="10.3886639676113"/>
    <col collapsed="false" hidden="false" max="25" min="24" style="0" width="10.6032388663968"/>
    <col collapsed="false" hidden="false" max="26" min="26" style="0" width="1.82186234817814"/>
    <col collapsed="false" hidden="false" max="1025" min="27" style="0" width="10.6032388663968"/>
  </cols>
  <sheetData>
    <row r="1" customFormat="false" ht="21" hidden="false" customHeight="false" outlineLevel="0" collapsed="false">
      <c r="A1" s="51" t="s">
        <v>105</v>
      </c>
      <c r="B1" s="52"/>
      <c r="C1" s="52"/>
      <c r="D1" s="53"/>
      <c r="E1" s="53"/>
      <c r="F1" s="53"/>
      <c r="G1" s="54"/>
      <c r="H1" s="55"/>
      <c r="I1" s="0"/>
      <c r="J1" s="0"/>
      <c r="K1" s="0"/>
      <c r="L1" s="56"/>
      <c r="M1" s="0"/>
      <c r="N1" s="0"/>
      <c r="O1" s="0"/>
      <c r="P1" s="0"/>
      <c r="T1" s="56"/>
    </row>
    <row r="2" customFormat="false" ht="15" hidden="false" customHeight="true" outlineLevel="0" collapsed="false">
      <c r="A2" s="57"/>
      <c r="B2" s="58"/>
      <c r="C2" s="58"/>
      <c r="D2" s="59"/>
      <c r="E2" s="59"/>
      <c r="F2" s="59"/>
      <c r="G2" s="59"/>
      <c r="H2" s="60"/>
      <c r="I2" s="60"/>
      <c r="J2" s="0"/>
      <c r="K2" s="0"/>
      <c r="L2" s="56"/>
      <c r="M2" s="15"/>
      <c r="N2" s="15"/>
      <c r="O2" s="15"/>
      <c r="P2" s="61"/>
      <c r="T2" s="56"/>
    </row>
    <row r="3" customFormat="false" ht="19.5" hidden="false" customHeight="false" outlineLevel="0" collapsed="false">
      <c r="A3" s="62" t="s">
        <v>106</v>
      </c>
      <c r="B3" s="63" t="n">
        <v>33</v>
      </c>
      <c r="C3" s="64"/>
      <c r="D3" s="59"/>
      <c r="E3" s="59"/>
      <c r="F3" s="65" t="s">
        <v>107</v>
      </c>
      <c r="G3" s="66"/>
      <c r="H3" s="67"/>
      <c r="I3" s="60"/>
      <c r="J3" s="15"/>
      <c r="K3" s="15"/>
      <c r="L3" s="56"/>
      <c r="M3" s="15"/>
      <c r="N3" s="15"/>
      <c r="O3" s="15"/>
      <c r="P3" s="61"/>
      <c r="T3" s="56"/>
    </row>
    <row r="4" customFormat="false" ht="15.75" hidden="false" customHeight="false" outlineLevel="0" collapsed="false">
      <c r="A4" s="68"/>
      <c r="B4" s="58"/>
      <c r="C4" s="58"/>
      <c r="D4" s="59"/>
      <c r="E4" s="69" t="s">
        <v>108</v>
      </c>
      <c r="F4" s="70"/>
      <c r="G4" s="70"/>
      <c r="H4" s="70"/>
      <c r="I4" s="70"/>
      <c r="J4" s="71"/>
      <c r="K4" s="0"/>
      <c r="L4" s="56"/>
      <c r="M4" s="19"/>
      <c r="N4" s="19"/>
      <c r="O4" s="19"/>
      <c r="P4" s="19"/>
      <c r="T4" s="56"/>
    </row>
    <row r="5" customFormat="false" ht="15" hidden="false" customHeight="false" outlineLevel="0" collapsed="false">
      <c r="A5" s="68"/>
      <c r="B5" s="58"/>
      <c r="C5" s="58"/>
      <c r="D5" s="59"/>
      <c r="E5" s="59"/>
      <c r="F5" s="59"/>
      <c r="G5" s="59"/>
      <c r="H5" s="59"/>
      <c r="I5" s="59"/>
      <c r="J5" s="72"/>
      <c r="K5" s="0"/>
      <c r="L5" s="56"/>
      <c r="M5" s="0"/>
      <c r="N5" s="0"/>
      <c r="O5" s="0"/>
      <c r="P5" s="19"/>
      <c r="T5" s="56"/>
    </row>
    <row r="6" customFormat="false" ht="18.75" hidden="false" customHeight="false" outlineLevel="0" collapsed="false">
      <c r="A6" s="73"/>
      <c r="B6" s="73"/>
      <c r="C6" s="73"/>
      <c r="D6" s="74"/>
      <c r="E6" s="75" t="s">
        <v>109</v>
      </c>
      <c r="F6" s="73"/>
      <c r="G6" s="73"/>
      <c r="H6" s="73"/>
      <c r="I6" s="73"/>
      <c r="J6" s="72"/>
      <c r="K6" s="0"/>
      <c r="L6" s="56"/>
      <c r="M6" s="0"/>
      <c r="N6" s="0"/>
      <c r="O6" s="0"/>
      <c r="P6" s="19"/>
      <c r="T6" s="56"/>
    </row>
    <row r="7" customFormat="false" ht="15" hidden="false" customHeight="false" outlineLevel="0" collapsed="false">
      <c r="A7" s="68"/>
      <c r="B7" s="58"/>
      <c r="C7" s="58"/>
      <c r="D7" s="59"/>
      <c r="E7" s="59"/>
      <c r="F7" s="59"/>
      <c r="G7" s="59"/>
      <c r="H7" s="59"/>
      <c r="I7" s="59"/>
      <c r="J7" s="72"/>
      <c r="K7" s="0"/>
      <c r="L7" s="56"/>
      <c r="M7" s="0"/>
      <c r="N7" s="0"/>
      <c r="O7" s="0"/>
      <c r="P7" s="19"/>
      <c r="T7" s="56"/>
    </row>
    <row r="8" customFormat="false" ht="15.75" hidden="false" customHeight="false" outlineLevel="0" collapsed="false">
      <c r="A8" s="76" t="s">
        <v>110</v>
      </c>
      <c r="B8" s="73"/>
      <c r="C8" s="58"/>
      <c r="D8" s="59"/>
      <c r="E8" s="59"/>
      <c r="F8" s="59"/>
      <c r="G8" s="59"/>
      <c r="H8" s="59"/>
      <c r="I8" s="59"/>
      <c r="J8" s="72"/>
      <c r="K8" s="0"/>
      <c r="L8" s="56"/>
      <c r="M8" s="0"/>
      <c r="N8" s="0"/>
      <c r="O8" s="0"/>
      <c r="P8" s="19"/>
      <c r="T8" s="56"/>
    </row>
    <row r="9" customFormat="false" ht="15" hidden="false" customHeight="false" outlineLevel="0" collapsed="false">
      <c r="A9" s="68"/>
      <c r="B9" s="58"/>
      <c r="C9" s="58"/>
      <c r="D9" s="59"/>
      <c r="E9" s="59"/>
      <c r="F9" s="59"/>
      <c r="G9" s="59"/>
      <c r="H9" s="59"/>
      <c r="I9" s="59"/>
      <c r="J9" s="72"/>
      <c r="K9" s="0"/>
      <c r="L9" s="56"/>
      <c r="M9" s="0"/>
      <c r="N9" s="0"/>
      <c r="O9" s="0"/>
      <c r="P9" s="19"/>
      <c r="T9" s="56"/>
    </row>
    <row r="10" customFormat="false" ht="15" hidden="false" customHeight="false" outlineLevel="0" collapsed="false">
      <c r="A10" s="77" t="s">
        <v>111</v>
      </c>
      <c r="B10" s="73"/>
      <c r="C10" s="73"/>
      <c r="D10" s="74"/>
      <c r="E10" s="74"/>
      <c r="F10" s="74"/>
      <c r="G10" s="74"/>
      <c r="H10" s="74"/>
      <c r="I10" s="59"/>
      <c r="J10" s="72"/>
      <c r="K10" s="0"/>
      <c r="L10" s="56"/>
      <c r="M10" s="19"/>
      <c r="N10" s="19"/>
      <c r="O10" s="19"/>
      <c r="P10" s="19"/>
      <c r="T10" s="56"/>
    </row>
    <row r="11" customFormat="false" ht="15" hidden="false" customHeight="false" outlineLevel="0" collapsed="false">
      <c r="A11" s="68"/>
      <c r="B11" s="58"/>
      <c r="C11" s="58"/>
      <c r="D11" s="59"/>
      <c r="E11" s="59"/>
      <c r="F11" s="59"/>
      <c r="G11" s="59"/>
      <c r="H11" s="59"/>
      <c r="I11" s="59"/>
      <c r="J11" s="72"/>
      <c r="K11" s="0"/>
      <c r="L11" s="56"/>
      <c r="M11" s="19"/>
      <c r="N11" s="19"/>
      <c r="O11" s="19"/>
      <c r="P11" s="19"/>
      <c r="T11" s="56"/>
    </row>
    <row r="12" customFormat="false" ht="15" hidden="false" customHeight="false" outlineLevel="0" collapsed="false">
      <c r="A12" s="77" t="s">
        <v>112</v>
      </c>
      <c r="B12" s="73"/>
      <c r="C12" s="73"/>
      <c r="D12" s="74"/>
      <c r="E12" s="74"/>
      <c r="F12" s="74"/>
      <c r="G12" s="59"/>
      <c r="H12" s="59"/>
      <c r="I12" s="59"/>
      <c r="J12" s="72"/>
      <c r="K12" s="0"/>
      <c r="L12" s="56"/>
      <c r="M12" s="77" t="s">
        <v>113</v>
      </c>
      <c r="N12" s="73"/>
      <c r="O12" s="73"/>
      <c r="P12" s="74"/>
      <c r="Q12" s="74"/>
      <c r="R12" s="74"/>
      <c r="S12" s="74"/>
      <c r="T12" s="56"/>
      <c r="U12" s="72"/>
      <c r="V12" s="72"/>
      <c r="W12" s="9"/>
    </row>
    <row r="13" customFormat="false" ht="15.75" hidden="false" customHeight="false" outlineLevel="0" collapsed="false">
      <c r="A13" s="59"/>
      <c r="B13" s="59"/>
      <c r="C13" s="59"/>
      <c r="D13" s="59"/>
      <c r="E13" s="59"/>
      <c r="F13" s="59"/>
      <c r="G13" s="59"/>
      <c r="H13" s="59"/>
      <c r="I13" s="59"/>
      <c r="J13" s="72"/>
      <c r="K13" s="0"/>
      <c r="L13" s="56"/>
      <c r="M13" s="59"/>
      <c r="N13" s="59"/>
      <c r="O13" s="59"/>
      <c r="P13" s="59"/>
      <c r="Q13" s="59"/>
      <c r="R13" s="59"/>
      <c r="S13" s="59"/>
      <c r="T13" s="56"/>
      <c r="U13" s="72"/>
      <c r="V13" s="72"/>
      <c r="W13" s="9"/>
    </row>
    <row r="14" customFormat="false" ht="15.75" hidden="false" customHeight="false" outlineLevel="0" collapsed="false">
      <c r="A14" s="78" t="s">
        <v>114</v>
      </c>
      <c r="B14" s="58"/>
      <c r="C14" s="58"/>
      <c r="D14" s="76"/>
      <c r="E14" s="79"/>
      <c r="F14" s="59"/>
      <c r="G14" s="59"/>
      <c r="H14" s="60"/>
      <c r="I14" s="60"/>
      <c r="J14" s="0"/>
      <c r="K14" s="0"/>
      <c r="L14" s="56"/>
      <c r="M14" s="60"/>
      <c r="N14" s="5"/>
      <c r="O14" s="6"/>
      <c r="P14" s="6"/>
      <c r="Q14" s="7"/>
      <c r="R14" s="59"/>
      <c r="S14" s="59"/>
      <c r="T14" s="56"/>
      <c r="U14" s="9"/>
      <c r="V14" s="9"/>
      <c r="W14" s="9"/>
    </row>
    <row r="15" customFormat="false" ht="16.5" hidden="false" customHeight="false" outlineLevel="0" collapsed="false">
      <c r="A15" s="76"/>
      <c r="B15" s="58"/>
      <c r="C15" s="58"/>
      <c r="D15" s="76"/>
      <c r="E15" s="79"/>
      <c r="F15" s="59"/>
      <c r="G15" s="59"/>
      <c r="H15" s="60"/>
      <c r="I15" s="60"/>
      <c r="J15" s="0"/>
      <c r="K15" s="0"/>
      <c r="L15" s="56"/>
      <c r="M15" s="60"/>
      <c r="N15" s="8"/>
      <c r="O15" s="0"/>
      <c r="P15" s="0"/>
      <c r="Q15" s="13"/>
      <c r="R15" s="59"/>
      <c r="S15" s="59"/>
      <c r="T15" s="56"/>
      <c r="U15" s="9"/>
      <c r="V15" s="9"/>
      <c r="W15" s="9"/>
    </row>
    <row r="16" customFormat="false" ht="16.5" hidden="false" customHeight="false" outlineLevel="0" collapsed="false">
      <c r="A16" s="76" t="s">
        <v>115</v>
      </c>
      <c r="B16" s="63"/>
      <c r="C16" s="58"/>
      <c r="D16" s="59"/>
      <c r="E16" s="80" t="s">
        <v>116</v>
      </c>
      <c r="F16" s="81"/>
      <c r="G16" s="81"/>
      <c r="H16" s="82"/>
      <c r="I16" s="60"/>
      <c r="J16" s="0"/>
      <c r="K16" s="0"/>
      <c r="L16" s="56"/>
      <c r="M16" s="60"/>
      <c r="N16" s="14" t="s">
        <v>41</v>
      </c>
      <c r="O16" s="0"/>
      <c r="P16" s="15" t="s">
        <v>26</v>
      </c>
      <c r="Q16" s="37" t="s">
        <v>27</v>
      </c>
      <c r="R16" s="59"/>
      <c r="S16" s="59"/>
      <c r="T16" s="56"/>
      <c r="U16" s="9"/>
      <c r="V16" s="9"/>
      <c r="W16" s="9"/>
      <c r="X16" s="83"/>
      <c r="Y16" s="83"/>
    </row>
    <row r="17" customFormat="false" ht="15.75" hidden="false" customHeight="false" outlineLevel="0" collapsed="false">
      <c r="A17" s="59"/>
      <c r="B17" s="58"/>
      <c r="C17" s="58"/>
      <c r="D17" s="59"/>
      <c r="E17" s="84" t="s">
        <v>117</v>
      </c>
      <c r="F17" s="85"/>
      <c r="G17" s="85"/>
      <c r="H17" s="86"/>
      <c r="I17" s="60"/>
      <c r="J17" s="0"/>
      <c r="K17" s="0"/>
      <c r="L17" s="56"/>
      <c r="M17" s="60"/>
      <c r="N17" s="8" t="s">
        <v>44</v>
      </c>
      <c r="O17" s="0"/>
      <c r="P17" s="19" t="s">
        <v>45</v>
      </c>
      <c r="Q17" s="87" t="s">
        <v>46</v>
      </c>
      <c r="R17" s="68" t="s">
        <v>118</v>
      </c>
      <c r="S17" s="59"/>
      <c r="T17" s="56"/>
      <c r="U17" s="9"/>
      <c r="V17" s="9"/>
      <c r="W17" s="9"/>
      <c r="X17" s="88"/>
      <c r="Y17" s="89"/>
    </row>
    <row r="18" customFormat="false" ht="15" hidden="false" customHeight="false" outlineLevel="0" collapsed="false">
      <c r="A18" s="59"/>
      <c r="B18" s="58"/>
      <c r="C18" s="58"/>
      <c r="D18" s="59"/>
      <c r="E18" s="60"/>
      <c r="F18" s="60"/>
      <c r="G18" s="60"/>
      <c r="H18" s="60"/>
      <c r="I18" s="60"/>
      <c r="J18" s="0"/>
      <c r="K18" s="0"/>
      <c r="L18" s="56"/>
      <c r="M18" s="60"/>
      <c r="N18" s="8" t="s">
        <v>47</v>
      </c>
      <c r="O18" s="0"/>
      <c r="P18" s="19" t="s">
        <v>48</v>
      </c>
      <c r="Q18" s="90" t="s">
        <v>49</v>
      </c>
      <c r="R18" s="68" t="s">
        <v>119</v>
      </c>
      <c r="S18" s="59"/>
      <c r="T18" s="56"/>
      <c r="U18" s="9"/>
      <c r="V18" s="9"/>
      <c r="W18" s="9"/>
      <c r="X18" s="88"/>
      <c r="Y18" s="89"/>
    </row>
    <row r="19" customFormat="false" ht="15.75" hidden="false" customHeight="false" outlineLevel="0" collapsed="false">
      <c r="A19" s="59"/>
      <c r="B19" s="58"/>
      <c r="C19" s="64"/>
      <c r="D19" s="91"/>
      <c r="E19" s="91"/>
      <c r="F19" s="59"/>
      <c r="G19" s="59"/>
      <c r="H19" s="60"/>
      <c r="I19" s="60"/>
      <c r="J19" s="0"/>
      <c r="K19" s="0"/>
      <c r="L19" s="56"/>
      <c r="M19" s="60"/>
      <c r="N19" s="21"/>
      <c r="O19" s="22"/>
      <c r="P19" s="22"/>
      <c r="Q19" s="23"/>
      <c r="R19" s="59"/>
      <c r="S19" s="59"/>
      <c r="T19" s="56"/>
      <c r="U19" s="9"/>
      <c r="V19" s="9"/>
      <c r="W19" s="9"/>
      <c r="X19" s="88"/>
      <c r="Y19" s="89"/>
    </row>
    <row r="20" customFormat="false" ht="16.5" hidden="false" customHeight="false" outlineLevel="0" collapsed="false">
      <c r="A20" s="76" t="s">
        <v>120</v>
      </c>
      <c r="B20" s="63" t="n">
        <v>4</v>
      </c>
      <c r="C20" s="92" t="s">
        <v>121</v>
      </c>
      <c r="D20" s="93" t="n">
        <f aca="false">+VARIABLES!F11*B3</f>
        <v>165</v>
      </c>
      <c r="E20" s="91"/>
      <c r="F20" s="80" t="s">
        <v>122</v>
      </c>
      <c r="G20" s="81"/>
      <c r="H20" s="82"/>
      <c r="I20" s="60"/>
      <c r="J20" s="0"/>
      <c r="K20" s="0"/>
      <c r="L20" s="56"/>
      <c r="M20" s="59"/>
      <c r="N20" s="59"/>
      <c r="O20" s="59"/>
      <c r="P20" s="59"/>
      <c r="Q20" s="59"/>
      <c r="R20" s="59"/>
      <c r="S20" s="59"/>
      <c r="T20" s="56"/>
      <c r="U20" s="9"/>
      <c r="V20" s="9"/>
      <c r="W20" s="9"/>
      <c r="X20" s="88"/>
      <c r="Y20" s="89"/>
    </row>
    <row r="21" customFormat="false" ht="16.5" hidden="false" customHeight="false" outlineLevel="0" collapsed="false">
      <c r="A21" s="59"/>
      <c r="B21" s="58"/>
      <c r="C21" s="58"/>
      <c r="D21" s="59"/>
      <c r="E21" s="59"/>
      <c r="F21" s="94" t="s">
        <v>123</v>
      </c>
      <c r="G21" s="72"/>
      <c r="H21" s="95"/>
      <c r="I21" s="60"/>
      <c r="J21" s="0"/>
      <c r="K21" s="0"/>
      <c r="L21" s="56"/>
      <c r="M21" s="96" t="s">
        <v>124</v>
      </c>
      <c r="N21" s="59"/>
      <c r="O21" s="59"/>
      <c r="P21" s="59"/>
      <c r="Q21" s="59"/>
      <c r="R21" s="59"/>
      <c r="S21" s="59"/>
      <c r="T21" s="56"/>
      <c r="U21" s="9"/>
      <c r="V21" s="9"/>
      <c r="W21" s="9"/>
      <c r="X21" s="88"/>
      <c r="Y21" s="89"/>
    </row>
    <row r="22" customFormat="false" ht="19.5" hidden="false" customHeight="false" outlineLevel="0" collapsed="false">
      <c r="A22" s="65" t="s">
        <v>125</v>
      </c>
      <c r="B22" s="97" t="s">
        <v>126</v>
      </c>
      <c r="C22" s="98"/>
      <c r="D22" s="99" t="s">
        <v>127</v>
      </c>
      <c r="E22" s="59"/>
      <c r="F22" s="94" t="s">
        <v>128</v>
      </c>
      <c r="G22" s="72"/>
      <c r="H22" s="95"/>
      <c r="I22" s="60"/>
      <c r="J22" s="0"/>
      <c r="K22" s="0"/>
      <c r="L22" s="56"/>
      <c r="M22" s="59"/>
      <c r="N22" s="59"/>
      <c r="O22" s="59"/>
      <c r="P22" s="91" t="s">
        <v>129</v>
      </c>
      <c r="Q22" s="59"/>
      <c r="R22" s="59"/>
      <c r="S22" s="59"/>
      <c r="T22" s="56"/>
      <c r="U22" s="9"/>
      <c r="V22" s="9"/>
      <c r="W22" s="9"/>
      <c r="X22" s="88"/>
      <c r="Y22" s="89"/>
    </row>
    <row r="23" customFormat="false" ht="16.5" hidden="false" customHeight="false" outlineLevel="0" collapsed="false">
      <c r="A23" s="59"/>
      <c r="B23" s="100" t="n">
        <f aca="false">+D20*B20</f>
        <v>660</v>
      </c>
      <c r="C23" s="98"/>
      <c r="D23" s="101" t="n">
        <f aca="false">+B23/B3</f>
        <v>20</v>
      </c>
      <c r="E23" s="59"/>
      <c r="F23" s="84" t="s">
        <v>130</v>
      </c>
      <c r="G23" s="85"/>
      <c r="H23" s="86"/>
      <c r="I23" s="60"/>
      <c r="J23" s="0"/>
      <c r="K23" s="0"/>
      <c r="L23" s="56"/>
      <c r="M23" s="76" t="s">
        <v>131</v>
      </c>
      <c r="N23" s="63"/>
      <c r="O23" s="64"/>
      <c r="P23" s="102" t="n">
        <f aca="false">+VARIABLES!F18</f>
        <v>8.6</v>
      </c>
      <c r="Q23" s="59"/>
      <c r="R23" s="59"/>
      <c r="S23" s="59"/>
      <c r="T23" s="56"/>
      <c r="U23" s="9"/>
      <c r="V23" s="9"/>
      <c r="W23" s="9"/>
      <c r="X23" s="88"/>
      <c r="Y23" s="89"/>
    </row>
    <row r="24" customFormat="false" ht="16.5" hidden="false" customHeight="false" outlineLevel="0" collapsed="false">
      <c r="A24" s="59"/>
      <c r="B24" s="64"/>
      <c r="C24" s="58"/>
      <c r="D24" s="58"/>
      <c r="E24" s="59"/>
      <c r="F24" s="59"/>
      <c r="G24" s="59"/>
      <c r="H24" s="60"/>
      <c r="I24" s="60"/>
      <c r="J24" s="0"/>
      <c r="K24" s="0"/>
      <c r="L24" s="56"/>
      <c r="M24" s="76"/>
      <c r="N24" s="58"/>
      <c r="O24" s="58"/>
      <c r="P24" s="91" t="s">
        <v>132</v>
      </c>
      <c r="Q24" s="59"/>
      <c r="R24" s="59"/>
      <c r="S24" s="59"/>
      <c r="T24" s="56"/>
      <c r="W24" s="9"/>
      <c r="X24" s="88"/>
      <c r="Y24" s="89"/>
    </row>
    <row r="25" customFormat="false" ht="16.5" hidden="false" customHeight="false" outlineLevel="0" collapsed="false">
      <c r="A25" s="59"/>
      <c r="B25" s="64"/>
      <c r="C25" s="58"/>
      <c r="D25" s="59"/>
      <c r="E25" s="59"/>
      <c r="F25" s="59"/>
      <c r="G25" s="59"/>
      <c r="H25" s="60"/>
      <c r="I25" s="60"/>
      <c r="J25" s="0"/>
      <c r="K25" s="0"/>
      <c r="L25" s="56"/>
      <c r="M25" s="76" t="s">
        <v>133</v>
      </c>
      <c r="N25" s="63"/>
      <c r="O25" s="64"/>
      <c r="P25" s="102" t="n">
        <f aca="false">+VARIABLES!B59</f>
        <v>0.4917</v>
      </c>
      <c r="Q25" s="59"/>
      <c r="R25" s="59"/>
      <c r="S25" s="59"/>
      <c r="T25" s="56"/>
      <c r="W25" s="9"/>
      <c r="X25" s="88"/>
      <c r="Y25" s="89"/>
    </row>
    <row r="26" customFormat="false" ht="16.5" hidden="false" customHeight="false" outlineLevel="0" collapsed="false">
      <c r="A26" s="76" t="s">
        <v>134</v>
      </c>
      <c r="B26" s="63" t="n">
        <v>4</v>
      </c>
      <c r="C26" s="64"/>
      <c r="D26" s="103" t="s">
        <v>135</v>
      </c>
      <c r="E26" s="104"/>
      <c r="F26" s="105"/>
      <c r="G26" s="81"/>
      <c r="H26" s="81"/>
      <c r="I26" s="81"/>
      <c r="J26" s="6"/>
      <c r="K26" s="7"/>
      <c r="L26" s="56"/>
      <c r="M26" s="91"/>
      <c r="N26" s="91"/>
      <c r="O26" s="91"/>
      <c r="P26" s="91"/>
      <c r="Q26" s="64"/>
      <c r="R26" s="59"/>
      <c r="S26" s="59"/>
      <c r="T26" s="56"/>
      <c r="U26" s="9"/>
      <c r="V26" s="9"/>
      <c r="W26" s="9"/>
      <c r="X26" s="88"/>
      <c r="Y26" s="89"/>
    </row>
    <row r="27" customFormat="false" ht="16.5" hidden="false" customHeight="false" outlineLevel="0" collapsed="false">
      <c r="A27" s="58"/>
      <c r="B27" s="58"/>
      <c r="C27" s="58"/>
      <c r="D27" s="94" t="s">
        <v>136</v>
      </c>
      <c r="E27" s="72"/>
      <c r="F27" s="72"/>
      <c r="G27" s="72"/>
      <c r="H27" s="72"/>
      <c r="I27" s="72"/>
      <c r="J27" s="0"/>
      <c r="K27" s="13"/>
      <c r="L27" s="56"/>
      <c r="M27" s="76" t="s">
        <v>137</v>
      </c>
      <c r="N27" s="63" t="n">
        <v>100</v>
      </c>
      <c r="O27" s="58"/>
      <c r="P27" s="59"/>
      <c r="Q27" s="59"/>
      <c r="R27" s="59"/>
      <c r="S27" s="59"/>
      <c r="T27" s="56"/>
      <c r="U27" s="9"/>
      <c r="V27" s="9"/>
      <c r="W27" s="9"/>
      <c r="X27" s="88"/>
      <c r="Y27" s="89"/>
    </row>
    <row r="28" customFormat="false" ht="16.5" hidden="false" customHeight="false" outlineLevel="0" collapsed="false">
      <c r="A28" s="76" t="s">
        <v>138</v>
      </c>
      <c r="B28" s="63" t="n">
        <v>2</v>
      </c>
      <c r="C28" s="64"/>
      <c r="D28" s="106" t="s">
        <v>139</v>
      </c>
      <c r="E28" s="107"/>
      <c r="F28" s="20"/>
      <c r="G28" s="72"/>
      <c r="H28" s="72"/>
      <c r="I28" s="72"/>
      <c r="J28" s="0"/>
      <c r="K28" s="13"/>
      <c r="L28" s="56"/>
      <c r="M28" s="59"/>
      <c r="N28" s="58"/>
      <c r="O28" s="58"/>
      <c r="P28" s="59"/>
      <c r="Q28" s="59"/>
      <c r="R28" s="59"/>
      <c r="S28" s="59"/>
      <c r="T28" s="56"/>
      <c r="U28" s="9"/>
      <c r="V28" s="9"/>
      <c r="W28" s="9"/>
      <c r="X28" s="88"/>
      <c r="Y28" s="89"/>
    </row>
    <row r="29" customFormat="false" ht="16.5" hidden="false" customHeight="false" outlineLevel="0" collapsed="false">
      <c r="A29" s="59"/>
      <c r="B29" s="58"/>
      <c r="C29" s="58"/>
      <c r="D29" s="108" t="s">
        <v>140</v>
      </c>
      <c r="E29" s="85"/>
      <c r="F29" s="85"/>
      <c r="G29" s="85"/>
      <c r="H29" s="85"/>
      <c r="I29" s="85"/>
      <c r="J29" s="22"/>
      <c r="K29" s="23"/>
      <c r="L29" s="56"/>
      <c r="M29" s="76" t="s">
        <v>141</v>
      </c>
      <c r="N29" s="63" t="n">
        <f aca="false">+(N27+Q29)</f>
        <v>102</v>
      </c>
      <c r="O29" s="109" t="s">
        <v>142</v>
      </c>
      <c r="P29" s="110"/>
      <c r="Q29" s="111" t="n">
        <v>2</v>
      </c>
      <c r="R29" s="68" t="s">
        <v>143</v>
      </c>
      <c r="S29" s="59"/>
      <c r="T29" s="56"/>
      <c r="U29" s="9"/>
      <c r="V29" s="9"/>
      <c r="W29" s="9"/>
      <c r="X29" s="88"/>
      <c r="Y29" s="89"/>
    </row>
    <row r="30" customFormat="false" ht="15.75" hidden="false" customHeight="false" outlineLevel="0" collapsed="false">
      <c r="A30" s="59"/>
      <c r="B30" s="58"/>
      <c r="C30" s="58"/>
      <c r="D30" s="91" t="s">
        <v>144</v>
      </c>
      <c r="E30" s="91" t="s">
        <v>132</v>
      </c>
      <c r="F30" s="59"/>
      <c r="G30" s="59"/>
      <c r="H30" s="60"/>
      <c r="I30" s="60"/>
      <c r="J30" s="0"/>
      <c r="K30" s="0"/>
      <c r="L30" s="56"/>
      <c r="M30" s="59"/>
      <c r="N30" s="58"/>
      <c r="O30" s="58"/>
      <c r="P30" s="59"/>
      <c r="Q30" s="59"/>
      <c r="R30" s="59"/>
      <c r="S30" s="59"/>
      <c r="T30" s="56"/>
      <c r="U30" s="9"/>
      <c r="V30" s="9"/>
      <c r="W30" s="9"/>
      <c r="X30" s="88"/>
    </row>
    <row r="31" customFormat="false" ht="19.5" hidden="false" customHeight="false" outlineLevel="0" collapsed="false">
      <c r="A31" s="76" t="s">
        <v>133</v>
      </c>
      <c r="B31" s="63"/>
      <c r="C31" s="64"/>
      <c r="D31" s="63"/>
      <c r="E31" s="63" t="s">
        <v>145</v>
      </c>
      <c r="F31" s="59"/>
      <c r="G31" s="59"/>
      <c r="H31" s="60"/>
      <c r="I31" s="60"/>
      <c r="J31" s="0"/>
      <c r="K31" s="0"/>
      <c r="L31" s="56"/>
      <c r="M31" s="65" t="s">
        <v>146</v>
      </c>
      <c r="N31" s="112" t="s">
        <v>147</v>
      </c>
      <c r="O31" s="98"/>
      <c r="P31" s="113" t="s">
        <v>127</v>
      </c>
      <c r="Q31" s="59"/>
      <c r="R31" s="59"/>
      <c r="S31" s="59"/>
      <c r="T31" s="56"/>
      <c r="U31" s="9"/>
      <c r="V31" s="9"/>
      <c r="W31" s="9"/>
      <c r="X31" s="88"/>
    </row>
    <row r="32" customFormat="false" ht="15.75" hidden="false" customHeight="false" outlineLevel="0" collapsed="false">
      <c r="A32" s="68"/>
      <c r="B32" s="58"/>
      <c r="C32" s="58"/>
      <c r="D32" s="59"/>
      <c r="E32" s="59"/>
      <c r="F32" s="59"/>
      <c r="G32" s="59"/>
      <c r="H32" s="60"/>
      <c r="I32" s="60"/>
      <c r="J32" s="0"/>
      <c r="K32" s="0"/>
      <c r="L32" s="56"/>
      <c r="M32" s="59"/>
      <c r="N32" s="64"/>
      <c r="O32" s="58"/>
      <c r="P32" s="58"/>
      <c r="Q32" s="59"/>
      <c r="R32" s="59"/>
      <c r="S32" s="59"/>
      <c r="T32" s="56"/>
      <c r="U32" s="9"/>
      <c r="V32" s="9"/>
      <c r="W32" s="9"/>
      <c r="X32" s="88"/>
    </row>
    <row r="33" customFormat="false" ht="19.5" hidden="false" customHeight="false" outlineLevel="0" collapsed="false">
      <c r="A33" s="76" t="s">
        <v>148</v>
      </c>
      <c r="B33" s="63"/>
      <c r="C33" s="58" t="s">
        <v>149</v>
      </c>
      <c r="D33" s="114"/>
      <c r="E33" s="68"/>
      <c r="F33" s="80" t="s">
        <v>150</v>
      </c>
      <c r="G33" s="81"/>
      <c r="H33" s="82"/>
      <c r="I33" s="60"/>
      <c r="J33" s="0"/>
      <c r="K33" s="0"/>
      <c r="L33" s="56"/>
      <c r="M33" s="65" t="s">
        <v>151</v>
      </c>
      <c r="N33" s="63"/>
      <c r="O33" s="58"/>
      <c r="P33" s="58"/>
      <c r="Q33" s="59"/>
      <c r="R33" s="59"/>
      <c r="S33" s="59"/>
      <c r="T33" s="56"/>
      <c r="U33" s="9"/>
      <c r="V33" s="9"/>
      <c r="W33" s="9"/>
      <c r="X33" s="88"/>
      <c r="Z33" s="56"/>
    </row>
    <row r="34" customFormat="false" ht="16.5" hidden="false" customHeight="false" outlineLevel="0" collapsed="false">
      <c r="A34" s="115"/>
      <c r="B34" s="91"/>
      <c r="C34" s="91"/>
      <c r="D34" s="68"/>
      <c r="E34" s="68"/>
      <c r="F34" s="94" t="s">
        <v>152</v>
      </c>
      <c r="G34" s="72"/>
      <c r="H34" s="95"/>
      <c r="I34" s="60"/>
      <c r="J34" s="0"/>
      <c r="K34" s="0"/>
      <c r="L34" s="56"/>
      <c r="M34" s="59"/>
      <c r="N34" s="64"/>
      <c r="O34" s="58"/>
      <c r="P34" s="59"/>
      <c r="Q34" s="59"/>
      <c r="R34" s="59"/>
      <c r="S34" s="59"/>
      <c r="T34" s="56"/>
      <c r="U34" s="9"/>
      <c r="V34" s="9"/>
      <c r="W34" s="9"/>
    </row>
    <row r="35" customFormat="false" ht="16.5" hidden="false" customHeight="false" outlineLevel="0" collapsed="false">
      <c r="A35" s="76" t="s">
        <v>153</v>
      </c>
      <c r="B35" s="63" t="n">
        <v>2000</v>
      </c>
      <c r="C35" s="58"/>
      <c r="D35" s="68"/>
      <c r="E35" s="68"/>
      <c r="F35" s="94" t="s">
        <v>154</v>
      </c>
      <c r="G35" s="72"/>
      <c r="H35" s="95"/>
      <c r="I35" s="60"/>
      <c r="J35" s="0"/>
      <c r="K35" s="0"/>
      <c r="L35" s="56"/>
      <c r="M35" s="56"/>
      <c r="N35" s="56"/>
      <c r="O35" s="56"/>
      <c r="P35" s="56"/>
      <c r="Q35" s="56"/>
      <c r="R35" s="56"/>
      <c r="S35" s="56"/>
      <c r="T35" s="56"/>
      <c r="U35" s="9"/>
      <c r="V35" s="9"/>
      <c r="W35" s="9"/>
    </row>
    <row r="36" customFormat="false" ht="16.5" hidden="false" customHeight="false" outlineLevel="0" collapsed="false">
      <c r="A36" s="115"/>
      <c r="B36" s="58"/>
      <c r="C36" s="58"/>
      <c r="D36" s="68"/>
      <c r="E36" s="68"/>
      <c r="F36" s="94" t="s">
        <v>155</v>
      </c>
      <c r="G36" s="72"/>
      <c r="H36" s="95"/>
      <c r="I36" s="60"/>
      <c r="J36" s="0"/>
      <c r="K36" s="0"/>
      <c r="L36" s="56"/>
      <c r="M36" s="0"/>
      <c r="N36" s="0"/>
      <c r="O36" s="0"/>
      <c r="P36" s="0"/>
      <c r="U36" s="9"/>
      <c r="V36" s="9"/>
      <c r="W36" s="9"/>
    </row>
    <row r="37" customFormat="false" ht="16.5" hidden="false" customHeight="false" outlineLevel="0" collapsed="false">
      <c r="A37" s="76" t="s">
        <v>156</v>
      </c>
      <c r="B37" s="63" t="n">
        <v>4</v>
      </c>
      <c r="C37" s="58"/>
      <c r="D37" s="59"/>
      <c r="E37" s="68"/>
      <c r="F37" s="84" t="s">
        <v>157</v>
      </c>
      <c r="G37" s="85"/>
      <c r="H37" s="86"/>
      <c r="I37" s="60"/>
      <c r="J37" s="0"/>
      <c r="K37" s="0"/>
      <c r="L37" s="56"/>
      <c r="M37" s="0"/>
      <c r="N37" s="0"/>
      <c r="O37" s="0"/>
      <c r="P37" s="0"/>
      <c r="U37" s="9"/>
      <c r="V37" s="9"/>
      <c r="W37" s="9"/>
    </row>
    <row r="38" customFormat="false" ht="16.5" hidden="false" customHeight="false" outlineLevel="0" collapsed="false">
      <c r="A38" s="115"/>
      <c r="B38" s="58"/>
      <c r="C38" s="64"/>
      <c r="D38" s="59"/>
      <c r="E38" s="59"/>
      <c r="F38" s="59"/>
      <c r="G38" s="59"/>
      <c r="H38" s="60"/>
      <c r="I38" s="60"/>
      <c r="J38" s="0"/>
      <c r="K38" s="0"/>
      <c r="L38" s="56"/>
      <c r="M38" s="0"/>
      <c r="N38" s="0"/>
      <c r="O38" s="0"/>
      <c r="P38" s="0"/>
      <c r="U38" s="9"/>
      <c r="V38" s="9"/>
      <c r="W38" s="9"/>
    </row>
    <row r="39" customFormat="false" ht="16.5" hidden="false" customHeight="false" outlineLevel="0" collapsed="false">
      <c r="A39" s="76" t="s">
        <v>141</v>
      </c>
      <c r="B39" s="63" t="n">
        <f aca="false">+(B35+(+VARIABLES!I11*B20))/B37</f>
        <v>550</v>
      </c>
      <c r="C39" s="67" t="s">
        <v>158</v>
      </c>
      <c r="D39" s="68"/>
      <c r="E39" s="62" t="s">
        <v>159</v>
      </c>
      <c r="F39" s="111" t="n">
        <f aca="false">+VARIABLES!I11</f>
        <v>50</v>
      </c>
      <c r="G39" s="68" t="s">
        <v>160</v>
      </c>
      <c r="H39" s="60"/>
      <c r="I39" s="60"/>
      <c r="J39" s="0"/>
      <c r="K39" s="0"/>
      <c r="L39" s="56"/>
      <c r="M39" s="0"/>
      <c r="N39" s="0"/>
      <c r="O39" s="0"/>
      <c r="P39" s="0"/>
      <c r="U39" s="9"/>
      <c r="V39" s="9"/>
      <c r="W39" s="9"/>
    </row>
    <row r="40" customFormat="false" ht="15.75" hidden="false" customHeight="false" outlineLevel="0" collapsed="false">
      <c r="A40" s="59"/>
      <c r="B40" s="58"/>
      <c r="C40" s="58"/>
      <c r="D40" s="59"/>
      <c r="E40" s="59"/>
      <c r="F40" s="59"/>
      <c r="G40" s="59"/>
      <c r="H40" s="60"/>
      <c r="I40" s="60"/>
      <c r="J40" s="0"/>
      <c r="K40" s="0"/>
      <c r="L40" s="56"/>
      <c r="M40" s="0"/>
      <c r="N40" s="0"/>
      <c r="O40" s="0"/>
      <c r="P40" s="0"/>
      <c r="U40" s="9"/>
      <c r="V40" s="9"/>
      <c r="W40" s="9"/>
    </row>
    <row r="41" customFormat="false" ht="19.5" hidden="false" customHeight="false" outlineLevel="0" collapsed="false">
      <c r="A41" s="65" t="s">
        <v>161</v>
      </c>
      <c r="B41" s="116" t="n">
        <f aca="false">+B39*VARIABLES!F33</f>
        <v>1623.336</v>
      </c>
      <c r="C41" s="58"/>
      <c r="D41" s="59"/>
      <c r="E41" s="59"/>
      <c r="F41" s="59"/>
      <c r="G41" s="59"/>
      <c r="H41" s="60"/>
      <c r="I41" s="60"/>
      <c r="J41" s="0"/>
      <c r="K41" s="0"/>
      <c r="L41" s="56"/>
      <c r="M41" s="0"/>
      <c r="N41" s="0"/>
      <c r="O41" s="0"/>
      <c r="P41" s="0"/>
      <c r="U41" s="9"/>
      <c r="V41" s="9"/>
      <c r="W41" s="9"/>
    </row>
    <row r="42" customFormat="false" ht="15" hidden="false" customHeight="false" outlineLevel="0" collapsed="false">
      <c r="A42" s="59"/>
      <c r="B42" s="58"/>
      <c r="C42" s="58"/>
      <c r="D42" s="59"/>
      <c r="E42" s="59"/>
      <c r="F42" s="59"/>
      <c r="G42" s="59"/>
      <c r="H42" s="60"/>
      <c r="I42" s="60"/>
      <c r="J42" s="0"/>
      <c r="K42" s="0"/>
      <c r="L42" s="56"/>
      <c r="M42" s="0"/>
      <c r="N42" s="0"/>
      <c r="O42" s="0"/>
      <c r="P42" s="0"/>
    </row>
    <row r="43" customFormat="false" ht="15" hidden="false" customHeight="false" outlineLevel="0" collapsed="false">
      <c r="A43" s="59"/>
      <c r="B43" s="58"/>
      <c r="C43" s="58"/>
      <c r="D43" s="59"/>
      <c r="E43" s="59"/>
      <c r="F43" s="59"/>
      <c r="G43" s="59"/>
      <c r="H43" s="60"/>
      <c r="I43" s="60"/>
      <c r="J43" s="0"/>
      <c r="K43" s="0"/>
      <c r="L43" s="56"/>
      <c r="M43" s="0"/>
      <c r="N43" s="0"/>
      <c r="O43" s="0"/>
      <c r="P43" s="0"/>
    </row>
    <row r="44" customFormat="false" ht="15.75" hidden="false" customHeight="false" outlineLevel="0" collapsed="false">
      <c r="A44" s="117" t="s">
        <v>162</v>
      </c>
      <c r="B44" s="58"/>
      <c r="C44" s="58"/>
      <c r="D44" s="59"/>
      <c r="E44" s="59"/>
      <c r="F44" s="59"/>
      <c r="G44" s="59"/>
      <c r="H44" s="60"/>
      <c r="I44" s="60"/>
      <c r="J44" s="0"/>
      <c r="K44" s="0"/>
      <c r="L44" s="56"/>
      <c r="M44" s="0"/>
      <c r="N44" s="0"/>
      <c r="O44" s="0"/>
      <c r="P44" s="0"/>
    </row>
    <row r="45" customFormat="false" ht="15.75" hidden="false" customHeight="false" outlineLevel="0" collapsed="false">
      <c r="A45" s="60"/>
      <c r="B45" s="64"/>
      <c r="C45" s="64"/>
      <c r="D45" s="60"/>
      <c r="E45" s="60"/>
      <c r="F45" s="59"/>
      <c r="G45" s="59"/>
      <c r="H45" s="60"/>
      <c r="I45" s="60"/>
      <c r="J45" s="0"/>
      <c r="K45" s="0"/>
      <c r="L45" s="56"/>
      <c r="M45" s="0"/>
      <c r="N45" s="0"/>
      <c r="O45" s="0"/>
      <c r="P45" s="0"/>
    </row>
    <row r="46" customFormat="false" ht="16.5" hidden="false" customHeight="false" outlineLevel="0" collapsed="false">
      <c r="A46" s="118" t="s">
        <v>163</v>
      </c>
      <c r="B46" s="63"/>
      <c r="C46" s="64"/>
      <c r="D46" s="119" t="s">
        <v>164</v>
      </c>
      <c r="E46" s="114"/>
      <c r="F46" s="59"/>
      <c r="G46" s="59"/>
      <c r="H46" s="60"/>
      <c r="I46" s="60"/>
      <c r="J46" s="0"/>
      <c r="K46" s="0"/>
      <c r="L46" s="56"/>
      <c r="M46" s="0"/>
      <c r="N46" s="0"/>
      <c r="O46" s="0"/>
      <c r="P46" s="0"/>
    </row>
    <row r="47" customFormat="false" ht="16.5" hidden="false" customHeight="false" outlineLevel="0" collapsed="false">
      <c r="A47" s="120"/>
      <c r="B47" s="64"/>
      <c r="C47" s="64"/>
      <c r="D47" s="60"/>
      <c r="E47" s="60"/>
      <c r="F47" s="59"/>
      <c r="G47" s="59"/>
      <c r="H47" s="60"/>
      <c r="I47" s="60"/>
      <c r="J47" s="0"/>
      <c r="K47" s="0"/>
      <c r="L47" s="56"/>
      <c r="M47" s="0"/>
      <c r="N47" s="0"/>
      <c r="O47" s="0"/>
      <c r="P47" s="0"/>
    </row>
    <row r="48" customFormat="false" ht="16.5" hidden="false" customHeight="false" outlineLevel="0" collapsed="false">
      <c r="A48" s="118" t="s">
        <v>165</v>
      </c>
      <c r="B48" s="63"/>
      <c r="C48" s="64"/>
      <c r="D48" s="80" t="s">
        <v>166</v>
      </c>
      <c r="E48" s="81"/>
      <c r="F48" s="81"/>
      <c r="G48" s="81"/>
      <c r="H48" s="82"/>
      <c r="I48" s="60"/>
      <c r="J48" s="0"/>
      <c r="K48" s="0"/>
      <c r="L48" s="56"/>
      <c r="M48" s="0"/>
      <c r="N48" s="0"/>
      <c r="O48" s="0"/>
      <c r="P48" s="0"/>
    </row>
    <row r="49" customFormat="false" ht="15.75" hidden="false" customHeight="false" outlineLevel="0" collapsed="false">
      <c r="A49" s="121"/>
      <c r="B49" s="64"/>
      <c r="C49" s="64"/>
      <c r="D49" s="94" t="s">
        <v>167</v>
      </c>
      <c r="E49" s="72"/>
      <c r="F49" s="72"/>
      <c r="G49" s="72"/>
      <c r="H49" s="95"/>
      <c r="I49" s="60"/>
      <c r="J49" s="0"/>
      <c r="K49" s="0"/>
      <c r="L49" s="56"/>
      <c r="M49" s="0"/>
      <c r="N49" s="0"/>
      <c r="O49" s="0"/>
      <c r="P49" s="0"/>
    </row>
    <row r="50" customFormat="false" ht="19.5" hidden="false" customHeight="false" outlineLevel="0" collapsed="false">
      <c r="A50" s="122" t="s">
        <v>168</v>
      </c>
      <c r="B50" s="123" t="n">
        <v>1</v>
      </c>
      <c r="C50" s="64"/>
      <c r="D50" s="94" t="s">
        <v>169</v>
      </c>
      <c r="E50" s="72"/>
      <c r="F50" s="72"/>
      <c r="G50" s="72"/>
      <c r="H50" s="95"/>
      <c r="I50" s="60"/>
      <c r="J50" s="0"/>
      <c r="K50" s="0"/>
      <c r="L50" s="56"/>
      <c r="M50" s="0"/>
      <c r="N50" s="0"/>
      <c r="O50" s="0"/>
      <c r="P50" s="0"/>
    </row>
    <row r="51" customFormat="false" ht="15" hidden="false" customHeight="false" outlineLevel="0" collapsed="false">
      <c r="A51" s="59"/>
      <c r="B51" s="58"/>
      <c r="C51" s="58"/>
      <c r="D51" s="94" t="s">
        <v>170</v>
      </c>
      <c r="E51" s="72"/>
      <c r="F51" s="72"/>
      <c r="G51" s="72"/>
      <c r="H51" s="95"/>
      <c r="I51" s="60"/>
      <c r="J51" s="0"/>
      <c r="K51" s="0"/>
      <c r="L51" s="56"/>
      <c r="M51" s="0"/>
      <c r="N51" s="0"/>
      <c r="O51" s="0"/>
      <c r="P51" s="0"/>
    </row>
    <row r="52" customFormat="false" ht="15.75" hidden="false" customHeight="false" outlineLevel="0" collapsed="false">
      <c r="A52" s="59"/>
      <c r="B52" s="58"/>
      <c r="C52" s="58"/>
      <c r="D52" s="84" t="s">
        <v>171</v>
      </c>
      <c r="E52" s="85"/>
      <c r="F52" s="85"/>
      <c r="G52" s="85"/>
      <c r="H52" s="86"/>
      <c r="I52" s="60"/>
      <c r="J52" s="0"/>
      <c r="K52" s="0"/>
      <c r="L52" s="56"/>
      <c r="M52" s="0"/>
      <c r="N52" s="0"/>
      <c r="O52" s="0"/>
      <c r="P52" s="0"/>
    </row>
    <row r="53" customFormat="false" ht="19.5" hidden="false" customHeight="false" outlineLevel="0" collapsed="false">
      <c r="A53" s="122" t="s">
        <v>172</v>
      </c>
      <c r="B53" s="123" t="n">
        <v>1</v>
      </c>
      <c r="C53" s="64"/>
      <c r="D53" s="60"/>
      <c r="E53" s="60"/>
      <c r="F53" s="60"/>
      <c r="G53" s="59"/>
      <c r="H53" s="60"/>
      <c r="I53" s="60"/>
      <c r="J53" s="0"/>
      <c r="K53" s="0"/>
      <c r="L53" s="56"/>
      <c r="M53" s="0"/>
      <c r="N53" s="0"/>
      <c r="O53" s="0"/>
      <c r="P53" s="0"/>
    </row>
    <row r="54" customFormat="false" ht="15.75" hidden="false" customHeight="false" outlineLevel="0" collapsed="false">
      <c r="A54" s="60"/>
      <c r="B54" s="64"/>
      <c r="C54" s="64"/>
      <c r="D54" s="60"/>
      <c r="E54" s="60"/>
      <c r="F54" s="60"/>
      <c r="G54" s="59"/>
      <c r="H54" s="60"/>
      <c r="I54" s="60"/>
      <c r="J54" s="0"/>
      <c r="K54" s="0"/>
      <c r="L54" s="56"/>
      <c r="M54" s="0"/>
      <c r="N54" s="0"/>
      <c r="O54" s="0"/>
      <c r="P54" s="0"/>
    </row>
    <row r="55" customFormat="false" ht="19.5" hidden="false" customHeight="false" outlineLevel="0" collapsed="false">
      <c r="A55" s="124" t="s">
        <v>173</v>
      </c>
      <c r="B55" s="125"/>
      <c r="C55" s="125"/>
      <c r="D55" s="70"/>
      <c r="E55" s="71"/>
      <c r="F55" s="60"/>
      <c r="G55" s="59"/>
      <c r="H55" s="60"/>
      <c r="I55" s="60"/>
      <c r="J55" s="0"/>
      <c r="K55" s="0"/>
      <c r="L55" s="56"/>
      <c r="M55" s="0"/>
      <c r="N55" s="0"/>
      <c r="O55" s="0"/>
      <c r="P55" s="0"/>
    </row>
    <row r="56" customFormat="false" ht="15.75" hidden="false" customHeight="false" outlineLevel="0" collapsed="false">
      <c r="A56" s="59"/>
      <c r="B56" s="58"/>
      <c r="C56" s="58"/>
      <c r="D56" s="59"/>
      <c r="E56" s="59"/>
      <c r="F56" s="59"/>
      <c r="G56" s="59"/>
      <c r="H56" s="60"/>
      <c r="I56" s="60"/>
      <c r="J56" s="0"/>
      <c r="K56" s="0"/>
      <c r="L56" s="56"/>
      <c r="M56" s="0"/>
      <c r="N56" s="0"/>
      <c r="O56" s="0"/>
      <c r="P56" s="0"/>
    </row>
    <row r="57" customFormat="false" ht="19.5" hidden="false" customHeight="false" outlineLevel="0" collapsed="false">
      <c r="A57" s="126" t="s">
        <v>174</v>
      </c>
      <c r="B57" s="127" t="s">
        <v>175</v>
      </c>
      <c r="C57" s="128" t="s">
        <v>176</v>
      </c>
      <c r="D57" s="121" t="s">
        <v>177</v>
      </c>
      <c r="E57" s="59"/>
      <c r="F57" s="59"/>
      <c r="G57" s="59"/>
      <c r="H57" s="60"/>
      <c r="I57" s="60"/>
      <c r="J57" s="0"/>
      <c r="K57" s="0"/>
      <c r="L57" s="56"/>
      <c r="M57" s="0"/>
      <c r="N57" s="0"/>
      <c r="O57" s="0"/>
      <c r="P57" s="0"/>
    </row>
    <row r="58" customFormat="false" ht="15.75" hidden="false" customHeight="false" outlineLevel="0" collapsed="false">
      <c r="A58" s="121"/>
      <c r="B58" s="64"/>
      <c r="C58" s="64"/>
      <c r="D58" s="60"/>
      <c r="E58" s="60"/>
      <c r="F58" s="60"/>
      <c r="G58" s="59"/>
      <c r="H58" s="60"/>
      <c r="I58" s="60"/>
      <c r="J58" s="0"/>
      <c r="K58" s="0"/>
      <c r="L58" s="56"/>
      <c r="M58" s="0"/>
      <c r="N58" s="0"/>
      <c r="O58" s="0"/>
      <c r="P58" s="0"/>
    </row>
    <row r="59" customFormat="false" ht="16.5" hidden="false" customHeight="false" outlineLevel="0" collapsed="false">
      <c r="A59" s="129" t="s">
        <v>178</v>
      </c>
      <c r="B59" s="127" t="s">
        <v>175</v>
      </c>
      <c r="C59" s="128" t="s">
        <v>176</v>
      </c>
      <c r="D59" s="121" t="s">
        <v>177</v>
      </c>
      <c r="E59" s="59"/>
      <c r="F59" s="59"/>
      <c r="G59" s="59"/>
      <c r="H59" s="60"/>
      <c r="I59" s="60"/>
      <c r="J59" s="0"/>
      <c r="K59" s="0"/>
      <c r="L59" s="56"/>
      <c r="M59" s="0"/>
      <c r="N59" s="0"/>
      <c r="O59" s="0"/>
      <c r="P59" s="0"/>
    </row>
    <row r="60" customFormat="false" ht="15.75" hidden="false" customHeight="false" outlineLevel="0" collapsed="false">
      <c r="A60" s="59"/>
      <c r="B60" s="58"/>
      <c r="C60" s="58"/>
      <c r="D60" s="59"/>
      <c r="E60" s="59"/>
      <c r="F60" s="59"/>
      <c r="G60" s="59"/>
      <c r="H60" s="60"/>
      <c r="I60" s="60"/>
      <c r="J60" s="0"/>
      <c r="K60" s="0"/>
      <c r="L60" s="56"/>
      <c r="M60" s="0"/>
      <c r="N60" s="0"/>
      <c r="O60" s="0"/>
      <c r="P60" s="0"/>
    </row>
    <row r="61" customFormat="false" ht="16.5" hidden="false" customHeight="false" outlineLevel="0" collapsed="false">
      <c r="A61" s="129" t="s">
        <v>179</v>
      </c>
      <c r="B61" s="123" t="n">
        <v>1</v>
      </c>
      <c r="C61" s="58"/>
      <c r="D61" s="59"/>
      <c r="E61" s="59"/>
      <c r="F61" s="59"/>
      <c r="G61" s="59"/>
      <c r="H61" s="60"/>
      <c r="I61" s="60"/>
      <c r="J61" s="0"/>
      <c r="K61" s="0"/>
      <c r="L61" s="56"/>
      <c r="M61" s="0"/>
      <c r="N61" s="0"/>
      <c r="O61" s="0"/>
      <c r="P61" s="0"/>
    </row>
    <row r="62" customFormat="false" ht="15.75" hidden="false" customHeight="false" outlineLevel="0" collapsed="false">
      <c r="A62" s="59"/>
      <c r="B62" s="58"/>
      <c r="C62" s="58"/>
      <c r="D62" s="59"/>
      <c r="E62" s="59"/>
      <c r="F62" s="59"/>
      <c r="G62" s="59"/>
      <c r="H62" s="60"/>
      <c r="I62" s="60"/>
      <c r="J62" s="0"/>
      <c r="K62" s="0"/>
      <c r="L62" s="56"/>
      <c r="M62" s="0"/>
      <c r="N62" s="0"/>
      <c r="O62" s="0"/>
      <c r="P62" s="0"/>
    </row>
    <row r="63" customFormat="false" ht="19.5" hidden="false" customHeight="false" outlineLevel="0" collapsed="false">
      <c r="A63" s="126" t="s">
        <v>180</v>
      </c>
      <c r="B63" s="127" t="s">
        <v>175</v>
      </c>
      <c r="C63" s="128" t="s">
        <v>176</v>
      </c>
      <c r="D63" s="121" t="s">
        <v>177</v>
      </c>
      <c r="E63" s="59"/>
      <c r="F63" s="59"/>
      <c r="G63" s="59"/>
      <c r="H63" s="60"/>
      <c r="I63" s="60"/>
      <c r="J63" s="0"/>
      <c r="K63" s="0"/>
      <c r="L63" s="56"/>
      <c r="M63" s="0"/>
      <c r="N63" s="0"/>
      <c r="O63" s="0"/>
      <c r="P63" s="0"/>
    </row>
    <row r="64" customFormat="false" ht="15.75" hidden="false" customHeight="false" outlineLevel="0" collapsed="false">
      <c r="A64" s="58"/>
      <c r="B64" s="59"/>
      <c r="C64" s="59"/>
      <c r="D64" s="59"/>
      <c r="E64" s="59"/>
      <c r="F64" s="60"/>
      <c r="G64" s="59"/>
      <c r="H64" s="60"/>
      <c r="I64" s="60"/>
      <c r="J64" s="0"/>
      <c r="K64" s="0"/>
      <c r="L64" s="56"/>
      <c r="M64" s="0"/>
      <c r="N64" s="0"/>
      <c r="O64" s="0"/>
      <c r="P64" s="0"/>
    </row>
    <row r="65" customFormat="false" ht="15.75" hidden="false" customHeight="false" outlineLevel="0" collapsed="false">
      <c r="A65" s="58"/>
      <c r="B65" s="58"/>
      <c r="C65" s="92" t="s">
        <v>181</v>
      </c>
      <c r="D65" s="114"/>
      <c r="E65" s="92" t="s">
        <v>182</v>
      </c>
      <c r="F65" s="63"/>
      <c r="G65" s="121" t="s">
        <v>183</v>
      </c>
      <c r="H65" s="60"/>
      <c r="I65" s="60"/>
      <c r="J65" s="0"/>
      <c r="K65" s="0"/>
      <c r="L65" s="56"/>
      <c r="M65" s="0"/>
      <c r="N65" s="0"/>
      <c r="O65" s="0"/>
      <c r="P65" s="0"/>
    </row>
    <row r="66" customFormat="false" ht="15.75" hidden="false" customHeight="false" outlineLevel="0" collapsed="false">
      <c r="A66" s="59"/>
      <c r="B66" s="59"/>
      <c r="C66" s="59"/>
      <c r="D66" s="59"/>
      <c r="E66" s="59"/>
      <c r="F66" s="60"/>
      <c r="G66" s="59"/>
      <c r="H66" s="60"/>
      <c r="I66" s="60"/>
      <c r="J66" s="0"/>
      <c r="K66" s="0"/>
      <c r="L66" s="56"/>
      <c r="M66" s="0"/>
      <c r="N66" s="0"/>
      <c r="O66" s="0"/>
      <c r="P66" s="0"/>
    </row>
    <row r="67" customFormat="false" ht="16.5" hidden="false" customHeight="false" outlineLevel="0" collapsed="false">
      <c r="A67" s="119" t="s">
        <v>184</v>
      </c>
      <c r="B67" s="123" t="n">
        <v>1</v>
      </c>
      <c r="C67" s="64"/>
      <c r="D67" s="60"/>
      <c r="E67" s="60"/>
      <c r="F67" s="60"/>
      <c r="G67" s="59"/>
      <c r="H67" s="60"/>
      <c r="I67" s="60"/>
      <c r="J67" s="0"/>
      <c r="K67" s="0"/>
      <c r="L67" s="56"/>
      <c r="M67" s="0"/>
      <c r="N67" s="0"/>
      <c r="O67" s="0"/>
      <c r="P67" s="0"/>
    </row>
    <row r="68" customFormat="false" ht="15.75" hidden="false" customHeight="false" outlineLevel="0" collapsed="false">
      <c r="A68" s="59"/>
      <c r="B68" s="58"/>
      <c r="C68" s="58"/>
      <c r="D68" s="59"/>
      <c r="E68" s="59"/>
      <c r="F68" s="60"/>
      <c r="G68" s="59"/>
      <c r="H68" s="60"/>
      <c r="I68" s="60"/>
      <c r="J68" s="0"/>
      <c r="K68" s="0"/>
      <c r="L68" s="56"/>
      <c r="M68" s="0"/>
      <c r="N68" s="0"/>
      <c r="O68" s="0"/>
      <c r="P68" s="0"/>
    </row>
    <row r="69" customFormat="false" ht="19.5" hidden="false" customHeight="false" outlineLevel="0" collapsed="false">
      <c r="A69" s="130" t="s">
        <v>185</v>
      </c>
      <c r="B69" s="110" t="s">
        <v>186</v>
      </c>
      <c r="C69" s="131"/>
      <c r="D69" s="68" t="s">
        <v>187</v>
      </c>
      <c r="E69" s="114" t="s">
        <v>188</v>
      </c>
      <c r="F69" s="60"/>
      <c r="G69" s="59"/>
      <c r="H69" s="60"/>
      <c r="I69" s="60"/>
      <c r="J69" s="0"/>
      <c r="K69" s="0"/>
      <c r="L69" s="56"/>
      <c r="M69" s="0"/>
      <c r="N69" s="0"/>
      <c r="O69" s="0"/>
      <c r="P69" s="0"/>
    </row>
    <row r="70" customFormat="false" ht="15.75" hidden="false" customHeight="false" outlineLevel="0" collapsed="false">
      <c r="A70" s="59"/>
      <c r="B70" s="110" t="s">
        <v>189</v>
      </c>
      <c r="C70" s="63"/>
      <c r="D70" s="68" t="s">
        <v>187</v>
      </c>
      <c r="E70" s="114" t="s">
        <v>188</v>
      </c>
      <c r="F70" s="59"/>
      <c r="G70" s="59"/>
      <c r="H70" s="60"/>
      <c r="I70" s="60"/>
      <c r="J70" s="0"/>
      <c r="K70" s="0"/>
      <c r="L70" s="56"/>
      <c r="M70" s="0"/>
      <c r="N70" s="0"/>
      <c r="O70" s="0"/>
      <c r="P70" s="0"/>
    </row>
    <row r="71" s="49" customFormat="true" ht="15.75" hidden="false" customHeight="false" outlineLevel="0" collapsed="false">
      <c r="A71" s="59"/>
      <c r="B71" s="110" t="s">
        <v>190</v>
      </c>
      <c r="C71" s="132"/>
      <c r="D71" s="68" t="s">
        <v>187</v>
      </c>
      <c r="E71" s="114" t="s">
        <v>188</v>
      </c>
      <c r="F71" s="59"/>
      <c r="G71" s="59"/>
      <c r="H71" s="60"/>
      <c r="I71" s="60"/>
      <c r="J71" s="72"/>
      <c r="K71" s="72"/>
      <c r="L71" s="56"/>
      <c r="M71" s="72"/>
      <c r="N71" s="72"/>
      <c r="O71" s="72"/>
      <c r="P71" s="72"/>
    </row>
    <row r="72" s="49" customFormat="true" ht="15.75" hidden="false" customHeight="false" outlineLevel="0" collapsed="false">
      <c r="A72" s="59"/>
      <c r="B72" s="110" t="s">
        <v>191</v>
      </c>
      <c r="C72" s="63"/>
      <c r="D72" s="68" t="s">
        <v>187</v>
      </c>
      <c r="E72" s="114" t="s">
        <v>188</v>
      </c>
      <c r="F72" s="59"/>
      <c r="G72" s="59"/>
      <c r="H72" s="60"/>
      <c r="I72" s="60"/>
      <c r="J72" s="72"/>
      <c r="K72" s="72"/>
      <c r="L72" s="56"/>
      <c r="M72" s="72"/>
      <c r="N72" s="72"/>
      <c r="O72" s="72"/>
      <c r="P72" s="72"/>
    </row>
    <row r="73" customFormat="false" ht="15.75" hidden="false" customHeight="false" outlineLevel="0" collapsed="false">
      <c r="A73" s="59"/>
      <c r="B73" s="110" t="s">
        <v>192</v>
      </c>
      <c r="C73" s="133"/>
      <c r="D73" s="68" t="s">
        <v>187</v>
      </c>
      <c r="E73" s="114" t="s">
        <v>188</v>
      </c>
      <c r="F73" s="59"/>
      <c r="G73" s="59"/>
      <c r="H73" s="60"/>
      <c r="I73" s="60"/>
      <c r="J73" s="72"/>
      <c r="K73" s="72"/>
      <c r="L73" s="56"/>
      <c r="M73" s="72"/>
      <c r="N73" s="72"/>
      <c r="O73" s="72"/>
      <c r="P73" s="72"/>
    </row>
    <row r="74" customFormat="false" ht="15.75" hidden="false" customHeight="false" outlineLevel="0" collapsed="false">
      <c r="A74" s="59"/>
      <c r="B74" s="110" t="s">
        <v>193</v>
      </c>
      <c r="C74" s="133"/>
      <c r="D74" s="68" t="s">
        <v>187</v>
      </c>
      <c r="E74" s="114" t="s">
        <v>188</v>
      </c>
      <c r="F74" s="59"/>
      <c r="G74" s="59"/>
      <c r="H74" s="60"/>
      <c r="I74" s="60"/>
      <c r="J74" s="0"/>
      <c r="K74" s="0"/>
      <c r="L74" s="56"/>
    </row>
    <row r="75" customFormat="false" ht="15.75" hidden="false" customHeight="false" outlineLevel="0" collapsed="false">
      <c r="A75" s="59"/>
      <c r="B75" s="58"/>
      <c r="C75" s="58"/>
      <c r="D75" s="59"/>
      <c r="E75" s="59"/>
      <c r="F75" s="59"/>
      <c r="G75" s="59"/>
      <c r="H75" s="60"/>
      <c r="I75" s="60"/>
      <c r="J75" s="0"/>
      <c r="K75" s="0"/>
      <c r="L75" s="56"/>
    </row>
    <row r="76" customFormat="false" ht="16.5" hidden="false" customHeight="false" outlineLevel="0" collapsed="false">
      <c r="A76" s="119" t="s">
        <v>194</v>
      </c>
      <c r="B76" s="123" t="n">
        <v>1</v>
      </c>
      <c r="C76" s="64"/>
      <c r="D76" s="59"/>
      <c r="E76" s="59"/>
      <c r="F76" s="59"/>
      <c r="G76" s="59"/>
      <c r="H76" s="60"/>
      <c r="I76" s="60"/>
      <c r="J76" s="0"/>
      <c r="K76" s="0"/>
      <c r="L76" s="56"/>
    </row>
    <row r="77" customFormat="false" ht="15" hidden="false" customHeight="false" outlineLevel="0" collapsed="false">
      <c r="A77" s="59"/>
      <c r="B77" s="58"/>
      <c r="C77" s="58"/>
      <c r="D77" s="59"/>
      <c r="E77" s="59"/>
      <c r="F77" s="59"/>
      <c r="G77" s="59"/>
      <c r="H77" s="60"/>
      <c r="I77" s="60"/>
      <c r="J77" s="0"/>
      <c r="K77" s="0"/>
      <c r="L77" s="56"/>
    </row>
    <row r="78" customFormat="false" ht="15" hidden="false" customHeight="false" outlineLevel="0" collapsed="false">
      <c r="A78" s="59"/>
      <c r="B78" s="58"/>
      <c r="C78" s="58"/>
      <c r="D78" s="59"/>
      <c r="E78" s="59"/>
      <c r="F78" s="59"/>
      <c r="G78" s="59"/>
      <c r="H78" s="60"/>
      <c r="I78" s="60"/>
      <c r="J78" s="0"/>
      <c r="K78" s="0"/>
      <c r="L78" s="56"/>
    </row>
    <row r="79" customFormat="false" ht="18.75" hidden="false" customHeight="false" outlineLevel="0" collapsed="false">
      <c r="A79" s="68" t="s">
        <v>195</v>
      </c>
      <c r="B79" s="91"/>
      <c r="C79" s="91"/>
      <c r="D79" s="134" t="n">
        <f aca="false">+B23+B41+B50+B53+B61+B67+B76</f>
        <v>2288.336</v>
      </c>
      <c r="E79" s="59"/>
      <c r="F79" s="59"/>
      <c r="G79" s="59"/>
      <c r="H79" s="60"/>
      <c r="I79" s="60"/>
      <c r="J79" s="0"/>
      <c r="K79" s="0"/>
      <c r="L79" s="56"/>
    </row>
    <row r="80" customFormat="false" ht="15" hidden="false" customHeight="false" outlineLevel="0" collapsed="false">
      <c r="A80" s="59"/>
      <c r="B80" s="58"/>
      <c r="C80" s="58"/>
      <c r="D80" s="59"/>
      <c r="E80" s="59"/>
      <c r="F80" s="59"/>
      <c r="G80" s="59"/>
      <c r="H80" s="60"/>
      <c r="I80" s="60"/>
      <c r="J80" s="0"/>
      <c r="K80" s="0"/>
      <c r="L80" s="56"/>
    </row>
    <row r="81" customFormat="false" ht="15" hidden="false" customHeight="false" outlineLevel="0" collapsed="false">
      <c r="A81" s="59"/>
      <c r="B81" s="58"/>
      <c r="C81" s="58"/>
      <c r="D81" s="59"/>
      <c r="E81" s="59"/>
      <c r="F81" s="59"/>
      <c r="G81" s="59"/>
      <c r="H81" s="60"/>
      <c r="I81" s="60"/>
      <c r="J81" s="0"/>
      <c r="K81" s="0"/>
      <c r="L81" s="56"/>
    </row>
    <row r="82" customFormat="false" ht="15" hidden="false" customHeight="false" outlineLevel="0" collapsed="false">
      <c r="A82" s="56"/>
      <c r="B82" s="56"/>
      <c r="C82" s="56"/>
      <c r="D82" s="56"/>
      <c r="E82" s="56"/>
      <c r="F82" s="56"/>
      <c r="G82" s="56"/>
      <c r="H82" s="56"/>
      <c r="I82" s="56"/>
      <c r="J82" s="56"/>
      <c r="K82" s="56"/>
      <c r="L82" s="5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2018-09-15T12:02:48Z</dcterms:created>
  <dc:creator>Hugo</dc:creator>
  <dc:description/>
  <dc:language>es-VE</dc:language>
  <cp:lastModifiedBy>Hugo</cp:lastModifiedBy>
  <dcterms:modified xsi:type="dcterms:W3CDTF">2018-12-30T00:03:12Z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