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"/>
    </mc:Choice>
  </mc:AlternateContent>
  <xr:revisionPtr revIDLastSave="0" documentId="13_ncr:1_{50F0B17C-EE32-8D40-9D5C-14E19B1DCE6F}" xr6:coauthVersionLast="47" xr6:coauthVersionMax="47" xr10:uidLastSave="{00000000-0000-0000-0000-000000000000}"/>
  <bookViews>
    <workbookView xWindow="360" yWindow="680" windowWidth="28060" windowHeight="16560" xr2:uid="{0AFC431A-843A-494F-969B-DD8FBD70D9A6}"/>
  </bookViews>
  <sheets>
    <sheet name="Foglio1" sheetId="1" r:id="rId1"/>
    <sheet name="Foglio2" sheetId="2" r:id="rId2"/>
    <sheet name="Foglio3" sheetId="3" r:id="rId3"/>
  </sheets>
  <definedNames>
    <definedName name="_xlchart.v1.0" hidden="1">Foglio3!$B$5:$B$29</definedName>
    <definedName name="_xlchart.v1.1" hidden="1">Foglio3!$C$5:$C$29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F1" i="3" a="1"/>
  <c r="F1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2" i="3"/>
  <c r="E13" i="2"/>
  <c r="E14" i="2"/>
  <c r="E15" i="2"/>
  <c r="E16" i="2"/>
  <c r="E17" i="2"/>
  <c r="E18" i="2"/>
  <c r="E19" i="2"/>
  <c r="E20" i="2"/>
  <c r="E12" i="2"/>
  <c r="E3" i="2"/>
  <c r="E4" i="2"/>
  <c r="E5" i="2"/>
  <c r="E6" i="2"/>
  <c r="E7" i="2"/>
  <c r="E8" i="2"/>
  <c r="E9" i="2"/>
  <c r="E10" i="2"/>
  <c r="E2" i="2"/>
  <c r="N75" i="1"/>
  <c r="O75" i="1" s="1"/>
  <c r="N74" i="1"/>
  <c r="O74" i="1" s="1"/>
  <c r="N73" i="1"/>
  <c r="O73" i="1" s="1"/>
  <c r="N72" i="1"/>
  <c r="O72" i="1" s="1"/>
  <c r="N71" i="1"/>
  <c r="O71" i="1" s="1"/>
  <c r="N70" i="1"/>
  <c r="O70" i="1" s="1"/>
  <c r="N69" i="1"/>
  <c r="O69" i="1" s="1"/>
  <c r="N68" i="1"/>
  <c r="O68" i="1" s="1"/>
  <c r="N67" i="1"/>
  <c r="O67" i="1" s="1"/>
  <c r="N65" i="1"/>
  <c r="O65" i="1" s="1"/>
  <c r="N64" i="1"/>
  <c r="O64" i="1" s="1"/>
  <c r="N63" i="1"/>
  <c r="O63" i="1" s="1"/>
  <c r="N62" i="1"/>
  <c r="O62" i="1" s="1"/>
  <c r="N61" i="1"/>
  <c r="O61" i="1" s="1"/>
  <c r="N60" i="1"/>
  <c r="O60" i="1" s="1"/>
  <c r="N59" i="1"/>
  <c r="O59" i="1" s="1"/>
  <c r="N58" i="1"/>
  <c r="O58" i="1" s="1"/>
  <c r="N57" i="1"/>
  <c r="O57" i="1" s="1"/>
  <c r="N56" i="1"/>
  <c r="O56" i="1" s="1"/>
  <c r="N54" i="1"/>
  <c r="O54" i="1" s="1"/>
  <c r="N53" i="1"/>
  <c r="O53" i="1" s="1"/>
  <c r="N52" i="1"/>
  <c r="O52" i="1" s="1"/>
  <c r="N51" i="1"/>
  <c r="O51" i="1" s="1"/>
  <c r="N50" i="1"/>
  <c r="O50" i="1" s="1"/>
  <c r="N49" i="1"/>
  <c r="O49" i="1" s="1"/>
  <c r="N48" i="1"/>
  <c r="O48" i="1" s="1"/>
  <c r="N47" i="1"/>
  <c r="O47" i="1" s="1"/>
  <c r="N46" i="1"/>
  <c r="O46" i="1" s="1"/>
  <c r="N45" i="1"/>
  <c r="O45" i="1" s="1"/>
  <c r="N44" i="1"/>
  <c r="O44" i="1" s="1"/>
  <c r="N42" i="1"/>
  <c r="O42" i="1" s="1"/>
  <c r="N41" i="1"/>
  <c r="O41" i="1" s="1"/>
  <c r="N40" i="1"/>
  <c r="O40" i="1" s="1"/>
  <c r="N39" i="1"/>
  <c r="O39" i="1" s="1"/>
  <c r="N38" i="1"/>
  <c r="O38" i="1" s="1"/>
  <c r="N37" i="1"/>
  <c r="O37" i="1" s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4" i="1"/>
  <c r="O14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2" i="1"/>
  <c r="O2" i="1" s="1"/>
  <c r="E88" i="1"/>
  <c r="F88" i="1" s="1"/>
  <c r="E87" i="1"/>
  <c r="F87" i="1" s="1"/>
  <c r="E86" i="1"/>
  <c r="F86" i="1" s="1"/>
  <c r="E97" i="1"/>
  <c r="F97" i="1" s="1"/>
  <c r="E98" i="1"/>
  <c r="F98" i="1" s="1"/>
  <c r="E99" i="1"/>
  <c r="F99" i="1" s="1"/>
  <c r="E108" i="1"/>
  <c r="F108" i="1" s="1"/>
  <c r="E109" i="1"/>
  <c r="F109" i="1" s="1"/>
  <c r="E110" i="1"/>
  <c r="F11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61" i="1"/>
  <c r="F61" i="1" s="1"/>
  <c r="E62" i="1"/>
  <c r="F62" i="1" s="1"/>
  <c r="E63" i="1"/>
  <c r="F63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9" i="1"/>
  <c r="F79" i="1" s="1"/>
  <c r="E57" i="1"/>
  <c r="F57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8" i="1"/>
  <c r="F58" i="1" s="1"/>
  <c r="E59" i="1"/>
  <c r="F59" i="1" s="1"/>
  <c r="E60" i="1"/>
  <c r="F60" i="1" s="1"/>
  <c r="E35" i="1"/>
  <c r="F35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2" i="1"/>
  <c r="F2" i="1" s="1"/>
  <c r="H5" i="3" l="1"/>
  <c r="I5" i="3" s="1"/>
  <c r="H13" i="3"/>
  <c r="I13" i="3" s="1"/>
  <c r="H21" i="3"/>
  <c r="I21" i="3" s="1"/>
  <c r="H29" i="3"/>
  <c r="I29" i="3" s="1"/>
  <c r="H16" i="3"/>
  <c r="I16" i="3" s="1"/>
  <c r="H17" i="3"/>
  <c r="I17" i="3" s="1"/>
  <c r="H25" i="3"/>
  <c r="I25" i="3" s="1"/>
  <c r="H10" i="3"/>
  <c r="I10" i="3" s="1"/>
  <c r="H18" i="3"/>
  <c r="I18" i="3" s="1"/>
  <c r="H6" i="3"/>
  <c r="I6" i="3" s="1"/>
  <c r="H14" i="3"/>
  <c r="I14" i="3" s="1"/>
  <c r="H22" i="3"/>
  <c r="I22" i="3" s="1"/>
  <c r="H30" i="3"/>
  <c r="I30" i="3" s="1"/>
  <c r="H24" i="3"/>
  <c r="I24" i="3" s="1"/>
  <c r="H9" i="3"/>
  <c r="I9" i="3" s="1"/>
  <c r="H7" i="3"/>
  <c r="I7" i="3" s="1"/>
  <c r="H15" i="3"/>
  <c r="I15" i="3" s="1"/>
  <c r="H23" i="3"/>
  <c r="I23" i="3" s="1"/>
  <c r="H2" i="3"/>
  <c r="I2" i="3" s="1"/>
  <c r="H8" i="3"/>
  <c r="I8" i="3" s="1"/>
  <c r="H3" i="3"/>
  <c r="I3" i="3" s="1"/>
  <c r="H11" i="3"/>
  <c r="I11" i="3" s="1"/>
  <c r="H19" i="3"/>
  <c r="I19" i="3" s="1"/>
  <c r="H27" i="3"/>
  <c r="I27" i="3" s="1"/>
  <c r="H4" i="3"/>
  <c r="I4" i="3" s="1"/>
  <c r="H12" i="3"/>
  <c r="I12" i="3" s="1"/>
  <c r="H20" i="3"/>
  <c r="I20" i="3" s="1"/>
  <c r="H28" i="3"/>
  <c r="I28" i="3" s="1"/>
  <c r="H26" i="3"/>
  <c r="I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<sst xmlns="http://schemas.openxmlformats.org/spreadsheetml/2006/main" count="44" uniqueCount="22">
  <si>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V</t>
  </si>
  <si>
    <t>V battery</t>
  </si>
  <si>
    <t>I detected</t>
  </si>
  <si>
    <t>Rbox</t>
  </si>
  <si>
    <t>R V</t>
  </si>
  <si>
    <t>R detected</t>
  </si>
  <si>
    <t>I detected (A)</t>
  </si>
  <si>
    <t>V detected (V)</t>
  </si>
  <si>
    <t>R A</t>
  </si>
  <si>
    <t>Voltaggio generatore</t>
  </si>
  <si>
    <t>Vdetected</t>
  </si>
  <si>
    <t>R resistance</t>
  </si>
  <si>
    <t>110 ( 2 in parallel of 220)</t>
  </si>
  <si>
    <t>440 (2 in series)</t>
  </si>
  <si>
    <t>Vdet</t>
  </si>
  <si>
    <t xml:space="preserve">Idet </t>
  </si>
  <si>
    <t>led is on</t>
  </si>
  <si>
    <t>log I</t>
  </si>
  <si>
    <t>log I stimata</t>
  </si>
  <si>
    <t>error</t>
  </si>
  <si>
    <t>chi sq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</si>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</sst>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Foglio3!$B$2:$B$30</c:f>
              <c:numCache>
                <c:formatCode>General</c:formatCode>
                <c:ptCount val="29"/>
                <c:pt idx="0">
                  <c:v>0.499</c:v>
                </c:pt>
                <c:pt idx="1">
                  <c:v>0.999</c:v>
                </c:pt>
                <c:pt idx="2">
                  <c:v>1.4990000000000001</c:v>
                </c:pt>
                <c:pt idx="3">
                  <c:v>1.9990000000000001</c:v>
                </c:pt>
                <c:pt idx="4">
                  <c:v>2.0990000000000002</c:v>
                </c:pt>
                <c:pt idx="5">
                  <c:v>2.2000000000000002</c:v>
                </c:pt>
                <c:pt idx="6">
                  <c:v>2.2989999999999999</c:v>
                </c:pt>
                <c:pt idx="7">
                  <c:v>2.399</c:v>
                </c:pt>
                <c:pt idx="8">
                  <c:v>2.4089999999999998</c:v>
                </c:pt>
                <c:pt idx="9">
                  <c:v>2.419</c:v>
                </c:pt>
                <c:pt idx="10">
                  <c:v>2.4279999999999999</c:v>
                </c:pt>
                <c:pt idx="11">
                  <c:v>2.4380000000000002</c:v>
                </c:pt>
                <c:pt idx="12">
                  <c:v>2.448</c:v>
                </c:pt>
                <c:pt idx="13">
                  <c:v>2.4580000000000002</c:v>
                </c:pt>
                <c:pt idx="14">
                  <c:v>2.4670000000000001</c:v>
                </c:pt>
                <c:pt idx="15">
                  <c:v>2.4769999999999999</c:v>
                </c:pt>
                <c:pt idx="16">
                  <c:v>2.4860000000000002</c:v>
                </c:pt>
                <c:pt idx="17">
                  <c:v>2.4950000000000001</c:v>
                </c:pt>
                <c:pt idx="18">
                  <c:v>2.504</c:v>
                </c:pt>
                <c:pt idx="19">
                  <c:v>2.512</c:v>
                </c:pt>
                <c:pt idx="20">
                  <c:v>2.52</c:v>
                </c:pt>
                <c:pt idx="21">
                  <c:v>2.528</c:v>
                </c:pt>
                <c:pt idx="22">
                  <c:v>2.5350000000000001</c:v>
                </c:pt>
                <c:pt idx="23">
                  <c:v>2.5419999999999998</c:v>
                </c:pt>
                <c:pt idx="24">
                  <c:v>2.5489999999999999</c:v>
                </c:pt>
                <c:pt idx="25">
                  <c:v>2.556</c:v>
                </c:pt>
                <c:pt idx="26">
                  <c:v>2.5619999999999998</c:v>
                </c:pt>
                <c:pt idx="27">
                  <c:v>2.5680000000000001</c:v>
                </c:pt>
                <c:pt idx="28">
                  <c:v>2.738</c:v>
                </c:pt>
              </c:numCache>
            </c:numRef>
          </c:xVal>
          <c:yVal>
            <c:numRef>
              <c:f>Foglio3!$C$2:$C$30</c:f>
              <c:numCache>
                <c:formatCode>0.00E+00</c:formatCode>
                <c:ptCount val="29"/>
                <c:pt idx="0">
                  <c:v>2.9999999999999997E-8</c:v>
                </c:pt>
                <c:pt idx="1">
                  <c:v>8.0000000000000002E-8</c:v>
                </c:pt>
                <c:pt idx="2">
                  <c:v>1.1999999999999999E-7</c:v>
                </c:pt>
                <c:pt idx="3">
                  <c:v>1.6E-7</c:v>
                </c:pt>
                <c:pt idx="4">
                  <c:v>1.6999999999999999E-7</c:v>
                </c:pt>
                <c:pt idx="5">
                  <c:v>1.9000000000000001E-7</c:v>
                </c:pt>
                <c:pt idx="6">
                  <c:v>2.6E-7</c:v>
                </c:pt>
                <c:pt idx="7">
                  <c:v>1.7400000000000001E-6</c:v>
                </c:pt>
                <c:pt idx="8">
                  <c:v>2.3300000000000001E-6</c:v>
                </c:pt>
                <c:pt idx="9">
                  <c:v>3.1599999999999998E-6</c:v>
                </c:pt>
                <c:pt idx="10">
                  <c:v>4.33E-6</c:v>
                </c:pt>
                <c:pt idx="11">
                  <c:v>5.9499999999999998E-6</c:v>
                </c:pt>
                <c:pt idx="12">
                  <c:v>8.1899999999999995E-6</c:v>
                </c:pt>
                <c:pt idx="13">
                  <c:v>1.128E-5</c:v>
                </c:pt>
                <c:pt idx="14">
                  <c:v>1.5469999999999999E-5</c:v>
                </c:pt>
                <c:pt idx="15">
                  <c:v>2.1160000000000001E-5</c:v>
                </c:pt>
                <c:pt idx="16">
                  <c:v>2.8549999999999999E-5</c:v>
                </c:pt>
                <c:pt idx="17">
                  <c:v>3.8420000000000001E-5</c:v>
                </c:pt>
                <c:pt idx="18">
                  <c:v>5.1029999999999998E-5</c:v>
                </c:pt>
                <c:pt idx="19">
                  <c:v>6.6500000000000004E-5</c:v>
                </c:pt>
                <c:pt idx="20">
                  <c:v>8.454E-5</c:v>
                </c:pt>
                <c:pt idx="21">
                  <c:v>1.0577999999999999E-4</c:v>
                </c:pt>
                <c:pt idx="22">
                  <c:v>1.2999999999999999E-4</c:v>
                </c:pt>
                <c:pt idx="23">
                  <c:v>1.5880000000000001E-4</c:v>
                </c:pt>
                <c:pt idx="24">
                  <c:v>1.8919999999999999E-4</c:v>
                </c:pt>
                <c:pt idx="25">
                  <c:v>2.2258E-4</c:v>
                </c:pt>
                <c:pt idx="26">
                  <c:v>2.5849999999999999E-4</c:v>
                </c:pt>
                <c:pt idx="27">
                  <c:v>2.965E-4</c:v>
                </c:pt>
                <c:pt idx="28">
                  <c:v>2.5600000000000002E-3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5-394F-9AA6-5AD208637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991791"/>
        <c:axId val="1427993503"/>
      </c:scatterChart>
      <c:valAx>
        <c:axId val="1427991791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7993503"/>
        <c:crosses val="autoZero"/>
        <c:crossBetween val="midCat"/>
      </c:valAx>
      <c:valAx>
        <c:axId val="14279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799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2</xdr:row>
      <xdr:rowOff>184150</xdr:rowOff>
    </xdr:from>
    <xdr:to>
      <xdr:col>20</xdr:col>
      <xdr:colOff>368300</xdr:colOff>
      <xdr:row>18</xdr:row>
      <xdr:rowOff>38100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9C93695-E19C-045F-C8C6-9318ABC17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5F60-D768-9F47-AB5A-255DF317EBBD}">
  <dimension ref="A1:O122"/>
  <sheetViews>
    <sheetView tabSelected="1" workbookViewId="0">
      <selection activeCell="F1" sqref="E1:F1"/>
    </sheetView>
  </sheetViews>
  <sheetFormatPr baseColWidth="10" defaultRowHeight="16" x14ac:dyDescent="0.2"/>
  <cols>
    <col min="4" max="5" width="10.83203125" style="1"/>
  </cols>
  <sheetData>
    <row r="1" spans="1:15" x14ac:dyDescent="0.2">
      <c r="A1" t="s">
        <v>1</v>
      </c>
      <c r="B1" t="s">
        <v>7</v>
      </c>
      <c r="C1" t="s">
        <v>6</v>
      </c>
      <c r="D1" s="1" t="s">
        <v>3</v>
      </c>
      <c r="E1" s="1" t="s">
        <v>5</v>
      </c>
      <c r="F1" t="s">
        <v>4</v>
      </c>
      <c r="J1" t="s">
        <v>1</v>
      </c>
      <c r="K1" t="s">
        <v>7</v>
      </c>
      <c r="L1" t="s">
        <v>6</v>
      </c>
      <c r="M1" s="1" t="s">
        <v>3</v>
      </c>
      <c r="N1" s="1" t="s">
        <v>5</v>
      </c>
      <c r="O1" t="s">
        <v>8</v>
      </c>
    </row>
    <row r="2" spans="1:15" x14ac:dyDescent="0.2">
      <c r="A2">
        <v>0.25</v>
      </c>
      <c r="B2">
        <v>0.246</v>
      </c>
      <c r="C2" s="1">
        <v>2.4700000000000001E-5</v>
      </c>
      <c r="D2" s="1">
        <v>10000</v>
      </c>
      <c r="E2" s="1">
        <f xml:space="preserve"> B2/C2</f>
        <v>9959.5141700404856</v>
      </c>
      <c r="F2" s="1">
        <f xml:space="preserve"> (1/E2 - 1/D2)^(-1)</f>
        <v>2459999.999999987</v>
      </c>
      <c r="J2">
        <v>0.25</v>
      </c>
      <c r="K2">
        <v>0.248</v>
      </c>
      <c r="L2" s="1">
        <v>2.3165999999999998E-3</v>
      </c>
      <c r="M2">
        <v>1</v>
      </c>
      <c r="N2">
        <f>K2/L2</f>
        <v>107.05344038677373</v>
      </c>
      <c r="O2">
        <f>N2-M2</f>
        <v>106.05344038677373</v>
      </c>
    </row>
    <row r="3" spans="1:15" x14ac:dyDescent="0.2">
      <c r="A3">
        <v>0.25</v>
      </c>
      <c r="B3">
        <v>0.247</v>
      </c>
      <c r="C3" s="1">
        <v>1.2425E-5</v>
      </c>
      <c r="D3" s="1">
        <v>20000</v>
      </c>
      <c r="E3" s="1">
        <f t="shared" ref="E3:E19" si="0" xml:space="preserve"> B3/C3</f>
        <v>19879.275653923542</v>
      </c>
      <c r="F3" s="1">
        <f t="shared" ref="F3:F19" si="1" xml:space="preserve"> (1/E3 - 1/D3)^(-1)</f>
        <v>3293333.333333395</v>
      </c>
      <c r="H3" s="1"/>
      <c r="I3" s="2"/>
      <c r="J3">
        <v>0.25</v>
      </c>
      <c r="K3">
        <v>0.248</v>
      </c>
      <c r="L3" s="1">
        <v>2.313E-3</v>
      </c>
      <c r="M3">
        <v>2</v>
      </c>
      <c r="N3">
        <f t="shared" ref="N3:N13" si="2">K3/L3</f>
        <v>107.22006052745353</v>
      </c>
      <c r="O3">
        <f t="shared" ref="O3:O13" si="3">N3-M3</f>
        <v>105.22006052745353</v>
      </c>
    </row>
    <row r="4" spans="1:15" x14ac:dyDescent="0.2">
      <c r="A4">
        <v>0.25</v>
      </c>
      <c r="B4">
        <v>0.248</v>
      </c>
      <c r="C4" s="1">
        <v>4.9800000000000006E-6</v>
      </c>
      <c r="D4" s="1">
        <v>50000</v>
      </c>
      <c r="E4" s="1">
        <f t="shared" si="0"/>
        <v>49799.19678714859</v>
      </c>
      <c r="F4" s="1">
        <f t="shared" si="1"/>
        <v>12399999.999999866</v>
      </c>
      <c r="J4">
        <v>0.25</v>
      </c>
      <c r="K4">
        <v>0.248</v>
      </c>
      <c r="L4" s="1">
        <v>2.2339999999999999E-3</v>
      </c>
      <c r="M4">
        <v>5</v>
      </c>
      <c r="N4">
        <f t="shared" si="2"/>
        <v>111.01163831692033</v>
      </c>
      <c r="O4">
        <f t="shared" si="3"/>
        <v>106.01163831692033</v>
      </c>
    </row>
    <row r="5" spans="1:15" x14ac:dyDescent="0.2">
      <c r="A5">
        <v>0.25</v>
      </c>
      <c r="B5">
        <v>0.248</v>
      </c>
      <c r="C5" s="1">
        <v>2.5049999999999997E-6</v>
      </c>
      <c r="D5" s="1">
        <v>100000</v>
      </c>
      <c r="E5" s="1">
        <f t="shared" si="0"/>
        <v>99001.996007984038</v>
      </c>
      <c r="F5" s="1">
        <f t="shared" si="1"/>
        <v>9920000.0000002272</v>
      </c>
      <c r="J5">
        <v>0.25</v>
      </c>
      <c r="K5">
        <v>0.248</v>
      </c>
      <c r="L5" s="1">
        <v>2.1050000000000001E-3</v>
      </c>
      <c r="M5">
        <v>10</v>
      </c>
      <c r="N5">
        <f t="shared" si="2"/>
        <v>117.8147268408551</v>
      </c>
      <c r="O5">
        <f t="shared" si="3"/>
        <v>107.8147268408551</v>
      </c>
    </row>
    <row r="6" spans="1:15" x14ac:dyDescent="0.2">
      <c r="A6">
        <v>0.25</v>
      </c>
      <c r="B6">
        <v>0.248</v>
      </c>
      <c r="C6" s="1">
        <v>1.2549999999999998E-6</v>
      </c>
      <c r="D6" s="1">
        <v>200000</v>
      </c>
      <c r="E6" s="1">
        <f t="shared" si="0"/>
        <v>197609.56175298808</v>
      </c>
      <c r="F6" s="1">
        <f t="shared" si="1"/>
        <v>16533333.333333619</v>
      </c>
      <c r="J6">
        <v>0.25</v>
      </c>
      <c r="K6">
        <v>0.248</v>
      </c>
      <c r="L6" s="1">
        <v>1.946E-3</v>
      </c>
      <c r="M6">
        <v>20</v>
      </c>
      <c r="N6">
        <f t="shared" si="2"/>
        <v>127.44090441932168</v>
      </c>
      <c r="O6">
        <f t="shared" si="3"/>
        <v>107.44090441932168</v>
      </c>
    </row>
    <row r="7" spans="1:15" x14ac:dyDescent="0.2">
      <c r="A7">
        <v>0.25</v>
      </c>
      <c r="B7">
        <v>0.248</v>
      </c>
      <c r="C7" s="1">
        <v>5.1500000000000005E-7</v>
      </c>
      <c r="D7" s="1">
        <v>500000</v>
      </c>
      <c r="E7" s="1">
        <f t="shared" si="0"/>
        <v>481553.39805825241</v>
      </c>
      <c r="F7" s="1">
        <f t="shared" si="1"/>
        <v>13052631.578947373</v>
      </c>
      <c r="J7">
        <v>0.25</v>
      </c>
      <c r="K7">
        <v>0.248</v>
      </c>
      <c r="L7" s="1">
        <v>1.5809999999999999E-3</v>
      </c>
      <c r="M7">
        <v>50</v>
      </c>
      <c r="N7">
        <f t="shared" si="2"/>
        <v>156.86274509803923</v>
      </c>
      <c r="O7">
        <f t="shared" si="3"/>
        <v>106.86274509803923</v>
      </c>
    </row>
    <row r="8" spans="1:15" x14ac:dyDescent="0.2">
      <c r="A8">
        <v>0.25</v>
      </c>
      <c r="B8">
        <v>0.248</v>
      </c>
      <c r="C8" s="1">
        <v>2.7000000000000001E-7</v>
      </c>
      <c r="D8" s="1">
        <v>1000000</v>
      </c>
      <c r="E8" s="1">
        <f t="shared" si="0"/>
        <v>918518.51851851842</v>
      </c>
      <c r="F8" s="1">
        <f t="shared" si="1"/>
        <v>11272727.272727259</v>
      </c>
      <c r="J8">
        <v>0.25</v>
      </c>
      <c r="K8">
        <v>0.248</v>
      </c>
      <c r="L8" s="1">
        <v>1.2160000000000001E-3</v>
      </c>
      <c r="M8">
        <v>100</v>
      </c>
      <c r="N8">
        <f t="shared" si="2"/>
        <v>203.94736842105263</v>
      </c>
      <c r="O8">
        <f t="shared" si="3"/>
        <v>103.94736842105263</v>
      </c>
    </row>
    <row r="9" spans="1:15" x14ac:dyDescent="0.2">
      <c r="A9">
        <v>0.25</v>
      </c>
      <c r="B9" s="3">
        <v>0.248</v>
      </c>
      <c r="C9" s="4">
        <v>1.4000000000000001E-7</v>
      </c>
      <c r="D9" s="4">
        <v>2000000</v>
      </c>
      <c r="E9" s="4">
        <v>1670000</v>
      </c>
      <c r="F9" s="4">
        <v>10200000</v>
      </c>
      <c r="J9">
        <v>0.25</v>
      </c>
      <c r="K9">
        <v>0.248</v>
      </c>
      <c r="L9" s="1">
        <v>8.1570000000000004E-4</v>
      </c>
      <c r="M9">
        <v>200</v>
      </c>
      <c r="N9">
        <f t="shared" si="2"/>
        <v>304.03334559274242</v>
      </c>
      <c r="O9">
        <f t="shared" si="3"/>
        <v>104.03334559274242</v>
      </c>
    </row>
    <row r="10" spans="1:15" x14ac:dyDescent="0.2">
      <c r="A10">
        <v>0.25</v>
      </c>
      <c r="B10" s="3">
        <v>0.248</v>
      </c>
      <c r="C10" s="4">
        <v>7.0000000000000005E-8</v>
      </c>
      <c r="D10" s="4">
        <v>5000000</v>
      </c>
      <c r="E10" s="4">
        <v>3340000</v>
      </c>
      <c r="F10" s="4">
        <v>10100000</v>
      </c>
      <c r="J10">
        <v>0.25</v>
      </c>
      <c r="K10">
        <v>0.248</v>
      </c>
      <c r="L10" s="1">
        <v>4.1298000000000002E-4</v>
      </c>
      <c r="M10">
        <v>500</v>
      </c>
      <c r="N10">
        <f t="shared" si="2"/>
        <v>600.51334205046248</v>
      </c>
      <c r="O10">
        <f t="shared" si="3"/>
        <v>100.51334205046248</v>
      </c>
    </row>
    <row r="11" spans="1:15" x14ac:dyDescent="0.2">
      <c r="A11">
        <v>0.25</v>
      </c>
      <c r="B11" s="3">
        <v>0.248</v>
      </c>
      <c r="C11" s="4">
        <v>4.4999999999999999E-8</v>
      </c>
      <c r="D11" s="4">
        <v>10000000</v>
      </c>
      <c r="E11" s="4">
        <v>5030000</v>
      </c>
      <c r="F11" s="4">
        <v>10100000</v>
      </c>
      <c r="J11">
        <v>0.25</v>
      </c>
      <c r="K11">
        <v>0.248</v>
      </c>
      <c r="L11" s="1">
        <v>2.2578E-4</v>
      </c>
      <c r="M11">
        <v>1000</v>
      </c>
      <c r="N11">
        <f t="shared" si="2"/>
        <v>1098.4143856851804</v>
      </c>
      <c r="O11">
        <f t="shared" si="3"/>
        <v>98.414385685180378</v>
      </c>
    </row>
    <row r="12" spans="1:15" x14ac:dyDescent="0.2">
      <c r="C12" s="1"/>
      <c r="F12" s="1"/>
      <c r="J12">
        <v>0.25</v>
      </c>
      <c r="K12">
        <v>0.248</v>
      </c>
      <c r="L12" s="1">
        <v>1.1849999999999999E-4</v>
      </c>
      <c r="M12">
        <v>2000</v>
      </c>
      <c r="N12">
        <f t="shared" si="2"/>
        <v>2092.8270042194094</v>
      </c>
      <c r="O12">
        <f t="shared" si="3"/>
        <v>92.827004219409446</v>
      </c>
    </row>
    <row r="13" spans="1:15" x14ac:dyDescent="0.2">
      <c r="A13">
        <v>0.5</v>
      </c>
      <c r="B13">
        <v>0.49399999999999999</v>
      </c>
      <c r="C13" s="1">
        <v>4.9650000000000001E-5</v>
      </c>
      <c r="D13" s="1">
        <v>10000</v>
      </c>
      <c r="E13" s="1">
        <f t="shared" si="0"/>
        <v>9949.6475327291027</v>
      </c>
      <c r="F13" s="1">
        <f t="shared" si="1"/>
        <v>1976000.0000000016</v>
      </c>
      <c r="J13">
        <v>0.25</v>
      </c>
      <c r="K13">
        <v>0.248</v>
      </c>
      <c r="L13" s="1">
        <v>4.8779999999999997E-5</v>
      </c>
      <c r="M13">
        <v>5000</v>
      </c>
      <c r="N13">
        <f t="shared" si="2"/>
        <v>5084.0508405084056</v>
      </c>
      <c r="O13">
        <f t="shared" si="3"/>
        <v>84.050840508405599</v>
      </c>
    </row>
    <row r="14" spans="1:15" x14ac:dyDescent="0.2">
      <c r="A14">
        <v>0.5</v>
      </c>
      <c r="B14">
        <v>0.496</v>
      </c>
      <c r="C14" s="1">
        <v>2.497E-5</v>
      </c>
      <c r="D14" s="1">
        <v>20000</v>
      </c>
      <c r="E14" s="1">
        <f t="shared" si="0"/>
        <v>19863.836603924708</v>
      </c>
      <c r="F14" s="1">
        <f t="shared" si="1"/>
        <v>2917647.0588235124</v>
      </c>
      <c r="J14">
        <v>0.25</v>
      </c>
      <c r="K14">
        <v>0.248</v>
      </c>
      <c r="L14" s="1">
        <v>2.461E-5</v>
      </c>
      <c r="M14" s="1">
        <v>10000</v>
      </c>
      <c r="N14">
        <f t="shared" ref="N14:N77" si="4">K14/L14</f>
        <v>10077.204388459975</v>
      </c>
      <c r="O14">
        <f t="shared" ref="O14:O77" si="5">N14-M14</f>
        <v>77.204388459975235</v>
      </c>
    </row>
    <row r="15" spans="1:15" x14ac:dyDescent="0.2">
      <c r="A15">
        <v>0.5</v>
      </c>
      <c r="B15">
        <v>0.498</v>
      </c>
      <c r="C15" s="1">
        <v>1.0000000000000001E-5</v>
      </c>
      <c r="D15" s="1">
        <v>50000</v>
      </c>
      <c r="E15" s="1">
        <f t="shared" si="0"/>
        <v>49799.999999999993</v>
      </c>
      <c r="F15" s="1">
        <f t="shared" si="1"/>
        <v>12449999.9999997</v>
      </c>
      <c r="M15" s="1"/>
    </row>
    <row r="16" spans="1:15" x14ac:dyDescent="0.2">
      <c r="A16">
        <v>0.5</v>
      </c>
      <c r="B16">
        <v>0.498</v>
      </c>
      <c r="C16" s="1">
        <v>5.0300000000000001E-6</v>
      </c>
      <c r="D16" s="1">
        <v>100000</v>
      </c>
      <c r="E16" s="1">
        <f t="shared" si="0"/>
        <v>99005.964214711727</v>
      </c>
      <c r="F16" s="1">
        <f t="shared" si="1"/>
        <v>9960000.0000000112</v>
      </c>
      <c r="J16">
        <v>0.5</v>
      </c>
      <c r="K16">
        <v>0.499</v>
      </c>
      <c r="L16" s="1">
        <v>4.6985999999999998E-3</v>
      </c>
      <c r="M16">
        <v>1</v>
      </c>
      <c r="N16">
        <f>K16/L16</f>
        <v>106.20184735878773</v>
      </c>
      <c r="O16">
        <f>N16-M16</f>
        <v>105.20184735878773</v>
      </c>
    </row>
    <row r="17" spans="1:15" x14ac:dyDescent="0.2">
      <c r="A17">
        <v>0.5</v>
      </c>
      <c r="B17">
        <v>0.499</v>
      </c>
      <c r="C17" s="1">
        <v>2.52E-6</v>
      </c>
      <c r="D17" s="1">
        <v>200000</v>
      </c>
      <c r="E17" s="1">
        <f t="shared" si="0"/>
        <v>198015.87301587302</v>
      </c>
      <c r="F17" s="1">
        <f t="shared" si="1"/>
        <v>19960000.000000156</v>
      </c>
      <c r="J17">
        <v>0.5</v>
      </c>
      <c r="K17">
        <v>0.499</v>
      </c>
      <c r="L17" s="1">
        <v>4.6984000000000001E-3</v>
      </c>
      <c r="M17">
        <v>2</v>
      </c>
      <c r="N17">
        <f t="shared" ref="N17:N28" si="6">K17/L17</f>
        <v>106.20636812531926</v>
      </c>
      <c r="O17">
        <f t="shared" ref="O17:O28" si="7">N17-M17</f>
        <v>104.20636812531926</v>
      </c>
    </row>
    <row r="18" spans="1:15" x14ac:dyDescent="0.2">
      <c r="A18">
        <v>0.5</v>
      </c>
      <c r="B18">
        <v>0.499</v>
      </c>
      <c r="C18" s="1">
        <v>1.0300000000000001E-6</v>
      </c>
      <c r="D18" s="1">
        <v>500000</v>
      </c>
      <c r="E18" s="1">
        <f t="shared" si="0"/>
        <v>484466.01941747568</v>
      </c>
      <c r="F18" s="1">
        <f t="shared" si="1"/>
        <v>15593749.999999961</v>
      </c>
      <c r="J18">
        <v>0.5</v>
      </c>
      <c r="K18">
        <v>0.499</v>
      </c>
      <c r="L18" s="1">
        <v>4.5300000000000002E-3</v>
      </c>
      <c r="M18">
        <v>5</v>
      </c>
      <c r="N18">
        <f t="shared" si="6"/>
        <v>110.15452538631347</v>
      </c>
      <c r="O18">
        <f t="shared" si="7"/>
        <v>105.15452538631347</v>
      </c>
    </row>
    <row r="19" spans="1:15" x14ac:dyDescent="0.2">
      <c r="A19">
        <v>0.5</v>
      </c>
      <c r="B19">
        <v>0.499</v>
      </c>
      <c r="C19" s="1">
        <v>5.3000000000000001E-7</v>
      </c>
      <c r="D19" s="1">
        <v>1000000</v>
      </c>
      <c r="E19" s="1">
        <f t="shared" si="0"/>
        <v>941509.4339622641</v>
      </c>
      <c r="F19" s="1">
        <f t="shared" si="1"/>
        <v>16096774.193548352</v>
      </c>
      <c r="J19">
        <v>0.5</v>
      </c>
      <c r="K19">
        <v>0.499</v>
      </c>
      <c r="L19" s="1">
        <v>4.3429999999999996E-3</v>
      </c>
      <c r="M19">
        <v>10</v>
      </c>
      <c r="N19">
        <f t="shared" si="6"/>
        <v>114.89753626525444</v>
      </c>
      <c r="O19">
        <f t="shared" si="7"/>
        <v>104.89753626525444</v>
      </c>
    </row>
    <row r="20" spans="1:15" x14ac:dyDescent="0.2">
      <c r="A20">
        <v>0.5</v>
      </c>
      <c r="B20" s="3">
        <v>0.499</v>
      </c>
      <c r="C20" s="4">
        <v>2.8999999999999998E-7</v>
      </c>
      <c r="D20" s="4">
        <v>2000000</v>
      </c>
      <c r="E20" s="4">
        <v>1670000</v>
      </c>
      <c r="F20" s="4">
        <v>10200000</v>
      </c>
      <c r="J20">
        <v>0.5</v>
      </c>
      <c r="K20">
        <v>0.499</v>
      </c>
      <c r="L20" s="1">
        <v>4.0169999999999997E-3</v>
      </c>
      <c r="M20">
        <v>20</v>
      </c>
      <c r="N20">
        <f t="shared" si="6"/>
        <v>124.22205626089122</v>
      </c>
      <c r="O20">
        <f t="shared" si="7"/>
        <v>104.22205626089122</v>
      </c>
    </row>
    <row r="21" spans="1:15" x14ac:dyDescent="0.2">
      <c r="A21">
        <v>0.5</v>
      </c>
      <c r="B21" s="3">
        <v>0.499</v>
      </c>
      <c r="C21" s="4">
        <v>1.4000000000000001E-7</v>
      </c>
      <c r="D21" s="4">
        <v>5000000</v>
      </c>
      <c r="E21" s="4">
        <v>3340000</v>
      </c>
      <c r="F21" s="4">
        <v>10100000</v>
      </c>
      <c r="J21">
        <v>0.5</v>
      </c>
      <c r="K21">
        <v>0.499</v>
      </c>
      <c r="L21" s="1">
        <v>3.2130000000000001E-3</v>
      </c>
      <c r="M21">
        <v>50</v>
      </c>
      <c r="N21">
        <f t="shared" si="6"/>
        <v>155.30656707127295</v>
      </c>
      <c r="O21">
        <f t="shared" si="7"/>
        <v>105.30656707127295</v>
      </c>
    </row>
    <row r="22" spans="1:15" x14ac:dyDescent="0.2">
      <c r="A22">
        <v>0.5</v>
      </c>
      <c r="B22" s="3">
        <v>0.499</v>
      </c>
      <c r="C22" s="4">
        <v>9.5000000000000004E-8</v>
      </c>
      <c r="D22" s="4">
        <v>10000000</v>
      </c>
      <c r="E22" s="4">
        <v>5030000</v>
      </c>
      <c r="F22" s="4">
        <v>10100000</v>
      </c>
      <c r="J22">
        <v>0.5</v>
      </c>
      <c r="K22">
        <v>0.499</v>
      </c>
      <c r="L22" s="1">
        <v>2.4321999999999998E-3</v>
      </c>
      <c r="M22">
        <v>100</v>
      </c>
      <c r="N22">
        <f t="shared" si="6"/>
        <v>205.16404900912755</v>
      </c>
      <c r="O22">
        <f t="shared" si="7"/>
        <v>105.16404900912755</v>
      </c>
    </row>
    <row r="23" spans="1:15" x14ac:dyDescent="0.2">
      <c r="J23">
        <v>0.5</v>
      </c>
      <c r="K23">
        <v>0.499</v>
      </c>
      <c r="L23" s="1">
        <v>1.6348999999999999E-3</v>
      </c>
      <c r="M23">
        <v>200</v>
      </c>
      <c r="N23">
        <f t="shared" si="6"/>
        <v>305.21744449201788</v>
      </c>
      <c r="O23">
        <f t="shared" si="7"/>
        <v>105.21744449201788</v>
      </c>
    </row>
    <row r="24" spans="1:15" x14ac:dyDescent="0.2">
      <c r="A24">
        <v>0.75</v>
      </c>
      <c r="B24">
        <v>0.74099999999999999</v>
      </c>
      <c r="C24" s="1">
        <v>7.4460000000000002E-5</v>
      </c>
      <c r="D24" s="1">
        <v>10000</v>
      </c>
      <c r="E24" s="1">
        <f xml:space="preserve"> B24/C24</f>
        <v>9951.6518936341654</v>
      </c>
      <c r="F24" s="1">
        <f xml:space="preserve"> (1/E24 - 1/D24)^(-1)</f>
        <v>2058333.3333333489</v>
      </c>
      <c r="J24">
        <v>0.5</v>
      </c>
      <c r="K24">
        <v>0.499</v>
      </c>
      <c r="L24" s="1">
        <v>8.3029999999999996E-4</v>
      </c>
      <c r="M24">
        <v>500</v>
      </c>
      <c r="N24">
        <f t="shared" si="6"/>
        <v>600.98759484523669</v>
      </c>
      <c r="O24">
        <f t="shared" si="7"/>
        <v>100.98759484523669</v>
      </c>
    </row>
    <row r="25" spans="1:15" x14ac:dyDescent="0.2">
      <c r="A25">
        <v>0.75</v>
      </c>
      <c r="B25">
        <v>0.74399999999999999</v>
      </c>
      <c r="C25" s="1">
        <v>3.7450000000000002E-5</v>
      </c>
      <c r="D25" s="1">
        <v>20000</v>
      </c>
      <c r="E25" s="1">
        <f xml:space="preserve"> B25/C25</f>
        <v>19866.488651535379</v>
      </c>
      <c r="F25" s="1">
        <f xml:space="preserve"> (1/E25 - 1/D25)^(-1)</f>
        <v>2976000.0000000182</v>
      </c>
      <c r="J25">
        <v>0.5</v>
      </c>
      <c r="K25">
        <v>0.499</v>
      </c>
      <c r="L25" s="1">
        <v>4.5339000000000002E-4</v>
      </c>
      <c r="M25">
        <v>1000</v>
      </c>
      <c r="N25">
        <f t="shared" si="6"/>
        <v>1100.5977194027216</v>
      </c>
      <c r="O25">
        <f t="shared" si="7"/>
        <v>100.59771940272162</v>
      </c>
    </row>
    <row r="26" spans="1:15" x14ac:dyDescent="0.2">
      <c r="A26">
        <v>0.75</v>
      </c>
      <c r="B26">
        <v>0.747</v>
      </c>
      <c r="C26" s="1">
        <v>1.501E-5</v>
      </c>
      <c r="D26" s="1">
        <v>50000</v>
      </c>
      <c r="E26" s="1">
        <f xml:space="preserve"> B26/C26</f>
        <v>49766.82211858761</v>
      </c>
      <c r="F26" s="1">
        <f xml:space="preserve"> (1/E26 - 1/D26)^(-1)</f>
        <v>10671428.571428893</v>
      </c>
      <c r="J26">
        <v>0.5</v>
      </c>
      <c r="K26">
        <v>0.499</v>
      </c>
      <c r="L26" s="1">
        <v>2.3729999999999999E-4</v>
      </c>
      <c r="M26">
        <v>2000</v>
      </c>
      <c r="N26">
        <f t="shared" si="6"/>
        <v>2102.8234302570586</v>
      </c>
      <c r="O26">
        <f t="shared" si="7"/>
        <v>102.82343025705859</v>
      </c>
    </row>
    <row r="27" spans="1:15" x14ac:dyDescent="0.2">
      <c r="A27">
        <v>0.75</v>
      </c>
      <c r="B27">
        <v>0.747</v>
      </c>
      <c r="C27" s="1">
        <v>7.5499999999999997E-6</v>
      </c>
      <c r="D27" s="1">
        <v>100000</v>
      </c>
      <c r="E27" s="1">
        <f xml:space="preserve"> B27/C27</f>
        <v>98940.397350993386</v>
      </c>
      <c r="F27" s="1">
        <f xml:space="preserve"> (1/E27 - 1/D27)^(-1)</f>
        <v>9337500.0000002179</v>
      </c>
      <c r="J27">
        <v>0.5</v>
      </c>
      <c r="K27">
        <v>0.499</v>
      </c>
      <c r="L27" s="1">
        <v>9.7880000000000005E-5</v>
      </c>
      <c r="M27">
        <v>5000</v>
      </c>
      <c r="N27">
        <f t="shared" si="6"/>
        <v>5098.079280751941</v>
      </c>
      <c r="O27">
        <f t="shared" si="7"/>
        <v>98.079280751941042</v>
      </c>
    </row>
    <row r="28" spans="1:15" x14ac:dyDescent="0.2">
      <c r="A28">
        <v>0.75</v>
      </c>
      <c r="B28">
        <v>0.748</v>
      </c>
      <c r="C28" s="1">
        <v>3.7799999999999998E-6</v>
      </c>
      <c r="D28" s="1">
        <v>200000</v>
      </c>
      <c r="E28" s="1">
        <f xml:space="preserve"> B28/C28</f>
        <v>197883.59788359789</v>
      </c>
      <c r="F28" s="1">
        <f xml:space="preserve"> (1/E28 - 1/D28)^(-1)</f>
        <v>18700000.000000056</v>
      </c>
      <c r="J28">
        <v>0.5</v>
      </c>
      <c r="K28">
        <v>0.499</v>
      </c>
      <c r="L28" s="1">
        <v>4.9440000000000001E-5</v>
      </c>
      <c r="M28" s="1">
        <v>10000</v>
      </c>
      <c r="N28">
        <f t="shared" si="6"/>
        <v>10093.042071197411</v>
      </c>
      <c r="O28">
        <f t="shared" si="7"/>
        <v>93.042071197411133</v>
      </c>
    </row>
    <row r="29" spans="1:15" x14ac:dyDescent="0.2">
      <c r="A29">
        <v>0.75</v>
      </c>
      <c r="B29">
        <v>0.748</v>
      </c>
      <c r="C29" s="1">
        <v>1.55E-6</v>
      </c>
      <c r="D29" s="1">
        <v>500000</v>
      </c>
      <c r="E29" s="1">
        <f xml:space="preserve"> B29/C29</f>
        <v>482580.6451612903</v>
      </c>
      <c r="F29" s="1">
        <f xml:space="preserve"> (1/E29 - 1/D29)^(-1)</f>
        <v>13851851.851851795</v>
      </c>
      <c r="M29" s="1"/>
    </row>
    <row r="30" spans="1:15" x14ac:dyDescent="0.2">
      <c r="A30">
        <v>0.75</v>
      </c>
      <c r="B30">
        <v>0.748</v>
      </c>
      <c r="C30" s="1">
        <v>7.9999999999999996E-7</v>
      </c>
      <c r="D30" s="1">
        <v>1000000</v>
      </c>
      <c r="E30" s="1">
        <f xml:space="preserve"> B30/C30</f>
        <v>935000</v>
      </c>
      <c r="F30" s="1">
        <f xml:space="preserve"> (1/E30 - 1/D30)^(-1)</f>
        <v>14384615.384615375</v>
      </c>
      <c r="J30">
        <v>1</v>
      </c>
      <c r="K30">
        <v>0.996</v>
      </c>
      <c r="L30" s="1">
        <v>0.1159</v>
      </c>
      <c r="M30">
        <v>1</v>
      </c>
      <c r="N30">
        <f>K30/L30</f>
        <v>8.5936151855047456</v>
      </c>
      <c r="O30">
        <f>N30-M30</f>
        <v>7.5936151855047456</v>
      </c>
    </row>
    <row r="31" spans="1:15" x14ac:dyDescent="0.2">
      <c r="A31">
        <v>0.75</v>
      </c>
      <c r="B31" s="3">
        <v>0.748</v>
      </c>
      <c r="C31" s="4">
        <v>4.4000000000000002E-7</v>
      </c>
      <c r="D31" s="4">
        <v>2000000</v>
      </c>
      <c r="E31" s="4">
        <v>1670000</v>
      </c>
      <c r="F31" s="4">
        <v>10200000</v>
      </c>
      <c r="J31">
        <v>1</v>
      </c>
      <c r="K31">
        <v>0.996</v>
      </c>
      <c r="L31" s="1">
        <v>0.1116</v>
      </c>
      <c r="M31">
        <v>2</v>
      </c>
      <c r="N31">
        <f t="shared" ref="N31:N42" si="8">K31/L31</f>
        <v>8.9247311827956981</v>
      </c>
      <c r="O31">
        <f t="shared" ref="O31:O42" si="9">N31-M31</f>
        <v>6.9247311827956981</v>
      </c>
    </row>
    <row r="32" spans="1:15" x14ac:dyDescent="0.2">
      <c r="A32">
        <v>0.75</v>
      </c>
      <c r="B32" s="3">
        <v>0.748</v>
      </c>
      <c r="C32" s="4">
        <v>2.1E-7</v>
      </c>
      <c r="D32" s="4">
        <v>5000000</v>
      </c>
      <c r="E32" s="4">
        <v>3340000</v>
      </c>
      <c r="F32" s="4">
        <v>10100000</v>
      </c>
      <c r="J32">
        <v>1</v>
      </c>
      <c r="K32">
        <v>0.997</v>
      </c>
      <c r="L32" s="1">
        <v>7.5800000000000006E-2</v>
      </c>
      <c r="M32">
        <v>5</v>
      </c>
      <c r="N32">
        <f t="shared" si="8"/>
        <v>13.153034300791555</v>
      </c>
      <c r="O32">
        <f t="shared" si="9"/>
        <v>8.1530343007915551</v>
      </c>
    </row>
    <row r="33" spans="1:15" x14ac:dyDescent="0.2">
      <c r="A33">
        <v>0.75</v>
      </c>
      <c r="B33" s="3">
        <v>0.748</v>
      </c>
      <c r="C33" s="4">
        <v>1.4000000000000001E-7</v>
      </c>
      <c r="D33" s="4">
        <v>10000000</v>
      </c>
      <c r="E33" s="4">
        <v>5030000</v>
      </c>
      <c r="F33" s="4">
        <v>10100000</v>
      </c>
      <c r="J33">
        <v>1</v>
      </c>
      <c r="K33">
        <v>0.997</v>
      </c>
      <c r="L33" s="1">
        <v>5.8900000000000001E-2</v>
      </c>
      <c r="M33">
        <v>10</v>
      </c>
      <c r="N33">
        <f t="shared" si="8"/>
        <v>16.926994906621392</v>
      </c>
      <c r="O33">
        <f t="shared" si="9"/>
        <v>6.9269949066213918</v>
      </c>
    </row>
    <row r="34" spans="1:15" x14ac:dyDescent="0.2">
      <c r="J34">
        <v>1</v>
      </c>
      <c r="K34">
        <v>0.998</v>
      </c>
      <c r="L34" s="1">
        <v>3.7740000000000003E-2</v>
      </c>
      <c r="M34">
        <v>20</v>
      </c>
      <c r="N34">
        <f t="shared" si="8"/>
        <v>26.444091149973502</v>
      </c>
      <c r="O34">
        <f t="shared" si="9"/>
        <v>6.4440911499735023</v>
      </c>
    </row>
    <row r="35" spans="1:15" x14ac:dyDescent="0.2">
      <c r="A35">
        <v>1</v>
      </c>
      <c r="B35">
        <v>0.98799999999999999</v>
      </c>
      <c r="C35" s="1">
        <v>9.9414999999999996E-5</v>
      </c>
      <c r="D35" s="1">
        <v>10000</v>
      </c>
      <c r="E35" s="1">
        <f xml:space="preserve"> B35/C35</f>
        <v>9938.1381079313996</v>
      </c>
      <c r="F35" s="1">
        <f xml:space="preserve"> (1/E35 - 1/D35)^(-1)</f>
        <v>1606504.0650406911</v>
      </c>
      <c r="J35">
        <v>1</v>
      </c>
      <c r="K35">
        <v>0.998</v>
      </c>
      <c r="L35" s="1">
        <v>1.7489999999999999E-2</v>
      </c>
      <c r="M35">
        <v>50</v>
      </c>
      <c r="N35">
        <f t="shared" si="8"/>
        <v>57.061177815894801</v>
      </c>
      <c r="O35">
        <f t="shared" si="9"/>
        <v>7.0611778158948013</v>
      </c>
    </row>
    <row r="36" spans="1:15" x14ac:dyDescent="0.2">
      <c r="A36">
        <v>1</v>
      </c>
      <c r="B36">
        <v>0.99299999999999999</v>
      </c>
      <c r="C36" s="1">
        <v>4.9990000000000001E-5</v>
      </c>
      <c r="D36" s="1">
        <v>20000</v>
      </c>
      <c r="E36" s="1">
        <f xml:space="preserve"> B36/C36</f>
        <v>19863.972794558911</v>
      </c>
      <c r="F36" s="1">
        <f xml:space="preserve"> (1/E36 - 1/D36)^(-1)</f>
        <v>2920588.235294098</v>
      </c>
      <c r="J36">
        <v>1</v>
      </c>
      <c r="K36">
        <v>0.999</v>
      </c>
      <c r="L36" s="1">
        <v>4.8662999999999996E-3</v>
      </c>
      <c r="M36">
        <v>100</v>
      </c>
      <c r="N36">
        <f t="shared" si="8"/>
        <v>205.28943961531351</v>
      </c>
      <c r="O36">
        <f t="shared" si="9"/>
        <v>105.28943961531351</v>
      </c>
    </row>
    <row r="37" spans="1:15" x14ac:dyDescent="0.2">
      <c r="A37">
        <v>1</v>
      </c>
      <c r="B37">
        <v>0.997</v>
      </c>
      <c r="C37" s="1">
        <v>2.003E-5</v>
      </c>
      <c r="D37" s="1">
        <v>50000</v>
      </c>
      <c r="E37" s="1">
        <f xml:space="preserve"> B37/C37</f>
        <v>49775.336994508238</v>
      </c>
      <c r="F37" s="1">
        <f xml:space="preserve"> (1/E37 - 1/D37)^(-1)</f>
        <v>11077777.777778147</v>
      </c>
      <c r="J37">
        <v>1</v>
      </c>
      <c r="K37">
        <v>0.999</v>
      </c>
      <c r="L37" s="1">
        <v>3.2935999999999998E-3</v>
      </c>
      <c r="M37">
        <v>200</v>
      </c>
      <c r="N37">
        <f t="shared" si="8"/>
        <v>303.31552101044451</v>
      </c>
      <c r="O37">
        <f t="shared" si="9"/>
        <v>103.31552101044451</v>
      </c>
    </row>
    <row r="38" spans="1:15" x14ac:dyDescent="0.2">
      <c r="A38">
        <v>1</v>
      </c>
      <c r="B38">
        <v>0.998</v>
      </c>
      <c r="C38" s="1">
        <v>1.006E-5</v>
      </c>
      <c r="D38" s="1">
        <v>100000</v>
      </c>
      <c r="E38" s="1">
        <f xml:space="preserve"> B38/C38</f>
        <v>99204.771371769384</v>
      </c>
      <c r="F38" s="1">
        <f xml:space="preserve"> (1/E38 - 1/D38)^(-1)</f>
        <v>12475000.000000151</v>
      </c>
      <c r="J38">
        <v>1</v>
      </c>
      <c r="K38">
        <v>0.999</v>
      </c>
      <c r="L38" s="1">
        <v>1.6611E-3</v>
      </c>
      <c r="M38">
        <v>500</v>
      </c>
      <c r="N38">
        <f t="shared" si="8"/>
        <v>601.40870507495038</v>
      </c>
      <c r="O38">
        <f t="shared" si="9"/>
        <v>101.40870507495038</v>
      </c>
    </row>
    <row r="39" spans="1:15" x14ac:dyDescent="0.2">
      <c r="A39">
        <v>1</v>
      </c>
      <c r="B39">
        <v>0.998</v>
      </c>
      <c r="C39" s="1">
        <v>5.04E-6</v>
      </c>
      <c r="D39" s="1">
        <v>200000</v>
      </c>
      <c r="E39" s="1">
        <f xml:space="preserve"> B39/C39</f>
        <v>198015.87301587302</v>
      </c>
      <c r="F39" s="1">
        <f xml:space="preserve"> (1/E39 - 1/D39)^(-1)</f>
        <v>19960000.000000156</v>
      </c>
      <c r="J39">
        <v>1</v>
      </c>
      <c r="K39">
        <v>0.999</v>
      </c>
      <c r="L39" s="1">
        <v>9.0810000000000001E-4</v>
      </c>
      <c r="M39">
        <v>1000</v>
      </c>
      <c r="N39">
        <f t="shared" si="8"/>
        <v>1100.0991080277502</v>
      </c>
      <c r="O39">
        <f t="shared" si="9"/>
        <v>100.09910802775016</v>
      </c>
    </row>
    <row r="40" spans="1:15" x14ac:dyDescent="0.2">
      <c r="A40">
        <v>1</v>
      </c>
      <c r="B40">
        <v>0.998</v>
      </c>
      <c r="C40" s="1">
        <v>2.0700000000000001E-6</v>
      </c>
      <c r="D40" s="1">
        <v>500000</v>
      </c>
      <c r="E40" s="1">
        <f xml:space="preserve"> B40/C40</f>
        <v>482125.60386473429</v>
      </c>
      <c r="F40" s="1">
        <f xml:space="preserve"> (1/E40 - 1/D40)^(-1)</f>
        <v>13486486.486486441</v>
      </c>
      <c r="J40">
        <v>1</v>
      </c>
      <c r="K40">
        <v>0.999</v>
      </c>
      <c r="L40" s="1">
        <v>4.7485000000000002E-4</v>
      </c>
      <c r="M40">
        <v>2000</v>
      </c>
      <c r="N40">
        <f t="shared" si="8"/>
        <v>2103.8222596609453</v>
      </c>
      <c r="O40">
        <f t="shared" si="9"/>
        <v>103.82225966094529</v>
      </c>
    </row>
    <row r="41" spans="1:15" x14ac:dyDescent="0.2">
      <c r="A41">
        <v>1</v>
      </c>
      <c r="B41">
        <v>0.998</v>
      </c>
      <c r="C41" s="1">
        <v>1.08E-6</v>
      </c>
      <c r="D41" s="1">
        <v>1000000</v>
      </c>
      <c r="E41" s="1">
        <f xml:space="preserve"> B41/C41</f>
        <v>924074.07407407404</v>
      </c>
      <c r="F41" s="1">
        <f xml:space="preserve"> (1/E41 - 1/D41)^(-1)</f>
        <v>12170731.707317056</v>
      </c>
      <c r="J41">
        <v>1</v>
      </c>
      <c r="K41">
        <v>0.999</v>
      </c>
      <c r="L41" s="1">
        <v>1.9582000000000001E-4</v>
      </c>
      <c r="M41">
        <v>5000</v>
      </c>
      <c r="N41">
        <f t="shared" si="8"/>
        <v>5101.6239403533855</v>
      </c>
      <c r="O41">
        <f t="shared" si="9"/>
        <v>101.62394035338548</v>
      </c>
    </row>
    <row r="42" spans="1:15" x14ac:dyDescent="0.2">
      <c r="A42" s="3">
        <v>1</v>
      </c>
      <c r="B42" s="3">
        <v>0.999</v>
      </c>
      <c r="C42" s="4">
        <v>5.8999999999999996E-7</v>
      </c>
      <c r="D42" s="4">
        <v>2000000</v>
      </c>
      <c r="E42" s="4">
        <v>1670000</v>
      </c>
      <c r="F42" s="4">
        <v>10200000</v>
      </c>
      <c r="J42">
        <v>1</v>
      </c>
      <c r="K42">
        <v>0.999</v>
      </c>
      <c r="L42" s="1">
        <v>9.8939999999999998E-5</v>
      </c>
      <c r="M42" s="1">
        <v>10000</v>
      </c>
      <c r="N42">
        <f t="shared" si="8"/>
        <v>10097.028502122499</v>
      </c>
      <c r="O42">
        <f t="shared" si="9"/>
        <v>97.028502122499049</v>
      </c>
    </row>
    <row r="43" spans="1:15" x14ac:dyDescent="0.2">
      <c r="A43" s="3">
        <v>1</v>
      </c>
      <c r="B43" s="3">
        <v>0.999</v>
      </c>
      <c r="C43" s="4">
        <v>2.8999999999999998E-7</v>
      </c>
      <c r="D43" s="4">
        <v>5000000</v>
      </c>
      <c r="E43" s="4">
        <v>3340000</v>
      </c>
      <c r="F43" s="4">
        <v>10100000</v>
      </c>
      <c r="M43" s="4"/>
    </row>
    <row r="44" spans="1:15" x14ac:dyDescent="0.2">
      <c r="A44" s="3">
        <v>1</v>
      </c>
      <c r="B44" s="3">
        <v>0.999</v>
      </c>
      <c r="C44" s="4">
        <v>1.85E-7</v>
      </c>
      <c r="D44" s="4">
        <v>10000000</v>
      </c>
      <c r="E44" s="4">
        <v>5030000</v>
      </c>
      <c r="F44" s="4">
        <v>10100000</v>
      </c>
      <c r="J44">
        <v>2</v>
      </c>
      <c r="K44">
        <v>1.9990000000000001</v>
      </c>
      <c r="L44" s="1">
        <v>0.18629999999999999</v>
      </c>
      <c r="M44">
        <v>5</v>
      </c>
      <c r="N44">
        <f>K44/L44</f>
        <v>10.730005367686529</v>
      </c>
      <c r="O44">
        <f>N44-M44</f>
        <v>5.7300053676865286</v>
      </c>
    </row>
    <row r="45" spans="1:15" x14ac:dyDescent="0.2">
      <c r="J45">
        <v>2</v>
      </c>
      <c r="K45">
        <v>1.9970000000000001</v>
      </c>
      <c r="L45" s="1">
        <v>0.12820000000000001</v>
      </c>
      <c r="M45">
        <v>10</v>
      </c>
      <c r="N45">
        <f>K45/L45</f>
        <v>15.577223088923557</v>
      </c>
      <c r="O45">
        <f>N45-M45</f>
        <v>5.5772230889235566</v>
      </c>
    </row>
    <row r="46" spans="1:15" x14ac:dyDescent="0.2">
      <c r="A46">
        <v>2</v>
      </c>
      <c r="B46">
        <v>1.978</v>
      </c>
      <c r="C46" s="1">
        <v>1.9898E-4</v>
      </c>
      <c r="D46" s="1">
        <v>10000</v>
      </c>
      <c r="E46" s="1">
        <f xml:space="preserve"> B46/C46</f>
        <v>9940.6975575434717</v>
      </c>
      <c r="F46" s="1">
        <f xml:space="preserve"> (1/E46 - 1/D46)^(-1)</f>
        <v>1676271.1864406967</v>
      </c>
      <c r="J46">
        <v>2</v>
      </c>
      <c r="K46">
        <v>1.9970000000000001</v>
      </c>
      <c r="L46" s="1">
        <v>7.9100000000000004E-2</v>
      </c>
      <c r="M46">
        <v>20</v>
      </c>
      <c r="N46">
        <f>K46/L46</f>
        <v>25.246523388116309</v>
      </c>
      <c r="O46">
        <f>N46-M46</f>
        <v>5.2465233881163087</v>
      </c>
    </row>
    <row r="47" spans="1:15" x14ac:dyDescent="0.2">
      <c r="A47">
        <v>2</v>
      </c>
      <c r="B47">
        <v>1.9890000000000001</v>
      </c>
      <c r="C47" s="1">
        <v>1.0005000000000001E-4</v>
      </c>
      <c r="D47" s="1">
        <v>20000</v>
      </c>
      <c r="E47" s="1">
        <f xml:space="preserve"> B47/C47</f>
        <v>19880.059970014991</v>
      </c>
      <c r="F47" s="1">
        <f xml:space="preserve"> (1/E47 - 1/D47)^(-1)</f>
        <v>3314999.9999999562</v>
      </c>
      <c r="J47">
        <v>2</v>
      </c>
      <c r="K47">
        <v>1.998</v>
      </c>
      <c r="L47" s="1">
        <v>3.5965999999999998E-2</v>
      </c>
      <c r="M47">
        <v>50</v>
      </c>
      <c r="N47">
        <f>K47/L47</f>
        <v>55.552466218094871</v>
      </c>
      <c r="O47">
        <f>N47-M47</f>
        <v>5.552466218094871</v>
      </c>
    </row>
    <row r="48" spans="1:15" x14ac:dyDescent="0.2">
      <c r="A48">
        <v>2</v>
      </c>
      <c r="B48">
        <v>1.9950000000000001</v>
      </c>
      <c r="C48" s="1">
        <v>4.0099999999999999E-5</v>
      </c>
      <c r="D48" s="1">
        <v>50000</v>
      </c>
      <c r="E48" s="1">
        <f xml:space="preserve"> B48/C48</f>
        <v>49750.623441396514</v>
      </c>
      <c r="F48" s="1">
        <f xml:space="preserve"> (1/E48 - 1/D48)^(-1)</f>
        <v>9975000.0000004284</v>
      </c>
      <c r="J48">
        <v>2</v>
      </c>
      <c r="K48">
        <v>1.9990000000000001</v>
      </c>
      <c r="L48" s="1">
        <v>1.8950000000000002E-2</v>
      </c>
      <c r="M48">
        <v>100</v>
      </c>
      <c r="N48">
        <f>K48/L48</f>
        <v>105.48812664907652</v>
      </c>
      <c r="O48">
        <f>N48-M48</f>
        <v>5.4881266490765199</v>
      </c>
    </row>
    <row r="49" spans="1:15" x14ac:dyDescent="0.2">
      <c r="A49">
        <v>2</v>
      </c>
      <c r="B49">
        <v>1.9970000000000001</v>
      </c>
      <c r="C49" s="1">
        <v>2.0185000000000001E-5</v>
      </c>
      <c r="D49" s="1">
        <v>100000</v>
      </c>
      <c r="E49" s="1">
        <f xml:space="preserve"> B49/C49</f>
        <v>98934.85261332673</v>
      </c>
      <c r="F49" s="1">
        <f xml:space="preserve"> (1/E49 - 1/D49)^(-1)</f>
        <v>9288372.0930233672</v>
      </c>
      <c r="J49">
        <v>2</v>
      </c>
      <c r="K49">
        <v>1.9990000000000001</v>
      </c>
      <c r="L49" s="1">
        <v>9.8029999999999992E-3</v>
      </c>
      <c r="M49">
        <v>200</v>
      </c>
      <c r="N49">
        <f>K49/L49</f>
        <v>203.91716821381212</v>
      </c>
      <c r="O49">
        <f>N49-M49</f>
        <v>3.9171682138121184</v>
      </c>
    </row>
    <row r="50" spans="1:15" x14ac:dyDescent="0.2">
      <c r="A50">
        <v>2</v>
      </c>
      <c r="B50">
        <v>1.998</v>
      </c>
      <c r="C50" s="1">
        <v>1.0175E-5</v>
      </c>
      <c r="D50" s="1">
        <v>200000</v>
      </c>
      <c r="E50" s="1">
        <f xml:space="preserve"> B50/C50</f>
        <v>196363.63636363635</v>
      </c>
      <c r="F50" s="1">
        <f xml:space="preserve"> (1/E50 - 1/D50)^(-1)</f>
        <v>10799999.999999987</v>
      </c>
      <c r="J50">
        <v>2</v>
      </c>
      <c r="K50">
        <v>1.9990000000000001</v>
      </c>
      <c r="L50" s="1">
        <v>3.3249E-3</v>
      </c>
      <c r="M50">
        <v>500</v>
      </c>
      <c r="N50">
        <f>K50/L50</f>
        <v>601.22108935607093</v>
      </c>
      <c r="O50">
        <f>N50-M50</f>
        <v>101.22108935607093</v>
      </c>
    </row>
    <row r="51" spans="1:15" x14ac:dyDescent="0.2">
      <c r="A51">
        <v>2</v>
      </c>
      <c r="B51">
        <v>1.998</v>
      </c>
      <c r="C51" s="1">
        <v>4.1500000000000001E-6</v>
      </c>
      <c r="D51" s="1">
        <v>500000</v>
      </c>
      <c r="E51" s="1">
        <f xml:space="preserve"> B51/C51</f>
        <v>481445.78313253011</v>
      </c>
      <c r="F51" s="1">
        <f xml:space="preserve"> (1/E51 - 1/D51)^(-1)</f>
        <v>12974025.974025939</v>
      </c>
      <c r="J51">
        <v>2</v>
      </c>
      <c r="K51">
        <v>1.9990000000000001</v>
      </c>
      <c r="L51" s="1">
        <v>1.8181E-3</v>
      </c>
      <c r="M51">
        <v>1000</v>
      </c>
      <c r="N51">
        <f>K51/L51</f>
        <v>1099.4994774764864</v>
      </c>
      <c r="O51">
        <f>N51-M51</f>
        <v>99.499477476486391</v>
      </c>
    </row>
    <row r="52" spans="1:15" x14ac:dyDescent="0.2">
      <c r="A52">
        <v>2</v>
      </c>
      <c r="B52">
        <v>1.988</v>
      </c>
      <c r="C52" s="1">
        <v>2.1600000000000001E-6</v>
      </c>
      <c r="D52" s="1">
        <v>1000000</v>
      </c>
      <c r="E52" s="1">
        <f xml:space="preserve"> B52/C52</f>
        <v>920370.37037037034</v>
      </c>
      <c r="F52" s="1">
        <f xml:space="preserve"> (1/E52 - 1/D52)^(-1)</f>
        <v>11558139.534883697</v>
      </c>
      <c r="J52">
        <v>2</v>
      </c>
      <c r="K52">
        <v>1.9990000000000001</v>
      </c>
      <c r="L52" s="1">
        <v>9.5029999999999995E-4</v>
      </c>
      <c r="M52">
        <v>2000</v>
      </c>
      <c r="N52">
        <f>K52/L52</f>
        <v>2103.5462485530888</v>
      </c>
      <c r="O52">
        <f>N52-M52</f>
        <v>103.54624855308884</v>
      </c>
    </row>
    <row r="53" spans="1:15" x14ac:dyDescent="0.2">
      <c r="A53" s="3">
        <v>2</v>
      </c>
      <c r="B53" s="3">
        <v>1.9990000000000001</v>
      </c>
      <c r="C53" s="4">
        <v>1.1799999999999999E-6</v>
      </c>
      <c r="D53" s="4">
        <v>2000000</v>
      </c>
      <c r="E53" s="4">
        <v>1670000</v>
      </c>
      <c r="F53" s="4">
        <v>10200000</v>
      </c>
      <c r="J53">
        <v>2</v>
      </c>
      <c r="K53">
        <v>1.9990000000000001</v>
      </c>
      <c r="L53" s="1">
        <v>3.9193000000000002E-4</v>
      </c>
      <c r="M53">
        <v>5000</v>
      </c>
      <c r="N53">
        <f>K53/L53</f>
        <v>5100.4005817365341</v>
      </c>
      <c r="O53">
        <f>N53-M53</f>
        <v>100.40058173653415</v>
      </c>
    </row>
    <row r="54" spans="1:15" x14ac:dyDescent="0.2">
      <c r="A54" s="3">
        <v>2</v>
      </c>
      <c r="B54" s="3">
        <v>1.9990000000000001</v>
      </c>
      <c r="C54" s="4">
        <v>5.7999999999999995E-7</v>
      </c>
      <c r="D54" s="4">
        <v>5000000</v>
      </c>
      <c r="E54" s="4">
        <v>3340000</v>
      </c>
      <c r="F54" s="4">
        <v>10100000</v>
      </c>
      <c r="J54">
        <v>2</v>
      </c>
      <c r="K54">
        <v>1.9990000000000001</v>
      </c>
      <c r="L54" s="1">
        <v>1.9801000000000001E-4</v>
      </c>
      <c r="M54" s="1">
        <v>10000</v>
      </c>
      <c r="N54">
        <f>K54/L54</f>
        <v>10095.449724761376</v>
      </c>
      <c r="O54">
        <f>N54-M54</f>
        <v>95.449724761376274</v>
      </c>
    </row>
    <row r="55" spans="1:15" x14ac:dyDescent="0.2">
      <c r="A55" s="3">
        <v>2</v>
      </c>
      <c r="B55" s="3">
        <v>1.9990000000000001</v>
      </c>
      <c r="C55" s="4">
        <v>3.8000000000000001E-7</v>
      </c>
      <c r="D55" s="4">
        <v>10000000</v>
      </c>
      <c r="E55" s="4">
        <v>5030000</v>
      </c>
      <c r="F55" s="4">
        <v>10100000</v>
      </c>
    </row>
    <row r="56" spans="1:15" x14ac:dyDescent="0.2">
      <c r="J56">
        <v>5</v>
      </c>
      <c r="K56">
        <v>4.9909999999999997</v>
      </c>
      <c r="L56" s="1">
        <v>0.27611000000000002</v>
      </c>
      <c r="M56">
        <v>10</v>
      </c>
      <c r="N56">
        <f>K56/L56</f>
        <v>18.076129078990256</v>
      </c>
      <c r="O56">
        <f>N56-M56</f>
        <v>8.076129078990256</v>
      </c>
    </row>
    <row r="57" spans="1:15" x14ac:dyDescent="0.2">
      <c r="A57">
        <v>3</v>
      </c>
      <c r="B57">
        <v>2.968</v>
      </c>
      <c r="C57" s="1">
        <v>2.9851999999999998E-4</v>
      </c>
      <c r="D57" s="1">
        <v>10000</v>
      </c>
      <c r="E57" s="1">
        <f xml:space="preserve"> B57/C57</f>
        <v>9942.3824199383635</v>
      </c>
      <c r="F57" s="1">
        <f xml:space="preserve"> (1/E57 - 1/D57)^(-1)</f>
        <v>1725581.3953488697</v>
      </c>
      <c r="J57">
        <v>5</v>
      </c>
      <c r="K57">
        <v>4.9939999999999998</v>
      </c>
      <c r="L57" s="1">
        <v>0.17780000000000001</v>
      </c>
      <c r="M57">
        <v>20</v>
      </c>
      <c r="N57">
        <f>K57/L57</f>
        <v>28.08773903262092</v>
      </c>
      <c r="O57">
        <f>N57-M57</f>
        <v>8.0877390326209202</v>
      </c>
    </row>
    <row r="58" spans="1:15" x14ac:dyDescent="0.2">
      <c r="A58">
        <v>3</v>
      </c>
      <c r="B58">
        <v>2.9830000000000001</v>
      </c>
      <c r="C58" s="1">
        <v>1.5109999999999999E-4</v>
      </c>
      <c r="D58" s="1">
        <v>20000</v>
      </c>
      <c r="E58" s="1">
        <f xml:space="preserve"> B58/C58</f>
        <v>19741.892786234283</v>
      </c>
      <c r="F58" s="1">
        <f xml:space="preserve"> (1/E58 - 1/D58)^(-1)</f>
        <v>1529743.5897436014</v>
      </c>
      <c r="J58">
        <v>5</v>
      </c>
      <c r="K58">
        <v>4.9960000000000004</v>
      </c>
      <c r="L58" s="1">
        <v>8.5169999999999996E-2</v>
      </c>
      <c r="M58">
        <v>50</v>
      </c>
      <c r="N58">
        <f>K58/L58</f>
        <v>58.659152283667964</v>
      </c>
      <c r="O58">
        <f>N58-M58</f>
        <v>8.6591522836679644</v>
      </c>
    </row>
    <row r="59" spans="1:15" x14ac:dyDescent="0.2">
      <c r="A59">
        <v>3</v>
      </c>
      <c r="B59">
        <v>2.992</v>
      </c>
      <c r="C59" s="1">
        <v>6.0164999999999997E-5</v>
      </c>
      <c r="D59" s="1">
        <v>50000</v>
      </c>
      <c r="E59" s="1">
        <f xml:space="preserve"> B59/C59</f>
        <v>49729.909415773291</v>
      </c>
      <c r="F59" s="1">
        <f xml:space="preserve"> (1/E59 - 1/D59)^(-1)</f>
        <v>9206153.8461540751</v>
      </c>
      <c r="J59">
        <v>5</v>
      </c>
      <c r="K59">
        <v>4.9980000000000002</v>
      </c>
      <c r="L59" s="1">
        <v>4.6095999999999998E-2</v>
      </c>
      <c r="M59">
        <v>100</v>
      </c>
      <c r="N59">
        <f>K59/L59</f>
        <v>108.42589378687957</v>
      </c>
      <c r="O59">
        <f>N59-M59</f>
        <v>8.4258937868795698</v>
      </c>
    </row>
    <row r="60" spans="1:15" x14ac:dyDescent="0.2">
      <c r="A60">
        <v>3</v>
      </c>
      <c r="B60">
        <v>2.9950000000000001</v>
      </c>
      <c r="C60" s="1">
        <v>3.0224999999999999E-5</v>
      </c>
      <c r="D60" s="1">
        <v>100000</v>
      </c>
      <c r="E60" s="1">
        <f xml:space="preserve"> B60/C60</f>
        <v>99090.157154673288</v>
      </c>
      <c r="F60" s="1">
        <f xml:space="preserve"> (1/E60 - 1/D60)^(-1)</f>
        <v>10890909.090909213</v>
      </c>
      <c r="J60">
        <v>5</v>
      </c>
      <c r="K60">
        <v>4.9980000000000002</v>
      </c>
      <c r="L60" s="1">
        <v>2.4084999999999999E-2</v>
      </c>
      <c r="M60">
        <v>200</v>
      </c>
      <c r="N60">
        <f>K60/L60</f>
        <v>207.5150508615321</v>
      </c>
      <c r="O60">
        <f>N60-M60</f>
        <v>7.515050861532103</v>
      </c>
    </row>
    <row r="61" spans="1:15" x14ac:dyDescent="0.2">
      <c r="A61">
        <v>3</v>
      </c>
      <c r="B61">
        <v>2.9969999999999999</v>
      </c>
      <c r="C61" s="1">
        <v>1.5150000000000001E-5</v>
      </c>
      <c r="D61" s="1">
        <v>200000</v>
      </c>
      <c r="E61" s="1">
        <f xml:space="preserve"> B61/C61</f>
        <v>197821.78217821781</v>
      </c>
      <c r="F61" s="1">
        <f xml:space="preserve"> (1/E61 - 1/D61)^(-1)</f>
        <v>18163636.363636296</v>
      </c>
      <c r="J61">
        <v>5</v>
      </c>
      <c r="K61">
        <v>4.9980000000000002</v>
      </c>
      <c r="L61" s="1">
        <v>9.8829999999999994E-3</v>
      </c>
      <c r="M61">
        <v>500</v>
      </c>
      <c r="N61">
        <f>K61/L61</f>
        <v>505.71688758474153</v>
      </c>
      <c r="O61">
        <f>N61-M61</f>
        <v>5.7168875847415279</v>
      </c>
    </row>
    <row r="62" spans="1:15" x14ac:dyDescent="0.2">
      <c r="A62">
        <v>3</v>
      </c>
      <c r="B62">
        <v>2.9980000000000002</v>
      </c>
      <c r="C62" s="1">
        <v>6.2199999999999997E-6</v>
      </c>
      <c r="D62" s="1">
        <v>500000</v>
      </c>
      <c r="E62" s="1">
        <f xml:space="preserve"> B62/C62</f>
        <v>481993.56913183286</v>
      </c>
      <c r="F62" s="1">
        <f xml:space="preserve"> (1/E62 - 1/D62)^(-1)</f>
        <v>13383928.571428623</v>
      </c>
      <c r="J62">
        <v>5</v>
      </c>
      <c r="K62">
        <v>4.9989999999999997</v>
      </c>
      <c r="L62" s="1">
        <v>4.5317999999999999E-3</v>
      </c>
      <c r="M62">
        <v>1000</v>
      </c>
      <c r="N62">
        <f>K62/L62</f>
        <v>1103.0936934551391</v>
      </c>
      <c r="O62">
        <f>N62-M62</f>
        <v>103.09369345513915</v>
      </c>
    </row>
    <row r="63" spans="1:15" x14ac:dyDescent="0.2">
      <c r="A63">
        <v>3</v>
      </c>
      <c r="B63">
        <v>2.9980000000000002</v>
      </c>
      <c r="C63" s="1">
        <v>3.2399999999999999E-6</v>
      </c>
      <c r="D63" s="1">
        <v>1000000</v>
      </c>
      <c r="E63" s="1">
        <f xml:space="preserve"> B63/C63</f>
        <v>925308.64197530877</v>
      </c>
      <c r="F63" s="1">
        <f xml:space="preserve"> (1/E63 - 1/D63)^(-1)</f>
        <v>12388429.752066147</v>
      </c>
      <c r="J63">
        <v>5</v>
      </c>
      <c r="K63">
        <v>4.9989999999999997</v>
      </c>
      <c r="L63" s="1">
        <v>2.3733999999999999E-3</v>
      </c>
      <c r="M63">
        <v>2000</v>
      </c>
      <c r="N63">
        <f>K63/L63</f>
        <v>2106.2610600825819</v>
      </c>
      <c r="O63">
        <f>N63-M63</f>
        <v>106.26106008258193</v>
      </c>
    </row>
    <row r="64" spans="1:15" x14ac:dyDescent="0.2">
      <c r="A64" s="3">
        <v>3</v>
      </c>
      <c r="B64" s="3">
        <v>2.9980000000000002</v>
      </c>
      <c r="C64" s="4">
        <v>1.765E-6</v>
      </c>
      <c r="D64" s="4">
        <v>2000000</v>
      </c>
      <c r="E64" s="4">
        <v>1670000</v>
      </c>
      <c r="F64" s="4">
        <v>10200000</v>
      </c>
      <c r="J64">
        <v>5</v>
      </c>
      <c r="K64">
        <v>4.9989999999999997</v>
      </c>
      <c r="L64" s="1">
        <v>9.7989999999999991E-4</v>
      </c>
      <c r="M64">
        <v>5000</v>
      </c>
      <c r="N64">
        <f>K64/L64</f>
        <v>5101.5409735687317</v>
      </c>
      <c r="O64">
        <f>N64-M64</f>
        <v>101.54097356873172</v>
      </c>
    </row>
    <row r="65" spans="1:15" x14ac:dyDescent="0.2">
      <c r="A65" s="3">
        <v>3</v>
      </c>
      <c r="B65" s="3">
        <v>2.9980000000000002</v>
      </c>
      <c r="C65" s="4">
        <v>8.7000000000000003E-7</v>
      </c>
      <c r="D65" s="4">
        <v>5000000</v>
      </c>
      <c r="E65" s="4">
        <v>3340000</v>
      </c>
      <c r="F65" s="4">
        <v>10100000</v>
      </c>
      <c r="J65">
        <v>5</v>
      </c>
      <c r="K65">
        <v>4.9989999999999997</v>
      </c>
      <c r="L65" s="1">
        <v>4.9720000000000005E-4</v>
      </c>
      <c r="M65" s="1">
        <v>10000</v>
      </c>
      <c r="N65">
        <f>K65/L65</f>
        <v>10054.304102976668</v>
      </c>
      <c r="O65">
        <f>N65-M65</f>
        <v>54.304102976668219</v>
      </c>
    </row>
    <row r="66" spans="1:15" x14ac:dyDescent="0.2">
      <c r="A66" s="3">
        <v>3</v>
      </c>
      <c r="B66" s="3">
        <v>2.9980000000000002</v>
      </c>
      <c r="C66" s="4">
        <v>5.7000000000000005E-7</v>
      </c>
      <c r="D66" s="4">
        <v>10000000</v>
      </c>
      <c r="E66" s="4">
        <v>5030000</v>
      </c>
      <c r="F66" s="4">
        <v>10100000</v>
      </c>
    </row>
    <row r="67" spans="1:15" x14ac:dyDescent="0.2">
      <c r="J67">
        <v>10</v>
      </c>
      <c r="K67">
        <v>9.99</v>
      </c>
      <c r="L67" s="1">
        <v>0.41439999999999999</v>
      </c>
      <c r="M67">
        <v>20</v>
      </c>
      <c r="N67">
        <f>K67/L67</f>
        <v>24.107142857142858</v>
      </c>
      <c r="O67">
        <f>N67-M67</f>
        <v>4.1071428571428577</v>
      </c>
    </row>
    <row r="68" spans="1:15" x14ac:dyDescent="0.2">
      <c r="A68">
        <v>4</v>
      </c>
      <c r="B68">
        <v>3.9590000000000001</v>
      </c>
      <c r="C68" s="1">
        <v>3.9821000000000002E-4</v>
      </c>
      <c r="D68" s="1">
        <v>10000</v>
      </c>
      <c r="E68" s="1">
        <f xml:space="preserve"> B68/C68</f>
        <v>9941.9904070716457</v>
      </c>
      <c r="F68" s="1">
        <f xml:space="preserve"> (1/E68 - 1/D68)^(-1)</f>
        <v>1713852.8138528205</v>
      </c>
      <c r="J68">
        <v>10</v>
      </c>
      <c r="K68">
        <v>9.99</v>
      </c>
      <c r="L68" s="1">
        <v>0.1832</v>
      </c>
      <c r="M68">
        <v>50</v>
      </c>
      <c r="N68">
        <f>K68/L68</f>
        <v>54.530567685589517</v>
      </c>
      <c r="O68">
        <f>N68-M68</f>
        <v>4.5305676855895172</v>
      </c>
    </row>
    <row r="69" spans="1:15" x14ac:dyDescent="0.2">
      <c r="A69">
        <v>4</v>
      </c>
      <c r="B69">
        <v>3.9790000000000001</v>
      </c>
      <c r="C69" s="1">
        <v>2.0023E-4</v>
      </c>
      <c r="D69" s="1">
        <v>20000</v>
      </c>
      <c r="E69" s="1">
        <f xml:space="preserve"> B69/C69</f>
        <v>19872.14703091445</v>
      </c>
      <c r="F69" s="1">
        <f xml:space="preserve"> (1/E69 - 1/D69)^(-1)</f>
        <v>3108593.7500000377</v>
      </c>
      <c r="J69">
        <v>10</v>
      </c>
      <c r="K69">
        <v>10</v>
      </c>
      <c r="L69" s="1">
        <v>9.5299999999999996E-2</v>
      </c>
      <c r="M69">
        <v>100</v>
      </c>
      <c r="N69">
        <f>K69/L69</f>
        <v>104.93179433368311</v>
      </c>
      <c r="O69">
        <f>N69-M69</f>
        <v>4.9317943336831149</v>
      </c>
    </row>
    <row r="70" spans="1:15" x14ac:dyDescent="0.2">
      <c r="A70">
        <v>4</v>
      </c>
      <c r="B70">
        <v>3.9910000000000001</v>
      </c>
      <c r="C70" s="1">
        <v>8.0259999999999994E-5</v>
      </c>
      <c r="D70" s="1">
        <v>50000</v>
      </c>
      <c r="E70" s="1">
        <f xml:space="preserve"> B70/C70</f>
        <v>49725.890854722158</v>
      </c>
      <c r="F70" s="1">
        <f xml:space="preserve"> (1/E70 - 1/D70)^(-1)</f>
        <v>9070454.5454549491</v>
      </c>
      <c r="J70">
        <v>10</v>
      </c>
      <c r="K70">
        <v>10</v>
      </c>
      <c r="L70" s="1">
        <v>4.9299999999999997E-2</v>
      </c>
      <c r="M70">
        <v>200</v>
      </c>
      <c r="N70">
        <f>K70/L70</f>
        <v>202.8397565922921</v>
      </c>
      <c r="O70">
        <f>N70-M70</f>
        <v>2.8397565922921046</v>
      </c>
    </row>
    <row r="71" spans="1:15" x14ac:dyDescent="0.2">
      <c r="A71">
        <v>4</v>
      </c>
      <c r="B71">
        <v>3.9950000000000001</v>
      </c>
      <c r="C71" s="1">
        <v>4.032E-5</v>
      </c>
      <c r="D71" s="1">
        <v>100000</v>
      </c>
      <c r="E71" s="1">
        <f xml:space="preserve"> B71/C71</f>
        <v>99082.341269841272</v>
      </c>
      <c r="F71" s="1">
        <f xml:space="preserve"> (1/E71 - 1/D71)^(-1)</f>
        <v>10797297.297297506</v>
      </c>
      <c r="J71">
        <v>10</v>
      </c>
      <c r="K71">
        <v>10</v>
      </c>
      <c r="L71" s="1">
        <v>1.9935000000000001E-2</v>
      </c>
      <c r="M71">
        <v>500</v>
      </c>
      <c r="N71">
        <f>K71/L71</f>
        <v>501.63029847002758</v>
      </c>
      <c r="O71">
        <f>N71-M71</f>
        <v>1.6302984700275829</v>
      </c>
    </row>
    <row r="72" spans="1:15" x14ac:dyDescent="0.2">
      <c r="A72">
        <v>4</v>
      </c>
      <c r="B72">
        <v>3.9969999999999999</v>
      </c>
      <c r="C72" s="1">
        <v>2.0210000000000001E-5</v>
      </c>
      <c r="D72" s="1">
        <v>200000</v>
      </c>
      <c r="E72" s="1">
        <f xml:space="preserve"> B72/C72</f>
        <v>197773.37951509151</v>
      </c>
      <c r="F72" s="1">
        <f xml:space="preserve"> (1/E72 - 1/D72)^(-1)</f>
        <v>17764444.444444224</v>
      </c>
      <c r="J72">
        <v>10</v>
      </c>
      <c r="K72">
        <v>10</v>
      </c>
      <c r="L72" s="1">
        <v>9.9939999999999994E-3</v>
      </c>
      <c r="M72">
        <v>1000</v>
      </c>
      <c r="N72">
        <f>K72/L72</f>
        <v>1000.6003602161297</v>
      </c>
      <c r="O72">
        <f>N72-M72</f>
        <v>0.60036021612972945</v>
      </c>
    </row>
    <row r="73" spans="1:15" x14ac:dyDescent="0.2">
      <c r="A73">
        <v>4</v>
      </c>
      <c r="B73">
        <v>3.9980000000000002</v>
      </c>
      <c r="C73" s="1">
        <v>8.3000000000000002E-6</v>
      </c>
      <c r="D73" s="1">
        <v>500000</v>
      </c>
      <c r="E73" s="1">
        <f xml:space="preserve"> B73/C73</f>
        <v>481686.7469879518</v>
      </c>
      <c r="F73" s="1">
        <f xml:space="preserve"> (1/E73 - 1/D73)^(-1)</f>
        <v>13151315.78947369</v>
      </c>
      <c r="J73">
        <v>10</v>
      </c>
      <c r="K73">
        <v>10</v>
      </c>
      <c r="L73" s="1">
        <v>4.7565999999999997E-3</v>
      </c>
      <c r="M73">
        <v>2000</v>
      </c>
      <c r="N73">
        <f>K73/L73</f>
        <v>2102.3420089980241</v>
      </c>
      <c r="O73">
        <f>N73-M73</f>
        <v>102.34200899802408</v>
      </c>
    </row>
    <row r="74" spans="1:15" x14ac:dyDescent="0.2">
      <c r="A74">
        <v>4</v>
      </c>
      <c r="B74">
        <v>3.9990000000000001</v>
      </c>
      <c r="C74" s="1">
        <v>4.3200000000000001E-6</v>
      </c>
      <c r="D74" s="1">
        <v>1000000</v>
      </c>
      <c r="E74" s="1">
        <f xml:space="preserve"> B74/C74</f>
        <v>925694.4444444445</v>
      </c>
      <c r="F74" s="1">
        <f xml:space="preserve"> (1/E74 - 1/D74)^(-1)</f>
        <v>12457943.925233642</v>
      </c>
      <c r="J74">
        <v>10</v>
      </c>
      <c r="K74">
        <v>10</v>
      </c>
      <c r="L74" s="1">
        <v>1.9613999999999999E-3</v>
      </c>
      <c r="M74">
        <v>5000</v>
      </c>
      <c r="N74">
        <f>K74/L74</f>
        <v>5098.3991026817584</v>
      </c>
      <c r="O74">
        <f>N74-M74</f>
        <v>98.39910268175845</v>
      </c>
    </row>
    <row r="75" spans="1:15" x14ac:dyDescent="0.2">
      <c r="A75" s="3">
        <v>4</v>
      </c>
      <c r="B75" s="3">
        <v>3.9990000000000001</v>
      </c>
      <c r="C75" s="4">
        <v>2.3599999999999999E-6</v>
      </c>
      <c r="D75" s="4">
        <v>2000000</v>
      </c>
      <c r="E75" s="4">
        <v>1670000</v>
      </c>
      <c r="F75" s="4">
        <v>10200000</v>
      </c>
      <c r="J75">
        <v>10</v>
      </c>
      <c r="K75">
        <v>10</v>
      </c>
      <c r="L75" s="1">
        <v>9.9470000000000005E-4</v>
      </c>
      <c r="M75" s="1">
        <v>10000</v>
      </c>
      <c r="N75">
        <f>K75/L75</f>
        <v>10053.282396702523</v>
      </c>
      <c r="O75">
        <f>N75-M75</f>
        <v>53.282396702523329</v>
      </c>
    </row>
    <row r="76" spans="1:15" x14ac:dyDescent="0.2">
      <c r="A76" s="3">
        <v>4</v>
      </c>
      <c r="B76" s="3">
        <v>3.9990000000000001</v>
      </c>
      <c r="C76" s="4">
        <v>1.1599999999999999E-6</v>
      </c>
      <c r="D76" s="4">
        <v>5000000</v>
      </c>
      <c r="E76" s="4">
        <v>3340000</v>
      </c>
      <c r="F76" s="4">
        <v>10100000</v>
      </c>
    </row>
    <row r="77" spans="1:15" x14ac:dyDescent="0.2">
      <c r="A77" s="3">
        <v>4</v>
      </c>
      <c r="B77" s="3">
        <v>3.9990000000000001</v>
      </c>
      <c r="C77" s="4">
        <v>7.6000000000000003E-7</v>
      </c>
      <c r="D77" s="4">
        <v>10000000</v>
      </c>
      <c r="E77" s="4">
        <v>5030000</v>
      </c>
      <c r="F77" s="4">
        <v>10100000</v>
      </c>
    </row>
    <row r="79" spans="1:15" x14ac:dyDescent="0.2">
      <c r="A79">
        <v>5</v>
      </c>
      <c r="B79">
        <v>4.9489999999999998</v>
      </c>
      <c r="C79" s="1">
        <v>4.9770999999999995E-4</v>
      </c>
      <c r="D79" s="1">
        <v>10000</v>
      </c>
      <c r="E79" s="1">
        <f xml:space="preserve"> B79/C79</f>
        <v>9943.5414197022365</v>
      </c>
      <c r="F79" s="1">
        <f xml:space="preserve"> (1/E79 - 1/D79)^(-1)</f>
        <v>1761209.964412817</v>
      </c>
    </row>
    <row r="80" spans="1:15" x14ac:dyDescent="0.2">
      <c r="A80">
        <v>5</v>
      </c>
      <c r="B80">
        <v>4.9729999999999999</v>
      </c>
      <c r="C80" s="1">
        <v>2.5026999999999997E-4</v>
      </c>
      <c r="D80" s="1">
        <v>20000</v>
      </c>
      <c r="E80" s="1">
        <f xml:space="preserve"> B80/C80</f>
        <v>19870.539816997643</v>
      </c>
      <c r="F80" s="1">
        <f xml:space="preserve"> (1/E80 - 1/D80)^(-1)</f>
        <v>3069753.0864198171</v>
      </c>
    </row>
    <row r="81" spans="1:13" x14ac:dyDescent="0.2">
      <c r="A81">
        <v>5</v>
      </c>
      <c r="B81">
        <v>4.9889999999999999</v>
      </c>
      <c r="C81" s="1">
        <v>1.0032E-4</v>
      </c>
      <c r="D81" s="1">
        <v>50000</v>
      </c>
      <c r="E81" s="1">
        <f xml:space="preserve"> B81/C81</f>
        <v>49730.861244019135</v>
      </c>
      <c r="F81" s="1">
        <f xml:space="preserve"> (1/E81 - 1/D81)^(-1)</f>
        <v>9238888.8888890166</v>
      </c>
    </row>
    <row r="82" spans="1:13" x14ac:dyDescent="0.2">
      <c r="A82">
        <v>5</v>
      </c>
      <c r="B82">
        <v>4.9939999999999998</v>
      </c>
      <c r="C82" s="1">
        <v>5.0389999999999997E-5</v>
      </c>
      <c r="D82" s="1">
        <v>100000</v>
      </c>
      <c r="E82" s="1">
        <f xml:space="preserve"> B82/C82</f>
        <v>99106.965667791228</v>
      </c>
      <c r="F82" s="1">
        <f xml:space="preserve"> (1/E82 - 1/D82)^(-1)</f>
        <v>11097777.777777856</v>
      </c>
    </row>
    <row r="83" spans="1:13" x14ac:dyDescent="0.2">
      <c r="A83">
        <v>5</v>
      </c>
      <c r="B83">
        <v>4.9960000000000004</v>
      </c>
      <c r="C83" s="1">
        <v>2.527E-5</v>
      </c>
      <c r="D83" s="1">
        <v>200000</v>
      </c>
      <c r="E83" s="1">
        <f xml:space="preserve"> B83/C83</f>
        <v>197704.78828650576</v>
      </c>
      <c r="F83" s="1">
        <f xml:space="preserve"> (1/E83 - 1/D83)^(-1)</f>
        <v>17227586.206896808</v>
      </c>
    </row>
    <row r="84" spans="1:13" x14ac:dyDescent="0.2">
      <c r="A84">
        <v>5</v>
      </c>
      <c r="B84">
        <v>4.9980000000000002</v>
      </c>
      <c r="C84" s="1">
        <v>1.0375E-5</v>
      </c>
      <c r="D84" s="1">
        <v>500000</v>
      </c>
      <c r="E84" s="1">
        <f xml:space="preserve"> B84/C84</f>
        <v>481734.93975903618</v>
      </c>
      <c r="F84" s="1">
        <f xml:space="preserve"> (1/E84 - 1/D84)^(-1)</f>
        <v>13187335.092348311</v>
      </c>
    </row>
    <row r="85" spans="1:13" x14ac:dyDescent="0.2">
      <c r="A85">
        <v>5</v>
      </c>
      <c r="B85">
        <v>4.9980000000000002</v>
      </c>
      <c r="C85" s="1">
        <v>5.4E-6</v>
      </c>
      <c r="D85" s="1">
        <v>1000000</v>
      </c>
      <c r="E85" s="1">
        <f xml:space="preserve"> B85/C85</f>
        <v>925555.55555555562</v>
      </c>
      <c r="F85" s="1">
        <f xml:space="preserve"> (1/E85 - 1/D85)^(-1)</f>
        <v>12432835.820895527</v>
      </c>
      <c r="M85" s="1"/>
    </row>
    <row r="86" spans="1:13" x14ac:dyDescent="0.2">
      <c r="A86">
        <v>5</v>
      </c>
      <c r="B86">
        <v>4.9980000000000002</v>
      </c>
      <c r="C86" s="1">
        <v>2.9500000000000001E-6</v>
      </c>
      <c r="D86" s="1">
        <v>2000000</v>
      </c>
      <c r="E86" s="1">
        <f t="shared" ref="E86:E88" si="10" xml:space="preserve"> B86/C86</f>
        <v>1694237.2881355933</v>
      </c>
      <c r="F86" s="1">
        <f t="shared" ref="F86:F88" si="11" xml:space="preserve"> (1/E86 - 1/D86)^(-1)</f>
        <v>11082039.911308208</v>
      </c>
      <c r="M86" s="1"/>
    </row>
    <row r="87" spans="1:13" x14ac:dyDescent="0.2">
      <c r="A87">
        <v>5</v>
      </c>
      <c r="B87">
        <v>4.9989999999999997</v>
      </c>
      <c r="C87" s="1">
        <v>1.4500000000000001E-6</v>
      </c>
      <c r="D87" s="1">
        <v>5000000</v>
      </c>
      <c r="E87" s="1">
        <f t="shared" si="10"/>
        <v>3447586.2068965514</v>
      </c>
      <c r="F87" s="1">
        <f t="shared" si="11"/>
        <v>11103953.798311856</v>
      </c>
      <c r="M87" s="4"/>
    </row>
    <row r="88" spans="1:13" x14ac:dyDescent="0.2">
      <c r="A88">
        <v>5</v>
      </c>
      <c r="B88">
        <v>4.9989999999999997</v>
      </c>
      <c r="C88" s="1">
        <v>9.5000000000000001E-7</v>
      </c>
      <c r="D88" s="1">
        <v>10000000</v>
      </c>
      <c r="E88" s="1">
        <f t="shared" si="10"/>
        <v>5262105.2631578939</v>
      </c>
      <c r="F88" s="1">
        <f t="shared" si="11"/>
        <v>11106420.7953788</v>
      </c>
      <c r="M88" s="4"/>
    </row>
    <row r="89" spans="1:13" x14ac:dyDescent="0.2">
      <c r="M89" s="4"/>
    </row>
    <row r="90" spans="1:13" x14ac:dyDescent="0.2">
      <c r="A90">
        <v>10</v>
      </c>
      <c r="B90">
        <v>9.9</v>
      </c>
      <c r="C90" s="1">
        <v>9.9559999999999991E-4</v>
      </c>
      <c r="D90" s="1">
        <v>10000</v>
      </c>
      <c r="E90" s="1">
        <f t="shared" ref="E90:E96" si="12" xml:space="preserve"> B90/C90</f>
        <v>9943.7525110486149</v>
      </c>
      <c r="F90" s="1">
        <f t="shared" ref="F90:F96" si="13" xml:space="preserve"> (1/E90 - 1/D90)^(-1)</f>
        <v>1767857.1428572107</v>
      </c>
      <c r="M90" s="1"/>
    </row>
    <row r="91" spans="1:13" x14ac:dyDescent="0.2">
      <c r="A91">
        <v>10</v>
      </c>
      <c r="B91">
        <v>9.9499999999999993</v>
      </c>
      <c r="C91" s="1">
        <v>5.0069999999999997E-4</v>
      </c>
      <c r="D91" s="1">
        <v>20000</v>
      </c>
      <c r="E91" s="1">
        <f t="shared" si="12"/>
        <v>19872.178949470741</v>
      </c>
      <c r="F91" s="1">
        <f t="shared" si="13"/>
        <v>3109374.9999999912</v>
      </c>
      <c r="M91" s="1"/>
    </row>
    <row r="92" spans="1:13" x14ac:dyDescent="0.2">
      <c r="A92">
        <v>10</v>
      </c>
      <c r="B92">
        <v>9.98</v>
      </c>
      <c r="C92" s="1">
        <v>2.0073500000000001E-4</v>
      </c>
      <c r="D92" s="1">
        <v>50000</v>
      </c>
      <c r="E92" s="1">
        <f t="shared" si="12"/>
        <v>49717.288963060753</v>
      </c>
      <c r="F92" s="1">
        <f t="shared" si="13"/>
        <v>8792951.5418503694</v>
      </c>
      <c r="M92" s="1"/>
    </row>
    <row r="93" spans="1:13" x14ac:dyDescent="0.2">
      <c r="A93">
        <v>10</v>
      </c>
      <c r="B93">
        <v>9.99</v>
      </c>
      <c r="C93" s="1">
        <v>1.0087E-4</v>
      </c>
      <c r="D93" s="1">
        <v>100000</v>
      </c>
      <c r="E93" s="1">
        <f t="shared" si="12"/>
        <v>99038.366213938731</v>
      </c>
      <c r="F93" s="1">
        <f t="shared" si="13"/>
        <v>10298969.072164923</v>
      </c>
      <c r="M93" s="1"/>
    </row>
    <row r="94" spans="1:13" x14ac:dyDescent="0.2">
      <c r="A94">
        <v>10</v>
      </c>
      <c r="B94">
        <v>9.99</v>
      </c>
      <c r="C94" s="1">
        <v>5.0624999999999997E-5</v>
      </c>
      <c r="D94" s="1">
        <v>200000</v>
      </c>
      <c r="E94" s="1">
        <f t="shared" si="12"/>
        <v>197333.33333333334</v>
      </c>
      <c r="F94" s="1">
        <f t="shared" si="13"/>
        <v>14800000.000000147</v>
      </c>
      <c r="M94" s="1"/>
    </row>
    <row r="95" spans="1:13" x14ac:dyDescent="0.2">
      <c r="A95">
        <v>10</v>
      </c>
      <c r="B95">
        <v>10</v>
      </c>
      <c r="C95" s="1">
        <v>2.0835E-5</v>
      </c>
      <c r="D95" s="1">
        <v>500000</v>
      </c>
      <c r="E95" s="1">
        <f t="shared" si="12"/>
        <v>479961.60307175427</v>
      </c>
      <c r="F95" s="1">
        <f t="shared" si="13"/>
        <v>11976047.904191598</v>
      </c>
      <c r="M95" s="1"/>
    </row>
    <row r="96" spans="1:13" x14ac:dyDescent="0.2">
      <c r="A96">
        <v>10</v>
      </c>
      <c r="B96">
        <v>10</v>
      </c>
      <c r="C96" s="1">
        <v>1.0890000000000001E-5</v>
      </c>
      <c r="D96" s="1">
        <v>1000000</v>
      </c>
      <c r="E96" s="1">
        <f t="shared" si="12"/>
        <v>918273.64554637275</v>
      </c>
      <c r="F96" s="1">
        <f t="shared" si="13"/>
        <v>11235955.05617976</v>
      </c>
      <c r="M96" s="1"/>
    </row>
    <row r="97" spans="1:13" x14ac:dyDescent="0.2">
      <c r="A97">
        <v>10</v>
      </c>
      <c r="B97">
        <v>10</v>
      </c>
      <c r="C97" s="1">
        <v>5.9800000000000003E-6</v>
      </c>
      <c r="D97" s="1">
        <v>2000000</v>
      </c>
      <c r="E97" s="1">
        <f t="shared" ref="E97:E99" si="14" xml:space="preserve"> B97/C97</f>
        <v>1672240.8026755853</v>
      </c>
      <c r="F97" s="1">
        <f t="shared" ref="F97:F99" si="15" xml:space="preserve"> (1/E97 - 1/D97)^(-1)</f>
        <v>10204081.632653056</v>
      </c>
      <c r="M97" s="1"/>
    </row>
    <row r="98" spans="1:13" x14ac:dyDescent="0.2">
      <c r="A98">
        <v>10</v>
      </c>
      <c r="B98">
        <v>10</v>
      </c>
      <c r="C98" s="1">
        <v>2.9900000000000002E-6</v>
      </c>
      <c r="D98" s="1">
        <v>5000000</v>
      </c>
      <c r="E98" s="1">
        <f t="shared" si="14"/>
        <v>3344481.6053511705</v>
      </c>
      <c r="F98" s="1">
        <f t="shared" si="15"/>
        <v>10101010.101010099</v>
      </c>
      <c r="M98" s="1"/>
    </row>
    <row r="99" spans="1:13" x14ac:dyDescent="0.2">
      <c r="A99">
        <v>10</v>
      </c>
      <c r="B99">
        <v>10</v>
      </c>
      <c r="C99" s="1">
        <v>1.99E-6</v>
      </c>
      <c r="D99" s="1">
        <v>10000000</v>
      </c>
      <c r="E99" s="1">
        <f t="shared" si="14"/>
        <v>5025125.6281407038</v>
      </c>
      <c r="F99" s="1">
        <f t="shared" si="15"/>
        <v>10101010.101010101</v>
      </c>
      <c r="M99" s="1"/>
    </row>
    <row r="100" spans="1:13" x14ac:dyDescent="0.2">
      <c r="M100" s="1"/>
    </row>
    <row r="101" spans="1:13" x14ac:dyDescent="0.2">
      <c r="A101">
        <v>35</v>
      </c>
      <c r="B101">
        <v>34.64</v>
      </c>
      <c r="C101" s="1">
        <v>3.4843000000000001E-3</v>
      </c>
      <c r="D101" s="1">
        <v>10000</v>
      </c>
      <c r="E101" s="1">
        <f t="shared" ref="E101:E107" si="16" xml:space="preserve"> B101/C101</f>
        <v>9941.7386562580723</v>
      </c>
      <c r="F101" s="1">
        <f t="shared" ref="F101:F107" si="17" xml:space="preserve"> (1/E101 - 1/D101)^(-1)</f>
        <v>1706403.9408867394</v>
      </c>
      <c r="M101" s="1"/>
    </row>
    <row r="102" spans="1:13" x14ac:dyDescent="0.2">
      <c r="A102">
        <v>35</v>
      </c>
      <c r="B102">
        <v>34.82</v>
      </c>
      <c r="C102" s="1">
        <v>1.758E-3</v>
      </c>
      <c r="D102" s="1">
        <v>20000</v>
      </c>
      <c r="E102" s="1">
        <f t="shared" si="16"/>
        <v>19806.598407281002</v>
      </c>
      <c r="F102" s="1">
        <f t="shared" si="17"/>
        <v>2048235.2941176668</v>
      </c>
      <c r="M102" s="1"/>
    </row>
    <row r="103" spans="1:13" x14ac:dyDescent="0.2">
      <c r="A103">
        <v>35</v>
      </c>
      <c r="B103">
        <v>34.92</v>
      </c>
      <c r="C103" s="1">
        <v>7.0350000000000002E-4</v>
      </c>
      <c r="D103" s="1">
        <v>50000</v>
      </c>
      <c r="E103" s="1">
        <f t="shared" si="16"/>
        <v>49637.526652452027</v>
      </c>
      <c r="F103" s="1">
        <f t="shared" si="17"/>
        <v>6847058.8235294363</v>
      </c>
      <c r="M103" s="1"/>
    </row>
    <row r="104" spans="1:13" x14ac:dyDescent="0.2">
      <c r="A104">
        <v>35</v>
      </c>
      <c r="B104">
        <v>34.96</v>
      </c>
      <c r="C104" s="1">
        <v>3.5310499999999999E-4</v>
      </c>
      <c r="D104" s="1">
        <v>100000</v>
      </c>
      <c r="E104" s="1">
        <f t="shared" si="16"/>
        <v>99007.377408985994</v>
      </c>
      <c r="F104" s="1">
        <f t="shared" si="17"/>
        <v>9974322.3965763878</v>
      </c>
      <c r="M104" s="1"/>
    </row>
    <row r="105" spans="1:13" x14ac:dyDescent="0.2">
      <c r="A105">
        <v>35</v>
      </c>
      <c r="B105">
        <v>34.979999999999997</v>
      </c>
      <c r="C105" s="1">
        <v>1.7733000000000001E-4</v>
      </c>
      <c r="D105" s="1">
        <v>200000</v>
      </c>
      <c r="E105" s="1">
        <f t="shared" si="16"/>
        <v>197259.34698020638</v>
      </c>
      <c r="F105" s="1">
        <f t="shared" si="17"/>
        <v>14395061.728394978</v>
      </c>
      <c r="M105" s="1"/>
    </row>
    <row r="106" spans="1:13" x14ac:dyDescent="0.2">
      <c r="A106">
        <v>35</v>
      </c>
      <c r="B106">
        <v>34.99</v>
      </c>
      <c r="C106" s="1">
        <v>7.2960000000000006E-5</v>
      </c>
      <c r="D106" s="1">
        <v>500000</v>
      </c>
      <c r="E106" s="1">
        <f t="shared" si="16"/>
        <v>479577.85087719298</v>
      </c>
      <c r="F106" s="1">
        <f t="shared" si="17"/>
        <v>11741610.738255018</v>
      </c>
      <c r="M106" s="1"/>
    </row>
    <row r="107" spans="1:13" x14ac:dyDescent="0.2">
      <c r="A107">
        <v>35</v>
      </c>
      <c r="B107">
        <v>34.99</v>
      </c>
      <c r="C107" s="1">
        <v>3.8120000000000001E-5</v>
      </c>
      <c r="D107" s="1">
        <v>1000000</v>
      </c>
      <c r="E107" s="1">
        <f t="shared" si="16"/>
        <v>917890.87093389302</v>
      </c>
      <c r="F107" s="1">
        <f t="shared" si="17"/>
        <v>11178913.738019174</v>
      </c>
      <c r="M107" s="1"/>
    </row>
    <row r="108" spans="1:13" x14ac:dyDescent="0.2">
      <c r="A108">
        <v>36</v>
      </c>
      <c r="B108">
        <v>34.99</v>
      </c>
      <c r="C108" s="1">
        <v>2.0950000000000001E-5</v>
      </c>
      <c r="D108" s="1">
        <v>2000000</v>
      </c>
      <c r="E108" s="1">
        <f t="shared" ref="E108:E110" si="18" xml:space="preserve"> B108/C108</f>
        <v>1670167.0644391407</v>
      </c>
      <c r="F108" s="1">
        <f t="shared" ref="F108:F110" si="19" xml:space="preserve"> (1/E108 - 1/D108)^(-1)</f>
        <v>10127351.664254695</v>
      </c>
      <c r="M108" s="1"/>
    </row>
    <row r="109" spans="1:13" x14ac:dyDescent="0.2">
      <c r="A109">
        <v>37</v>
      </c>
      <c r="B109">
        <v>34.99</v>
      </c>
      <c r="C109" s="1">
        <v>1.047E-5</v>
      </c>
      <c r="D109" s="1">
        <v>5000000</v>
      </c>
      <c r="E109" s="1">
        <f t="shared" si="18"/>
        <v>3341929.3218720155</v>
      </c>
      <c r="F109" s="1">
        <f t="shared" si="19"/>
        <v>10077764.976958526</v>
      </c>
      <c r="M109" s="1"/>
    </row>
    <row r="110" spans="1:13" x14ac:dyDescent="0.2">
      <c r="A110">
        <v>38</v>
      </c>
      <c r="B110">
        <v>34.99</v>
      </c>
      <c r="C110" s="1">
        <v>6.9750000000000001E-6</v>
      </c>
      <c r="D110" s="1">
        <v>10000000</v>
      </c>
      <c r="E110" s="1">
        <f t="shared" si="18"/>
        <v>5016487.4551971331</v>
      </c>
      <c r="F110" s="1">
        <f t="shared" si="19"/>
        <v>10066168.009205984</v>
      </c>
      <c r="M110" s="1"/>
    </row>
    <row r="111" spans="1:13" x14ac:dyDescent="0.2">
      <c r="M111" s="1"/>
    </row>
    <row r="112" spans="1:13" x14ac:dyDescent="0.2">
      <c r="M112" s="1"/>
    </row>
    <row r="113" spans="13:13" x14ac:dyDescent="0.2">
      <c r="M113" s="1"/>
    </row>
    <row r="114" spans="13:13" x14ac:dyDescent="0.2">
      <c r="M114" s="1"/>
    </row>
    <row r="115" spans="13:13" x14ac:dyDescent="0.2">
      <c r="M115" s="1"/>
    </row>
    <row r="116" spans="13:13" x14ac:dyDescent="0.2">
      <c r="M116" s="1"/>
    </row>
    <row r="117" spans="13:13" x14ac:dyDescent="0.2">
      <c r="M117" s="1"/>
    </row>
    <row r="118" spans="13:13" x14ac:dyDescent="0.2">
      <c r="M118" s="1"/>
    </row>
    <row r="119" spans="13:13" x14ac:dyDescent="0.2">
      <c r="M119" s="1"/>
    </row>
    <row r="120" spans="13:13" x14ac:dyDescent="0.2">
      <c r="M120" s="1"/>
    </row>
    <row r="121" spans="13:13" x14ac:dyDescent="0.2">
      <c r="M121" s="1"/>
    </row>
    <row r="122" spans="13:13" x14ac:dyDescent="0.2">
      <c r="M1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1BE2-78B2-6C4D-B413-2372CBBF1F82}">
  <dimension ref="A1:E29"/>
  <sheetViews>
    <sheetView workbookViewId="0">
      <selection activeCell="G13" sqref="G13"/>
    </sheetView>
  </sheetViews>
  <sheetFormatPr baseColWidth="10" defaultRowHeight="16" x14ac:dyDescent="0.2"/>
  <cols>
    <col min="2" max="3" width="10.83203125" style="1"/>
  </cols>
  <sheetData>
    <row r="1" spans="1:5" x14ac:dyDescent="0.2">
      <c r="A1" t="s">
        <v>9</v>
      </c>
      <c r="B1" s="1" t="s">
        <v>10</v>
      </c>
      <c r="C1" s="1" t="s">
        <v>2</v>
      </c>
      <c r="D1" t="s">
        <v>11</v>
      </c>
      <c r="E1" t="s">
        <v>5</v>
      </c>
    </row>
    <row r="2" spans="1:5" x14ac:dyDescent="0.2">
      <c r="A2">
        <v>0.1</v>
      </c>
      <c r="B2" s="1">
        <v>9.9000000000000005E-2</v>
      </c>
      <c r="C2" s="1">
        <v>4.6650000000000001E-4</v>
      </c>
      <c r="D2" t="s">
        <v>12</v>
      </c>
      <c r="E2">
        <f xml:space="preserve"> B2/C2</f>
        <v>212.2186495176849</v>
      </c>
    </row>
    <row r="3" spans="1:5" x14ac:dyDescent="0.2">
      <c r="A3">
        <v>0.2</v>
      </c>
      <c r="B3" s="1">
        <v>0.19800000000000001</v>
      </c>
      <c r="C3" s="1">
        <v>9.3000000000000005E-4</v>
      </c>
      <c r="D3" t="s">
        <v>12</v>
      </c>
      <c r="E3">
        <f t="shared" ref="E3:E19" si="0" xml:space="preserve"> B3/C3</f>
        <v>212.90322580645162</v>
      </c>
    </row>
    <row r="4" spans="1:5" x14ac:dyDescent="0.2">
      <c r="A4">
        <v>0.5</v>
      </c>
      <c r="B4" s="1">
        <v>0.498</v>
      </c>
      <c r="C4" s="1">
        <v>2.3509999999999998E-3</v>
      </c>
      <c r="D4" t="s">
        <v>12</v>
      </c>
      <c r="E4">
        <f t="shared" si="0"/>
        <v>211.82475542322419</v>
      </c>
    </row>
    <row r="5" spans="1:5" x14ac:dyDescent="0.2">
      <c r="A5">
        <v>1</v>
      </c>
      <c r="B5" s="1">
        <v>0.996</v>
      </c>
      <c r="C5" s="1">
        <v>8.8079999999999999E-3</v>
      </c>
      <c r="D5" t="s">
        <v>12</v>
      </c>
      <c r="E5">
        <f t="shared" si="0"/>
        <v>113.07901907356948</v>
      </c>
    </row>
    <row r="6" spans="1:5" x14ac:dyDescent="0.2">
      <c r="A6">
        <v>2</v>
      </c>
      <c r="B6" s="1">
        <v>1.9930000000000001</v>
      </c>
      <c r="C6" s="1">
        <v>1.7624000000000001E-2</v>
      </c>
      <c r="D6" t="s">
        <v>12</v>
      </c>
      <c r="E6">
        <f t="shared" si="0"/>
        <v>113.08443032228779</v>
      </c>
    </row>
    <row r="7" spans="1:5" x14ac:dyDescent="0.2">
      <c r="A7">
        <v>3</v>
      </c>
      <c r="B7" s="1">
        <v>2.99</v>
      </c>
      <c r="C7" s="1">
        <v>2.6435E-2</v>
      </c>
      <c r="D7" t="s">
        <v>12</v>
      </c>
      <c r="E7">
        <f t="shared" si="0"/>
        <v>113.10762247020996</v>
      </c>
    </row>
    <row r="8" spans="1:5" x14ac:dyDescent="0.2">
      <c r="A8">
        <v>4</v>
      </c>
      <c r="B8" s="1">
        <v>3.988</v>
      </c>
      <c r="C8" s="1">
        <v>3.5254000000000001E-2</v>
      </c>
      <c r="D8" t="s">
        <v>12</v>
      </c>
      <c r="E8">
        <f t="shared" si="0"/>
        <v>113.1219152436603</v>
      </c>
    </row>
    <row r="9" spans="1:5" x14ac:dyDescent="0.2">
      <c r="A9">
        <v>5</v>
      </c>
      <c r="B9" s="1">
        <v>4.984</v>
      </c>
      <c r="C9" s="1">
        <v>4.4059000000000001E-2</v>
      </c>
      <c r="D9" t="s">
        <v>12</v>
      </c>
      <c r="E9">
        <f t="shared" si="0"/>
        <v>113.12104223881613</v>
      </c>
    </row>
    <row r="10" spans="1:5" x14ac:dyDescent="0.2">
      <c r="A10">
        <v>10</v>
      </c>
      <c r="B10" s="1">
        <v>9.9700000000000006</v>
      </c>
      <c r="C10" s="1">
        <v>8.8099999999999998E-2</v>
      </c>
      <c r="D10" t="s">
        <v>12</v>
      </c>
      <c r="E10">
        <f t="shared" si="0"/>
        <v>113.16685584562998</v>
      </c>
    </row>
    <row r="12" spans="1:5" x14ac:dyDescent="0.2">
      <c r="A12">
        <v>0.1</v>
      </c>
      <c r="B12" s="1">
        <v>9.9000000000000005E-2</v>
      </c>
      <c r="C12" s="1">
        <v>1.8315000000000001E-4</v>
      </c>
      <c r="D12" t="s">
        <v>13</v>
      </c>
      <c r="E12">
        <f xml:space="preserve"> B12/C12</f>
        <v>540.54054054054052</v>
      </c>
    </row>
    <row r="13" spans="1:5" x14ac:dyDescent="0.2">
      <c r="A13">
        <v>0.2</v>
      </c>
      <c r="B13" s="1">
        <v>0.19900000000000001</v>
      </c>
      <c r="C13" s="1">
        <v>3.6717999999999999E-4</v>
      </c>
      <c r="D13" t="s">
        <v>13</v>
      </c>
      <c r="E13">
        <f t="shared" ref="E13:E29" si="1" xml:space="preserve"> B13/C13</f>
        <v>541.96851680374755</v>
      </c>
    </row>
    <row r="14" spans="1:5" x14ac:dyDescent="0.2">
      <c r="A14">
        <v>0.5</v>
      </c>
      <c r="B14" s="1">
        <v>0.499</v>
      </c>
      <c r="C14" s="1">
        <v>9.2130000000000001E-4</v>
      </c>
      <c r="D14" t="s">
        <v>13</v>
      </c>
      <c r="E14">
        <f t="shared" si="1"/>
        <v>541.62596331271027</v>
      </c>
    </row>
    <row r="15" spans="1:5" x14ac:dyDescent="0.2">
      <c r="A15">
        <v>1</v>
      </c>
      <c r="B15" s="1">
        <v>0.998</v>
      </c>
      <c r="C15" s="1">
        <v>1.8435000000000001E-3</v>
      </c>
      <c r="D15" t="s">
        <v>13</v>
      </c>
      <c r="E15">
        <f t="shared" si="1"/>
        <v>541.36154054787085</v>
      </c>
    </row>
    <row r="16" spans="1:5" x14ac:dyDescent="0.2">
      <c r="A16">
        <v>2</v>
      </c>
      <c r="B16" s="1">
        <v>1.998</v>
      </c>
      <c r="C16" s="1">
        <v>3.6889000000000002E-3</v>
      </c>
      <c r="D16" t="s">
        <v>13</v>
      </c>
      <c r="E16">
        <f t="shared" si="1"/>
        <v>541.62487462387162</v>
      </c>
    </row>
    <row r="17" spans="1:5" x14ac:dyDescent="0.2">
      <c r="A17">
        <v>3</v>
      </c>
      <c r="B17" s="1">
        <v>2.996</v>
      </c>
      <c r="C17" s="1">
        <v>6.7679999999999997E-3</v>
      </c>
      <c r="D17" t="s">
        <v>13</v>
      </c>
      <c r="E17">
        <f t="shared" si="1"/>
        <v>442.67139479905438</v>
      </c>
    </row>
    <row r="18" spans="1:5" x14ac:dyDescent="0.2">
      <c r="A18">
        <v>4</v>
      </c>
      <c r="B18" s="1">
        <v>3.996</v>
      </c>
      <c r="C18" s="1">
        <v>9.0259999999999993E-3</v>
      </c>
      <c r="D18" t="s">
        <v>13</v>
      </c>
      <c r="E18">
        <f t="shared" si="1"/>
        <v>442.72102814092625</v>
      </c>
    </row>
    <row r="19" spans="1:5" x14ac:dyDescent="0.2">
      <c r="A19">
        <v>5</v>
      </c>
      <c r="B19" s="1">
        <v>4.9950000000000001</v>
      </c>
      <c r="C19" s="1">
        <v>1.1280999999999999E-2</v>
      </c>
      <c r="D19" t="s">
        <v>13</v>
      </c>
      <c r="E19">
        <f t="shared" si="1"/>
        <v>442.77989539934407</v>
      </c>
    </row>
    <row r="20" spans="1:5" x14ac:dyDescent="0.2">
      <c r="A20">
        <v>10</v>
      </c>
      <c r="B20" s="1">
        <v>9.99</v>
      </c>
      <c r="C20" s="1">
        <v>2.2556E-2</v>
      </c>
      <c r="D20" t="s">
        <v>13</v>
      </c>
      <c r="E20">
        <f t="shared" si="1"/>
        <v>442.89767689306615</v>
      </c>
    </row>
    <row r="21" spans="1:5" x14ac:dyDescent="0.2">
      <c r="D21" s="1"/>
      <c r="E21" s="1"/>
    </row>
    <row r="22" spans="1:5" x14ac:dyDescent="0.2">
      <c r="D22" s="1"/>
      <c r="E22" s="1"/>
    </row>
    <row r="23" spans="1:5" x14ac:dyDescent="0.2">
      <c r="D23" s="1"/>
      <c r="E23" s="1"/>
    </row>
    <row r="24" spans="1:5" x14ac:dyDescent="0.2">
      <c r="D24" s="1"/>
      <c r="E24" s="1"/>
    </row>
    <row r="25" spans="1:5" x14ac:dyDescent="0.2">
      <c r="D25" s="1"/>
      <c r="E25" s="1"/>
    </row>
    <row r="26" spans="1:5" x14ac:dyDescent="0.2">
      <c r="D26" s="1"/>
      <c r="E26" s="1"/>
    </row>
    <row r="27" spans="1:5" x14ac:dyDescent="0.2">
      <c r="D27" s="1"/>
      <c r="E27" s="1"/>
    </row>
    <row r="28" spans="1:5" x14ac:dyDescent="0.2">
      <c r="D28" s="1"/>
      <c r="E28" s="1"/>
    </row>
    <row r="29" spans="1:5" x14ac:dyDescent="0.2">
      <c r="D29" s="1"/>
      <c r="E2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8450-235A-0E46-97C7-F35049341DFE}">
  <dimension ref="A1:K30"/>
  <sheetViews>
    <sheetView workbookViewId="0">
      <selection activeCell="A9" sqref="A9"/>
    </sheetView>
  </sheetViews>
  <sheetFormatPr baseColWidth="10" defaultRowHeight="16" x14ac:dyDescent="0.2"/>
  <sheetData>
    <row r="1" spans="1:11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cm="1">
        <f t="array" ref="F1:G1">LINEST(E9:E29,B9:B29)</f>
        <v>31.119345240213473</v>
      </c>
      <c r="G1">
        <v>-87.880599144864533</v>
      </c>
      <c r="H1" t="s">
        <v>18</v>
      </c>
      <c r="I1" t="s">
        <v>19</v>
      </c>
      <c r="K1" t="s">
        <v>20</v>
      </c>
    </row>
    <row r="2" spans="1:11" x14ac:dyDescent="0.2">
      <c r="A2">
        <v>0.5</v>
      </c>
      <c r="B2">
        <v>0.499</v>
      </c>
      <c r="C2" s="1">
        <v>2.9999999999999997E-8</v>
      </c>
      <c r="E2">
        <f>LN(C2)</f>
        <v>-17.322068455284256</v>
      </c>
      <c r="H2">
        <f>B2*$F$1 + $G$1</f>
        <v>-72.352045869998008</v>
      </c>
      <c r="I2">
        <f>(E2-H2)^2</f>
        <v>3028.2984142639061</v>
      </c>
      <c r="K2">
        <f>SUM(I9:I29)</f>
        <v>8.7791439113305253E-2</v>
      </c>
    </row>
    <row r="3" spans="1:11" x14ac:dyDescent="0.2">
      <c r="A3">
        <v>1</v>
      </c>
      <c r="B3">
        <v>0.999</v>
      </c>
      <c r="C3" s="1">
        <v>8.0000000000000002E-8</v>
      </c>
      <c r="E3">
        <f t="shared" ref="E3:E30" si="0">LN(C3)</f>
        <v>-16.341239202272529</v>
      </c>
      <c r="H3">
        <f t="shared" ref="H3:H30" si="1">B3*$F$1 + $G$1</f>
        <v>-56.79237324989127</v>
      </c>
      <c r="I3">
        <f t="shared" ref="I3:I30" si="2">(E3-H3)^2</f>
        <v>1636.2942457384199</v>
      </c>
    </row>
    <row r="4" spans="1:11" x14ac:dyDescent="0.2">
      <c r="A4">
        <v>1.5</v>
      </c>
      <c r="B4">
        <v>1.4990000000000001</v>
      </c>
      <c r="C4" s="1">
        <v>1.1999999999999999E-7</v>
      </c>
      <c r="E4">
        <f t="shared" si="0"/>
        <v>-15.935774094164366</v>
      </c>
      <c r="H4">
        <f t="shared" si="1"/>
        <v>-41.232700629784532</v>
      </c>
      <c r="I4">
        <f t="shared" si="2"/>
        <v>639.93449214856366</v>
      </c>
    </row>
    <row r="5" spans="1:11" x14ac:dyDescent="0.2">
      <c r="A5">
        <v>2</v>
      </c>
      <c r="B5">
        <v>1.9990000000000001</v>
      </c>
      <c r="C5" s="1">
        <v>1.6E-7</v>
      </c>
      <c r="E5">
        <f t="shared" si="0"/>
        <v>-15.648092021712584</v>
      </c>
      <c r="H5">
        <f t="shared" si="1"/>
        <v>-25.673028009677793</v>
      </c>
      <c r="I5">
        <f t="shared" si="2"/>
        <v>100.49934156279998</v>
      </c>
    </row>
    <row r="6" spans="1:11" x14ac:dyDescent="0.2">
      <c r="A6">
        <v>2.1</v>
      </c>
      <c r="B6">
        <v>2.0990000000000002</v>
      </c>
      <c r="C6" s="1">
        <v>1.6999999999999999E-7</v>
      </c>
      <c r="E6">
        <f t="shared" si="0"/>
        <v>-15.58746739989615</v>
      </c>
      <c r="H6">
        <f t="shared" si="1"/>
        <v>-22.561093485656443</v>
      </c>
      <c r="I6">
        <f t="shared" si="2"/>
        <v>48.631460783996417</v>
      </c>
    </row>
    <row r="7" spans="1:11" x14ac:dyDescent="0.2">
      <c r="A7">
        <v>2.2000000000000002</v>
      </c>
      <c r="B7">
        <v>2.2000000000000002</v>
      </c>
      <c r="C7" s="1">
        <v>1.9000000000000001E-7</v>
      </c>
      <c r="E7">
        <f t="shared" si="0"/>
        <v>-15.476241764785925</v>
      </c>
      <c r="H7">
        <f t="shared" si="1"/>
        <v>-19.418039616394893</v>
      </c>
      <c r="I7">
        <f t="shared" si="2"/>
        <v>15.537770302949072</v>
      </c>
    </row>
    <row r="8" spans="1:11" x14ac:dyDescent="0.2">
      <c r="A8">
        <v>2.2999999999999998</v>
      </c>
      <c r="B8">
        <v>2.2989999999999999</v>
      </c>
      <c r="C8" s="1">
        <v>2.6E-7</v>
      </c>
      <c r="E8">
        <f t="shared" si="0"/>
        <v>-15.162584205930884</v>
      </c>
      <c r="H8">
        <f t="shared" si="1"/>
        <v>-16.337224437613756</v>
      </c>
      <c r="I8">
        <f t="shared" si="2"/>
        <v>1.3797796738879915</v>
      </c>
    </row>
    <row r="9" spans="1:11" x14ac:dyDescent="0.2">
      <c r="A9">
        <v>2.4</v>
      </c>
      <c r="B9">
        <v>2.399</v>
      </c>
      <c r="C9" s="1">
        <v>1.7400000000000001E-6</v>
      </c>
      <c r="D9" t="s">
        <v>21</v>
      </c>
      <c r="E9">
        <f t="shared" si="0"/>
        <v>-13.261625444737836</v>
      </c>
      <c r="H9">
        <f t="shared" si="1"/>
        <v>-13.225289913592405</v>
      </c>
      <c r="I9">
        <f t="shared" si="2"/>
        <v>1.3202708236205846E-3</v>
      </c>
    </row>
    <row r="10" spans="1:11" x14ac:dyDescent="0.2">
      <c r="A10">
        <v>2.41</v>
      </c>
      <c r="B10">
        <v>2.4089999999999998</v>
      </c>
      <c r="C10" s="1">
        <v>2.3300000000000001E-6</v>
      </c>
      <c r="E10">
        <f t="shared" si="0"/>
        <v>-12.969642290386664</v>
      </c>
      <c r="H10">
        <f t="shared" si="1"/>
        <v>-12.914096461190283</v>
      </c>
      <c r="I10">
        <f t="shared" si="2"/>
        <v>3.0853391411135643E-3</v>
      </c>
    </row>
    <row r="11" spans="1:11" x14ac:dyDescent="0.2">
      <c r="A11">
        <v>2.42</v>
      </c>
      <c r="B11">
        <v>2.419</v>
      </c>
      <c r="C11" s="1">
        <v>3.1599999999999998E-6</v>
      </c>
      <c r="E11">
        <f t="shared" si="0"/>
        <v>-12.664938530365454</v>
      </c>
      <c r="H11">
        <f t="shared" si="1"/>
        <v>-12.602903008788147</v>
      </c>
      <c r="I11">
        <f t="shared" si="2"/>
        <v>3.848405937368573E-3</v>
      </c>
    </row>
    <row r="12" spans="1:11" x14ac:dyDescent="0.2">
      <c r="A12">
        <v>2.4300000000000002</v>
      </c>
      <c r="B12">
        <v>2.4279999999999999</v>
      </c>
      <c r="C12" s="1">
        <v>4.33E-6</v>
      </c>
      <c r="E12">
        <f t="shared" si="0"/>
        <v>-12.349943015949876</v>
      </c>
      <c r="H12">
        <f t="shared" si="1"/>
        <v>-12.322828901626224</v>
      </c>
      <c r="I12">
        <f t="shared" si="2"/>
        <v>7.3517519555606843E-4</v>
      </c>
    </row>
    <row r="13" spans="1:11" x14ac:dyDescent="0.2">
      <c r="A13">
        <v>2.44</v>
      </c>
      <c r="B13">
        <v>2.4380000000000002</v>
      </c>
      <c r="C13" s="1">
        <v>5.9499999999999998E-6</v>
      </c>
      <c r="E13">
        <f t="shared" si="0"/>
        <v>-12.032119338406735</v>
      </c>
      <c r="H13">
        <f t="shared" si="1"/>
        <v>-12.011635449224073</v>
      </c>
      <c r="I13">
        <f t="shared" si="2"/>
        <v>4.1958971604758532E-4</v>
      </c>
    </row>
    <row r="14" spans="1:11" x14ac:dyDescent="0.2">
      <c r="A14">
        <v>2.4500000000000002</v>
      </c>
      <c r="B14">
        <v>2.448</v>
      </c>
      <c r="C14" s="1">
        <v>8.1899999999999995E-6</v>
      </c>
      <c r="E14">
        <f t="shared" si="0"/>
        <v>-11.712596660099296</v>
      </c>
      <c r="H14">
        <f t="shared" si="1"/>
        <v>-11.700441996821951</v>
      </c>
      <c r="I14">
        <f t="shared" si="2"/>
        <v>1.477358393856348E-4</v>
      </c>
    </row>
    <row r="15" spans="1:11" x14ac:dyDescent="0.2">
      <c r="A15">
        <v>2.46</v>
      </c>
      <c r="B15">
        <v>2.4580000000000002</v>
      </c>
      <c r="C15" s="1">
        <v>1.128E-5</v>
      </c>
      <c r="E15">
        <f t="shared" si="0"/>
        <v>-11.392479311894361</v>
      </c>
      <c r="H15">
        <f t="shared" si="1"/>
        <v>-11.389248544419814</v>
      </c>
      <c r="I15">
        <f t="shared" si="2"/>
        <v>1.0437858474587087E-5</v>
      </c>
    </row>
    <row r="16" spans="1:11" x14ac:dyDescent="0.2">
      <c r="A16">
        <v>2.4700000000000002</v>
      </c>
      <c r="B16">
        <v>2.4670000000000001</v>
      </c>
      <c r="C16" s="1">
        <v>1.5469999999999999E-5</v>
      </c>
      <c r="E16">
        <f t="shared" si="0"/>
        <v>-11.076607893379299</v>
      </c>
      <c r="H16">
        <f t="shared" si="1"/>
        <v>-11.109174437257892</v>
      </c>
      <c r="I16">
        <f t="shared" si="2"/>
        <v>1.0605797801963182E-3</v>
      </c>
    </row>
    <row r="17" spans="1:9" x14ac:dyDescent="0.2">
      <c r="A17">
        <v>2.48</v>
      </c>
      <c r="B17">
        <v>2.4769999999999999</v>
      </c>
      <c r="C17" s="1">
        <v>2.1160000000000001E-5</v>
      </c>
      <c r="E17">
        <f t="shared" si="0"/>
        <v>-10.763397950974175</v>
      </c>
      <c r="H17">
        <f t="shared" si="1"/>
        <v>-10.797980984855769</v>
      </c>
      <c r="I17">
        <f t="shared" si="2"/>
        <v>1.1959862324554789E-3</v>
      </c>
    </row>
    <row r="18" spans="1:9" x14ac:dyDescent="0.2">
      <c r="A18">
        <v>2.4900000000000002</v>
      </c>
      <c r="B18">
        <v>2.4860000000000002</v>
      </c>
      <c r="C18" s="1">
        <v>2.8549999999999999E-5</v>
      </c>
      <c r="E18">
        <f t="shared" si="0"/>
        <v>-10.463853621862254</v>
      </c>
      <c r="H18">
        <f t="shared" si="1"/>
        <v>-10.517906877693832</v>
      </c>
      <c r="I18">
        <f t="shared" si="2"/>
        <v>2.9217544659940024E-3</v>
      </c>
    </row>
    <row r="19" spans="1:9" x14ac:dyDescent="0.2">
      <c r="A19">
        <v>2.5</v>
      </c>
      <c r="B19">
        <v>2.4950000000000001</v>
      </c>
      <c r="C19" s="1">
        <v>3.8420000000000001E-5</v>
      </c>
      <c r="E19">
        <f t="shared" si="0"/>
        <v>-10.166932400623864</v>
      </c>
      <c r="H19">
        <f t="shared" si="1"/>
        <v>-10.237832770531909</v>
      </c>
      <c r="I19">
        <f t="shared" si="2"/>
        <v>5.0268624530976826E-3</v>
      </c>
    </row>
    <row r="20" spans="1:9" x14ac:dyDescent="0.2">
      <c r="A20">
        <v>2.5099999999999998</v>
      </c>
      <c r="B20">
        <v>2.504</v>
      </c>
      <c r="C20" s="1">
        <v>5.1029999999999998E-5</v>
      </c>
      <c r="E20">
        <f t="shared" si="0"/>
        <v>-9.8830968628883937</v>
      </c>
      <c r="H20">
        <f t="shared" si="1"/>
        <v>-9.9577586633700008</v>
      </c>
      <c r="I20">
        <f t="shared" si="2"/>
        <v>5.574384451155304E-3</v>
      </c>
    </row>
    <row r="21" spans="1:9" x14ac:dyDescent="0.2">
      <c r="A21">
        <v>2.52</v>
      </c>
      <c r="B21">
        <v>2.512</v>
      </c>
      <c r="C21" s="1">
        <v>6.6500000000000004E-5</v>
      </c>
      <c r="E21">
        <f t="shared" si="0"/>
        <v>-9.6183086103024653</v>
      </c>
      <c r="H21">
        <f t="shared" si="1"/>
        <v>-9.7088039014482916</v>
      </c>
      <c r="I21">
        <f t="shared" si="2"/>
        <v>8.1893977195678733E-3</v>
      </c>
    </row>
    <row r="22" spans="1:9" x14ac:dyDescent="0.2">
      <c r="A22">
        <v>2.5299999999999998</v>
      </c>
      <c r="B22">
        <v>2.52</v>
      </c>
      <c r="C22" s="1">
        <v>8.454E-5</v>
      </c>
      <c r="E22">
        <f t="shared" si="0"/>
        <v>-9.3782857628256302</v>
      </c>
      <c r="H22">
        <f t="shared" si="1"/>
        <v>-9.4598491395265825</v>
      </c>
      <c r="I22">
        <f t="shared" si="2"/>
        <v>6.6525844188614425E-3</v>
      </c>
    </row>
    <row r="23" spans="1:9" x14ac:dyDescent="0.2">
      <c r="A23">
        <v>2.54</v>
      </c>
      <c r="B23">
        <v>2.528</v>
      </c>
      <c r="C23" s="1">
        <v>1.0577999999999999E-4</v>
      </c>
      <c r="E23">
        <f t="shared" si="0"/>
        <v>-9.1541490923264401</v>
      </c>
      <c r="H23">
        <f t="shared" si="1"/>
        <v>-9.2108943776048733</v>
      </c>
      <c r="I23">
        <f t="shared" si="2"/>
        <v>3.2200274013307615E-3</v>
      </c>
    </row>
    <row r="24" spans="1:9" x14ac:dyDescent="0.2">
      <c r="A24">
        <v>2.5499999999999998</v>
      </c>
      <c r="B24">
        <v>2.5350000000000001</v>
      </c>
      <c r="C24" s="1">
        <v>1.2999999999999999E-4</v>
      </c>
      <c r="E24">
        <f t="shared" si="0"/>
        <v>-8.9479761075086923</v>
      </c>
      <c r="H24">
        <f t="shared" si="1"/>
        <v>-8.9930589609233778</v>
      </c>
      <c r="I24">
        <f t="shared" si="2"/>
        <v>2.032463672010014E-3</v>
      </c>
    </row>
    <row r="25" spans="1:9" x14ac:dyDescent="0.2">
      <c r="A25">
        <v>2.56</v>
      </c>
      <c r="B25">
        <v>2.5419999999999998</v>
      </c>
      <c r="C25" s="1">
        <v>1.5880000000000001E-4</v>
      </c>
      <c r="E25">
        <f t="shared" si="0"/>
        <v>-8.7478650091512389</v>
      </c>
      <c r="H25">
        <f t="shared" si="1"/>
        <v>-8.7752235442418964</v>
      </c>
      <c r="I25">
        <f t="shared" si="2"/>
        <v>7.4848944230674079E-4</v>
      </c>
    </row>
    <row r="26" spans="1:9" x14ac:dyDescent="0.2">
      <c r="A26">
        <v>2.57</v>
      </c>
      <c r="B26">
        <v>2.5489999999999999</v>
      </c>
      <c r="C26" s="1">
        <v>1.8919999999999999E-4</v>
      </c>
      <c r="E26">
        <f t="shared" si="0"/>
        <v>-8.572705901346497</v>
      </c>
      <c r="H26">
        <f t="shared" si="1"/>
        <v>-8.5573881275603867</v>
      </c>
      <c r="I26">
        <f t="shared" si="2"/>
        <v>2.3463419376244855E-4</v>
      </c>
    </row>
    <row r="27" spans="1:9" x14ac:dyDescent="0.2">
      <c r="A27">
        <v>2.58</v>
      </c>
      <c r="B27">
        <v>2.556</v>
      </c>
      <c r="C27" s="1">
        <v>2.2258E-4</v>
      </c>
      <c r="E27">
        <f t="shared" si="0"/>
        <v>-8.4102239704189952</v>
      </c>
      <c r="H27">
        <f t="shared" si="1"/>
        <v>-8.3395527108788912</v>
      </c>
      <c r="I27">
        <f t="shared" si="2"/>
        <v>4.9944269249847413E-3</v>
      </c>
    </row>
    <row r="28" spans="1:9" x14ac:dyDescent="0.2">
      <c r="A28">
        <v>2.59</v>
      </c>
      <c r="B28">
        <v>2.5619999999999998</v>
      </c>
      <c r="C28" s="1">
        <v>2.5849999999999999E-4</v>
      </c>
      <c r="E28">
        <f t="shared" si="0"/>
        <v>-8.2606148640157908</v>
      </c>
      <c r="H28">
        <f t="shared" si="1"/>
        <v>-8.1528366394376235</v>
      </c>
      <c r="I28">
        <f t="shared" si="2"/>
        <v>1.1616145693221872E-2</v>
      </c>
    </row>
    <row r="29" spans="1:9" x14ac:dyDescent="0.2">
      <c r="A29">
        <v>2.6</v>
      </c>
      <c r="B29">
        <v>2.5680000000000001</v>
      </c>
      <c r="C29" s="1">
        <v>2.965E-4</v>
      </c>
      <c r="E29">
        <f t="shared" si="0"/>
        <v>-8.1234633395264932</v>
      </c>
      <c r="H29">
        <f t="shared" si="1"/>
        <v>-7.9661205679963274</v>
      </c>
      <c r="I29">
        <f t="shared" si="2"/>
        <v>2.4756747752793969E-2</v>
      </c>
    </row>
    <row r="30" spans="1:9" x14ac:dyDescent="0.2">
      <c r="A30">
        <v>3</v>
      </c>
      <c r="B30">
        <v>2.738</v>
      </c>
      <c r="C30" s="1">
        <v>2.5600000000000002E-3</v>
      </c>
      <c r="E30">
        <f t="shared" si="0"/>
        <v>-5.9677480204906654</v>
      </c>
      <c r="H30">
        <f t="shared" si="1"/>
        <v>-2.67583187716005</v>
      </c>
      <c r="I30">
        <f t="shared" si="2"/>
        <v>10.836711894720713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gabrielebovo03@gmail.com</dc:creator>
  <cp:lastModifiedBy>gabrielebovo03@gmail.com</cp:lastModifiedBy>
  <dcterms:created xsi:type="dcterms:W3CDTF">2024-10-25T07:31:04Z</dcterms:created>
  <dcterms:modified xsi:type="dcterms:W3CDTF">2024-10-26T08:04:50Z</dcterms:modified>
</cp:coreProperties>
</file>