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14" activeTab="1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<x:sst xmlns:x="http://schemas.openxmlformats.org/spreadsheetml/2006/main" count="225" uniqueCount="225">
  <x:si>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</x:si>
  <x:si>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</x:si>
  <x:si>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</x:si>
  <x:si>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</x:si>
  <x:si>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</x:si>
  <x:si>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</x:si>
  <x:si>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</x:si>
  <x:si>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</x:si>
  <x:si>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</x:si>
  <x:si>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</x:si>
  <x:si>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</x:si>
  <x:si>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</x:si>
  <x:si>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</x:si>
  <x:si>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</x:si>
  <x:si>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</x:si>
  <x:si>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</x:si>
  <x:si>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</x:si>
  <x:si>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</x:si>
  <x:si>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</x:si>
  <x:si>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</x:si>
  <x:si>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</x:si>
  <x:si>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</x:si>
  <x:si>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</x:si>
  <x:si>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</x:si>
  <x:si>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</x:si>
  <x:si>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</x:si>
  <x:si>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</x:si>
  <x:si>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</x:si>
  <x:si>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</x:si>
  <x:si>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</x:si>
  <x:si>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</x:si>
  <x:si>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</x:si>
  <x:si>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</x:si>
  <x:si>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</x:si>
  <x:si>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</x:si>
  <x:si>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</x:si>
  <x:si>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</x:si>
  <x:si>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</x:si>
  <x:si>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</x:si>
  <x:si>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</x:si>
  <x:si>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</x:si>
  <x:si>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</x:si>
  <x:si>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</x:si>
  <x:si>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</x:si>
  <x:si>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</x:si>
  <x:si>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</x:si>
  <x:si>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</x:si>
  <x:si>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</x:si>
  <x:si>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</x:si>
  <x:si>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</x:si>
  <x:si>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</x:si>
  <x:si>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</x:si>
  <x:si>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</x:si>
  <x:si>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</x:si>
  <x:si>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</x:si>
  <x:si>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</x:si>
  <x:si>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</x:si>
  <x:si>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</x:si>
  <x:si>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</x:si>
  <x:si>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</x:si>
  <x:si>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</x:si>
  <x:si>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</x:si>
  <x:si>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</x:si>
  <x:si>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</x:si>
  <x:si>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</x:si>
  <x:si>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</x:si>
  <x:si>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</x:si>
  <x:si>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</x:si>
  <x:si>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</x:si>
  <x:si>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</x:si>
  <x:si>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</x:si>
  <x:si>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</x:si>
  <x:si>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</x:si>
  <x:si>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</x:si>
  <x:si>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</x:si>
  <x:si>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</x:si>
  <x:si>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</x:si>
  <x:si>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</x:si>
  <x:si>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</x:si>
  <x:si>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</x:si>
  <x:si>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</x:si>
  <x:si>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</x:si>
  <x:si>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</x:si>
  <x:si>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</x:si>
  <x:si>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</x:si>
  <x:si>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</x:si>
  <x:si>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</x:si>
  <x:si>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</x:si>
  <x:si>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</x:si>
  <x:si>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</x:si>
  <x:si>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</x:si>
  <x:si>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</x:si>
  <x:si>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</x:si>
  <x:si>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</x:si>
  <x:si>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</x:si>
  <x:si>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</x:si>
  <x:si>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</x:si>
  <x:si>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</x:si>
  <x:si>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</x:si>
  <x:si>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</x:si>
  <x:si>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</x:si>
  <x:si>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</x:si>
  <x:si>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</x:si>
  <x:si>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</x:si>
  <x:si>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</x:si>
  <x:si>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</x:si>
  <x:si>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</x:si>
  <x:si>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</x:si>
  <x:si>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</x:si>
  <x:si>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</x:si>
  <x:si>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</x:si>
  <x:si>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</x:si>
  <x:si>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</x:si>
  <x:si>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</x:si>
  <x:si>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</x:si>
  <x:si>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</x:si>
  <x:si>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</x:si>
  <x:si>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</x:si>
  <x:si>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</x:si>
  <x:si>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</x:si>
  <x:si>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</x:si>
  <x:si>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</x:si>
  <x:si>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</x:si>
  <x:si>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</x:si>
  <x:si>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</x:si>
  <x:si>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</x:si>
  <x:si>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</x:si>
  <x:si>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</x:si>
  <x:si>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</x:si>
  <x:si>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</x:si>
  <x:si>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</x:si>
  <x:si>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</x:si>
  <x:si>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</x:si>
  <x:si>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</x:si>
  <x:si>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</x:si>
  <x:si>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</x:si>
  <x:si>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</x:si>
  <x:si>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</x:si>
  <x:si>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</x:si>
  <x:si>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</x:si>
  <x:si>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</x:si>
  <x:si>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</x:si>
  <x:si>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</x:si>
  <x:si>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</x:si>
  <x:si>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</x:si>
  <x:si>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</x:si>
  <x:si>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</x:si>
  <x:si>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</x:si>
  <x:si>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</x:si>
  <x:si>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</x:si>
  <x:si>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</x:si>
  <x:si>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</x:si>
  <x:si>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</x:si>
  <x:si>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</x:si>
  <x:si>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</x:si>
  <x:si>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</x:si>
  <x:si>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</x:si>
  <x:si>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</x:si>
  <x:si>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</x:si>
  <x:si>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</x:si>
  <x:si>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</x:si>
  <x:si>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</x:si>
  <x:si>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</x:si>
  <x:si>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</x:si>
  <x:si>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</x:si>
  <x:si>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</x:si>
  <x:si>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</x:si>
  <x:si>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</x:si>
  <x:si>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</x:si>
  <x:si>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</x:si>
  <x:si>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</x:si>
  <x:si>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</x:si>
  <x:si>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</x:si>
  <x:si>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</x:si>
  <x:si>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</x:si>
  <x:si>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</x:si>
  <x:si>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</x:si>
  <x:si>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</x:si>
  <x:si>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</x:si>
  <x:si>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</x:si>
  <x:si>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</x:si>
  <x:si>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</x:si>
  <x:si>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</x:si>
  <x:si>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</x:si>
  <x:si>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</x:si>
  <x:si>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</x:si>
  <x:si>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</x:si>
  <x:si>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</x:si>
  <x:si>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id_48928_3_36117_2_A</x:t>
  </x:si>
  <x:si>
    <x:t>Individuellt tekniskt test Young Vaulter</x:t>
  </x:si>
  <x:si>
    <x:t>A</x:t>
  </x:si>
  <x:si>
    <x:t>3</x:t>
  </x:si>
  <x:si>
    <x:t>Uppsala</x:t>
  </x:si>
  <x:si>
    <x:t>Tekn kür</x:t>
  </x:si>
  <x:si>
    <x:t>Tuva Westerlund</x:t>
  </x:si>
  <x:si>
    <x:t>Uppsala Voltige</x:t>
  </x:si>
  <x:si>
    <x:t>Svart 16</x:t>
  </x:si>
  <x:si>
    <x:t>SE</x:t>
  </x:si>
  <x:si>
    <x:t>-</x:t>
  </x:si>
  <x:si>
    <x:t>Tekniska övningar (3 valfria)</x:t>
  </x:si>
  <x:si>
    <x:t>/ 4</x:t>
  </x:si>
  <x:si>
    <x:t>Anna Andersson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</x:si>
  <x:si>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</x:si>
  <x:si>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</x:si>
  <x:si>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</x:si>
  <x:si>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</x:si>
  <x:si>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</x:si>
  <x:si>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</x:si>
  <x:si>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</x:si>
  <x:si>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</x:si>
  <x:si>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</x:si>
  <x:si>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</x:si>
  <x:si>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</x:si>
  <x:si>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</x:si>
  <x:si>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</x:si>
  <x:si>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</x:si>
  <x:si>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</x:si>
  <x:si>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</x:si>
  <x:si>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</x:si>
  <x:si>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id_48928_3_36117_2_B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</x:si>
  <x:si>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</x:si>
  <x:si>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</x:si>
  <x:si>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</x:si>
  <x:si>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</x:si>
  <x:si>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Joanna Stålenheim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</x:si>
</x:sst>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91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11" t="s"/>
      <x:c r="D7" s="11" t="s"/>
      <x:c r="E7" s="11" t="s"/>
      <x:c r="F7" s="11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42" t="s"/>
      <x:c r="D8" s="242" t="s"/>
      <x:c r="E8" s="242" t="s"/>
      <x:c r="F8" s="242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57.75" customHeight="1" x14ac:dyDescent="0.3"/>
    <x:row r="13" spans="1:13" s="0" customFormat="1" ht="16.5" hidden="1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1" t="s"/>
    </x:row>
    <x:row r="18" spans="1:13" s="0" customFormat="1" ht="20.1" customHeight="1" x14ac:dyDescent="0.3">
      <x:c r="A18" s="211" t="s">
        <x:v>97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1" t="s"/>
    </x:row>
    <x:row r="19" spans="1:13" s="0" customFormat="1" ht="20.1" customHeight="1" x14ac:dyDescent="0.3">
      <x:c r="A19" s="211" t="s">
        <x:v>98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1" t="s"/>
    </x:row>
    <x:row r="20" spans="1:13" s="0" customFormat="1" ht="20.1" customHeight="1" x14ac:dyDescent="0.3">
      <x:c r="A20" s="54" t="s">
        <x:v>99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1" t="s"/>
    </x:row>
    <x:row r="21" spans="1:13" s="0" customFormat="1" ht="20.1" customHeight="1" x14ac:dyDescent="0.3">
      <x:c r="A21" s="211" t="s">
        <x:v>100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1" t="s"/>
    </x:row>
    <x:row r="22" spans="1:13" s="0" customFormat="1" ht="20.1" customHeight="1" x14ac:dyDescent="0.3">
      <x:c r="K22" s="37" t="s"/>
      <x:c r="L22" s="37" t="s"/>
    </x:row>
    <x:row r="23" spans="1:13" s="0" customFormat="1" ht="15.75" customHeight="1" x14ac:dyDescent="0.3">
      <x:c r="I23" s="38" t="s"/>
      <x:c r="J23" s="39" t="s"/>
      <x:c r="K23" s="38" t="s">
        <x:v>101</x:v>
      </x:c>
      <x:c r="L23" s="35">
        <x:f>SUM(L15:L21)</x:f>
      </x:c>
    </x:row>
    <x:row r="24" spans="1:13" s="0" customFormat="1" ht="18.75" customHeight="1" x14ac:dyDescent="0.3">
      <x:c r="K24" s="38" t="s">
        <x:v>102</x:v>
      </x:c>
      <x:c r="L24" s="39" t="s"/>
    </x:row>
    <x:row r="25" spans="1:13" s="0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103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105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1" t="s"/>
    </x:row>
    <x:row r="18" spans="1:13" s="0" customFormat="1" ht="20.1" customHeight="1" x14ac:dyDescent="0.3">
      <x:c r="A18" s="211" t="s">
        <x:v>106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1" t="s"/>
    </x:row>
    <x:row r="19" spans="1:13" s="0" customFormat="1" ht="20.1" customHeight="1" x14ac:dyDescent="0.3">
      <x:c r="A19" s="211" t="s">
        <x:v>107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1" t="s"/>
    </x:row>
    <x:row r="20" spans="1:13" s="0" customFormat="1" ht="20.1" customHeight="1" x14ac:dyDescent="0.3">
      <x:c r="A20" s="211" t="s">
        <x:v>108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1" t="s"/>
    </x:row>
    <x:row r="21" spans="1:13" s="0" customFormat="1" ht="20.1" customHeight="1" x14ac:dyDescent="0.3">
      <x:c r="A21" s="211" t="s">
        <x:v>97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1" t="s"/>
    </x:row>
    <x:row r="22" spans="1:13" s="0" customFormat="1" ht="20.1" customHeight="1" x14ac:dyDescent="0.3">
      <x:c r="A22" s="211" t="s">
        <x:v>109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1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93</x:v>
      </x:c>
    </x:row>
    <x:row r="15" spans="1:13" s="0" customFormat="1" ht="19.5" customHeight="1" x14ac:dyDescent="0.3">
      <x:c r="A15" s="211" t="s">
        <x:v>94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1" t="s"/>
      <x:c r="M15" s="0" t="s"/>
    </x:row>
    <x:row r="16" spans="1:13" s="0" customFormat="1" ht="19.5" customHeight="1" x14ac:dyDescent="0.3">
      <x:c r="A16" s="209" t="s">
        <x:v>96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1" t="s"/>
    </x:row>
    <x:row r="17" spans="1:13" s="0" customFormat="1" ht="19.5" customHeight="1" x14ac:dyDescent="0.3">
      <x:c r="A17" s="211" t="s">
        <x:v>106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1" t="s"/>
    </x:row>
    <x:row r="18" spans="1:13" s="0" customFormat="1" ht="19.5" customHeight="1" x14ac:dyDescent="0.3">
      <x:c r="A18" s="211" t="s">
        <x:v>107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1" t="s"/>
    </x:row>
    <x:row r="19" spans="1:13" s="0" customFormat="1" ht="19.5" customHeight="1" x14ac:dyDescent="0.3">
      <x:c r="A19" s="211" t="s">
        <x:v>108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1" t="s"/>
    </x:row>
    <x:row r="20" spans="1:13" s="0" customFormat="1" ht="19.5" customHeight="1" x14ac:dyDescent="0.3">
      <x:c r="A20" s="211" t="s">
        <x:v>97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1" t="s"/>
    </x:row>
    <x:row r="21" spans="1:13" s="0" customFormat="1" ht="19.5" customHeight="1" x14ac:dyDescent="0.3">
      <x:c r="A21" s="211" t="s">
        <x:v>112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1" t="s"/>
    </x:row>
    <x:row r="22" spans="1:13" s="0" customFormat="1" ht="19.5" customHeight="1" x14ac:dyDescent="0.3">
      <x:c r="A22" s="398" t="s">
        <x:v>113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1" t="s"/>
    </x:row>
    <x:row r="23" spans="1:13" s="0" customFormat="1" ht="20.1" customHeight="1" x14ac:dyDescent="0.3">
      <x:c r="A23" s="287" t="s">
        <x:v>114</x:v>
      </x:c>
      <x:c r="K23" s="37" t="s"/>
      <x:c r="L23" s="37" t="s"/>
    </x:row>
    <x:row r="24" spans="1:13" s="0" customFormat="1" ht="15.75" customHeight="1" x14ac:dyDescent="0.3">
      <x:c r="A24" s="287" t="s">
        <x:v>115</x:v>
      </x:c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116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119</x:v>
      </x:c>
      <x:c r="B15" s="34" t="s"/>
      <x:c r="C15" s="32" t="s"/>
      <x:c r="D15" s="11" t="s"/>
      <x:c r="E15" s="522" t="s"/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120</x:v>
      </x:c>
    </x:row>
    <x:row r="17" spans="1:12" s="0" customFormat="1" ht="15" customHeight="1" thickBot="1" x14ac:dyDescent="0.35">
      <x:c r="H17" s="170" t="s"/>
      <x:c r="I17" s="70" t="s"/>
      <x:c r="K17" s="171" t="s">
        <x:v>121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122</x:v>
      </x:c>
    </x:row>
    <x:row r="25" spans="1:12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119</x:v>
      </x:c>
      <x:c r="E29" s="11" t="s"/>
      <x:c r="F29" s="180" t="s"/>
      <x:c r="G29" s="25" t="s"/>
      <x:c r="H29" s="25" t="s"/>
      <x:c r="I29" s="87" t="s"/>
      <x:c r="J29" s="95" t="s"/>
      <x:c r="K29" s="525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127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119</x:v>
      </x:c>
      <x:c r="B15" s="34" t="s"/>
      <x:c r="C15" s="32" t="s"/>
      <x:c r="D15" s="11" t="s"/>
      <x:c r="E15" s="522" t="s"/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120</x:v>
      </x:c>
    </x:row>
    <x:row r="17" spans="1:16140" s="0" customFormat="1" ht="15" customHeight="1" x14ac:dyDescent="0.3">
      <x:c r="G17" s="68" t="s"/>
      <x:c r="H17" s="69" t="s">
        <x:v>129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130</x:v>
      </x:c>
      <x:c r="C18" s="54" t="s"/>
      <x:c r="D18" s="55" t="s"/>
      <x:c r="E18" s="523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131</x:v>
      </x:c>
      <x:c r="C19" s="54" t="s"/>
      <x:c r="D19" s="55" t="s"/>
      <x:c r="E19" s="523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132</x:v>
      </x:c>
      <x:c r="C20" s="54" t="s"/>
      <x:c r="D20" s="55" t="s"/>
      <x:c r="E20" s="523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133</x:v>
      </x:c>
      <x:c r="C21" s="54" t="s"/>
      <x:c r="D21" s="55" t="s"/>
      <x:c r="E21" s="523">
        <x:f>LEN(A$13)-LEN(SUBSTITUTE(A$13,"E",""))+LEN(A$13)-LEN(SUBSTITUTE(A$13,"L",""))</x:f>
      </x:c>
      <x:c r="F21" s="107" t="s">
        <x:v>134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135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136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122</x:v>
      </x:c>
    </x:row>
    <x:row r="25" spans="1:16140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119</x:v>
      </x:c>
      <x:c r="F29" s="11" t="s"/>
      <x:c r="G29" s="25" t="s"/>
      <x:c r="H29" s="25" t="s"/>
      <x:c r="I29" s="87" t="s"/>
      <x:c r="J29" s="88" t="s"/>
      <x:c r="K29" s="525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127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119</x:v>
      </x:c>
      <x:c r="B15" s="34" t="s"/>
      <x:c r="C15" s="32" t="s"/>
      <x:c r="D15" s="11" t="s"/>
      <x:c r="E15" s="522" t="n">
        <x:v>0</x:v>
      </x:c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120</x:v>
      </x:c>
    </x:row>
    <x:row r="17" spans="1:16140" s="0" customFormat="1" ht="15" customHeight="1" x14ac:dyDescent="0.3">
      <x:c r="G17" s="68" t="s"/>
      <x:c r="H17" s="69" t="s">
        <x:v>129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130</x:v>
      </x:c>
      <x:c r="C18" s="54" t="s"/>
      <x:c r="D18" s="55" t="s"/>
      <x:c r="E18" s="523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131</x:v>
      </x:c>
      <x:c r="C19" s="54" t="s"/>
      <x:c r="D19" s="55" t="s"/>
      <x:c r="E19" s="523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132</x:v>
      </x:c>
      <x:c r="C20" s="54" t="s"/>
      <x:c r="D20" s="55" t="s"/>
      <x:c r="E20" s="523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133</x:v>
      </x:c>
      <x:c r="C21" s="54" t="s"/>
      <x:c r="D21" s="55" t="s"/>
      <x:c r="E21" s="523">
        <x:f>LEN(A$13)-LEN(SUBSTITUTE(A$13,"E",""))+LEN(A$13)-LEN(SUBSTITUTE(A$13,"L",""))</x:f>
      </x:c>
      <x:c r="F21" s="107" t="s">
        <x:v>134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135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136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122</x:v>
      </x:c>
    </x:row>
    <x:row r="25" spans="1:16140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119</x:v>
      </x:c>
      <x:c r="F29" s="11" t="s"/>
      <x:c r="G29" s="25" t="s"/>
      <x:c r="H29" s="25" t="s"/>
      <x:c r="I29" s="87" t="s"/>
      <x:c r="J29" s="88" t="s"/>
      <x:c r="K29" s="525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127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116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138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139</x:v>
      </x:c>
    </x:row>
    <x:row r="13" spans="1:16141" s="0" customFormat="1" ht="69" customHeight="1" thickBot="1" x14ac:dyDescent="0.35">
      <x:c r="A13" s="283" t="s">
        <x:v>140</x:v>
      </x:c>
      <x:c r="B13" s="432" t="s">
        <x:v>141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142</x:v>
      </x:c>
      <x:c r="K13" s="526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143</x:v>
      </x:c>
      <x:c r="B14" s="418" t="s">
        <x:v>144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145</x:v>
      </x:c>
      <x:c r="K14" s="527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146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147</x:v>
      </x:c>
      <x:c r="K15" s="528" t="s"/>
      <x:c r="L15" s="233">
        <x:f>K15*0.2</x:f>
      </x:c>
    </x:row>
    <x:row r="16" spans="1:16141" s="0" customFormat="1" ht="64.5" customHeight="1" x14ac:dyDescent="0.3">
      <x:c r="A16" s="283" t="s">
        <x:v>148</x:v>
      </x:c>
      <x:c r="B16" s="426" t="s">
        <x:v>149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150</x:v>
      </x:c>
      <x:c r="K16" s="529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151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152</x:v>
      </x:c>
      <x:c r="K17" s="530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153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138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139</x:v>
      </x:c>
    </x:row>
    <x:row r="13" spans="1:16141" s="0" customFormat="1" ht="73.5" customHeight="1" thickBot="1" x14ac:dyDescent="0.35">
      <x:c r="A13" s="283" t="s">
        <x:v>140</x:v>
      </x:c>
      <x:c r="B13" s="432" t="s">
        <x:v>154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142</x:v>
      </x:c>
      <x:c r="K13" s="526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155</x:v>
      </x:c>
      <x:c r="B14" s="418" t="s">
        <x:v>156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157</x:v>
      </x:c>
      <x:c r="K14" s="527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158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159</x:v>
      </x:c>
      <x:c r="K15" s="528" t="s"/>
      <x:c r="L15" s="233">
        <x:f>K15*0.1</x:f>
      </x:c>
    </x:row>
    <x:row r="16" spans="1:16141" s="0" customFormat="1" ht="85.5" customHeight="1" x14ac:dyDescent="0.3">
      <x:c r="A16" s="232" t="s">
        <x:v>160</x:v>
      </x:c>
      <x:c r="B16" s="435" t="s">
        <x:v>161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162</x:v>
      </x:c>
      <x:c r="K16" s="529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163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164</x:v>
      </x:c>
      <x:c r="K17" s="530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153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138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139</x:v>
      </x:c>
    </x:row>
    <x:row r="13" spans="1:16141" s="0" customFormat="1" ht="71.25" customHeight="1" thickBot="1" x14ac:dyDescent="0.35">
      <x:c r="A13" s="283" t="s">
        <x:v>140</x:v>
      </x:c>
      <x:c r="B13" s="432" t="s">
        <x:v>165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142</x:v>
      </x:c>
      <x:c r="K13" s="526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155</x:v>
      </x:c>
      <x:c r="B14" s="418" t="s">
        <x:v>166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167</x:v>
      </x:c>
      <x:c r="K14" s="527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168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159</x:v>
      </x:c>
      <x:c r="K15" s="528" t="s"/>
      <x:c r="L15" s="233">
        <x:f>K15*0.1</x:f>
      </x:c>
    </x:row>
    <x:row r="16" spans="1:16141" s="0" customFormat="1" ht="85.5" customHeight="1" x14ac:dyDescent="0.3">
      <x:c r="A16" s="232" t="s">
        <x:v>160</x:v>
      </x:c>
      <x:c r="B16" s="435" t="s">
        <x:v>169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170</x:v>
      </x:c>
      <x:c r="K16" s="529" t="s"/>
      <x:c r="L16" s="145">
        <x:f>K16*0.3</x:f>
      </x:c>
    </x:row>
    <x:row r="17" spans="1:16141" s="0" customFormat="1" ht="72" customHeight="1" x14ac:dyDescent="0.3">
      <x:c r="A17" s="314" t="s"/>
      <x:c r="B17" s="429" t="s">
        <x:v>171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172</x:v>
      </x:c>
      <x:c r="K17" s="530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153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104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174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174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175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176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177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178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179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180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118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1" t="s">
        <x:v>181</x:v>
      </x:c>
      <x:c r="B23" s="532" t="s"/>
      <x:c r="C23" s="533" t="s"/>
      <x:c r="D23" s="534" t="s">
        <x:v>135</x:v>
      </x:c>
      <x:c r="E23" s="535" t="s"/>
      <x:c r="F23" s="536" t="s"/>
      <x:c r="G23" s="537" t="s">
        <x:v>182</x:v>
      </x:c>
      <x:c r="H23" s="538">
        <x:f>IFERROR(IF(ROUND(C23/F23,3)&gt;10,10,ROUND(C23/F23,3)),10)</x:f>
      </x:c>
      <x:c r="I23" s="539" t="s">
        <x:v>183</x:v>
      </x:c>
      <x:c r="J23" s="537" t="s">
        <x:v>182</x:v>
      </x:c>
      <x:c r="K23" s="540">
        <x:f>10-H23</x:f>
      </x:c>
      <x:c r="N23" s="132" t="s"/>
      <x:c r="R23" s="131" t="s"/>
    </x:row>
    <x:row r="24" spans="1:18" s="0" customFormat="1" ht="20.1" customHeight="1" thickBot="1" x14ac:dyDescent="0.35">
      <x:c r="A24" s="541" t="s">
        <x:v>119</x:v>
      </x:c>
      <x:c r="B24" s="542" t="s"/>
      <x:c r="C24" s="542" t="s"/>
      <x:c r="D24" s="543" t="s"/>
      <x:c r="E24" s="543" t="s"/>
      <x:c r="F24" s="543" t="s"/>
      <x:c r="G24" s="543" t="s"/>
      <x:c r="H24" s="543" t="s"/>
      <x:c r="I24" s="543" t="s"/>
      <x:c r="J24" s="544" t="s"/>
      <x:c r="K24" s="545" t="s"/>
      <x:c r="R24" s="131" t="s"/>
    </x:row>
    <x:row r="25" spans="1:18" s="0" customFormat="1" ht="16.35" customHeight="1" thickBot="1" x14ac:dyDescent="0.35">
      <x:c r="A25" s="446" t="s">
        <x:v>184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185</x:v>
      </x:c>
      <x:c r="L27" s="546">
        <x:f>SUM(L15:L25)</x:f>
      </x:c>
    </x:row>
    <x:row r="28" spans="1:18" s="0" customFormat="1" ht="18.75" customHeight="1" x14ac:dyDescent="0.3">
      <x:c r="L28" s="547" t="s">
        <x:v>186</x:v>
      </x:c>
    </x:row>
    <x:row r="29" spans="1:18" s="0" customFormat="1" ht="12" customHeight="1" thickBot="1" x14ac:dyDescent="0.35">
      <x:c r="F29" s="40" t="s"/>
      <x:c r="I29" s="38" t="s"/>
      <x:c r="J29" s="548" t="s"/>
    </x:row>
    <x:row r="30" spans="1:18" s="0" customFormat="1" ht="21.75" customHeight="1" thickBot="1" x14ac:dyDescent="0.35">
      <x:c r="H30" s="122" t="s"/>
      <x:c r="I30" s="43" t="s">
        <x:v>187</x:v>
      </x:c>
      <x:c r="J30" s="44" t="s"/>
      <x:c r="K30" s="45" t="s"/>
      <x:c r="L30" s="549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0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0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0" t="s"/>
    </x:row>
    <x:row r="34" spans="1:18" s="0" customFormat="1" ht="12.75" customHeight="1" x14ac:dyDescent="0.3">
      <x:c r="A34" s="2" t="s">
        <x:v>89</x:v>
      </x:c>
      <x:c r="B34" s="551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35.25" customHeight="1" thickBot="1" x14ac:dyDescent="0.35">
      <x:c r="U1" s="1" t="s">
        <x:v>188</x:v>
      </x:c>
    </x:row>
    <x:row r="2" spans="1:21" s="0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n">
        <x:v>5</x:v>
      </x:c>
    </x:row>
    <x:row r="3" spans="1:21" s="0" customFormat="1" ht="24" customHeight="1" thickBot="1" x14ac:dyDescent="0.35">
      <x:c r="A3" s="4" t="s">
        <x:v>174</x:v>
      </x:c>
      <x:c r="H3" s="13" t="s"/>
      <x:c r="I3" s="14" t="s">
        <x:v>58</x:v>
      </x:c>
      <x:c r="J3" s="15" t="s"/>
      <x:c r="K3" s="16" t="s"/>
      <x:c r="L3" s="16" t="s">
        <x:v>190</x:v>
      </x:c>
    </x:row>
    <x:row r="4" spans="1:2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191</x:v>
      </x:c>
    </x:row>
    <x:row r="5" spans="1:21" s="0" customFormat="1" ht="24" customHeight="1" thickBot="1" x14ac:dyDescent="0.35">
      <x:c r="A5" s="11" t="s">
        <x:v>61</x:v>
      </x:c>
      <x:c r="B5" s="11" t="s"/>
      <x:c r="C5" s="242" t="s">
        <x:v>192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193</x:v>
      </x:c>
    </x:row>
    <x:row r="6" spans="1:21" s="0" customFormat="1" ht="19.5" customHeight="1" thickBot="1" x14ac:dyDescent="0.35">
      <x:c r="A6" s="11" t="s">
        <x:v>63</x:v>
      </x:c>
      <x:c r="B6" s="11" t="s"/>
      <x:c r="C6" s="242" t="s">
        <x:v>194</x:v>
      </x:c>
      <x:c r="D6" s="242" t="s"/>
      <x:c r="E6" s="242" t="s"/>
      <x:c r="F6" s="242" t="s"/>
      <x:c r="K6" s="30" t="s"/>
    </x:row>
    <x:row r="7" spans="1:21" s="0" customFormat="1" ht="17.1" customHeight="1" thickBot="1" x14ac:dyDescent="0.35">
      <x:c r="A7" s="11" t="s">
        <x:v>64</x:v>
      </x:c>
      <x:c r="B7" s="11" t="s"/>
      <x:c r="C7" s="242" t="s">
        <x:v>195</x:v>
      </x:c>
      <x:c r="D7" s="242" t="s"/>
      <x:c r="E7" s="242" t="s"/>
      <x:c r="F7" s="242" t="s"/>
      <x:c r="J7" s="22" t="s">
        <x:v>65</x:v>
      </x:c>
      <x:c r="K7" s="31" t="s"/>
      <x:c r="L7" s="27" t="s">
        <x:v>196</x:v>
      </x:c>
    </x:row>
    <x:row r="8" spans="1:21" s="0" customFormat="1" ht="17.1" customHeight="1" x14ac:dyDescent="0.3">
      <x:c r="A8" s="2" t="s">
        <x:v>66</x:v>
      </x:c>
      <x:c r="B8" s="2" t="s"/>
      <x:c r="C8" s="29" t="s">
        <x:v>197</x:v>
      </x:c>
      <x:c r="D8" s="29" t="s"/>
      <x:c r="E8" s="29" t="s"/>
      <x:c r="F8" s="29" t="s"/>
      <x:c r="L8" s="552" t="s"/>
    </x:row>
    <x:row r="9" spans="1:21" s="0" customFormat="1" ht="17.1" customHeight="1" x14ac:dyDescent="0.3">
      <x:c r="A9" s="11" t="s">
        <x:v>67</x:v>
      </x:c>
      <x:c r="B9" s="11" t="s"/>
      <x:c r="C9" s="242" t="s">
        <x:v>198</x:v>
      </x:c>
      <x:c r="D9" s="242" t="s"/>
      <x:c r="E9" s="242" t="s"/>
      <x:c r="F9" s="242" t="s"/>
    </x:row>
    <x:row r="10" spans="1:21" s="0" customFormat="1" ht="17.1" customHeight="1" x14ac:dyDescent="0.3">
      <x:c r="A10" s="11" t="s">
        <x:v>68</x:v>
      </x:c>
      <x:c r="B10" s="11" t="s"/>
      <x:c r="C10" s="242" t="s">
        <x:v>198</x:v>
      </x:c>
      <x:c r="D10" s="242" t="s"/>
      <x:c r="E10" s="242" t="s"/>
      <x:c r="F10" s="242" t="s"/>
    </x:row>
    <x:row r="11" spans="1:21" s="0" customFormat="1" ht="17.1" customHeight="1" x14ac:dyDescent="0.3"/>
    <x:row r="12" spans="1:21" s="0" customFormat="1" ht="17.1" customHeight="1" x14ac:dyDescent="0.3"/>
    <x:row r="13" spans="1:21" s="0" customFormat="1" ht="17.1" customHeight="1" x14ac:dyDescent="0.3"/>
    <x:row r="14" spans="1:21" s="0" customFormat="1" ht="21.75" customHeight="1" x14ac:dyDescent="0.3">
      <x:c r="A14" s="108" t="s">
        <x:v>199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21" s="0" customFormat="1" ht="30" customHeight="1" x14ac:dyDescent="0.3">
      <x:c r="A15" s="440" t="s">
        <x:v>175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</x:row>
    <x:row r="16" spans="1:21" s="0" customFormat="1" ht="30" customHeight="1" x14ac:dyDescent="0.3">
      <x:c r="A16" s="440" t="s">
        <x:v>176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21" s="0" customFormat="1" ht="30" customHeight="1" x14ac:dyDescent="0.3">
      <x:c r="A17" s="211" t="s">
        <x:v>177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21" s="0" customFormat="1" ht="30" customHeight="1" x14ac:dyDescent="0.3">
      <x:c r="A18" s="211" t="s">
        <x:v>178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21" s="0" customFormat="1" ht="30" customHeight="1" x14ac:dyDescent="0.3">
      <x:c r="A19" s="211" t="s">
        <x:v>179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21" s="0" customFormat="1" ht="20.1" customHeight="1" thickBot="1" x14ac:dyDescent="0.35">
      <x:c r="K20" s="37" t="s"/>
      <x:c r="L20" s="37" t="s"/>
    </x:row>
    <x:row r="21" spans="1:21" s="0" customFormat="1" ht="24" customHeight="1" x14ac:dyDescent="0.3">
      <x:c r="A21" s="449" t="s">
        <x:v>180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21" s="0" customFormat="1" ht="66" customHeight="1" x14ac:dyDescent="0.3">
      <x:c r="A22" s="457" t="s">
        <x:v>118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21" s="0" customFormat="1" ht="23.25" customHeight="1" x14ac:dyDescent="0.3">
      <x:c r="A23" s="531" t="s">
        <x:v>181</x:v>
      </x:c>
      <x:c r="B23" s="532" t="s"/>
      <x:c r="C23" s="533" t="s"/>
      <x:c r="D23" s="534" t="s">
        <x:v>135</x:v>
      </x:c>
      <x:c r="E23" s="535" t="s"/>
      <x:c r="F23" s="536" t="s"/>
      <x:c r="G23" s="537" t="s">
        <x:v>182</x:v>
      </x:c>
      <x:c r="H23" s="538">
        <x:f>IFERROR(IF(ROUND(C23/F23,3)&gt;10,10,ROUND(C23/F23,3)),10)</x:f>
      </x:c>
      <x:c r="I23" s="539" t="s">
        <x:v>183</x:v>
      </x:c>
      <x:c r="J23" s="537" t="s">
        <x:v>182</x:v>
      </x:c>
      <x:c r="K23" s="540">
        <x:f>10-H23</x:f>
      </x:c>
      <x:c r="N23" s="132" t="s"/>
      <x:c r="R23" s="131" t="s"/>
    </x:row>
    <x:row r="24" spans="1:21" s="0" customFormat="1" ht="20.1" customHeight="1" thickBot="1" x14ac:dyDescent="0.35">
      <x:c r="A24" s="541" t="s">
        <x:v>119</x:v>
      </x:c>
      <x:c r="B24" s="542" t="s"/>
      <x:c r="C24" s="542" t="s"/>
      <x:c r="D24" s="543" t="s"/>
      <x:c r="E24" s="543" t="s"/>
      <x:c r="F24" s="543" t="s"/>
      <x:c r="G24" s="543" t="s"/>
      <x:c r="H24" s="543" t="s"/>
      <x:c r="I24" s="543" t="s"/>
      <x:c r="J24" s="544" t="s"/>
      <x:c r="K24" s="545" t="s"/>
      <x:c r="R24" s="131" t="s"/>
    </x:row>
    <x:row r="25" spans="1:21" s="0" customFormat="1" ht="16.35" customHeight="1" thickBot="1" x14ac:dyDescent="0.35">
      <x:c r="A25" s="446" t="s">
        <x:v>184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21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21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185</x:v>
      </x:c>
      <x:c r="L27" s="546">
        <x:f>SUM(L15:L25)</x:f>
      </x:c>
    </x:row>
    <x:row r="28" spans="1:21" s="0" customFormat="1" ht="18.75" customHeight="1" x14ac:dyDescent="0.3">
      <x:c r="L28" s="547" t="s">
        <x:v>200</x:v>
      </x:c>
    </x:row>
    <x:row r="29" spans="1:21" s="0" customFormat="1" ht="12" customHeight="1" thickBot="1" x14ac:dyDescent="0.35">
      <x:c r="F29" s="40" t="s"/>
      <x:c r="I29" s="38" t="s"/>
      <x:c r="J29" s="548" t="s"/>
    </x:row>
    <x:row r="30" spans="1:21" s="0" customFormat="1" ht="21.75" customHeight="1" thickBot="1" x14ac:dyDescent="0.35">
      <x:c r="H30" s="122" t="s"/>
      <x:c r="I30" s="43" t="s">
        <x:v>187</x:v>
      </x:c>
      <x:c r="J30" s="44" t="s"/>
      <x:c r="K30" s="45" t="s"/>
      <x:c r="L30" s="549">
        <x:f>ROUND(SUM(L27)/4,3)</x:f>
      </x:c>
    </x:row>
    <x:row r="31" spans="1:21" s="0" customFormat="1" ht="18" customHeight="1" x14ac:dyDescent="0.3">
      <x:c r="F31" s="47" t="s"/>
      <x:c r="H31" s="42" t="s"/>
      <x:c r="I31" s="42" t="s"/>
      <x:c r="J31" s="48" t="s"/>
      <x:c r="K31" s="38" t="s"/>
      <x:c r="L31" s="550" t="s"/>
    </x:row>
    <x:row r="32" spans="1:21" s="0" customFormat="1" ht="7.5" customHeight="1" x14ac:dyDescent="0.3">
      <x:c r="F32" s="47" t="s"/>
      <x:c r="H32" s="42" t="s"/>
      <x:c r="I32" s="42" t="s"/>
      <x:c r="J32" s="48" t="s"/>
      <x:c r="K32" s="38" t="s"/>
      <x:c r="L32" s="550" t="s"/>
    </x:row>
    <x:row r="33" spans="1:21" s="0" customFormat="1" ht="18" customHeight="1" x14ac:dyDescent="0.3">
      <x:c r="F33" s="47" t="s"/>
      <x:c r="H33" s="42" t="s"/>
      <x:c r="I33" s="42" t="s"/>
      <x:c r="J33" s="48" t="s"/>
      <x:c r="K33" s="38" t="s"/>
      <x:c r="L33" s="550" t="s"/>
    </x:row>
    <x:row r="34" spans="1:21" s="0" customFormat="1" ht="12.75" customHeight="1" x14ac:dyDescent="0.3">
      <x:c r="A34" s="2" t="s">
        <x:v>89</x:v>
      </x:c>
      <x:c r="B34" s="551" t="s"/>
      <x:c r="C34" s="29" t="s">
        <x:v>201</x:v>
      </x:c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21" s="0" customFormat="1" ht="18" customHeight="1" x14ac:dyDescent="0.3">
      <x:c r="F35" s="47" t="s"/>
      <x:c r="H35" s="42" t="s"/>
      <x:c r="I35" s="42" t="s"/>
      <x:c r="J35" s="48" t="s"/>
      <x:c r="K35" s="38" t="s"/>
      <x:c r="L35" s="55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202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138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203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9" t="s"/>
      <x:c r="F13" s="237" t="s">
        <x:v>207</x:v>
      </x:c>
      <x:c r="G13" s="237" t="s">
        <x:v>208</x:v>
      </x:c>
      <x:c r="H13" s="238" t="s">
        <x:v>209</x:v>
      </x:c>
      <x:c r="I13" s="239" t="s">
        <x:v>40</x:v>
      </x:c>
      <x:c r="J13" s="472" t="s">
        <x:v>210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139</x:v>
      </x:c>
    </x:row>
    <x:row r="17" spans="1:16127" s="0" customFormat="1" ht="61.9" customHeight="1" thickBot="1" x14ac:dyDescent="0.35">
      <x:c r="A17" s="232" t="s">
        <x:v>211</x:v>
      </x:c>
      <x:c r="B17" s="464" t="s">
        <x:v>212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213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214</x:v>
      </x:c>
      <x:c r="B18" s="459" t="s">
        <x:v>215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216</x:v>
      </x:c>
      <x:c r="K18" s="529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217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218</x:v>
      </x:c>
      <x:c r="K19" s="530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2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153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1" t="s"/>
      <x:c r="C28" s="551" t="s"/>
      <x:c r="D28" s="551" t="s"/>
      <x:c r="E28" s="551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0" t="s"/>
    </x:row>
    <x:row r="32" spans="1:16127" x14ac:dyDescent="0.3">
      <x:c r="F32" s="47" t="s"/>
      <x:c r="H32" s="42" t="s"/>
      <x:c r="I32" s="42" t="s"/>
      <x:c r="J32" s="48" t="s"/>
      <x:c r="K32" s="38" t="s"/>
      <x:c r="L32" s="55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>
      <x:c r="U1" s="1" t="s">
        <x:v>219</x:v>
      </x:c>
    </x:row>
    <x:row r="2" spans="1:16127" s="0" customFormat="1" ht="24" customHeight="1" thickBot="1" x14ac:dyDescent="0.35">
      <x:c r="A2" s="463" t="s">
        <x:v>220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138</x:v>
      </x:c>
      <x:c r="H3" s="13" t="s"/>
      <x:c r="I3" s="14" t="s">
        <x:v>56</x:v>
      </x:c>
      <x:c r="J3" s="15" t="s"/>
      <x:c r="K3" s="16" t="s"/>
      <x:c r="L3" s="16" t="n">
        <x:v>5</x:v>
      </x:c>
    </x:row>
    <x:row r="4" spans="1:16127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>
        <x:v>49</x:v>
      </x:c>
    </x:row>
    <x:row r="5" spans="1:16127" s="0" customFormat="1" ht="24" customHeight="1" thickBot="1" x14ac:dyDescent="0.35">
      <x:c r="A5" s="11" t="s">
        <x:v>61</x:v>
      </x:c>
      <x:c r="B5" s="11" t="s"/>
      <x:c r="C5" s="242" t="s">
        <x:v>192</x:v>
      </x:c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>
        <x:v>191</x:v>
      </x:c>
    </x:row>
    <x:row r="6" spans="1:16127" s="0" customFormat="1" ht="15" customHeight="1" thickBot="1" x14ac:dyDescent="0.35">
      <x:c r="A6" s="11" t="s">
        <x:v>63</x:v>
      </x:c>
      <x:c r="B6" s="11" t="s"/>
      <x:c r="C6" s="242" t="s">
        <x:v>194</x:v>
      </x:c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>
        <x:v>193</x:v>
      </x:c>
    </x:row>
    <x:row r="7" spans="1:16127" s="0" customFormat="1" ht="17.1" customHeight="1" thickBot="1" x14ac:dyDescent="0.35">
      <x:c r="A7" s="11" t="s">
        <x:v>64</x:v>
      </x:c>
      <x:c r="B7" s="11" t="s"/>
      <x:c r="C7" s="242" t="s">
        <x:v>195</x:v>
      </x:c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>
        <x:v>197</x:v>
      </x:c>
      <x:c r="D8" s="29" t="s"/>
      <x:c r="E8" s="29" t="s"/>
      <x:c r="F8" s="29" t="s"/>
      <x:c r="G8" s="554" t="s"/>
      <x:c r="J8" s="22" t="s">
        <x:v>65</x:v>
      </x:c>
      <x:c r="K8" s="31" t="s"/>
      <x:c r="L8" s="27" t="s">
        <x:v>196</x:v>
      </x:c>
    </x:row>
    <x:row r="9" spans="1:16127" s="0" customFormat="1" ht="17.1" customHeight="1" x14ac:dyDescent="0.3">
      <x:c r="A9" s="11" t="s">
        <x:v>67</x:v>
      </x:c>
      <x:c r="B9" s="11" t="s"/>
      <x:c r="C9" s="242" t="s">
        <x:v>198</x:v>
      </x:c>
      <x:c r="D9" s="242" t="s"/>
      <x:c r="E9" s="242" t="s"/>
      <x:c r="F9" s="242" t="s"/>
      <x:c r="G9" s="554" t="s"/>
      <x:c r="H9" s="483" t="s"/>
      <x:c r="I9" s="483" t="s"/>
      <x:c r="J9" s="483" t="s"/>
      <x:c r="K9" s="483" t="s"/>
      <x:c r="L9" s="552" t="s"/>
    </x:row>
    <x:row r="10" spans="1:16127" s="0" customFormat="1" ht="17.1" customHeight="1" x14ac:dyDescent="0.3">
      <x:c r="A10" s="11" t="s">
        <x:v>68</x:v>
      </x:c>
      <x:c r="B10" s="11" t="s"/>
      <x:c r="C10" s="242" t="s">
        <x:v>198</x:v>
      </x:c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203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9" t="s"/>
      <x:c r="F13" s="237" t="s">
        <x:v>207</x:v>
      </x:c>
      <x:c r="G13" s="237" t="s"/>
      <x:c r="H13" s="238" t="s"/>
      <x:c r="I13" s="239" t="s">
        <x:v>40</x:v>
      </x:c>
      <x:c r="J13" s="472" t="s">
        <x:v>210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139</x:v>
      </x:c>
    </x:row>
    <x:row r="17" spans="1:16127" s="0" customFormat="1" ht="61.9" customHeight="1" thickBot="1" x14ac:dyDescent="0.35">
      <x:c r="A17" s="232" t="s">
        <x:v>211</x:v>
      </x:c>
      <x:c r="B17" s="476" t="s">
        <x:v>221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213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214</x:v>
      </x:c>
      <x:c r="B18" s="459" t="s">
        <x:v>222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216</x:v>
      </x:c>
      <x:c r="K18" s="529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223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218</x:v>
      </x:c>
      <x:c r="K19" s="530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2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153</x:v>
      </x:c>
      <x:c r="J24" s="23" t="s"/>
      <x:c r="K24" s="23" t="s"/>
      <x:c r="L24" s="57" t="n">
        <x:v>6.951</x:v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1" t="s"/>
      <x:c r="C28" s="551" t="s">
        <x:v>224</x:v>
      </x:c>
      <x:c r="D28" s="551" t="s"/>
      <x:c r="E28" s="551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0" t="s"/>
    </x:row>
    <x:row r="32" spans="1:16127" x14ac:dyDescent="0.3">
      <x:c r="F32" s="47" t="s"/>
      <x:c r="H32" s="42" t="s"/>
      <x:c r="I32" s="42" t="s"/>
      <x:c r="J32" s="48" t="s"/>
      <x:c r="K32" s="38" t="s"/>
      <x:c r="L32" s="55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2025-01-26T20:42:12.5079004Z</dcterms:modified>
</coreProperties>
</file>