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oltige\sm2024\"/>
    </mc:Choice>
  </mc:AlternateContent>
  <xr:revisionPtr revIDLastSave="0" documentId="13_ncr:1_{22A58C2F-AA59-4622-9452-366F0ABD8235}" xr6:coauthVersionLast="47" xr6:coauthVersionMax="47" xr10:uidLastSave="{00000000-0000-0000-0000-000000000000}"/>
  <bookViews>
    <workbookView xWindow="735" yWindow="465" windowWidth="26445" windowHeight="14460" tabRatio="741" activeTab="11" xr2:uid="{00000000-000D-0000-FFFF-FFFF00000000}"/>
  </bookViews>
  <sheets>
    <sheet name="ResultTemplate" sheetId="1" r:id="rId1"/>
    <sheet name="GKGK4" sheetId="46" r:id="rId2"/>
    <sheet name="GK3" sheetId="2" r:id="rId3"/>
    <sheet name="GTK4" sheetId="47" r:id="rId4"/>
    <sheet name="GTK3" sheetId="4" r:id="rId5"/>
    <sheet name="GKM3" sheetId="32" r:id="rId6"/>
    <sheet name="GK2" sheetId="3" r:id="rId7"/>
    <sheet name="GK1" sheetId="18" r:id="rId8"/>
    <sheet name="TRAGK2" sheetId="54" r:id="rId9"/>
    <sheet name="TRAK1" sheetId="55" r:id="rId10"/>
    <sheet name="1" sheetId="56" r:id="rId11"/>
    <sheet name="2" sheetId="57" r:id="rId12"/>
    <sheet name="3" sheetId="58" r:id="rId13"/>
    <sheet name="4" sheetId="59" r:id="rId14"/>
    <sheet name="5" sheetId="60" r:id="rId15"/>
    <sheet name="6" sheetId="61" r:id="rId16"/>
    <sheet name="7" sheetId="62" r:id="rId17"/>
    <sheet name="8" sheetId="63" r:id="rId18"/>
    <sheet name="9" sheetId="64" r:id="rId19"/>
  </sheets>
  <definedNames>
    <definedName name="_xlnm._FilterDatabase" localSheetId="0" hidden="1">ResultTemplate!$A$7:$O$10</definedName>
    <definedName name="domare" localSheetId="0">ResultTemplate!$G$1</definedName>
    <definedName name="ekipage" localSheetId="0">ResultTemplate!$A$7:$R$10</definedName>
    <definedName name="_xlnm.Print_Titles" localSheetId="0">ResultTemplate!$1:$6</definedName>
    <definedName name="results" localSheetId="0">ResultTemplate!$H$7:$K$10</definedName>
    <definedName name="round1" localSheetId="0">ResultTemplate!$G$2</definedName>
    <definedName name="round2" localSheetId="0">ResultTemplate!$G$3</definedName>
    <definedName name="round3" localSheetId="0">ResultTemplate!$G$4</definedName>
    <definedName name="round4" localSheetId="0">ResultTemplate!$G$5</definedName>
    <definedName name="_xlnm._FilterDatabase" localSheetId="1" hidden="1">GKGK4!$A$7:$O$10</definedName>
    <definedName name="domare" localSheetId="1">GKGK4!$G$1</definedName>
    <definedName name="ekipage" localSheetId="1">GKGK4!$A$7:$O$10</definedName>
    <definedName name="_xlnm.Print_Titles" localSheetId="1">GKGK4!$1:$6</definedName>
    <definedName name="results" localSheetId="1">GKGK4!$H$7:$K$10</definedName>
    <definedName name="round1" localSheetId="1">GKGK4!$G$2</definedName>
    <definedName name="round2" localSheetId="1">GKGK4!$G$3</definedName>
    <definedName name="round3" localSheetId="1">GKGK4!$G$4</definedName>
    <definedName name="round4" localSheetId="1">GKGK4!$G$5</definedName>
    <definedName name="_xlnm._FilterDatabase" localSheetId="2" hidden="1">'GK3'!$A$7:$O$10</definedName>
    <definedName name="domare" localSheetId="2">'GK3'!$G$1</definedName>
    <definedName name="ekipage" localSheetId="2">'GK3'!$A$7:$O$10</definedName>
    <definedName name="_xlnm.Print_Titles" localSheetId="2">'GK3'!$1:$6</definedName>
    <definedName name="results" localSheetId="2">'GK3'!$H$7:$K$10</definedName>
    <definedName name="round1" localSheetId="2">'GK3'!$G$2</definedName>
    <definedName name="round2" localSheetId="2">'GK3'!$G$3</definedName>
    <definedName name="round3" localSheetId="2">'GK3'!$G$4</definedName>
    <definedName name="round4" localSheetId="2">'GK3'!$G$5</definedName>
    <definedName name="_xlnm._FilterDatabase" localSheetId="3" hidden="1">'GTK4'!$A$7:$O$10</definedName>
    <definedName name="domare" localSheetId="3">'GTK4'!$G$1</definedName>
    <definedName name="ekipage" localSheetId="3">'GTK4'!$A$7:$O$10</definedName>
    <definedName name="_xlnm.Print_Titles" localSheetId="3">'GTK4'!$1:$6</definedName>
    <definedName name="results" localSheetId="3">'GTK4'!$H$7:$K$10</definedName>
    <definedName name="round1" localSheetId="3">'GTK4'!$G$2</definedName>
    <definedName name="round2" localSheetId="3">'GTK4'!$G$3</definedName>
    <definedName name="round3" localSheetId="3">'GTK4'!$G$4</definedName>
    <definedName name="round4" localSheetId="3">'GTK4'!$G$5</definedName>
    <definedName name="_xlnm._FilterDatabase" localSheetId="4" hidden="1">'GTK3'!$A$7:$O$10</definedName>
    <definedName name="domare" localSheetId="4">'GTK3'!$G$1</definedName>
    <definedName name="ekipage" localSheetId="4">'GTK3'!$A$7:$O$10</definedName>
    <definedName name="_xlnm.Print_Titles" localSheetId="4">'GTK3'!$1:$6</definedName>
    <definedName name="results" localSheetId="4">'GTK3'!$H$7:$K$10</definedName>
    <definedName name="round1" localSheetId="4">'GTK3'!$G$2</definedName>
    <definedName name="round2" localSheetId="4">'GTK3'!$G$3</definedName>
    <definedName name="round3" localSheetId="4">'GTK3'!$G$4</definedName>
    <definedName name="round4" localSheetId="4">'GTK3'!$G$5</definedName>
    <definedName name="_xlnm._FilterDatabase" localSheetId="5" hidden="1">'GKM3'!$A$7:$O$10</definedName>
    <definedName name="domare" localSheetId="5">'GKM3'!$G$1</definedName>
    <definedName name="ekipage" localSheetId="5">'GKM3'!$A$7:$O$10</definedName>
    <definedName name="_xlnm.Print_Titles" localSheetId="5">'GKM3'!$1:$6</definedName>
    <definedName name="results" localSheetId="5">'GKM3'!$H$7:$K$10</definedName>
    <definedName name="round1" localSheetId="5">'GKM3'!$G$2</definedName>
    <definedName name="round2" localSheetId="5">'GKM3'!$G$3</definedName>
    <definedName name="round3" localSheetId="5">'GKM3'!$G$4</definedName>
    <definedName name="round4" localSheetId="5">'GKM3'!$G$5</definedName>
    <definedName name="_xlnm._FilterDatabase" localSheetId="6" hidden="1">'GK2'!$A$7:$O$10</definedName>
    <definedName name="domare" localSheetId="6">'GK2'!$G$1</definedName>
    <definedName name="ekipage" localSheetId="6">'GK2'!$A$7:$O$10</definedName>
    <definedName name="_xlnm.Print_Titles" localSheetId="6">'GK2'!$1:$6</definedName>
    <definedName name="results" localSheetId="6">'GK2'!$H$7:$K$10</definedName>
    <definedName name="round1" localSheetId="6">'GK2'!$G$2</definedName>
    <definedName name="round2" localSheetId="6">'GK2'!$G$3</definedName>
    <definedName name="round3" localSheetId="6">'GK2'!$G$4</definedName>
    <definedName name="round4" localSheetId="6">'GK2'!$G$5</definedName>
    <definedName name="_xlnm._FilterDatabase" localSheetId="7" hidden="1">'GK1'!$A$7:$O$10</definedName>
    <definedName name="domare" localSheetId="7">'GK1'!$G$1</definedName>
    <definedName name="ekipage" localSheetId="7">'GK1'!$A$7:$O$10</definedName>
    <definedName name="_xlnm.Print_Titles" localSheetId="7">'GK1'!$1:$6</definedName>
    <definedName name="results" localSheetId="7">'GK1'!$H$7:$K$10</definedName>
    <definedName name="round1" localSheetId="7">'GK1'!$G$2</definedName>
    <definedName name="round2" localSheetId="7">'GK1'!$G$3</definedName>
    <definedName name="round3" localSheetId="7">'GK1'!$G$4</definedName>
    <definedName name="round4" localSheetId="7">'GK1'!$G$5</definedName>
    <definedName name="_xlnm._FilterDatabase" localSheetId="8" hidden="1">TRAGK2!$A$7:$O$10</definedName>
    <definedName name="domare" localSheetId="8">TRAGK2!$G$1</definedName>
    <definedName name="ekipage" localSheetId="8">TRAGK2!$A$7:$O$10</definedName>
    <definedName name="_xlnm.Print_Titles" localSheetId="8">TRAGK2!$1:$6</definedName>
    <definedName name="results" localSheetId="8">TRAGK2!$H$7:$K$10</definedName>
    <definedName name="round1" localSheetId="8">TRAGK2!$G$2</definedName>
    <definedName name="round2" localSheetId="8">TRAGK2!$G$3</definedName>
    <definedName name="round3" localSheetId="8">TRAGK2!$G$4</definedName>
    <definedName name="round4" localSheetId="8">TRAGK2!$G$5</definedName>
    <definedName name="_xlnm._FilterDatabase" localSheetId="9" hidden="1">TRAK1!$A$7:$O$10</definedName>
    <definedName name="domare" localSheetId="9">TRAK1!$G$1</definedName>
    <definedName name="ekipage" localSheetId="9">TRAK1!$A$7:$O$10</definedName>
    <definedName name="_xlnm.Print_Titles" localSheetId="9">TRAK1!$1:$6</definedName>
    <definedName name="results" localSheetId="9">TRAK1!$H$7:$K$10</definedName>
    <definedName name="round1" localSheetId="9">TRAK1!$G$2</definedName>
    <definedName name="round2" localSheetId="9">TRAK1!$G$3</definedName>
    <definedName name="round3" localSheetId="9">TRAK1!$G$4</definedName>
    <definedName name="round4" localSheetId="9">TRAK1!$G$5</definedName>
    <definedName name="_xlnm._FilterDatabase" localSheetId="10">'1'!$A$7:$O$10</definedName>
    <definedName name="domare" localSheetId="10">'1'!$G$1</definedName>
    <definedName name="ekipage" localSheetId="10">'1'!$A$7:$R$10</definedName>
    <definedName name="id_30498_1_36035_1_A" localSheetId="10">'1'!$H$7</definedName>
    <definedName name="id_30498_1_36035_1_B" localSheetId="10">'1'!$I$7</definedName>
    <definedName name="id_30498_1_36035_1_C" localSheetId="10">'1'!$J$7</definedName>
    <definedName name="id_30498_1_36035_1_D" localSheetId="10">'1'!$K$7</definedName>
    <definedName name="id_30498_1_36035_2_A" localSheetId="10">'1'!$H$8</definedName>
    <definedName name="id_30498_1_36035_2_B" localSheetId="10">'1'!$I$8</definedName>
    <definedName name="id_30498_1_36035_2_C" localSheetId="10">'1'!$J$8</definedName>
    <definedName name="id_30498_1_36035_2_D" localSheetId="10">'1'!$K$8</definedName>
    <definedName name="id_30498_1_36035_3_A" localSheetId="10">'1'!$H$9</definedName>
    <definedName name="id_30498_1_36035_3_B" localSheetId="10">'1'!$I$9</definedName>
    <definedName name="id_30498_1_36035_3_C" localSheetId="10">'1'!$J$9</definedName>
    <definedName name="id_30498_1_36035_3_D" localSheetId="10">'1'!$K$9</definedName>
    <definedName name="id_30499_1_36036_1_A" localSheetId="10">'1'!$H$11</definedName>
    <definedName name="id_30499_1_36036_1_B" localSheetId="10">'1'!$I$11</definedName>
    <definedName name="id_30499_1_36036_1_C" localSheetId="10">'1'!$J$11</definedName>
    <definedName name="id_30499_1_36036_1_D" localSheetId="10">'1'!$K$11</definedName>
    <definedName name="id_30499_1_36036_2_A" localSheetId="10">'1'!$H$12</definedName>
    <definedName name="id_30499_1_36036_2_B" localSheetId="10">'1'!$I$12</definedName>
    <definedName name="id_30499_1_36036_2_C" localSheetId="10">'1'!$J$12</definedName>
    <definedName name="id_30499_1_36036_2_D" localSheetId="10">'1'!$K$12</definedName>
    <definedName name="id_30499_1_36036_3_A" localSheetId="10">'1'!$H$13</definedName>
    <definedName name="id_30499_1_36036_3_B" localSheetId="10">'1'!$I$13</definedName>
    <definedName name="id_30499_1_36036_3_C" localSheetId="10">'1'!$J$13</definedName>
    <definedName name="id_30499_1_36036_3_D" localSheetId="10">'1'!$K$13</definedName>
    <definedName name="_xlnm.Print_Titles" localSheetId="10">'1'!$1:$6</definedName>
    <definedName name="results" localSheetId="10">'1'!$H$7:$K$10</definedName>
    <definedName name="round1" localSheetId="10">'1'!$G$2</definedName>
    <definedName name="round2" localSheetId="10">'1'!$G$3</definedName>
    <definedName name="round3" localSheetId="10">'1'!$G$4</definedName>
    <definedName name="round4" localSheetId="10">'1'!$G$5</definedName>
    <definedName name="_xlnm._FilterDatabase" localSheetId="11">'2'!$A$7:$O$10</definedName>
    <definedName name="domare" localSheetId="11">'2'!$G$1</definedName>
    <definedName name="ekipage" localSheetId="11">'2'!$A$7:$R$10</definedName>
    <definedName name="id_30500_2_36037_1_A" localSheetId="11">'2'!$H$7</definedName>
    <definedName name="id_30500_2_36037_1_B" localSheetId="11">'2'!$I$7</definedName>
    <definedName name="id_30500_2_36037_1_C" localSheetId="11">'2'!$J$7</definedName>
    <definedName name="id_30500_2_36037_1_D" localSheetId="11">'2'!$K$7</definedName>
    <definedName name="id_30500_2_36037_2_A" localSheetId="11">'2'!$H$8</definedName>
    <definedName name="id_30500_2_36037_2_B" localSheetId="11">'2'!$I$8</definedName>
    <definedName name="id_30500_2_36037_2_C" localSheetId="11">'2'!$J$8</definedName>
    <definedName name="id_30500_2_36037_2_D" localSheetId="11">'2'!$K$8</definedName>
    <definedName name="id_30500_2_36037_3_A" localSheetId="11">'2'!$H$9</definedName>
    <definedName name="id_30500_2_36037_3_B" localSheetId="11">'2'!$I$9</definedName>
    <definedName name="id_30500_2_36037_3_C" localSheetId="11">'2'!$J$9</definedName>
    <definedName name="id_30500_2_36037_3_D" localSheetId="11">'2'!$K$9</definedName>
    <definedName name="id_30501_2_36039_1_A" localSheetId="11">'2'!$H$11</definedName>
    <definedName name="id_30501_2_36039_1_B" localSheetId="11">'2'!$I$11</definedName>
    <definedName name="id_30501_2_36039_1_C" localSheetId="11">'2'!$J$11</definedName>
    <definedName name="id_30501_2_36039_1_D" localSheetId="11">'2'!$K$11</definedName>
    <definedName name="id_30501_2_36039_2_A" localSheetId="11">'2'!$H$12</definedName>
    <definedName name="id_30501_2_36039_2_B" localSheetId="11">'2'!$I$12</definedName>
    <definedName name="id_30501_2_36039_2_C" localSheetId="11">'2'!$J$12</definedName>
    <definedName name="id_30501_2_36039_2_D" localSheetId="11">'2'!$K$12</definedName>
    <definedName name="id_30501_2_36039_3_A" localSheetId="11">'2'!$H$13</definedName>
    <definedName name="id_30501_2_36039_3_B" localSheetId="11">'2'!$I$13</definedName>
    <definedName name="id_30501_2_36039_3_C" localSheetId="11">'2'!$J$13</definedName>
    <definedName name="id_30501_2_36039_3_D" localSheetId="11">'2'!$K$13</definedName>
    <definedName name="id_30502_2_36040_1_A" localSheetId="11">'2'!$H$15</definedName>
    <definedName name="id_30502_2_36040_1_B" localSheetId="11">'2'!$I$15</definedName>
    <definedName name="id_30502_2_36040_1_C" localSheetId="11">'2'!$J$15</definedName>
    <definedName name="id_30502_2_36040_1_D" localSheetId="11">'2'!$K$15</definedName>
    <definedName name="id_30502_2_36040_2_A" localSheetId="11">'2'!$H$16</definedName>
    <definedName name="id_30502_2_36040_2_B" localSheetId="11">'2'!$I$16</definedName>
    <definedName name="id_30502_2_36040_2_C" localSheetId="11">'2'!$J$16</definedName>
    <definedName name="id_30502_2_36040_2_D" localSheetId="11">'2'!$K$16</definedName>
    <definedName name="id_30502_2_36040_3_A" localSheetId="11">'2'!$H$17</definedName>
    <definedName name="id_30502_2_36040_3_B" localSheetId="11">'2'!$I$17</definedName>
    <definedName name="id_30502_2_36040_3_C" localSheetId="11">'2'!$J$17</definedName>
    <definedName name="id_30502_2_36040_3_D" localSheetId="11">'2'!$K$17</definedName>
    <definedName name="id_30503_2_36038_1_A" localSheetId="11">'2'!$H$19</definedName>
    <definedName name="id_30503_2_36038_1_B" localSheetId="11">'2'!$I$19</definedName>
    <definedName name="id_30503_2_36038_1_C" localSheetId="11">'2'!$J$19</definedName>
    <definedName name="id_30503_2_36038_1_D" localSheetId="11">'2'!$K$19</definedName>
    <definedName name="id_30503_2_36038_2_A" localSheetId="11">'2'!$H$20</definedName>
    <definedName name="id_30503_2_36038_2_B" localSheetId="11">'2'!$I$20</definedName>
    <definedName name="id_30503_2_36038_2_C" localSheetId="11">'2'!$J$20</definedName>
    <definedName name="id_30503_2_36038_2_D" localSheetId="11">'2'!$K$20</definedName>
    <definedName name="id_30503_2_36038_3_A" localSheetId="11">'2'!$H$21</definedName>
    <definedName name="id_30503_2_36038_3_B" localSheetId="11">'2'!$I$21</definedName>
    <definedName name="id_30503_2_36038_3_C" localSheetId="11">'2'!$J$21</definedName>
    <definedName name="id_30503_2_36038_3_D" localSheetId="11">'2'!$K$21</definedName>
    <definedName name="_xlnm.Print_Titles" localSheetId="11">'2'!$1:$6</definedName>
    <definedName name="results" localSheetId="11">'2'!$H$7:$K$10</definedName>
    <definedName name="round1" localSheetId="11">'2'!$G$2</definedName>
    <definedName name="round2" localSheetId="11">'2'!$G$3</definedName>
    <definedName name="round3" localSheetId="11">'2'!$G$4</definedName>
    <definedName name="round4" localSheetId="11">'2'!$G$5</definedName>
    <definedName name="_xlnm._FilterDatabase" localSheetId="12">'3'!$A$7:$O$10</definedName>
    <definedName name="domare" localSheetId="12">'3'!$G$1</definedName>
    <definedName name="ekipage" localSheetId="12">'3'!$A$7:$R$10</definedName>
    <definedName name="id_48172_3_36041_1_A" localSheetId="12">'3'!$H$11</definedName>
    <definedName name="id_48172_3_36041_1_B" localSheetId="12">'3'!$I$11</definedName>
    <definedName name="id_48172_3_36041_1_C" localSheetId="12">'3'!$J$11</definedName>
    <definedName name="id_48172_3_36041_1_D" localSheetId="12">'3'!$K$11</definedName>
    <definedName name="id_48172_3_36041_2_A" localSheetId="12">'3'!$H$12</definedName>
    <definedName name="id_48172_3_36041_2_B" localSheetId="12">'3'!$I$12</definedName>
    <definedName name="id_48172_3_36041_2_C" localSheetId="12">'3'!$J$12</definedName>
    <definedName name="id_48172_3_36041_2_D" localSheetId="12">'3'!$K$12</definedName>
    <definedName name="id_48172_3_36041_3_A" localSheetId="12">'3'!$H$13</definedName>
    <definedName name="id_48172_3_36041_3_B" localSheetId="12">'3'!$I$13</definedName>
    <definedName name="id_48172_3_36041_3_C" localSheetId="12">'3'!$J$13</definedName>
    <definedName name="id_48172_3_36041_3_D" localSheetId="12">'3'!$K$13</definedName>
    <definedName name="id_48173_3_36042_1_A" localSheetId="12">'3'!$H$15</definedName>
    <definedName name="id_48173_3_36042_1_B" localSheetId="12">'3'!$I$15</definedName>
    <definedName name="id_48173_3_36042_1_C" localSheetId="12">'3'!$J$15</definedName>
    <definedName name="id_48173_3_36042_1_D" localSheetId="12">'3'!$K$15</definedName>
    <definedName name="id_48173_3_36042_2_A" localSheetId="12">'3'!$H$16</definedName>
    <definedName name="id_48173_3_36042_2_B" localSheetId="12">'3'!$I$16</definedName>
    <definedName name="id_48173_3_36042_2_C" localSheetId="12">'3'!$J$16</definedName>
    <definedName name="id_48173_3_36042_2_D" localSheetId="12">'3'!$K$16</definedName>
    <definedName name="id_48173_3_36042_3_A" localSheetId="12">'3'!$H$17</definedName>
    <definedName name="id_48173_3_36042_3_B" localSheetId="12">'3'!$I$17</definedName>
    <definedName name="id_48173_3_36042_3_C" localSheetId="12">'3'!$J$17</definedName>
    <definedName name="id_48173_3_36042_3_D" localSheetId="12">'3'!$K$17</definedName>
    <definedName name="id_48174_3_36043_1_A" localSheetId="12">'3'!$H$7</definedName>
    <definedName name="id_48174_3_36043_1_B" localSheetId="12">'3'!$I$7</definedName>
    <definedName name="id_48174_3_36043_1_C" localSheetId="12">'3'!$J$7</definedName>
    <definedName name="id_48174_3_36043_1_D" localSheetId="12">'3'!$K$7</definedName>
    <definedName name="id_48174_3_36043_2_A" localSheetId="12">'3'!$H$8</definedName>
    <definedName name="id_48174_3_36043_2_B" localSheetId="12">'3'!$I$8</definedName>
    <definedName name="id_48174_3_36043_2_C" localSheetId="12">'3'!$J$8</definedName>
    <definedName name="id_48174_3_36043_2_D" localSheetId="12">'3'!$K$8</definedName>
    <definedName name="id_48174_3_36043_3_A" localSheetId="12">'3'!$H$9</definedName>
    <definedName name="id_48174_3_36043_3_B" localSheetId="12">'3'!$I$9</definedName>
    <definedName name="id_48174_3_36043_3_C" localSheetId="12">'3'!$J$9</definedName>
    <definedName name="id_48174_3_36043_3_D" localSheetId="12">'3'!$K$9</definedName>
    <definedName name="id_48175_3_36063_1_A" localSheetId="12">'3'!$H$19</definedName>
    <definedName name="id_48175_3_36063_1_B" localSheetId="12">'3'!$I$19</definedName>
    <definedName name="id_48175_3_36063_1_C" localSheetId="12">'3'!$J$19</definedName>
    <definedName name="id_48175_3_36063_1_D" localSheetId="12">'3'!$K$19</definedName>
    <definedName name="id_48175_3_36063_2_A" localSheetId="12">'3'!$H$20</definedName>
    <definedName name="id_48175_3_36063_2_B" localSheetId="12">'3'!$I$20</definedName>
    <definedName name="id_48175_3_36063_2_C" localSheetId="12">'3'!$J$20</definedName>
    <definedName name="id_48175_3_36063_2_D" localSheetId="12">'3'!$K$20</definedName>
    <definedName name="id_48175_3_36063_3_A" localSheetId="12">'3'!$H$21</definedName>
    <definedName name="id_48175_3_36063_3_B" localSheetId="12">'3'!$I$21</definedName>
    <definedName name="id_48175_3_36063_3_C" localSheetId="12">'3'!$J$21</definedName>
    <definedName name="id_48175_3_36063_3_D" localSheetId="12">'3'!$K$21</definedName>
    <definedName name="_xlnm.Print_Titles" localSheetId="12">'3'!$1:$6</definedName>
    <definedName name="results" localSheetId="12">'3'!$H$7:$K$10</definedName>
    <definedName name="round1" localSheetId="12">'3'!$G$2</definedName>
    <definedName name="round2" localSheetId="12">'3'!$G$3</definedName>
    <definedName name="round3" localSheetId="12">'3'!$G$4</definedName>
    <definedName name="round4" localSheetId="12">'3'!$G$5</definedName>
    <definedName name="_xlnm._FilterDatabase" localSheetId="13">'4'!$A$7:$O$10</definedName>
    <definedName name="domare" localSheetId="13">'4'!$G$1</definedName>
    <definedName name="ekipage" localSheetId="13">'4'!$A$7:$R$10</definedName>
    <definedName name="id_48176_4_36045_1_A" localSheetId="13">'4'!$H$27</definedName>
    <definedName name="id_48176_4_36045_1_B" localSheetId="13">'4'!$I$27</definedName>
    <definedName name="id_48176_4_36045_1_C" localSheetId="13">'4'!$J$27</definedName>
    <definedName name="id_48176_4_36045_1_D" localSheetId="13">'4'!$K$27</definedName>
    <definedName name="id_48176_4_36045_2_A" localSheetId="13">'4'!$H$28</definedName>
    <definedName name="id_48176_4_36045_2_B" localSheetId="13">'4'!$I$28</definedName>
    <definedName name="id_48176_4_36045_2_C" localSheetId="13">'4'!$J$28</definedName>
    <definedName name="id_48176_4_36045_2_D" localSheetId="13">'4'!$K$28</definedName>
    <definedName name="id_48176_4_36045_3_A" localSheetId="13">'4'!$H$29</definedName>
    <definedName name="id_48176_4_36045_3_B" localSheetId="13">'4'!$I$29</definedName>
    <definedName name="id_48176_4_36045_3_C" localSheetId="13">'4'!$J$29</definedName>
    <definedName name="id_48176_4_36045_3_D" localSheetId="13">'4'!$K$29</definedName>
    <definedName name="id_48177_4_36042_1_A" localSheetId="13">'4'!$H$19</definedName>
    <definedName name="id_48177_4_36042_1_B" localSheetId="13">'4'!$I$19</definedName>
    <definedName name="id_48177_4_36042_1_C" localSheetId="13">'4'!$J$19</definedName>
    <definedName name="id_48177_4_36042_1_D" localSheetId="13">'4'!$K$19</definedName>
    <definedName name="id_48177_4_36042_2_A" localSheetId="13">'4'!$H$20</definedName>
    <definedName name="id_48177_4_36042_2_B" localSheetId="13">'4'!$I$20</definedName>
    <definedName name="id_48177_4_36042_2_C" localSheetId="13">'4'!$J$20</definedName>
    <definedName name="id_48177_4_36042_2_D" localSheetId="13">'4'!$K$20</definedName>
    <definedName name="id_48177_4_36042_3_A" localSheetId="13">'4'!$H$21</definedName>
    <definedName name="id_48177_4_36042_3_B" localSheetId="13">'4'!$I$21</definedName>
    <definedName name="id_48177_4_36042_3_C" localSheetId="13">'4'!$J$21</definedName>
    <definedName name="id_48177_4_36042_3_D" localSheetId="13">'4'!$K$21</definedName>
    <definedName name="id_48178_4_36042_1_A" localSheetId="13">'4'!$H$23</definedName>
    <definedName name="id_48178_4_36042_1_B" localSheetId="13">'4'!$I$23</definedName>
    <definedName name="id_48178_4_36042_1_C" localSheetId="13">'4'!$J$23</definedName>
    <definedName name="id_48178_4_36042_1_D" localSheetId="13">'4'!$K$23</definedName>
    <definedName name="id_48178_4_36042_2_A" localSheetId="13">'4'!$H$24</definedName>
    <definedName name="id_48178_4_36042_2_B" localSheetId="13">'4'!$I$24</definedName>
    <definedName name="id_48178_4_36042_2_C" localSheetId="13">'4'!$J$24</definedName>
    <definedName name="id_48178_4_36042_2_D" localSheetId="13">'4'!$K$24</definedName>
    <definedName name="id_48178_4_36042_3_A" localSheetId="13">'4'!$H$25</definedName>
    <definedName name="id_48178_4_36042_3_B" localSheetId="13">'4'!$I$25</definedName>
    <definedName name="id_48178_4_36042_3_C" localSheetId="13">'4'!$J$25</definedName>
    <definedName name="id_48178_4_36042_3_D" localSheetId="13">'4'!$K$25</definedName>
    <definedName name="id_48179_4_36064_1_A" localSheetId="13">'4'!$H$15</definedName>
    <definedName name="id_48179_4_36064_1_B" localSheetId="13">'4'!$I$15</definedName>
    <definedName name="id_48179_4_36064_1_C" localSheetId="13">'4'!$J$15</definedName>
    <definedName name="id_48179_4_36064_1_D" localSheetId="13">'4'!$K$15</definedName>
    <definedName name="id_48179_4_36064_2_A" localSheetId="13">'4'!$H$16</definedName>
    <definedName name="id_48179_4_36064_2_B" localSheetId="13">'4'!$I$16</definedName>
    <definedName name="id_48179_4_36064_2_C" localSheetId="13">'4'!$J$16</definedName>
    <definedName name="id_48179_4_36064_2_D" localSheetId="13">'4'!$K$16</definedName>
    <definedName name="id_48179_4_36064_3_A" localSheetId="13">'4'!$H$17</definedName>
    <definedName name="id_48179_4_36064_3_B" localSheetId="13">'4'!$I$17</definedName>
    <definedName name="id_48179_4_36064_3_C" localSheetId="13">'4'!$J$17</definedName>
    <definedName name="id_48179_4_36064_3_D" localSheetId="13">'4'!$K$17</definedName>
    <definedName name="id_48180_4_36063_1_A" localSheetId="13">'4'!$H$31</definedName>
    <definedName name="id_48180_4_36063_1_B" localSheetId="13">'4'!$I$31</definedName>
    <definedName name="id_48180_4_36063_1_C" localSheetId="13">'4'!$J$31</definedName>
    <definedName name="id_48180_4_36063_1_D" localSheetId="13">'4'!$K$31</definedName>
    <definedName name="id_48180_4_36063_2_A" localSheetId="13">'4'!$H$32</definedName>
    <definedName name="id_48180_4_36063_2_B" localSheetId="13">'4'!$I$32</definedName>
    <definedName name="id_48180_4_36063_2_C" localSheetId="13">'4'!$J$32</definedName>
    <definedName name="id_48180_4_36063_2_D" localSheetId="13">'4'!$K$32</definedName>
    <definedName name="id_48180_4_36063_3_A" localSheetId="13">'4'!$H$33</definedName>
    <definedName name="id_48180_4_36063_3_B" localSheetId="13">'4'!$I$33</definedName>
    <definedName name="id_48180_4_36063_3_C" localSheetId="13">'4'!$J$33</definedName>
    <definedName name="id_48180_4_36063_3_D" localSheetId="13">'4'!$K$33</definedName>
    <definedName name="id_48181_4_36047_1_A" localSheetId="13">'4'!$H$7</definedName>
    <definedName name="id_48181_4_36047_1_B" localSheetId="13">'4'!$I$7</definedName>
    <definedName name="id_48181_4_36047_1_C" localSheetId="13">'4'!$J$7</definedName>
    <definedName name="id_48181_4_36047_1_D" localSheetId="13">'4'!$K$7</definedName>
    <definedName name="id_48181_4_36047_2_A" localSheetId="13">'4'!$H$8</definedName>
    <definedName name="id_48181_4_36047_2_B" localSheetId="13">'4'!$I$8</definedName>
    <definedName name="id_48181_4_36047_2_C" localSheetId="13">'4'!$J$8</definedName>
    <definedName name="id_48181_4_36047_2_D" localSheetId="13">'4'!$K$8</definedName>
    <definedName name="id_48181_4_36047_3_A" localSheetId="13">'4'!$H$9</definedName>
    <definedName name="id_48181_4_36047_3_B" localSheetId="13">'4'!$I$9</definedName>
    <definedName name="id_48181_4_36047_3_C" localSheetId="13">'4'!$J$9</definedName>
    <definedName name="id_48181_4_36047_3_D" localSheetId="13">'4'!$K$9</definedName>
    <definedName name="id_48182_4_36043_1_A" localSheetId="13">'4'!$H$11</definedName>
    <definedName name="id_48182_4_36043_1_B" localSheetId="13">'4'!$I$11</definedName>
    <definedName name="id_48182_4_36043_1_C" localSheetId="13">'4'!$J$11</definedName>
    <definedName name="id_48182_4_36043_1_D" localSheetId="13">'4'!$K$11</definedName>
    <definedName name="id_48182_4_36043_2_A" localSheetId="13">'4'!$H$12</definedName>
    <definedName name="id_48182_4_36043_2_B" localSheetId="13">'4'!$I$12</definedName>
    <definedName name="id_48182_4_36043_2_C" localSheetId="13">'4'!$J$12</definedName>
    <definedName name="id_48182_4_36043_2_D" localSheetId="13">'4'!$K$12</definedName>
    <definedName name="id_48182_4_36043_3_A" localSheetId="13">'4'!$H$13</definedName>
    <definedName name="id_48182_4_36043_3_B" localSheetId="13">'4'!$I$13</definedName>
    <definedName name="id_48182_4_36043_3_C" localSheetId="13">'4'!$J$13</definedName>
    <definedName name="id_48182_4_36043_3_D" localSheetId="13">'4'!$K$13</definedName>
    <definedName name="_xlnm.Print_Titles" localSheetId="13">'4'!$1:$6</definedName>
    <definedName name="results" localSheetId="13">'4'!$H$7:$K$10</definedName>
    <definedName name="round1" localSheetId="13">'4'!$G$2</definedName>
    <definedName name="round2" localSheetId="13">'4'!$G$3</definedName>
    <definedName name="round3" localSheetId="13">'4'!$G$4</definedName>
    <definedName name="round4" localSheetId="13">'4'!$G$5</definedName>
    <definedName name="_xlnm._FilterDatabase" localSheetId="14">'5'!$A$7:$O$10</definedName>
    <definedName name="domare" localSheetId="14">'5'!$G$1</definedName>
    <definedName name="ekipage" localSheetId="14">'5'!$A$7:$R$10</definedName>
    <definedName name="id_48183_5_36066_1_A" localSheetId="14">'5'!$H$39</definedName>
    <definedName name="id_48183_5_36066_1_B" localSheetId="14">'5'!$I$39</definedName>
    <definedName name="id_48183_5_36066_1_C" localSheetId="14">'5'!$J$39</definedName>
    <definedName name="id_48183_5_36066_1_D" localSheetId="14">'5'!$K$39</definedName>
    <definedName name="id_48183_5_36066_2_A" localSheetId="14">'5'!$H$40</definedName>
    <definedName name="id_48183_5_36066_2_B" localSheetId="14">'5'!$I$40</definedName>
    <definedName name="id_48183_5_36066_2_C" localSheetId="14">'5'!$J$40</definedName>
    <definedName name="id_48183_5_36066_2_D" localSheetId="14">'5'!$K$40</definedName>
    <definedName name="id_48183_5_36066_3_A" localSheetId="14">'5'!$H$41</definedName>
    <definedName name="id_48183_5_36066_3_B" localSheetId="14">'5'!$I$41</definedName>
    <definedName name="id_48183_5_36066_3_C" localSheetId="14">'5'!$J$41</definedName>
    <definedName name="id_48183_5_36066_3_D" localSheetId="14">'5'!$K$41</definedName>
    <definedName name="id_48184_5_36066_1_A" localSheetId="14">'5'!$H$43</definedName>
    <definedName name="id_48184_5_36066_1_B" localSheetId="14">'5'!$I$43</definedName>
    <definedName name="id_48184_5_36066_1_C" localSheetId="14">'5'!$J$43</definedName>
    <definedName name="id_48184_5_36066_1_D" localSheetId="14">'5'!$K$43</definedName>
    <definedName name="id_48184_5_36066_2_A" localSheetId="14">'5'!$H$44</definedName>
    <definedName name="id_48184_5_36066_2_B" localSheetId="14">'5'!$I$44</definedName>
    <definedName name="id_48184_5_36066_2_C" localSheetId="14">'5'!$J$44</definedName>
    <definedName name="id_48184_5_36066_2_D" localSheetId="14">'5'!$K$44</definedName>
    <definedName name="id_48184_5_36066_3_A" localSheetId="14">'5'!$H$45</definedName>
    <definedName name="id_48184_5_36066_3_B" localSheetId="14">'5'!$I$45</definedName>
    <definedName name="id_48184_5_36066_3_C" localSheetId="14">'5'!$J$45</definedName>
    <definedName name="id_48184_5_36066_3_D" localSheetId="14">'5'!$K$45</definedName>
    <definedName name="id_48185_5_36050_1_A" localSheetId="14">'5'!$H$59</definedName>
    <definedName name="id_48185_5_36050_1_B" localSheetId="14">'5'!$I$59</definedName>
    <definedName name="id_48185_5_36050_1_C" localSheetId="14">'5'!$J$59</definedName>
    <definedName name="id_48185_5_36050_1_D" localSheetId="14">'5'!$K$59</definedName>
    <definedName name="id_48185_5_36050_2_A" localSheetId="14">'5'!$H$60</definedName>
    <definedName name="id_48185_5_36050_2_B" localSheetId="14">'5'!$I$60</definedName>
    <definedName name="id_48185_5_36050_2_C" localSheetId="14">'5'!$J$60</definedName>
    <definedName name="id_48185_5_36050_2_D" localSheetId="14">'5'!$K$60</definedName>
    <definedName name="id_48185_5_36050_3_A" localSheetId="14">'5'!$H$61</definedName>
    <definedName name="id_48185_5_36050_3_B" localSheetId="14">'5'!$I$61</definedName>
    <definedName name="id_48185_5_36050_3_C" localSheetId="14">'5'!$J$61</definedName>
    <definedName name="id_48185_5_36050_3_D" localSheetId="14">'5'!$K$61</definedName>
    <definedName name="id_48186_5_36050_1_A" localSheetId="14">'5'!$H$55</definedName>
    <definedName name="id_48186_5_36050_1_B" localSheetId="14">'5'!$I$55</definedName>
    <definedName name="id_48186_5_36050_1_C" localSheetId="14">'5'!$J$55</definedName>
    <definedName name="id_48186_5_36050_1_D" localSheetId="14">'5'!$K$55</definedName>
    <definedName name="id_48186_5_36050_2_A" localSheetId="14">'5'!$H$56</definedName>
    <definedName name="id_48186_5_36050_2_B" localSheetId="14">'5'!$I$56</definedName>
    <definedName name="id_48186_5_36050_2_C" localSheetId="14">'5'!$J$56</definedName>
    <definedName name="id_48186_5_36050_2_D" localSheetId="14">'5'!$K$56</definedName>
    <definedName name="id_48186_5_36050_3_A" localSheetId="14">'5'!$H$57</definedName>
    <definedName name="id_48186_5_36050_3_B" localSheetId="14">'5'!$I$57</definedName>
    <definedName name="id_48186_5_36050_3_C" localSheetId="14">'5'!$J$57</definedName>
    <definedName name="id_48186_5_36050_3_D" localSheetId="14">'5'!$K$57</definedName>
    <definedName name="id_48187_5_36050_1_A" localSheetId="14">'5'!$H$51</definedName>
    <definedName name="id_48187_5_36050_1_B" localSheetId="14">'5'!$I$51</definedName>
    <definedName name="id_48187_5_36050_1_C" localSheetId="14">'5'!$J$51</definedName>
    <definedName name="id_48187_5_36050_1_D" localSheetId="14">'5'!$K$51</definedName>
    <definedName name="id_48187_5_36050_2_A" localSheetId="14">'5'!$H$52</definedName>
    <definedName name="id_48187_5_36050_2_B" localSheetId="14">'5'!$I$52</definedName>
    <definedName name="id_48187_5_36050_2_C" localSheetId="14">'5'!$J$52</definedName>
    <definedName name="id_48187_5_36050_2_D" localSheetId="14">'5'!$K$52</definedName>
    <definedName name="id_48187_5_36050_3_A" localSheetId="14">'5'!$H$53</definedName>
    <definedName name="id_48187_5_36050_3_B" localSheetId="14">'5'!$I$53</definedName>
    <definedName name="id_48187_5_36050_3_C" localSheetId="14">'5'!$J$53</definedName>
    <definedName name="id_48187_5_36050_3_D" localSheetId="14">'5'!$K$53</definedName>
    <definedName name="id_48188_5_36039_1_A" localSheetId="14">'5'!$H$71</definedName>
    <definedName name="id_48188_5_36039_1_B" localSheetId="14">'5'!$I$71</definedName>
    <definedName name="id_48188_5_36039_1_C" localSheetId="14">'5'!$J$71</definedName>
    <definedName name="id_48188_5_36039_1_D" localSheetId="14">'5'!$K$71</definedName>
    <definedName name="id_48188_5_36039_2_A" localSheetId="14">'5'!$H$72</definedName>
    <definedName name="id_48188_5_36039_2_B" localSheetId="14">'5'!$I$72</definedName>
    <definedName name="id_48188_5_36039_2_C" localSheetId="14">'5'!$J$72</definedName>
    <definedName name="id_48188_5_36039_2_D" localSheetId="14">'5'!$K$72</definedName>
    <definedName name="id_48188_5_36039_3_A" localSheetId="14">'5'!$H$73</definedName>
    <definedName name="id_48188_5_36039_3_B" localSheetId="14">'5'!$I$73</definedName>
    <definedName name="id_48188_5_36039_3_C" localSheetId="14">'5'!$J$73</definedName>
    <definedName name="id_48188_5_36039_3_D" localSheetId="14">'5'!$K$73</definedName>
    <definedName name="id_48189_5_36052_1_A" localSheetId="14">'5'!$H$75</definedName>
    <definedName name="id_48189_5_36052_1_B" localSheetId="14">'5'!$I$75</definedName>
    <definedName name="id_48189_5_36052_1_C" localSheetId="14">'5'!$J$75</definedName>
    <definedName name="id_48189_5_36052_1_D" localSheetId="14">'5'!$K$75</definedName>
    <definedName name="id_48189_5_36052_2_A" localSheetId="14">'5'!$H$76</definedName>
    <definedName name="id_48189_5_36052_2_B" localSheetId="14">'5'!$I$76</definedName>
    <definedName name="id_48189_5_36052_2_C" localSheetId="14">'5'!$J$76</definedName>
    <definedName name="id_48189_5_36052_2_D" localSheetId="14">'5'!$K$76</definedName>
    <definedName name="id_48189_5_36052_3_A" localSheetId="14">'5'!$H$77</definedName>
    <definedName name="id_48189_5_36052_3_B" localSheetId="14">'5'!$I$77</definedName>
    <definedName name="id_48189_5_36052_3_C" localSheetId="14">'5'!$J$77</definedName>
    <definedName name="id_48189_5_36052_3_D" localSheetId="14">'5'!$K$77</definedName>
    <definedName name="id_48191_5_36047_1_A" localSheetId="14">'5'!$H$11</definedName>
    <definedName name="id_48191_5_36047_1_B" localSheetId="14">'5'!$I$11</definedName>
    <definedName name="id_48191_5_36047_1_C" localSheetId="14">'5'!$J$11</definedName>
    <definedName name="id_48191_5_36047_1_D" localSheetId="14">'5'!$K$11</definedName>
    <definedName name="id_48191_5_36047_2_A" localSheetId="14">'5'!$H$12</definedName>
    <definedName name="id_48191_5_36047_2_B" localSheetId="14">'5'!$I$12</definedName>
    <definedName name="id_48191_5_36047_2_C" localSheetId="14">'5'!$J$12</definedName>
    <definedName name="id_48191_5_36047_2_D" localSheetId="14">'5'!$K$12</definedName>
    <definedName name="id_48191_5_36047_3_A" localSheetId="14">'5'!$H$13</definedName>
    <definedName name="id_48191_5_36047_3_B" localSheetId="14">'5'!$I$13</definedName>
    <definedName name="id_48191_5_36047_3_C" localSheetId="14">'5'!$J$13</definedName>
    <definedName name="id_48191_5_36047_3_D" localSheetId="14">'5'!$K$13</definedName>
    <definedName name="id_48192_5_36049_1_A" localSheetId="14">'5'!$H$23</definedName>
    <definedName name="id_48192_5_36049_1_B" localSheetId="14">'5'!$I$23</definedName>
    <definedName name="id_48192_5_36049_1_C" localSheetId="14">'5'!$J$23</definedName>
    <definedName name="id_48192_5_36049_1_D" localSheetId="14">'5'!$K$23</definedName>
    <definedName name="id_48192_5_36049_2_A" localSheetId="14">'5'!$H$24</definedName>
    <definedName name="id_48192_5_36049_2_B" localSheetId="14">'5'!$I$24</definedName>
    <definedName name="id_48192_5_36049_2_C" localSheetId="14">'5'!$J$24</definedName>
    <definedName name="id_48192_5_36049_2_D" localSheetId="14">'5'!$K$24</definedName>
    <definedName name="id_48192_5_36049_3_A" localSheetId="14">'5'!$H$25</definedName>
    <definedName name="id_48192_5_36049_3_B" localSheetId="14">'5'!$I$25</definedName>
    <definedName name="id_48192_5_36049_3_C" localSheetId="14">'5'!$J$25</definedName>
    <definedName name="id_48192_5_36049_3_D" localSheetId="14">'5'!$K$25</definedName>
    <definedName name="id_48193_5_36044_1_A" localSheetId="14">'5'!$H$15</definedName>
    <definedName name="id_48193_5_36044_1_B" localSheetId="14">'5'!$I$15</definedName>
    <definedName name="id_48193_5_36044_1_C" localSheetId="14">'5'!$J$15</definedName>
    <definedName name="id_48193_5_36044_1_D" localSheetId="14">'5'!$K$15</definedName>
    <definedName name="id_48193_5_36044_2_A" localSheetId="14">'5'!$H$16</definedName>
    <definedName name="id_48193_5_36044_2_B" localSheetId="14">'5'!$I$16</definedName>
    <definedName name="id_48193_5_36044_2_C" localSheetId="14">'5'!$J$16</definedName>
    <definedName name="id_48193_5_36044_2_D" localSheetId="14">'5'!$K$16</definedName>
    <definedName name="id_48193_5_36044_3_A" localSheetId="14">'5'!$H$17</definedName>
    <definedName name="id_48193_5_36044_3_B" localSheetId="14">'5'!$I$17</definedName>
    <definedName name="id_48193_5_36044_3_C" localSheetId="14">'5'!$J$17</definedName>
    <definedName name="id_48193_5_36044_3_D" localSheetId="14">'5'!$K$17</definedName>
    <definedName name="id_48194_5_36046_1_A" localSheetId="14">'5'!$H$7</definedName>
    <definedName name="id_48194_5_36046_1_B" localSheetId="14">'5'!$I$7</definedName>
    <definedName name="id_48194_5_36046_1_C" localSheetId="14">'5'!$J$7</definedName>
    <definedName name="id_48194_5_36046_1_D" localSheetId="14">'5'!$K$7</definedName>
    <definedName name="id_48194_5_36046_2_A" localSheetId="14">'5'!$H$8</definedName>
    <definedName name="id_48194_5_36046_2_B" localSheetId="14">'5'!$I$8</definedName>
    <definedName name="id_48194_5_36046_2_C" localSheetId="14">'5'!$J$8</definedName>
    <definedName name="id_48194_5_36046_2_D" localSheetId="14">'5'!$K$8</definedName>
    <definedName name="id_48194_5_36046_3_A" localSheetId="14">'5'!$H$9</definedName>
    <definedName name="id_48194_5_36046_3_B" localSheetId="14">'5'!$I$9</definedName>
    <definedName name="id_48194_5_36046_3_C" localSheetId="14">'5'!$J$9</definedName>
    <definedName name="id_48194_5_36046_3_D" localSheetId="14">'5'!$K$9</definedName>
    <definedName name="id_48195_5_36045_1_A" localSheetId="14">'5'!$H$63</definedName>
    <definedName name="id_48195_5_36045_1_B" localSheetId="14">'5'!$I$63</definedName>
    <definedName name="id_48195_5_36045_1_C" localSheetId="14">'5'!$J$63</definedName>
    <definedName name="id_48195_5_36045_1_D" localSheetId="14">'5'!$K$63</definedName>
    <definedName name="id_48195_5_36045_2_A" localSheetId="14">'5'!$H$64</definedName>
    <definedName name="id_48195_5_36045_2_B" localSheetId="14">'5'!$I$64</definedName>
    <definedName name="id_48195_5_36045_2_C" localSheetId="14">'5'!$J$64</definedName>
    <definedName name="id_48195_5_36045_2_D" localSheetId="14">'5'!$K$64</definedName>
    <definedName name="id_48195_5_36045_3_A" localSheetId="14">'5'!$H$65</definedName>
    <definedName name="id_48195_5_36045_3_B" localSheetId="14">'5'!$I$65</definedName>
    <definedName name="id_48195_5_36045_3_C" localSheetId="14">'5'!$J$65</definedName>
    <definedName name="id_48195_5_36045_3_D" localSheetId="14">'5'!$K$65</definedName>
    <definedName name="id_48196_5_36051_1_A" localSheetId="14">'5'!$H$19</definedName>
    <definedName name="id_48196_5_36051_1_B" localSheetId="14">'5'!$I$19</definedName>
    <definedName name="id_48196_5_36051_1_C" localSheetId="14">'5'!$J$19</definedName>
    <definedName name="id_48196_5_36051_1_D" localSheetId="14">'5'!$K$19</definedName>
    <definedName name="id_48196_5_36051_2_A" localSheetId="14">'5'!$H$20</definedName>
    <definedName name="id_48196_5_36051_2_B" localSheetId="14">'5'!$I$20</definedName>
    <definedName name="id_48196_5_36051_2_C" localSheetId="14">'5'!$J$20</definedName>
    <definedName name="id_48196_5_36051_2_D" localSheetId="14">'5'!$K$20</definedName>
    <definedName name="id_48196_5_36051_3_A" localSheetId="14">'5'!$H$21</definedName>
    <definedName name="id_48196_5_36051_3_B" localSheetId="14">'5'!$I$21</definedName>
    <definedName name="id_48196_5_36051_3_C" localSheetId="14">'5'!$J$21</definedName>
    <definedName name="id_48196_5_36051_3_D" localSheetId="14">'5'!$K$21</definedName>
    <definedName name="id_48197_5_36067_1_A" localSheetId="14">'5'!$H$35</definedName>
    <definedName name="id_48197_5_36067_1_B" localSheetId="14">'5'!$I$35</definedName>
    <definedName name="id_48197_5_36067_1_C" localSheetId="14">'5'!$J$35</definedName>
    <definedName name="id_48197_5_36067_1_D" localSheetId="14">'5'!$K$35</definedName>
    <definedName name="id_48197_5_36067_2_A" localSheetId="14">'5'!$H$36</definedName>
    <definedName name="id_48197_5_36067_2_B" localSheetId="14">'5'!$I$36</definedName>
    <definedName name="id_48197_5_36067_2_C" localSheetId="14">'5'!$J$36</definedName>
    <definedName name="id_48197_5_36067_2_D" localSheetId="14">'5'!$K$36</definedName>
    <definedName name="id_48197_5_36067_3_A" localSheetId="14">'5'!$H$37</definedName>
    <definedName name="id_48197_5_36067_3_B" localSheetId="14">'5'!$I$37</definedName>
    <definedName name="id_48197_5_36067_3_C" localSheetId="14">'5'!$J$37</definedName>
    <definedName name="id_48197_5_36067_3_D" localSheetId="14">'5'!$K$37</definedName>
    <definedName name="id_48198_5_36048_1_A" localSheetId="14">'5'!$H$31</definedName>
    <definedName name="id_48198_5_36048_1_B" localSheetId="14">'5'!$I$31</definedName>
    <definedName name="id_48198_5_36048_1_C" localSheetId="14">'5'!$J$31</definedName>
    <definedName name="id_48198_5_36048_1_D" localSheetId="14">'5'!$K$31</definedName>
    <definedName name="id_48198_5_36048_2_A" localSheetId="14">'5'!$H$32</definedName>
    <definedName name="id_48198_5_36048_2_B" localSheetId="14">'5'!$I$32</definedName>
    <definedName name="id_48198_5_36048_2_C" localSheetId="14">'5'!$J$32</definedName>
    <definedName name="id_48198_5_36048_2_D" localSheetId="14">'5'!$K$32</definedName>
    <definedName name="id_48198_5_36048_3_A" localSheetId="14">'5'!$H$33</definedName>
    <definedName name="id_48198_5_36048_3_B" localSheetId="14">'5'!$I$33</definedName>
    <definedName name="id_48198_5_36048_3_C" localSheetId="14">'5'!$J$33</definedName>
    <definedName name="id_48198_5_36048_3_D" localSheetId="14">'5'!$K$33</definedName>
    <definedName name="id_48199_5_36065_1_A" localSheetId="14">'5'!$H$27</definedName>
    <definedName name="id_48199_5_36065_1_B" localSheetId="14">'5'!$I$27</definedName>
    <definedName name="id_48199_5_36065_1_C" localSheetId="14">'5'!$J$27</definedName>
    <definedName name="id_48199_5_36065_1_D" localSheetId="14">'5'!$K$27</definedName>
    <definedName name="id_48199_5_36065_2_A" localSheetId="14">'5'!$H$28</definedName>
    <definedName name="id_48199_5_36065_2_B" localSheetId="14">'5'!$I$28</definedName>
    <definedName name="id_48199_5_36065_2_C" localSheetId="14">'5'!$J$28</definedName>
    <definedName name="id_48199_5_36065_2_D" localSheetId="14">'5'!$K$28</definedName>
    <definedName name="id_48199_5_36065_3_A" localSheetId="14">'5'!$H$29</definedName>
    <definedName name="id_48199_5_36065_3_B" localSheetId="14">'5'!$I$29</definedName>
    <definedName name="id_48199_5_36065_3_C" localSheetId="14">'5'!$J$29</definedName>
    <definedName name="id_48199_5_36065_3_D" localSheetId="14">'5'!$K$29</definedName>
    <definedName name="id_48200_5_36054_1_A" localSheetId="14">'5'!$H$67</definedName>
    <definedName name="id_48200_5_36054_1_B" localSheetId="14">'5'!$I$67</definedName>
    <definedName name="id_48200_5_36054_1_C" localSheetId="14">'5'!$J$67</definedName>
    <definedName name="id_48200_5_36054_1_D" localSheetId="14">'5'!$K$67</definedName>
    <definedName name="id_48200_5_36054_2_A" localSheetId="14">'5'!$H$68</definedName>
    <definedName name="id_48200_5_36054_2_B" localSheetId="14">'5'!$I$68</definedName>
    <definedName name="id_48200_5_36054_2_C" localSheetId="14">'5'!$J$68</definedName>
    <definedName name="id_48200_5_36054_2_D" localSheetId="14">'5'!$K$68</definedName>
    <definedName name="id_48200_5_36054_3_A" localSheetId="14">'5'!$H$69</definedName>
    <definedName name="id_48200_5_36054_3_B" localSheetId="14">'5'!$I$69</definedName>
    <definedName name="id_48200_5_36054_3_C" localSheetId="14">'5'!$J$69</definedName>
    <definedName name="id_48200_5_36054_3_D" localSheetId="14">'5'!$K$69</definedName>
    <definedName name="id_48201_5_36064_1_A" localSheetId="14">'5'!$H$47</definedName>
    <definedName name="id_48201_5_36064_1_B" localSheetId="14">'5'!$I$47</definedName>
    <definedName name="id_48201_5_36064_1_C" localSheetId="14">'5'!$J$47</definedName>
    <definedName name="id_48201_5_36064_1_D" localSheetId="14">'5'!$K$47</definedName>
    <definedName name="id_48201_5_36064_2_A" localSheetId="14">'5'!$H$48</definedName>
    <definedName name="id_48201_5_36064_2_B" localSheetId="14">'5'!$I$48</definedName>
    <definedName name="id_48201_5_36064_2_C" localSheetId="14">'5'!$J$48</definedName>
    <definedName name="id_48201_5_36064_2_D" localSheetId="14">'5'!$K$48</definedName>
    <definedName name="id_48201_5_36064_3_A" localSheetId="14">'5'!$H$49</definedName>
    <definedName name="id_48201_5_36064_3_B" localSheetId="14">'5'!$I$49</definedName>
    <definedName name="id_48201_5_36064_3_C" localSheetId="14">'5'!$J$49</definedName>
    <definedName name="id_48201_5_36064_3_D" localSheetId="14">'5'!$K$49</definedName>
    <definedName name="_xlnm.Print_Titles" localSheetId="14">'5'!$1:$6</definedName>
    <definedName name="results" localSheetId="14">'5'!$H$7:$K$10</definedName>
    <definedName name="round1" localSheetId="14">'5'!$G$2</definedName>
    <definedName name="round2" localSheetId="14">'5'!$G$3</definedName>
    <definedName name="round3" localSheetId="14">'5'!$G$4</definedName>
    <definedName name="round4" localSheetId="14">'5'!$G$5</definedName>
    <definedName name="_xlnm._FilterDatabase" localSheetId="15">'6'!$A$7:$O$10</definedName>
    <definedName name="domare" localSheetId="15">'6'!$G$1</definedName>
    <definedName name="ekipage" localSheetId="15">'6'!$A$7:$R$10</definedName>
    <definedName name="id_48202_6_36053_1_A" localSheetId="15">'6'!$H$23</definedName>
    <definedName name="id_48202_6_36053_1_B" localSheetId="15">'6'!$I$23</definedName>
    <definedName name="id_48202_6_36053_1_C" localSheetId="15">'6'!$J$23</definedName>
    <definedName name="id_48202_6_36053_1_D" localSheetId="15">'6'!$K$23</definedName>
    <definedName name="id_48202_6_36053_2_A" localSheetId="15">'6'!$H$24</definedName>
    <definedName name="id_48202_6_36053_2_B" localSheetId="15">'6'!$I$24</definedName>
    <definedName name="id_48202_6_36053_2_C" localSheetId="15">'6'!$J$24</definedName>
    <definedName name="id_48202_6_36053_2_D" localSheetId="15">'6'!$K$24</definedName>
    <definedName name="id_48202_6_36053_3_A" localSheetId="15">'6'!$H$25</definedName>
    <definedName name="id_48202_6_36053_3_B" localSheetId="15">'6'!$I$25</definedName>
    <definedName name="id_48202_6_36053_3_C" localSheetId="15">'6'!$J$25</definedName>
    <definedName name="id_48202_6_36053_3_D" localSheetId="15">'6'!$K$25</definedName>
    <definedName name="id_48203_6_36066_1_A" localSheetId="15">'6'!$H$39</definedName>
    <definedName name="id_48203_6_36066_1_B" localSheetId="15">'6'!$I$39</definedName>
    <definedName name="id_48203_6_36066_1_C" localSheetId="15">'6'!$J$39</definedName>
    <definedName name="id_48203_6_36066_1_D" localSheetId="15">'6'!$K$39</definedName>
    <definedName name="id_48203_6_36066_2_A" localSheetId="15">'6'!$H$40</definedName>
    <definedName name="id_48203_6_36066_2_B" localSheetId="15">'6'!$I$40</definedName>
    <definedName name="id_48203_6_36066_2_C" localSheetId="15">'6'!$J$40</definedName>
    <definedName name="id_48203_6_36066_2_D" localSheetId="15">'6'!$K$40</definedName>
    <definedName name="id_48203_6_36066_3_A" localSheetId="15">'6'!$H$41</definedName>
    <definedName name="id_48203_6_36066_3_B" localSheetId="15">'6'!$I$41</definedName>
    <definedName name="id_48203_6_36066_3_C" localSheetId="15">'6'!$J$41</definedName>
    <definedName name="id_48203_6_36066_3_D" localSheetId="15">'6'!$K$41</definedName>
    <definedName name="id_48204_6_36056_1_A" localSheetId="15">'6'!$H$67</definedName>
    <definedName name="id_48204_6_36056_1_B" localSheetId="15">'6'!$I$67</definedName>
    <definedName name="id_48204_6_36056_1_C" localSheetId="15">'6'!$J$67</definedName>
    <definedName name="id_48204_6_36056_1_D" localSheetId="15">'6'!$K$67</definedName>
    <definedName name="id_48204_6_36056_2_A" localSheetId="15">'6'!$H$68</definedName>
    <definedName name="id_48204_6_36056_2_B" localSheetId="15">'6'!$I$68</definedName>
    <definedName name="id_48204_6_36056_2_C" localSheetId="15">'6'!$J$68</definedName>
    <definedName name="id_48204_6_36056_2_D" localSheetId="15">'6'!$K$68</definedName>
    <definedName name="id_48204_6_36056_3_A" localSheetId="15">'6'!$H$69</definedName>
    <definedName name="id_48204_6_36056_3_B" localSheetId="15">'6'!$I$69</definedName>
    <definedName name="id_48204_6_36056_3_C" localSheetId="15">'6'!$J$69</definedName>
    <definedName name="id_48204_6_36056_3_D" localSheetId="15">'6'!$K$69</definedName>
    <definedName name="id_48205_6_36052_1_A" localSheetId="15">'6'!$H$71</definedName>
    <definedName name="id_48205_6_36052_1_B" localSheetId="15">'6'!$I$71</definedName>
    <definedName name="id_48205_6_36052_1_C" localSheetId="15">'6'!$J$71</definedName>
    <definedName name="id_48205_6_36052_1_D" localSheetId="15">'6'!$K$71</definedName>
    <definedName name="id_48205_6_36052_2_A" localSheetId="15">'6'!$H$72</definedName>
    <definedName name="id_48205_6_36052_2_B" localSheetId="15">'6'!$I$72</definedName>
    <definedName name="id_48205_6_36052_2_C" localSheetId="15">'6'!$J$72</definedName>
    <definedName name="id_48205_6_36052_2_D" localSheetId="15">'6'!$K$72</definedName>
    <definedName name="id_48205_6_36052_3_A" localSheetId="15">'6'!$H$73</definedName>
    <definedName name="id_48205_6_36052_3_B" localSheetId="15">'6'!$I$73</definedName>
    <definedName name="id_48205_6_36052_3_C" localSheetId="15">'6'!$J$73</definedName>
    <definedName name="id_48205_6_36052_3_D" localSheetId="15">'6'!$K$73</definedName>
    <definedName name="id_48206_6_36052_1_A" localSheetId="15">'6'!$H$75</definedName>
    <definedName name="id_48206_6_36052_1_B" localSheetId="15">'6'!$I$75</definedName>
    <definedName name="id_48206_6_36052_1_C" localSheetId="15">'6'!$J$75</definedName>
    <definedName name="id_48206_6_36052_1_D" localSheetId="15">'6'!$K$75</definedName>
    <definedName name="id_48206_6_36052_2_A" localSheetId="15">'6'!$H$76</definedName>
    <definedName name="id_48206_6_36052_2_B" localSheetId="15">'6'!$I$76</definedName>
    <definedName name="id_48206_6_36052_2_C" localSheetId="15">'6'!$J$76</definedName>
    <definedName name="id_48206_6_36052_2_D" localSheetId="15">'6'!$K$76</definedName>
    <definedName name="id_48206_6_36052_3_A" localSheetId="15">'6'!$H$77</definedName>
    <definedName name="id_48206_6_36052_3_B" localSheetId="15">'6'!$I$77</definedName>
    <definedName name="id_48206_6_36052_3_C" localSheetId="15">'6'!$J$77</definedName>
    <definedName name="id_48206_6_36052_3_D" localSheetId="15">'6'!$K$77</definedName>
    <definedName name="id_48207_6_36053_1_A" localSheetId="15">'6'!$H$35</definedName>
    <definedName name="id_48207_6_36053_1_B" localSheetId="15">'6'!$I$35</definedName>
    <definedName name="id_48207_6_36053_1_C" localSheetId="15">'6'!$J$35</definedName>
    <definedName name="id_48207_6_36053_1_D" localSheetId="15">'6'!$K$35</definedName>
    <definedName name="id_48207_6_36053_2_A" localSheetId="15">'6'!$H$36</definedName>
    <definedName name="id_48207_6_36053_2_B" localSheetId="15">'6'!$I$36</definedName>
    <definedName name="id_48207_6_36053_2_C" localSheetId="15">'6'!$J$36</definedName>
    <definedName name="id_48207_6_36053_2_D" localSheetId="15">'6'!$K$36</definedName>
    <definedName name="id_48207_6_36053_3_A" localSheetId="15">'6'!$H$37</definedName>
    <definedName name="id_48207_6_36053_3_B" localSheetId="15">'6'!$I$37</definedName>
    <definedName name="id_48207_6_36053_3_C" localSheetId="15">'6'!$J$37</definedName>
    <definedName name="id_48207_6_36053_3_D" localSheetId="15">'6'!$K$37</definedName>
    <definedName name="id_48208_6_36053_1_A" localSheetId="15">'6'!$H$31</definedName>
    <definedName name="id_48208_6_36053_1_B" localSheetId="15">'6'!$I$31</definedName>
    <definedName name="id_48208_6_36053_1_C" localSheetId="15">'6'!$J$31</definedName>
    <definedName name="id_48208_6_36053_1_D" localSheetId="15">'6'!$K$31</definedName>
    <definedName name="id_48208_6_36053_2_A" localSheetId="15">'6'!$H$32</definedName>
    <definedName name="id_48208_6_36053_2_B" localSheetId="15">'6'!$I$32</definedName>
    <definedName name="id_48208_6_36053_2_C" localSheetId="15">'6'!$J$32</definedName>
    <definedName name="id_48208_6_36053_2_D" localSheetId="15">'6'!$K$32</definedName>
    <definedName name="id_48208_6_36053_3_A" localSheetId="15">'6'!$H$33</definedName>
    <definedName name="id_48208_6_36053_3_B" localSheetId="15">'6'!$I$33</definedName>
    <definedName name="id_48208_6_36053_3_C" localSheetId="15">'6'!$J$33</definedName>
    <definedName name="id_48208_6_36053_3_D" localSheetId="15">'6'!$K$33</definedName>
    <definedName name="id_48209_6_36055_1_A" localSheetId="15">'6'!$H$47</definedName>
    <definedName name="id_48209_6_36055_1_B" localSheetId="15">'6'!$I$47</definedName>
    <definedName name="id_48209_6_36055_1_C" localSheetId="15">'6'!$J$47</definedName>
    <definedName name="id_48209_6_36055_1_D" localSheetId="15">'6'!$K$47</definedName>
    <definedName name="id_48209_6_36055_2_A" localSheetId="15">'6'!$H$48</definedName>
    <definedName name="id_48209_6_36055_2_B" localSheetId="15">'6'!$I$48</definedName>
    <definedName name="id_48209_6_36055_2_C" localSheetId="15">'6'!$J$48</definedName>
    <definedName name="id_48209_6_36055_2_D" localSheetId="15">'6'!$K$48</definedName>
    <definedName name="id_48209_6_36055_3_A" localSheetId="15">'6'!$H$49</definedName>
    <definedName name="id_48209_6_36055_3_B" localSheetId="15">'6'!$I$49</definedName>
    <definedName name="id_48209_6_36055_3_C" localSheetId="15">'6'!$J$49</definedName>
    <definedName name="id_48209_6_36055_3_D" localSheetId="15">'6'!$K$49</definedName>
    <definedName name="id_48210_6_36044_1_A" localSheetId="15">'6'!$H$7</definedName>
    <definedName name="id_48210_6_36044_1_B" localSheetId="15">'6'!$I$7</definedName>
    <definedName name="id_48210_6_36044_1_C" localSheetId="15">'6'!$J$7</definedName>
    <definedName name="id_48210_6_36044_1_D" localSheetId="15">'6'!$K$7</definedName>
    <definedName name="id_48210_6_36044_2_A" localSheetId="15">'6'!$H$8</definedName>
    <definedName name="id_48210_6_36044_2_B" localSheetId="15">'6'!$I$8</definedName>
    <definedName name="id_48210_6_36044_2_C" localSheetId="15">'6'!$J$8</definedName>
    <definedName name="id_48210_6_36044_2_D" localSheetId="15">'6'!$K$8</definedName>
    <definedName name="id_48210_6_36044_3_A" localSheetId="15">'6'!$H$9</definedName>
    <definedName name="id_48210_6_36044_3_B" localSheetId="15">'6'!$I$9</definedName>
    <definedName name="id_48210_6_36044_3_C" localSheetId="15">'6'!$J$9</definedName>
    <definedName name="id_48210_6_36044_3_D" localSheetId="15">'6'!$K$9</definedName>
    <definedName name="id_48211_6_36056_1_A" localSheetId="15">'6'!$H$63</definedName>
    <definedName name="id_48211_6_36056_1_B" localSheetId="15">'6'!$I$63</definedName>
    <definedName name="id_48211_6_36056_1_C" localSheetId="15">'6'!$J$63</definedName>
    <definedName name="id_48211_6_36056_1_D" localSheetId="15">'6'!$K$63</definedName>
    <definedName name="id_48211_6_36056_2_A" localSheetId="15">'6'!$H$64</definedName>
    <definedName name="id_48211_6_36056_2_B" localSheetId="15">'6'!$I$64</definedName>
    <definedName name="id_48211_6_36056_2_C" localSheetId="15">'6'!$J$64</definedName>
    <definedName name="id_48211_6_36056_2_D" localSheetId="15">'6'!$K$64</definedName>
    <definedName name="id_48211_6_36056_3_A" localSheetId="15">'6'!$H$65</definedName>
    <definedName name="id_48211_6_36056_3_B" localSheetId="15">'6'!$I$65</definedName>
    <definedName name="id_48211_6_36056_3_C" localSheetId="15">'6'!$J$65</definedName>
    <definedName name="id_48211_6_36056_3_D" localSheetId="15">'6'!$K$65</definedName>
    <definedName name="id_48212_6_36057_1_A" localSheetId="15">'6'!$H$11</definedName>
    <definedName name="id_48212_6_36057_1_B" localSheetId="15">'6'!$I$11</definedName>
    <definedName name="id_48212_6_36057_1_C" localSheetId="15">'6'!$J$11</definedName>
    <definedName name="id_48212_6_36057_1_D" localSheetId="15">'6'!$K$11</definedName>
    <definedName name="id_48212_6_36057_2_A" localSheetId="15">'6'!$H$12</definedName>
    <definedName name="id_48212_6_36057_2_B" localSheetId="15">'6'!$I$12</definedName>
    <definedName name="id_48212_6_36057_2_C" localSheetId="15">'6'!$J$12</definedName>
    <definedName name="id_48212_6_36057_2_D" localSheetId="15">'6'!$K$12</definedName>
    <definedName name="id_48212_6_36057_3_A" localSheetId="15">'6'!$H$13</definedName>
    <definedName name="id_48212_6_36057_3_B" localSheetId="15">'6'!$I$13</definedName>
    <definedName name="id_48212_6_36057_3_C" localSheetId="15">'6'!$J$13</definedName>
    <definedName name="id_48212_6_36057_3_D" localSheetId="15">'6'!$K$13</definedName>
    <definedName name="id_48213_6_36057_1_A" localSheetId="15">'6'!$H$15</definedName>
    <definedName name="id_48213_6_36057_1_B" localSheetId="15">'6'!$I$15</definedName>
    <definedName name="id_48213_6_36057_1_C" localSheetId="15">'6'!$J$15</definedName>
    <definedName name="id_48213_6_36057_1_D" localSheetId="15">'6'!$K$15</definedName>
    <definedName name="id_48213_6_36057_2_A" localSheetId="15">'6'!$H$16</definedName>
    <definedName name="id_48213_6_36057_2_B" localSheetId="15">'6'!$I$16</definedName>
    <definedName name="id_48213_6_36057_2_C" localSheetId="15">'6'!$J$16</definedName>
    <definedName name="id_48213_6_36057_2_D" localSheetId="15">'6'!$K$16</definedName>
    <definedName name="id_48213_6_36057_3_A" localSheetId="15">'6'!$H$17</definedName>
    <definedName name="id_48213_6_36057_3_B" localSheetId="15">'6'!$I$17</definedName>
    <definedName name="id_48213_6_36057_3_C" localSheetId="15">'6'!$J$17</definedName>
    <definedName name="id_48213_6_36057_3_D" localSheetId="15">'6'!$K$17</definedName>
    <definedName name="id_48214_6_36061_1_A" localSheetId="15">'6'!$H$51</definedName>
    <definedName name="id_48214_6_36061_1_B" localSheetId="15">'6'!$I$51</definedName>
    <definedName name="id_48214_6_36061_1_C" localSheetId="15">'6'!$J$51</definedName>
    <definedName name="id_48214_6_36061_1_D" localSheetId="15">'6'!$K$51</definedName>
    <definedName name="id_48214_6_36061_2_A" localSheetId="15">'6'!$H$52</definedName>
    <definedName name="id_48214_6_36061_2_B" localSheetId="15">'6'!$I$52</definedName>
    <definedName name="id_48214_6_36061_2_C" localSheetId="15">'6'!$J$52</definedName>
    <definedName name="id_48214_6_36061_2_D" localSheetId="15">'6'!$K$52</definedName>
    <definedName name="id_48214_6_36061_3_A" localSheetId="15">'6'!$H$53</definedName>
    <definedName name="id_48214_6_36061_3_B" localSheetId="15">'6'!$I$53</definedName>
    <definedName name="id_48214_6_36061_3_C" localSheetId="15">'6'!$J$53</definedName>
    <definedName name="id_48214_6_36061_3_D" localSheetId="15">'6'!$K$53</definedName>
    <definedName name="id_48215_6_36053_1_A" localSheetId="15">'6'!$H$27</definedName>
    <definedName name="id_48215_6_36053_1_B" localSheetId="15">'6'!$I$27</definedName>
    <definedName name="id_48215_6_36053_1_C" localSheetId="15">'6'!$J$27</definedName>
    <definedName name="id_48215_6_36053_1_D" localSheetId="15">'6'!$K$27</definedName>
    <definedName name="id_48215_6_36053_2_A" localSheetId="15">'6'!$H$28</definedName>
    <definedName name="id_48215_6_36053_2_B" localSheetId="15">'6'!$I$28</definedName>
    <definedName name="id_48215_6_36053_2_C" localSheetId="15">'6'!$J$28</definedName>
    <definedName name="id_48215_6_36053_2_D" localSheetId="15">'6'!$K$28</definedName>
    <definedName name="id_48215_6_36053_3_A" localSheetId="15">'6'!$H$29</definedName>
    <definedName name="id_48215_6_36053_3_B" localSheetId="15">'6'!$I$29</definedName>
    <definedName name="id_48215_6_36053_3_C" localSheetId="15">'6'!$J$29</definedName>
    <definedName name="id_48215_6_36053_3_D" localSheetId="15">'6'!$K$29</definedName>
    <definedName name="id_48216_6_36058_1_A" localSheetId="15">'6'!$H$59</definedName>
    <definedName name="id_48216_6_36058_1_B" localSheetId="15">'6'!$I$59</definedName>
    <definedName name="id_48216_6_36058_1_C" localSheetId="15">'6'!$J$59</definedName>
    <definedName name="id_48216_6_36058_1_D" localSheetId="15">'6'!$K$59</definedName>
    <definedName name="id_48216_6_36058_2_A" localSheetId="15">'6'!$H$60</definedName>
    <definedName name="id_48216_6_36058_2_B" localSheetId="15">'6'!$I$60</definedName>
    <definedName name="id_48216_6_36058_2_C" localSheetId="15">'6'!$J$60</definedName>
    <definedName name="id_48216_6_36058_2_D" localSheetId="15">'6'!$K$60</definedName>
    <definedName name="id_48216_6_36058_3_A" localSheetId="15">'6'!$H$61</definedName>
    <definedName name="id_48216_6_36058_3_B" localSheetId="15">'6'!$I$61</definedName>
    <definedName name="id_48216_6_36058_3_C" localSheetId="15">'6'!$J$61</definedName>
    <definedName name="id_48216_6_36058_3_D" localSheetId="15">'6'!$K$61</definedName>
    <definedName name="id_48217_6_36041_1_A" localSheetId="15">'6'!$H$43</definedName>
    <definedName name="id_48217_6_36041_1_B" localSheetId="15">'6'!$I$43</definedName>
    <definedName name="id_48217_6_36041_1_C" localSheetId="15">'6'!$J$43</definedName>
    <definedName name="id_48217_6_36041_1_D" localSheetId="15">'6'!$K$43</definedName>
    <definedName name="id_48217_6_36041_2_A" localSheetId="15">'6'!$H$44</definedName>
    <definedName name="id_48217_6_36041_2_B" localSheetId="15">'6'!$I$44</definedName>
    <definedName name="id_48217_6_36041_2_C" localSheetId="15">'6'!$J$44</definedName>
    <definedName name="id_48217_6_36041_2_D" localSheetId="15">'6'!$K$44</definedName>
    <definedName name="id_48217_6_36041_3_A" localSheetId="15">'6'!$H$45</definedName>
    <definedName name="id_48217_6_36041_3_B" localSheetId="15">'6'!$I$45</definedName>
    <definedName name="id_48217_6_36041_3_C" localSheetId="15">'6'!$J$45</definedName>
    <definedName name="id_48217_6_36041_3_D" localSheetId="15">'6'!$K$45</definedName>
    <definedName name="id_48218_6_36059_1_A" localSheetId="15">'6'!$H$19</definedName>
    <definedName name="id_48218_6_36059_1_B" localSheetId="15">'6'!$I$19</definedName>
    <definedName name="id_48218_6_36059_1_C" localSheetId="15">'6'!$J$19</definedName>
    <definedName name="id_48218_6_36059_1_D" localSheetId="15">'6'!$K$19</definedName>
    <definedName name="id_48218_6_36059_2_A" localSheetId="15">'6'!$H$20</definedName>
    <definedName name="id_48218_6_36059_2_B" localSheetId="15">'6'!$I$20</definedName>
    <definedName name="id_48218_6_36059_2_C" localSheetId="15">'6'!$J$20</definedName>
    <definedName name="id_48218_6_36059_2_D" localSheetId="15">'6'!$K$20</definedName>
    <definedName name="id_48218_6_36059_3_A" localSheetId="15">'6'!$H$21</definedName>
    <definedName name="id_48218_6_36059_3_B" localSheetId="15">'6'!$I$21</definedName>
    <definedName name="id_48218_6_36059_3_C" localSheetId="15">'6'!$J$21</definedName>
    <definedName name="id_48218_6_36059_3_D" localSheetId="15">'6'!$K$21</definedName>
    <definedName name="id_48219_6_36061_1_A" localSheetId="15">'6'!$H$55</definedName>
    <definedName name="id_48219_6_36061_1_B" localSheetId="15">'6'!$I$55</definedName>
    <definedName name="id_48219_6_36061_1_C" localSheetId="15">'6'!$J$55</definedName>
    <definedName name="id_48219_6_36061_1_D" localSheetId="15">'6'!$K$55</definedName>
    <definedName name="id_48219_6_36061_2_A" localSheetId="15">'6'!$H$56</definedName>
    <definedName name="id_48219_6_36061_2_B" localSheetId="15">'6'!$I$56</definedName>
    <definedName name="id_48219_6_36061_2_C" localSheetId="15">'6'!$J$56</definedName>
    <definedName name="id_48219_6_36061_2_D" localSheetId="15">'6'!$K$56</definedName>
    <definedName name="id_48219_6_36061_3_A" localSheetId="15">'6'!$H$57</definedName>
    <definedName name="id_48219_6_36061_3_B" localSheetId="15">'6'!$I$57</definedName>
    <definedName name="id_48219_6_36061_3_C" localSheetId="15">'6'!$J$57</definedName>
    <definedName name="id_48219_6_36061_3_D" localSheetId="15">'6'!$K$57</definedName>
    <definedName name="_xlnm.Print_Titles" localSheetId="15">'6'!$1:$6</definedName>
    <definedName name="results" localSheetId="15">'6'!$H$7:$K$10</definedName>
    <definedName name="round1" localSheetId="15">'6'!$G$2</definedName>
    <definedName name="round2" localSheetId="15">'6'!$G$3</definedName>
    <definedName name="round3" localSheetId="15">'6'!$G$4</definedName>
    <definedName name="round4" localSheetId="15">'6'!$G$5</definedName>
    <definedName name="_xlnm._FilterDatabase" localSheetId="16">'7'!$A$7:$O$10</definedName>
    <definedName name="domare" localSheetId="16">'7'!$G$1</definedName>
    <definedName name="ekipage" localSheetId="16">'7'!$A$7:$R$10</definedName>
    <definedName name="id_30504_7_36055_1_A" localSheetId="16">'7'!$H$7</definedName>
    <definedName name="id_30504_7_36055_1_B" localSheetId="16">'7'!$I$7</definedName>
    <definedName name="id_30504_7_36055_1_C" localSheetId="16">'7'!$J$7</definedName>
    <definedName name="id_30504_7_36055_1_D" localSheetId="16">'7'!$K$7</definedName>
    <definedName name="id_30504_7_36055_2_A" localSheetId="16">'7'!$H$8</definedName>
    <definedName name="id_30504_7_36055_2_B" localSheetId="16">'7'!$I$8</definedName>
    <definedName name="id_30504_7_36055_2_C" localSheetId="16">'7'!$J$8</definedName>
    <definedName name="id_30504_7_36055_2_D" localSheetId="16">'7'!$K$8</definedName>
    <definedName name="_xlnm.Print_Titles" localSheetId="16">'7'!$1:$6</definedName>
    <definedName name="results" localSheetId="16">'7'!$H$7:$K$10</definedName>
    <definedName name="round1" localSheetId="16">'7'!$G$2</definedName>
    <definedName name="round2" localSheetId="16">'7'!$G$3</definedName>
    <definedName name="round3" localSheetId="16">'7'!$G$4</definedName>
    <definedName name="round4" localSheetId="16">'7'!$G$5</definedName>
    <definedName name="_xlnm._FilterDatabase" localSheetId="17">'8'!$A$7:$O$10</definedName>
    <definedName name="domare" localSheetId="17">'8'!$G$1</definedName>
    <definedName name="ekipage" localSheetId="17">'8'!$A$7:$R$10</definedName>
    <definedName name="id_48220_8_36051_1_A" localSheetId="17">'8'!$H$7</definedName>
    <definedName name="id_48220_8_36051_1_B" localSheetId="17">'8'!$I$7</definedName>
    <definedName name="id_48220_8_36051_1_C" localSheetId="17">'8'!$J$7</definedName>
    <definedName name="id_48220_8_36051_1_D" localSheetId="17">'8'!$K$7</definedName>
    <definedName name="id_48220_8_36051_2_A" localSheetId="17">'8'!$H$8</definedName>
    <definedName name="id_48220_8_36051_2_B" localSheetId="17">'8'!$I$8</definedName>
    <definedName name="id_48220_8_36051_2_C" localSheetId="17">'8'!$J$8</definedName>
    <definedName name="id_48220_8_36051_2_D" localSheetId="17">'8'!$K$8</definedName>
    <definedName name="id_48220_8_36051_3_A" localSheetId="17">'8'!$H$9</definedName>
    <definedName name="id_48220_8_36051_3_B" localSheetId="17">'8'!$I$9</definedName>
    <definedName name="id_48220_8_36051_3_C" localSheetId="17">'8'!$J$9</definedName>
    <definedName name="id_48220_8_36051_3_D" localSheetId="17">'8'!$K$9</definedName>
    <definedName name="id_48221_8_36060_1_A" localSheetId="17">'8'!$H$23</definedName>
    <definedName name="id_48221_8_36060_1_B" localSheetId="17">'8'!$I$23</definedName>
    <definedName name="id_48221_8_36060_1_C" localSheetId="17">'8'!$J$23</definedName>
    <definedName name="id_48221_8_36060_1_D" localSheetId="17">'8'!$K$23</definedName>
    <definedName name="id_48221_8_36060_2_A" localSheetId="17">'8'!$H$24</definedName>
    <definedName name="id_48221_8_36060_2_B" localSheetId="17">'8'!$I$24</definedName>
    <definedName name="id_48221_8_36060_2_C" localSheetId="17">'8'!$J$24</definedName>
    <definedName name="id_48221_8_36060_2_D" localSheetId="17">'8'!$K$24</definedName>
    <definedName name="id_48221_8_36060_3_A" localSheetId="17">'8'!$H$25</definedName>
    <definedName name="id_48221_8_36060_3_B" localSheetId="17">'8'!$I$25</definedName>
    <definedName name="id_48221_8_36060_3_C" localSheetId="17">'8'!$J$25</definedName>
    <definedName name="id_48221_8_36060_3_D" localSheetId="17">'8'!$K$25</definedName>
    <definedName name="id_48222_8_36067_1_A" localSheetId="17">'8'!$H$11</definedName>
    <definedName name="id_48222_8_36067_1_B" localSheetId="17">'8'!$I$11</definedName>
    <definedName name="id_48222_8_36067_1_C" localSheetId="17">'8'!$J$11</definedName>
    <definedName name="id_48222_8_36067_1_D" localSheetId="17">'8'!$K$11</definedName>
    <definedName name="id_48222_8_36067_2_A" localSheetId="17">'8'!$H$12</definedName>
    <definedName name="id_48222_8_36067_2_B" localSheetId="17">'8'!$I$12</definedName>
    <definedName name="id_48222_8_36067_2_C" localSheetId="17">'8'!$J$12</definedName>
    <definedName name="id_48222_8_36067_2_D" localSheetId="17">'8'!$K$12</definedName>
    <definedName name="id_48222_8_36067_3_A" localSheetId="17">'8'!$H$13</definedName>
    <definedName name="id_48222_8_36067_3_B" localSheetId="17">'8'!$I$13</definedName>
    <definedName name="id_48222_8_36067_3_C" localSheetId="17">'8'!$J$13</definedName>
    <definedName name="id_48222_8_36067_3_D" localSheetId="17">'8'!$K$13</definedName>
    <definedName name="id_48223_8_36041_1_A" localSheetId="17">'8'!$H$15</definedName>
    <definedName name="id_48223_8_36041_1_B" localSheetId="17">'8'!$I$15</definedName>
    <definedName name="id_48223_8_36041_1_C" localSheetId="17">'8'!$J$15</definedName>
    <definedName name="id_48223_8_36041_1_D" localSheetId="17">'8'!$K$15</definedName>
    <definedName name="id_48223_8_36041_2_A" localSheetId="17">'8'!$H$16</definedName>
    <definedName name="id_48223_8_36041_2_B" localSheetId="17">'8'!$I$16</definedName>
    <definedName name="id_48223_8_36041_2_C" localSheetId="17">'8'!$J$16</definedName>
    <definedName name="id_48223_8_36041_2_D" localSheetId="17">'8'!$K$16</definedName>
    <definedName name="id_48223_8_36041_3_A" localSheetId="17">'8'!$H$17</definedName>
    <definedName name="id_48223_8_36041_3_B" localSheetId="17">'8'!$I$17</definedName>
    <definedName name="id_48223_8_36041_3_C" localSheetId="17">'8'!$J$17</definedName>
    <definedName name="id_48223_8_36041_3_D" localSheetId="17">'8'!$K$17</definedName>
    <definedName name="id_48233_8_36062_1_A" localSheetId="17">'8'!$H$27</definedName>
    <definedName name="id_48233_8_36062_1_B" localSheetId="17">'8'!$I$27</definedName>
    <definedName name="id_48233_8_36062_1_C" localSheetId="17">'8'!$J$27</definedName>
    <definedName name="id_48233_8_36062_1_D" localSheetId="17">'8'!$K$27</definedName>
    <definedName name="id_48233_8_36062_2_A" localSheetId="17">'8'!$H$28</definedName>
    <definedName name="id_48233_8_36062_2_B" localSheetId="17">'8'!$I$28</definedName>
    <definedName name="id_48233_8_36062_2_C" localSheetId="17">'8'!$J$28</definedName>
    <definedName name="id_48233_8_36062_2_D" localSheetId="17">'8'!$K$28</definedName>
    <definedName name="id_48233_8_36062_3_A" localSheetId="17">'8'!$H$29</definedName>
    <definedName name="id_48233_8_36062_3_B" localSheetId="17">'8'!$I$29</definedName>
    <definedName name="id_48233_8_36062_3_C" localSheetId="17">'8'!$J$29</definedName>
    <definedName name="id_48233_8_36062_3_D" localSheetId="17">'8'!$K$29</definedName>
    <definedName name="id_48262_8_36054_1_A" localSheetId="17">'8'!$H$19</definedName>
    <definedName name="id_48262_8_36054_1_B" localSheetId="17">'8'!$I$19</definedName>
    <definedName name="id_48262_8_36054_1_C" localSheetId="17">'8'!$J$19</definedName>
    <definedName name="id_48262_8_36054_1_D" localSheetId="17">'8'!$K$19</definedName>
    <definedName name="id_48262_8_36054_2_A" localSheetId="17">'8'!$H$20</definedName>
    <definedName name="id_48262_8_36054_2_B" localSheetId="17">'8'!$I$20</definedName>
    <definedName name="id_48262_8_36054_2_C" localSheetId="17">'8'!$J$20</definedName>
    <definedName name="id_48262_8_36054_2_D" localSheetId="17">'8'!$K$20</definedName>
    <definedName name="id_48262_8_36054_3_A" localSheetId="17">'8'!$H$21</definedName>
    <definedName name="id_48262_8_36054_3_B" localSheetId="17">'8'!$I$21</definedName>
    <definedName name="id_48262_8_36054_3_C" localSheetId="17">'8'!$J$21</definedName>
    <definedName name="id_48262_8_36054_3_D" localSheetId="17">'8'!$K$21</definedName>
    <definedName name="_xlnm.Print_Titles" localSheetId="17">'8'!$1:$6</definedName>
    <definedName name="results" localSheetId="17">'8'!$H$7:$K$10</definedName>
    <definedName name="round1" localSheetId="17">'8'!$G$2</definedName>
    <definedName name="round2" localSheetId="17">'8'!$G$3</definedName>
    <definedName name="round3" localSheetId="17">'8'!$G$4</definedName>
    <definedName name="round4" localSheetId="17">'8'!$G$5</definedName>
    <definedName name="_xlnm._FilterDatabase" localSheetId="18">'9'!$A$7:$O$10</definedName>
    <definedName name="domare" localSheetId="18">'9'!$G$1</definedName>
    <definedName name="ekipage" localSheetId="18">'9'!$A$7:$R$10</definedName>
    <definedName name="id_48224_9_36056_1_A" localSheetId="18">'9'!$H$23</definedName>
    <definedName name="id_48224_9_36056_1_B" localSheetId="18">'9'!$I$23</definedName>
    <definedName name="id_48224_9_36056_1_C" localSheetId="18">'9'!$J$23</definedName>
    <definedName name="id_48224_9_36056_1_D" localSheetId="18">'9'!$K$23</definedName>
    <definedName name="id_48224_9_36056_2_A" localSheetId="18">'9'!$H$24</definedName>
    <definedName name="id_48224_9_36056_2_B" localSheetId="18">'9'!$I$24</definedName>
    <definedName name="id_48224_9_36056_2_C" localSheetId="18">'9'!$J$24</definedName>
    <definedName name="id_48224_9_36056_2_D" localSheetId="18">'9'!$K$24</definedName>
    <definedName name="id_48224_9_36056_3_A" localSheetId="18">'9'!$H$25</definedName>
    <definedName name="id_48224_9_36056_3_B" localSheetId="18">'9'!$I$25</definedName>
    <definedName name="id_48224_9_36056_3_C" localSheetId="18">'9'!$J$25</definedName>
    <definedName name="id_48224_9_36056_3_D" localSheetId="18">'9'!$K$25</definedName>
    <definedName name="id_48225_9_36060_1_A" localSheetId="18">'9'!$H$15</definedName>
    <definedName name="id_48225_9_36060_1_B" localSheetId="18">'9'!$I$15</definedName>
    <definedName name="id_48225_9_36060_1_C" localSheetId="18">'9'!$J$15</definedName>
    <definedName name="id_48225_9_36060_1_D" localSheetId="18">'9'!$K$15</definedName>
    <definedName name="id_48225_9_36060_2_A" localSheetId="18">'9'!$H$16</definedName>
    <definedName name="id_48225_9_36060_2_B" localSheetId="18">'9'!$I$16</definedName>
    <definedName name="id_48225_9_36060_2_C" localSheetId="18">'9'!$J$16</definedName>
    <definedName name="id_48225_9_36060_2_D" localSheetId="18">'9'!$K$16</definedName>
    <definedName name="id_48225_9_36060_3_A" localSheetId="18">'9'!$H$17</definedName>
    <definedName name="id_48225_9_36060_3_B" localSheetId="18">'9'!$I$17</definedName>
    <definedName name="id_48225_9_36060_3_C" localSheetId="18">'9'!$J$17</definedName>
    <definedName name="id_48225_9_36060_3_D" localSheetId="18">'9'!$K$17</definedName>
    <definedName name="id_48226_9_36057_1_A" localSheetId="18">'9'!$H$7</definedName>
    <definedName name="id_48226_9_36057_1_B" localSheetId="18">'9'!$I$7</definedName>
    <definedName name="id_48226_9_36057_1_C" localSheetId="18">'9'!$J$7</definedName>
    <definedName name="id_48226_9_36057_1_D" localSheetId="18">'9'!$K$7</definedName>
    <definedName name="id_48226_9_36057_2_A" localSheetId="18">'9'!$H$8</definedName>
    <definedName name="id_48226_9_36057_2_B" localSheetId="18">'9'!$I$8</definedName>
    <definedName name="id_48226_9_36057_2_C" localSheetId="18">'9'!$J$8</definedName>
    <definedName name="id_48226_9_36057_2_D" localSheetId="18">'9'!$K$8</definedName>
    <definedName name="id_48226_9_36057_3_A" localSheetId="18">'9'!$H$9</definedName>
    <definedName name="id_48226_9_36057_3_B" localSheetId="18">'9'!$I$9</definedName>
    <definedName name="id_48226_9_36057_3_C" localSheetId="18">'9'!$J$9</definedName>
    <definedName name="id_48226_9_36057_3_D" localSheetId="18">'9'!$K$9</definedName>
    <definedName name="id_48237_9_36062_1_A" localSheetId="18">'9'!$H$19</definedName>
    <definedName name="id_48237_9_36062_1_B" localSheetId="18">'9'!$I$19</definedName>
    <definedName name="id_48237_9_36062_1_C" localSheetId="18">'9'!$J$19</definedName>
    <definedName name="id_48237_9_36062_1_D" localSheetId="18">'9'!$K$19</definedName>
    <definedName name="id_48237_9_36062_2_A" localSheetId="18">'9'!$H$20</definedName>
    <definedName name="id_48237_9_36062_2_B" localSheetId="18">'9'!$I$20</definedName>
    <definedName name="id_48237_9_36062_2_C" localSheetId="18">'9'!$J$20</definedName>
    <definedName name="id_48237_9_36062_2_D" localSheetId="18">'9'!$K$20</definedName>
    <definedName name="id_48237_9_36062_3_A" localSheetId="18">'9'!$H$21</definedName>
    <definedName name="id_48237_9_36062_3_B" localSheetId="18">'9'!$I$21</definedName>
    <definedName name="id_48237_9_36062_3_C" localSheetId="18">'9'!$J$21</definedName>
    <definedName name="id_48237_9_36062_3_D" localSheetId="18">'9'!$K$21</definedName>
    <definedName name="id_48261_9_36049_1_A" localSheetId="18">'9'!$H$11</definedName>
    <definedName name="id_48261_9_36049_1_B" localSheetId="18">'9'!$I$11</definedName>
    <definedName name="id_48261_9_36049_1_C" localSheetId="18">'9'!$J$11</definedName>
    <definedName name="id_48261_9_36049_1_D" localSheetId="18">'9'!$K$11</definedName>
    <definedName name="id_48261_9_36049_2_A" localSheetId="18">'9'!$H$12</definedName>
    <definedName name="id_48261_9_36049_2_B" localSheetId="18">'9'!$I$12</definedName>
    <definedName name="id_48261_9_36049_2_C" localSheetId="18">'9'!$J$12</definedName>
    <definedName name="id_48261_9_36049_2_D" localSheetId="18">'9'!$K$12</definedName>
    <definedName name="id_48261_9_36049_3_A" localSheetId="18">'9'!$H$13</definedName>
    <definedName name="id_48261_9_36049_3_B" localSheetId="18">'9'!$I$13</definedName>
    <definedName name="id_48261_9_36049_3_C" localSheetId="18">'9'!$J$13</definedName>
    <definedName name="id_48261_9_36049_3_D" localSheetId="18">'9'!$K$13</definedName>
    <definedName name="_xlnm.Print_Titles" localSheetId="18">'9'!$1:$6</definedName>
    <definedName name="results" localSheetId="18">'9'!$H$7:$K$10</definedName>
    <definedName name="round1" localSheetId="18">'9'!$G$2</definedName>
    <definedName name="round2" localSheetId="18">'9'!$G$3</definedName>
    <definedName name="round3" localSheetId="18">'9'!$G$4</definedName>
    <definedName name="round4" localSheetId="18">'9'!$G$5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<sst xmlns="http://schemas.openxmlformats.org/spreadsheetml/2006/main" count="214" uniqueCount="214">
  <si>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Poäng A</t>
  </si>
  <si>
    <t>Poäng B</t>
  </si>
  <si>
    <t>Poäng C</t>
  </si>
  <si>
    <t>Poäng D</t>
  </si>
  <si>
    <t>Plats</t>
  </si>
  <si>
    <t>Voltigör</t>
  </si>
  <si>
    <t>Klubb</t>
  </si>
  <si>
    <t>Resultat</t>
  </si>
  <si>
    <t>Linförare</t>
  </si>
  <si>
    <t>Häst</t>
  </si>
  <si>
    <t>moment</t>
  </si>
  <si>
    <t>A1</t>
  </si>
  <si>
    <t>A3</t>
  </si>
  <si>
    <t>A2</t>
  </si>
  <si>
    <t>A4</t>
  </si>
  <si>
    <t>Grund</t>
  </si>
  <si>
    <t>Kür</t>
  </si>
  <si>
    <t>Tekniskt</t>
  </si>
  <si>
    <t>Artistiskt</t>
  </si>
  <si>
    <t>id_30498_1_36035</t>
  </si>
  <si>
    <t>Lag Kristall</t>
  </si>
  <si>
    <t>Örestads Ryttaresällskap (SE)</t>
  </si>
  <si>
    <t>Lina Hemborg</t>
  </si>
  <si>
    <t>Carmani (SWB)</t>
  </si>
  <si>
    <t>id_30499_1_36036</t>
  </si>
  <si>
    <t>Laholm Senior</t>
  </si>
  <si>
    <t>Laholms Ryttarförening (SE)</t>
  </si>
  <si>
    <t>Jenny Bergman</t>
  </si>
  <si>
    <t>Cambiasso (SWB)</t>
  </si>
  <si>
    <t>id_30500_2_36037</t>
  </si>
  <si>
    <t>Team Afrodite</t>
  </si>
  <si>
    <t>Sala Voltige och Hästsportförening (SE)</t>
  </si>
  <si>
    <t>Marie Johansson</t>
  </si>
  <si>
    <t>Gladiator VDH</t>
  </si>
  <si>
    <t>id_30501_2_36039</t>
  </si>
  <si>
    <t>Team Luna</t>
  </si>
  <si>
    <t>Fortuna Voltigeförening (SE)</t>
  </si>
  <si>
    <t>Anna Andersson</t>
  </si>
  <si>
    <t>Toronto BG</t>
  </si>
  <si>
    <t>id_30502_2_36040</t>
  </si>
  <si>
    <t>Svea Junior</t>
  </si>
  <si>
    <t>SVEA Voltigeklubb (SE)</t>
  </si>
  <si>
    <t>Daniela Fiskbaek</t>
  </si>
  <si>
    <t>Elversöes Galantic</t>
  </si>
  <si>
    <t>id_30503_2_36038</t>
  </si>
  <si>
    <t>Frillesås Junior</t>
  </si>
  <si>
    <t>Frillesås Rid o Körklubb (SE)</t>
  </si>
  <si>
    <t>Inger Lindberg</t>
  </si>
  <si>
    <t>Normandie</t>
  </si>
  <si>
    <t>Tekn kür</t>
  </si>
  <si>
    <t>id_48174_3_36043</t>
  </si>
  <si>
    <t>Saskia Franke</t>
  </si>
  <si>
    <t>Föreningen Uppsala Voltige (SE)</t>
  </si>
  <si>
    <t>Linda Jenvall</t>
  </si>
  <si>
    <t>Belvedere</t>
  </si>
  <si>
    <t>id_48172_3_36041</t>
  </si>
  <si>
    <t>Fanny Eklund</t>
  </si>
  <si>
    <t>Sofia Fågelsbo</t>
  </si>
  <si>
    <t>Serenade</t>
  </si>
  <si>
    <t>id_48173_3_36042</t>
  </si>
  <si>
    <t>Ella Filippa Velander</t>
  </si>
  <si>
    <t>Havhöjs Bello Nero</t>
  </si>
  <si>
    <t>id_48175_3_36063</t>
  </si>
  <si>
    <t>Elin Hedman</t>
  </si>
  <si>
    <t>Erika Sohlberg</t>
  </si>
  <si>
    <t>Monte Cassino af Wasbek2</t>
  </si>
  <si>
    <t>id_48181_4_36047</t>
  </si>
  <si>
    <t>Amalia Glimmerhav</t>
  </si>
  <si>
    <t>Angelica Glimmerhav</t>
  </si>
  <si>
    <t>Escamilo SW</t>
  </si>
  <si>
    <t>id_48182_4_36043</t>
  </si>
  <si>
    <t>Sofia Börling</t>
  </si>
  <si>
    <t>id_48179_4_36064</t>
  </si>
  <si>
    <t>Maja Pettersson</t>
  </si>
  <si>
    <t>Hamre Ridklubb (SE)</t>
  </si>
  <si>
    <t>Christina Müller</t>
  </si>
  <si>
    <t>Freilene Fifija2</t>
  </si>
  <si>
    <t>id_48177_4_36042</t>
  </si>
  <si>
    <t>Julia Lindquist</t>
  </si>
  <si>
    <t>id_48178_4_36042</t>
  </si>
  <si>
    <t>Olivia Neilands</t>
  </si>
  <si>
    <t>id_48176_4_36045</t>
  </si>
  <si>
    <t>My Lindström</t>
  </si>
  <si>
    <t>Annelie Lundgren</t>
  </si>
  <si>
    <t>Emzids</t>
  </si>
  <si>
    <t>id_48180_4_36063</t>
  </si>
  <si>
    <t>Tuva Westerlund</t>
  </si>
  <si>
    <t>id_48194_5_36046</t>
  </si>
  <si>
    <t>Nora Sandberg Müller (EJ)</t>
  </si>
  <si>
    <t>Freilene Fifija</t>
  </si>
  <si>
    <t>id_48191_5_36047</t>
  </si>
  <si>
    <t>Susanna Heuman</t>
  </si>
  <si>
    <t>Billdals Ridklubb (SE)</t>
  </si>
  <si>
    <t>id_48193_5_36044</t>
  </si>
  <si>
    <t>Elda Lindberg</t>
  </si>
  <si>
    <t>Monte Cassino af Wasbek</t>
  </si>
  <si>
    <t>id_48196_5_36051</t>
  </si>
  <si>
    <t>Esmeralda Fredin</t>
  </si>
  <si>
    <t>Zeus (SWB)</t>
  </si>
  <si>
    <t>id_48192_5_36049</t>
  </si>
  <si>
    <t>Erik Lamvert</t>
  </si>
  <si>
    <t>Egelunds Safie</t>
  </si>
  <si>
    <t>id_48199_5_36065</t>
  </si>
  <si>
    <t>Sanna Rådahl</t>
  </si>
  <si>
    <t>Sara Wingård</t>
  </si>
  <si>
    <t>Lyra Rae</t>
  </si>
  <si>
    <t>id_48198_5_36048</t>
  </si>
  <si>
    <t>Linn Henriksson</t>
  </si>
  <si>
    <t>Jessica Jönsson</t>
  </si>
  <si>
    <t>Lucky Lover</t>
  </si>
  <si>
    <t>id_48197_5_36067</t>
  </si>
  <si>
    <t>Novalie Wall</t>
  </si>
  <si>
    <t>Belvedere2</t>
  </si>
  <si>
    <t>id_48183_5_36066</t>
  </si>
  <si>
    <t>Ebba Lämpegård</t>
  </si>
  <si>
    <t>Zeus (SWB)2</t>
  </si>
  <si>
    <t>id_48184_5_36066</t>
  </si>
  <si>
    <t>Jennifer Henningsson</t>
  </si>
  <si>
    <t>id_48201_5_36064</t>
  </si>
  <si>
    <t>Hilma Bernström</t>
  </si>
  <si>
    <t>id_48187_5_36050</t>
  </si>
  <si>
    <t>Nora Eriksson</t>
  </si>
  <si>
    <t>Sems</t>
  </si>
  <si>
    <t>id_48186_5_36050</t>
  </si>
  <si>
    <t>Signe Whern</t>
  </si>
  <si>
    <t>id_48185_5_36050</t>
  </si>
  <si>
    <t>Sofia Ekström</t>
  </si>
  <si>
    <t>id_48195_5_36045</t>
  </si>
  <si>
    <t>Linnea Pedersen</t>
  </si>
  <si>
    <t>id_48200_5_36054</t>
  </si>
  <si>
    <t>Linnea Jennische</t>
  </si>
  <si>
    <t>Donovan</t>
  </si>
  <si>
    <t>id_48188_5_36039</t>
  </si>
  <si>
    <t>Ella Eriksson</t>
  </si>
  <si>
    <t>id_48189_5_36052</t>
  </si>
  <si>
    <t>Lando Fiskbaek</t>
  </si>
  <si>
    <t>Quarterback Haerup</t>
  </si>
  <si>
    <t>id_48210_6_36044</t>
  </si>
  <si>
    <t>Lovisa Baeckström</t>
  </si>
  <si>
    <t>id_48212_6_36057</t>
  </si>
  <si>
    <t>Mollie Strandberg</t>
  </si>
  <si>
    <t>Eleonor Söderberg</t>
  </si>
  <si>
    <t>Dunhalls Julius</t>
  </si>
  <si>
    <t>id_48213_6_36057</t>
  </si>
  <si>
    <t>Tuva Wipemo</t>
  </si>
  <si>
    <t>id_48218_6_36059</t>
  </si>
  <si>
    <t>Tuva de Caprétz</t>
  </si>
  <si>
    <t>Balazs Bence</t>
  </si>
  <si>
    <t>La Normann</t>
  </si>
  <si>
    <t>id_48202_6_36053</t>
  </si>
  <si>
    <t>Lowelia Hallin</t>
  </si>
  <si>
    <t>Susanna Åkerberg</t>
  </si>
  <si>
    <t>Bertha Park Hamish</t>
  </si>
  <si>
    <t>id_48215_6_36053</t>
  </si>
  <si>
    <t>Clara Åkerberg</t>
  </si>
  <si>
    <t>id_48208_6_36053</t>
  </si>
  <si>
    <t>Emelie Tortsås</t>
  </si>
  <si>
    <t>id_48207_6_36053</t>
  </si>
  <si>
    <t>Ida Fagerström</t>
  </si>
  <si>
    <t>id_48203_6_36066</t>
  </si>
  <si>
    <t>Smilla Nitzsche</t>
  </si>
  <si>
    <t>id_48217_6_36041</t>
  </si>
  <si>
    <t>Ebba Wallqvist</t>
  </si>
  <si>
    <t>id_48209_6_36055</t>
  </si>
  <si>
    <t>Maya Marmin</t>
  </si>
  <si>
    <t>Östergårds Ridklubb (SE)</t>
  </si>
  <si>
    <t>Luco Rae</t>
  </si>
  <si>
    <t>id_48214_6_36061</t>
  </si>
  <si>
    <t>Ally Strömblad</t>
  </si>
  <si>
    <t>Donovan2</t>
  </si>
  <si>
    <t>id_48219_6_36061</t>
  </si>
  <si>
    <t>Mirabel Lennerman</t>
  </si>
  <si>
    <t>id_48216_6_36058</t>
  </si>
  <si>
    <t>Agnes Kumm</t>
  </si>
  <si>
    <t>Iniesta</t>
  </si>
  <si>
    <t>id_48211_6_36056</t>
  </si>
  <si>
    <t>Julia Nyberg</t>
  </si>
  <si>
    <t>Angelica Thunman</t>
  </si>
  <si>
    <t>Halving</t>
  </si>
  <si>
    <t>id_48204_6_36056</t>
  </si>
  <si>
    <t>Selma Åkesson</t>
  </si>
  <si>
    <t>id_48205_6_36052</t>
  </si>
  <si>
    <t>Clint Fiskbaek</t>
  </si>
  <si>
    <t>id_48206_6_36052</t>
  </si>
  <si>
    <t>Leonie Severin</t>
  </si>
  <si>
    <t xml:space="preserve"> Tekniskt</t>
  </si>
  <si>
    <t>id_30504_7_36055</t>
  </si>
  <si>
    <t>Malva, Hanna</t>
  </si>
  <si>
    <t>id_48220_8_36051</t>
  </si>
  <si>
    <t>Maja Lövquist</t>
  </si>
  <si>
    <t>id_48222_8_36067</t>
  </si>
  <si>
    <t>Tindra Öberg</t>
  </si>
  <si>
    <t>id_48223_8_36041</t>
  </si>
  <si>
    <t>Emilia Bäck</t>
  </si>
  <si>
    <t>id_48262_8_36054</t>
  </si>
  <si>
    <t>Maja_Pettersson</t>
  </si>
  <si>
    <t>id_48221_8_36060</t>
  </si>
  <si>
    <t>Karolina Bäck</t>
  </si>
  <si>
    <t>JoAnna Bäck</t>
  </si>
  <si>
    <t>Orlando Van´t Merodehof</t>
  </si>
  <si>
    <t>id_48233_8_36062</t>
  </si>
  <si>
    <t>Eveline Törnros</t>
  </si>
  <si>
    <t>Cecilia Rasmusson</t>
  </si>
  <si>
    <t>Farrakech (SWB)</t>
  </si>
  <si>
    <t>id_48226_9_36057</t>
  </si>
  <si>
    <t>Ellen Eriksson</t>
  </si>
  <si>
    <t>id_48261_9_36049</t>
  </si>
  <si>
    <t>Linnea_Pedersen</t>
  </si>
  <si>
    <t>id_48225_9_36060</t>
  </si>
  <si>
    <t>Moa Hildén</t>
  </si>
  <si>
    <t>id_48237_9_36062</t>
  </si>
  <si>
    <t>Amanda Lundén Pliscovaz</t>
  </si>
  <si>
    <t>id_48224_9_36056</t>
  </si>
  <si>
    <t>Tilde Mattsson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</si>
</sst>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;;;"/>
    <numFmt numFmtId="165" formatCode="0.000"/>
    <numFmt numFmtId="166" formatCode="0.000;;0.000;@"/>
    <numFmt numFmtId="167" formatCode="0.000;&quot;&quot;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2" applyFill="1" borderId="1" applyBorder="1" xfId="0" applyProtection="1"/>
    <xf numFmtId="0" fontId="1" applyFont="1" fillId="2" applyFill="1" borderId="2" applyBorder="1" xfId="0" applyProtection="1"/>
    <xf numFmtId="0" fontId="1" applyFont="1" fillId="2" applyFill="1" borderId="2" applyBorder="1" xfId="0" applyProtection="1" applyAlignment="1">
      <alignment horizontal="left"/>
    </xf>
    <xf numFmtId="0" fontId="1" applyFont="1" fillId="2" applyFill="1" borderId="3" applyBorder="1" xfId="0" applyProtection="1" applyAlignment="1">
      <alignment horizontal="center"/>
    </xf>
    <xf numFmtId="0" fontId="1" applyFont="1" fillId="2" applyFill="1" borderId="4" applyBorder="1" xfId="0" applyProtection="1" applyAlignment="1">
      <alignment horizontal="right"/>
    </xf>
    <xf numFmtId="0" fontId="1" applyFont="1" fillId="2" applyFill="1" borderId="5" applyBorder="1" xfId="0" applyProtection="1"/>
    <xf numFmtId="0" fontId="1" applyFont="1" fillId="2" applyFill="1" borderId="6" applyBorder="1" xfId="0" applyProtection="1"/>
    <xf numFmtId="0" fontId="1" applyFont="1" fillId="2" applyFill="1" borderId="3" applyBorder="1" xfId="0" applyProtection="1" applyAlignment="1">
      <alignment horizontal="center" vertical="center" wrapText="1"/>
    </xf>
    <xf numFmtId="0" fontId="1" applyFont="1" fillId="2" applyFill="1" borderId="7" applyBorder="1" xfId="0" applyProtection="1" applyAlignment="1">
      <alignment horizontal="center" vertical="center" wrapText="1"/>
    </xf>
    <xf numFmtId="0" fontId="1" applyFont="1" fillId="2" applyFill="1" borderId="8" applyBorder="1" xfId="0" applyProtection="1" applyAlignment="1">
      <alignment horizontal="center" vertical="center"/>
    </xf>
    <xf numFmtId="0" fontId="1" applyFont="1" fillId="0" borderId="0" xfId="0" applyProtection="1"/>
    <xf numFmtId="0" fontId="1" applyFont="1" fillId="2" applyFill="1" borderId="9" applyBorder="1" xfId="0" applyProtection="1" applyAlignment="1">
      <alignment horizontal="left" vertical="center"/>
    </xf>
    <xf numFmtId="0" fontId="1" applyFont="1" fillId="2" applyFill="1" borderId="10" applyBorder="1" xfId="0" applyProtection="1" applyAlignment="1">
      <alignment horizontal="left" vertical="center"/>
    </xf>
    <xf numFmtId="0" fontId="1" applyFont="1" fillId="2" applyFill="1" borderId="10" applyBorder="1" xfId="0" applyProtection="1" applyAlignment="1">
      <alignment horizontal="center"/>
    </xf>
    <xf numFmtId="0" fontId="1" applyFont="1" fillId="2" applyFill="1" borderId="11" applyBorder="1" xfId="0" applyProtection="1" applyAlignment="1">
      <alignment vertical="center"/>
    </xf>
    <xf numFmtId="0" fontId="1" applyFont="1" fillId="2" applyFill="1" borderId="12" applyBorder="1" xfId="0" applyProtection="1"/>
    <xf numFmtId="0" fontId="1" applyFont="1" fillId="2" applyFill="1" borderId="11" applyBorder="1" xfId="0" applyProtection="1"/>
    <xf numFmtId="0" fontId="1" applyFont="1" fillId="2" applyFill="1" borderId="10" applyBorder="1" xfId="0" applyProtection="1" applyAlignment="1">
      <alignment horizontal="center" vertical="center" wrapText="1"/>
    </xf>
    <xf numFmtId="0" fontId="1" applyFont="1" fillId="2" applyFill="1" borderId="13" applyBorder="1" xfId="0" applyProtection="1" applyAlignment="1">
      <alignment horizontal="center" vertical="center" wrapText="1"/>
    </xf>
    <xf numFmtId="0" fontId="1" applyFont="1" fillId="2" applyFill="1" borderId="14" applyBorder="1" xfId="0" applyProtection="1" applyAlignment="1">
      <alignment horizontal="center" vertical="center"/>
    </xf>
    <xf numFmtId="0" fontId="1" applyFont="1" fillId="2" applyFill="1" borderId="15" applyBorder="1" xfId="0" applyProtection="1" applyAlignment="1">
      <alignment horizontal="left" vertical="center"/>
    </xf>
    <xf numFmtId="0" fontId="1" applyFont="1" fillId="2" applyFill="1" borderId="13" applyBorder="1" xfId="0" applyProtection="1" applyAlignment="1">
      <alignment horizontal="left" vertical="center"/>
    </xf>
    <xf numFmtId="0" fontId="1" applyFont="1" fillId="2" applyFill="1" borderId="16" applyBorder="1" xfId="0" applyProtection="1" applyAlignment="1">
      <alignment horizontal="left" vertical="center"/>
    </xf>
    <xf numFmtId="0" fontId="1" applyFont="1" fillId="2" applyFill="1" borderId="17" applyBorder="1" xfId="0" applyProtection="1" applyAlignment="1">
      <alignment horizontal="center"/>
    </xf>
    <xf numFmtId="0" fontId="1" applyFont="1" fillId="2" applyFill="1" borderId="16" applyBorder="1" xfId="0" applyProtection="1" applyAlignment="1">
      <alignment vertical="center"/>
    </xf>
    <xf numFmtId="0" fontId="1" applyFont="1" fillId="2" applyFill="1" borderId="16" applyBorder="1" xfId="0" applyProtection="1"/>
    <xf numFmtId="0" fontId="1" applyFont="1" fillId="2" applyFill="1" borderId="18" applyBorder="1" xfId="0" applyProtection="1" applyAlignment="1">
      <alignment horizontal="left" vertical="center"/>
    </xf>
    <xf numFmtId="0" fontId="1" applyFont="1" fillId="2" applyFill="1" borderId="19" applyBorder="1" xfId="0" applyProtection="1" applyAlignment="1">
      <alignment horizontal="left" vertical="center"/>
    </xf>
    <xf numFmtId="0" fontId="1" applyFont="1" fillId="2" applyFill="1" borderId="19" applyBorder="1" xfId="0" applyProtection="1" applyAlignment="1">
      <alignment horizontal="left"/>
    </xf>
    <xf numFmtId="0" fontId="1" applyFont="1" fillId="2" applyFill="1" borderId="19" applyBorder="1" xfId="0" applyProtection="1" applyAlignment="1">
      <alignment horizontal="center"/>
    </xf>
    <xf numFmtId="0" fontId="1" applyFont="1" fillId="2" applyFill="1" borderId="20" applyBorder="1" xfId="0" applyProtection="1" applyAlignment="1">
      <alignment vertical="center"/>
    </xf>
    <xf numFmtId="0" fontId="1" applyFont="1" fillId="2" applyFill="1" borderId="20" applyBorder="1" xfId="0" applyProtection="1"/>
    <xf numFmtId="0" fontId="1" applyFont="1" fillId="2" applyFill="1" borderId="19" applyBorder="1" xfId="0" applyProtection="1" applyAlignment="1">
      <alignment vertical="center" wrapText="1"/>
    </xf>
    <xf numFmtId="0" fontId="1" applyFont="1" fillId="2" applyFill="1" borderId="21" applyBorder="1" xfId="0" applyProtection="1" applyAlignment="1">
      <alignment vertical="center" wrapText="1"/>
    </xf>
    <xf numFmtId="0" fontId="1" applyFont="1" fillId="2" applyFill="1" borderId="22" applyBorder="1" xfId="0" applyProtection="1" applyAlignment="1">
      <alignment vertical="center"/>
    </xf>
    <xf numFmtId="0" fontId="1" applyFont="1" fillId="0" borderId="23" applyBorder="1" xfId="0" applyProtection="1" applyAlignment="1">
      <alignment horizontal="left" vertical="center"/>
    </xf>
    <xf numFmtId="0" fontId="1" applyFont="1" fillId="0" borderId="24" applyBorder="1" xfId="0" applyProtection="1" applyAlignment="1">
      <alignment horizontal="left" vertical="center"/>
    </xf>
    <xf numFmtId="0" fontId="1" applyFont="1" fillId="0" borderId="24" applyBorder="1" xfId="0" applyProtection="1" applyAlignment="1">
      <alignment horizontal="left"/>
    </xf>
    <xf numFmtId="0" fontId="1" applyFont="1" fillId="0" borderId="24" applyBorder="1" xfId="0" applyProtection="1" applyAlignment="1">
      <alignment horizontal="center"/>
    </xf>
    <xf numFmtId="0" fontId="1" applyFont="1" fillId="0" borderId="24" applyBorder="1" xfId="0" applyProtection="1" applyAlignment="1">
      <alignment vertical="center"/>
    </xf>
    <xf numFmtId="0" fontId="1" applyFont="1" fillId="0" borderId="24" applyBorder="1" xfId="0" applyProtection="1"/>
    <xf numFmtId="0" fontId="1" applyFont="1" fillId="0" borderId="24" applyBorder="1" xfId="0" applyProtection="1" applyAlignment="1">
      <alignment vertical="center" wrapText="1"/>
    </xf>
    <xf numFmtId="0" fontId="1" applyFont="1" fillId="0" borderId="25" applyBorder="1" xfId="0" applyProtection="1" applyAlignment="1">
      <alignment vertical="center"/>
    </xf>
    <xf numFmtId="164" applyNumberFormat="1" fontId="1" applyFont="1" fillId="0" borderId="26" applyBorder="1" xfId="0" applyProtection="1" applyAlignment="1">
      <alignment horizontal="center" vertical="center"/>
    </xf>
    <xf numFmtId="0" fontId="1" applyFont="1" fillId="0" borderId="2" applyBorder="1" xfId="0" applyProtection="1"/>
    <xf numFmtId="0" fontId="1" applyFont="1" fillId="0" borderId="2" applyBorder="1" xfId="0" applyProtection="1" applyAlignment="1">
      <alignment horizontal="left"/>
    </xf>
    <xf numFmtId="0" fontId="1" applyFont="1" fillId="0" borderId="2" applyBorder="1" xfId="0" applyProtection="1" applyAlignment="1">
      <alignment horizontal="center"/>
    </xf>
    <xf numFmtId="0" fontId="1" applyFont="1" fillId="0" borderId="6" applyBorder="1" xfId="0" applyProtection="1"/>
    <xf numFmtId="165" applyNumberFormat="1" fontId="1" applyFont="1" fillId="0" borderId="6" applyBorder="1" xfId="0" applyProtection="1" applyAlignment="1">
      <alignment horizontal="center"/>
    </xf>
    <xf numFmtId="0" fontId="1" applyFont="1" fillId="0" borderId="2" applyBorder="1" xfId="0" applyProtection="1" applyAlignment="1">
      <alignment horizontal="center" vertical="center"/>
    </xf>
    <xf numFmtId="164" applyNumberFormat="1" fontId="1" applyFont="1" fillId="0" borderId="27" applyBorder="1" xfId="0" applyProtection="1" applyAlignment="1">
      <alignment horizontal="center"/>
    </xf>
    <xf numFmtId="0" fontId="1" applyFont="1" fillId="0" borderId="28" applyBorder="1" xfId="0" applyProtection="1" applyAlignment="1">
      <alignment horizontal="center" vertical="center"/>
    </xf>
    <xf numFmtId="0" fontId="1" applyFont="1" fillId="0" borderId="29" applyBorder="1" xfId="0" applyProtection="1" applyAlignment="1">
      <alignment horizontal="left"/>
    </xf>
    <xf numFmtId="0" fontId="1" applyFont="1" fillId="0" borderId="0" xfId="0" applyProtection="1" applyAlignment="1">
      <alignment horizontal="center"/>
    </xf>
    <xf numFmtId="0" fontId="1" applyFont="1" fillId="0" borderId="30" applyBorder="1" xfId="0" applyProtection="1"/>
    <xf numFmtId="0" fontId="1" applyFont="1" fillId="0" borderId="11" applyBorder="1" xfId="0" applyProtection="1"/>
    <xf numFmtId="165" applyNumberFormat="1" fontId="1" applyFont="1" fillId="0" borderId="11" applyBorder="1" xfId="0" applyProtection="1" applyAlignment="1">
      <alignment horizontal="center"/>
    </xf>
    <xf numFmtId="0" fontId="1" applyFont="1" fillId="0" borderId="0" xfId="0" applyProtection="1" applyAlignment="1">
      <alignment horizontal="center" vertical="center"/>
    </xf>
    <xf numFmtId="165" applyNumberFormat="1" fontId="1" applyFont="1" fillId="0" borderId="31" applyBorder="1" xfId="0" applyProtection="1" applyAlignment="1">
      <alignment horizontal="center" vertical="center"/>
    </xf>
    <xf numFmtId="164" applyNumberFormat="1" fontId="1" applyFont="1" fillId="0" borderId="28" applyBorder="1" xfId="0" applyProtection="1" applyAlignment="1">
      <alignment horizontal="center" vertical="center"/>
    </xf>
    <xf numFmtId="0" fontId="1" applyFont="1" fillId="0" borderId="0" xfId="0" applyProtection="1" applyAlignment="1">
      <alignment horizontal="left"/>
    </xf>
    <xf numFmtId="164" applyNumberFormat="1" fontId="1" applyFont="1" fillId="0" borderId="31" applyBorder="1" xfId="0" applyProtection="1" applyAlignment="1">
      <alignment horizontal="center" vertical="center"/>
    </xf>
    <xf numFmtId="164" applyNumberFormat="1" fontId="1" applyFont="1" fillId="0" borderId="32" applyBorder="1" xfId="0" applyProtection="1" applyAlignment="1">
      <alignment horizontal="center" vertical="center"/>
    </xf>
    <xf numFmtId="0" fontId="1" applyFont="1" fillId="0" borderId="20" applyBorder="1" xfId="0" applyProtection="1"/>
    <xf numFmtId="165" applyNumberFormat="1" fontId="1" applyFont="1" fillId="0" borderId="20" applyBorder="1" xfId="0" applyProtection="1" applyAlignment="1">
      <alignment horizontal="center"/>
    </xf>
    <xf numFmtId="0" fontId="1" applyFont="1" fillId="0" borderId="24" applyBorder="1" xfId="0" applyProtection="1" applyAlignment="1">
      <alignment horizontal="center" vertical="center"/>
    </xf>
    <xf numFmtId="164" applyNumberFormat="1" fontId="1" applyFont="1" fillId="0" borderId="25" applyBorder="1" xfId="0" applyProtection="1" applyAlignment="1">
      <alignment horizontal="center" vertical="center"/>
    </xf>
    <xf numFmtId="166" applyNumberFormat="1" fontId="1" applyFont="1" fillId="0" borderId="3" applyBorder="1" xfId="0" applyProtection="1" applyAlignment="1">
      <alignment horizontal="center"/>
    </xf>
    <xf numFmtId="166" applyNumberFormat="1" fontId="1" applyFont="1" fillId="0" borderId="11" applyBorder="1" xfId="0" applyProtection="1" applyAlignment="1">
      <alignment horizontal="center"/>
    </xf>
    <xf numFmtId="166" applyNumberFormat="1" fontId="1" applyFont="1" fillId="0" borderId="20" applyBorder="1" xfId="0" applyProtection="1" applyAlignment="1">
      <alignment horizontal="center"/>
    </xf>
    <xf numFmtId="0" fontId="2" applyFont="1" fillId="2" applyFill="1" borderId="1" applyBorder="1" xfId="0" applyProtection="1"/>
    <xf numFmtId="0" fontId="2" applyFont="1" fillId="2" applyFill="1" borderId="2" applyBorder="1" xfId="0" applyProtection="1"/>
    <xf numFmtId="0" fontId="2" applyFont="1" fillId="2" applyFill="1" borderId="2" applyBorder="1" xfId="0" applyProtection="1" applyAlignment="1">
      <alignment horizontal="left"/>
    </xf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4" applyBorder="1" xfId="0" applyProtection="1" applyAlignment="1">
      <alignment horizontal="right"/>
    </xf>
    <xf numFmtId="0" fontId="2" applyFont="1" fillId="2" applyFill="1" borderId="11" applyBorder="1" xfId="0" applyProtection="1" applyAlignment="1">
      <alignment horizontal="left"/>
    </xf>
    <xf numFmtId="0" fontId="2" applyFont="1" fillId="2" applyFill="1" borderId="5" applyBorder="1" xfId="0" applyProtection="1"/>
    <xf numFmtId="0" fontId="2" applyFont="1" fillId="2" applyFill="1" borderId="6" applyBorder="1" xfId="0" applyProtection="1"/>
    <xf numFmtId="0" fontId="2" applyFont="1" fillId="2" applyFill="1" borderId="3" applyBorder="1" xfId="0" applyProtection="1" applyAlignment="1">
      <alignment horizontal="center" vertical="center" wrapText="1"/>
    </xf>
    <xf numFmtId="0" fontId="2" applyFont="1" fillId="2" applyFill="1" borderId="7" applyBorder="1" xfId="0" applyProtection="1" applyAlignment="1">
      <alignment horizontal="center" vertical="center" wrapText="1"/>
    </xf>
    <xf numFmtId="0" fontId="2" applyFont="1" fillId="2" applyFill="1" borderId="8" applyBorder="1" xfId="0" applyProtection="1" applyAlignment="1">
      <alignment horizontal="center" vertical="center"/>
    </xf>
    <xf numFmtId="0" fontId="2" applyFont="1" fillId="0" borderId="0" xfId="0" applyProtection="1"/>
    <xf numFmtId="0" fontId="2" applyFont="1" fillId="2" applyFill="1" borderId="9" applyBorder="1" xfId="0" applyProtection="1" applyAlignment="1">
      <alignment horizontal="left" vertical="center"/>
    </xf>
    <xf numFmtId="0" fontId="2" applyFont="1" fillId="2" applyFill="1" borderId="10" applyBorder="1" xfId="0" applyProtection="1" applyAlignment="1">
      <alignment horizontal="left" vertical="center"/>
    </xf>
    <xf numFmtId="0" fontId="2" applyFont="1" fillId="2" applyFill="1" borderId="10" applyBorder="1" xfId="0" applyProtection="1" applyAlignment="1">
      <alignment horizontal="center"/>
    </xf>
    <xf numFmtId="0" fontId="2" applyFont="1" fillId="2" applyFill="1" borderId="11" applyBorder="1" xfId="0" applyProtection="1" applyAlignment="1">
      <alignment vertical="center"/>
    </xf>
    <xf numFmtId="0" fontId="2" applyFont="1" fillId="2" applyFill="1" borderId="12" applyBorder="1" xfId="0" applyProtection="1"/>
    <xf numFmtId="0" fontId="2" applyFont="1" fillId="2" applyFill="1" borderId="11" applyBorder="1" xfId="0" applyProtection="1"/>
    <xf numFmtId="0" fontId="2" applyFont="1" fillId="2" applyFill="1" borderId="10" applyBorder="1" xfId="0" applyProtection="1" applyAlignment="1">
      <alignment horizontal="center" vertical="center" wrapText="1"/>
    </xf>
    <xf numFmtId="0" fontId="2" applyFont="1" fillId="2" applyFill="1" borderId="13" applyBorder="1" xfId="0" applyProtection="1" applyAlignment="1">
      <alignment horizontal="center" vertical="center" wrapText="1"/>
    </xf>
    <xf numFmtId="0" fontId="2" applyFont="1" fillId="2" applyFill="1" borderId="14" applyBorder="1" xfId="0" applyProtection="1" applyAlignment="1">
      <alignment horizontal="center" vertical="center"/>
    </xf>
    <xf numFmtId="0" fontId="2" applyFont="1" fillId="2" applyFill="1" borderId="15" applyBorder="1" xfId="0" applyProtection="1" applyAlignment="1">
      <alignment horizontal="left" vertical="center"/>
    </xf>
    <xf numFmtId="0" fontId="2" applyFont="1" fillId="2" applyFill="1" borderId="13" applyBorder="1" xfId="0" applyProtection="1" applyAlignment="1">
      <alignment horizontal="left" vertical="center"/>
    </xf>
    <xf numFmtId="0" fontId="2" applyFont="1" fillId="2" applyFill="1" borderId="16" applyBorder="1" xfId="0" applyProtection="1" applyAlignment="1">
      <alignment horizontal="left" vertical="center"/>
    </xf>
    <xf numFmtId="0" fontId="2" applyFont="1" fillId="2" applyFill="1" borderId="17" applyBorder="1" xfId="0" applyProtection="1" applyAlignment="1">
      <alignment horizontal="center"/>
    </xf>
    <xf numFmtId="0" fontId="2" applyFont="1" fillId="2" applyFill="1" borderId="16" applyBorder="1" xfId="0" applyProtection="1" applyAlignment="1">
      <alignment vertical="center"/>
    </xf>
    <xf numFmtId="0" fontId="2" applyFont="1" fillId="2" applyFill="1" borderId="16" applyBorder="1" xfId="0" applyProtection="1"/>
    <xf numFmtId="0" fontId="2" applyFont="1" fillId="2" applyFill="1" borderId="18" applyBorder="1" xfId="0" applyProtection="1" applyAlignment="1">
      <alignment horizontal="left" vertical="center"/>
    </xf>
    <xf numFmtId="0" fontId="2" applyFont="1" fillId="2" applyFill="1" borderId="19" applyBorder="1" xfId="0" applyProtection="1" applyAlignment="1">
      <alignment horizontal="left" vertical="center"/>
    </xf>
    <xf numFmtId="0" fontId="2" applyFont="1" fillId="2" applyFill="1" borderId="19" applyBorder="1" xfId="0" applyProtection="1" applyAlignment="1">
      <alignment horizontal="left"/>
    </xf>
    <xf numFmtId="0" fontId="2" applyFont="1" fillId="2" applyFill="1" borderId="19" applyBorder="1" xfId="0" applyProtection="1" applyAlignment="1">
      <alignment horizontal="center"/>
    </xf>
    <xf numFmtId="0" fontId="2" applyFont="1" fillId="2" applyFill="1" borderId="20" applyBorder="1" xfId="0" applyProtection="1" applyAlignment="1">
      <alignment vertical="center"/>
    </xf>
    <xf numFmtId="0" fontId="2" applyFont="1" fillId="2" applyFill="1" borderId="20" applyBorder="1" xfId="0" applyProtection="1"/>
    <xf numFmtId="0" fontId="2" applyFont="1" fillId="2" applyFill="1" borderId="19" applyBorder="1" xfId="0" applyProtection="1" applyAlignment="1">
      <alignment vertical="center" wrapText="1"/>
    </xf>
    <xf numFmtId="0" fontId="2" applyFont="1" fillId="2" applyFill="1" borderId="21" applyBorder="1" xfId="0" applyProtection="1" applyAlignment="1">
      <alignment vertical="center" wrapText="1"/>
    </xf>
    <xf numFmtId="0" fontId="2" applyFont="1" fillId="2" applyFill="1" borderId="22" applyBorder="1" xfId="0" applyProtection="1" applyAlignment="1">
      <alignment vertical="center"/>
    </xf>
    <xf numFmtId="0" fontId="2" applyFont="1" fillId="0" borderId="23" applyBorder="1" xfId="0" applyProtection="1" applyAlignment="1">
      <alignment horizontal="left" vertical="center"/>
    </xf>
    <xf numFmtId="0" fontId="2" applyFont="1" fillId="0" borderId="24" applyBorder="1" xfId="0" applyProtection="1" applyAlignment="1">
      <alignment horizontal="left" vertical="center"/>
    </xf>
    <xf numFmtId="0" fontId="2" applyFont="1" fillId="0" borderId="24" applyBorder="1" xfId="0" applyProtection="1" applyAlignment="1">
      <alignment horizontal="left"/>
    </xf>
    <xf numFmtId="0" fontId="2" applyFont="1" fillId="0" borderId="24" applyBorder="1" xfId="0" applyProtection="1" applyAlignment="1">
      <alignment horizontal="center"/>
    </xf>
    <xf numFmtId="0" fontId="2" applyFont="1" fillId="0" borderId="24" applyBorder="1" xfId="0" applyProtection="1" applyAlignment="1">
      <alignment vertical="center"/>
    </xf>
    <xf numFmtId="0" fontId="2" applyFont="1" fillId="0" borderId="24" applyBorder="1" xfId="0" applyProtection="1"/>
    <xf numFmtId="0" fontId="2" applyFont="1" fillId="0" borderId="24" applyBorder="1" xfId="0" applyProtection="1" applyAlignment="1">
      <alignment vertical="center" wrapText="1"/>
    </xf>
    <xf numFmtId="0" fontId="2" applyFont="1" fillId="0" borderId="25" applyBorder="1" xfId="0" applyProtection="1" applyAlignment="1">
      <alignment vertical="center"/>
    </xf>
    <xf numFmtId="164" applyNumberFormat="1" fontId="2" applyFont="1" fillId="0" borderId="26" applyBorder="1" xfId="0" applyProtection="1" applyAlignment="1">
      <alignment horizontal="center" vertical="center"/>
    </xf>
    <xf numFmtId="0" fontId="2" applyFont="1" fillId="0" borderId="2" applyBorder="1" xfId="0" applyProtection="1"/>
    <xf numFmtId="0" fontId="2" applyFont="1" fillId="0" borderId="2" applyBorder="1" xfId="0" applyProtection="1" applyAlignment="1">
      <alignment horizontal="left"/>
    </xf>
    <xf numFmtId="0" fontId="2" applyFont="1" fillId="0" borderId="2" applyBorder="1" xfId="0" applyProtection="1" applyAlignment="1">
      <alignment horizontal="center"/>
    </xf>
    <xf numFmtId="0" fontId="2" applyFont="1" fillId="0" borderId="6" applyBorder="1" xfId="0" applyProtection="1"/>
    <xf numFmtId="165" applyNumberFormat="1" fontId="2" applyFont="1" fillId="0" borderId="6" applyBorder="1" xfId="0" applyProtection="1" applyAlignment="1">
      <alignment horizontal="center"/>
    </xf>
    <xf numFmtId="166" applyNumberFormat="1" fontId="2" applyFont="1" fillId="0" borderId="6" applyBorder="1" xfId="0" applyProtection="1" applyAlignment="1">
      <alignment horizontal="center" vertical="center"/>
    </xf>
    <xf numFmtId="0" fontId="2" applyFont="1" fillId="0" borderId="2" applyBorder="1" xfId="0" applyProtection="1" applyAlignment="1">
      <alignment horizontal="center" vertical="center"/>
    </xf>
    <xf numFmtId="164" applyNumberFormat="1" fontId="2" applyFont="1" fillId="0" borderId="27" applyBorder="1" xfId="0" applyProtection="1" applyAlignment="1">
      <alignment horizontal="center"/>
    </xf>
    <xf numFmtId="0" fontId="2" applyFont="1" fillId="0" borderId="29" applyBorder="1" xfId="0" applyProtection="1" applyAlignment="1">
      <alignment horizontal="left"/>
    </xf>
    <xf numFmtId="0" fontId="2" applyFont="1" fillId="0" borderId="0" xfId="0" applyProtection="1" applyAlignment="1">
      <alignment horizontal="center"/>
    </xf>
    <xf numFmtId="0" fontId="2" applyFont="1" fillId="0" borderId="30" applyBorder="1" xfId="0" applyProtection="1"/>
    <xf numFmtId="0" fontId="2" applyFont="1" fillId="0" borderId="11" applyBorder="1" xfId="0" applyProtection="1"/>
    <xf numFmtId="165" applyNumberFormat="1" fontId="2" applyFont="1" fillId="0" borderId="11" applyBorder="1" xfId="0" applyProtection="1" applyAlignment="1">
      <alignment horizontal="center"/>
    </xf>
    <xf numFmtId="166" applyNumberFormat="1" fontId="2" applyFont="1" fillId="0" borderId="11" applyBorder="1" xfId="0" applyProtection="1" applyAlignment="1">
      <alignment horizontal="center" vertical="center"/>
    </xf>
    <xf numFmtId="0" fontId="2" applyFont="1" fillId="0" borderId="0" xfId="0" applyProtection="1" applyAlignment="1">
      <alignment horizontal="center" vertical="center"/>
    </xf>
    <xf numFmtId="165" applyNumberFormat="1" fontId="2" applyFont="1" fillId="0" borderId="31" applyBorder="1" xfId="0" applyProtection="1" applyAlignment="1">
      <alignment horizontal="center" vertical="center"/>
    </xf>
    <xf numFmtId="164" applyNumberFormat="1" fontId="2" applyFont="1" fillId="0" borderId="28" applyBorder="1" xfId="0" applyProtection="1" applyAlignment="1">
      <alignment horizontal="center" vertical="center"/>
    </xf>
    <xf numFmtId="0" fontId="2" applyFont="1" fillId="0" borderId="0" xfId="0" applyProtection="1" applyAlignment="1">
      <alignment horizontal="left"/>
    </xf>
    <xf numFmtId="164" applyNumberFormat="1" fontId="2" applyFont="1" fillId="0" borderId="31" applyBorder="1" xfId="0" applyProtection="1" applyAlignment="1">
      <alignment horizontal="center" vertical="center"/>
    </xf>
    <xf numFmtId="164" applyNumberFormat="1" fontId="2" applyFont="1" fillId="0" borderId="32" applyBorder="1" xfId="0" applyProtection="1" applyAlignment="1">
      <alignment horizontal="center" vertical="center"/>
    </xf>
    <xf numFmtId="0" fontId="2" applyFont="1" fillId="0" borderId="20" applyBorder="1" xfId="0" applyProtection="1"/>
    <xf numFmtId="165" applyNumberFormat="1" fontId="2" applyFont="1" fillId="0" borderId="20" applyBorder="1" xfId="0" applyProtection="1" applyAlignment="1">
      <alignment horizontal="center"/>
    </xf>
    <xf numFmtId="166" applyNumberFormat="1" fontId="2" applyFont="1" fillId="0" borderId="20" applyBorder="1" xfId="0" applyProtection="1" applyAlignment="1">
      <alignment horizontal="center" vertical="center"/>
    </xf>
    <xf numFmtId="0" fontId="2" applyFont="1" fillId="0" borderId="24" applyBorder="1" xfId="0" applyProtection="1" applyAlignment="1">
      <alignment horizontal="center" vertical="center"/>
    </xf>
    <xf numFmtId="164" applyNumberFormat="1" fontId="2" applyFont="1" fillId="0" borderId="25" applyBorder="1" xfId="0" applyProtection="1" applyAlignment="1">
      <alignment horizontal="center" vertical="center"/>
    </xf>
    <xf numFmtId="0" fontId="3" applyFont="1" fillId="2" applyFill="1" borderId="1" applyBorder="1" xfId="0" applyProtection="1"/>
    <xf numFmtId="0" fontId="3" applyFont="1" fillId="2" applyFill="1" borderId="2" applyBorder="1" xfId="0" applyProtection="1"/>
    <xf numFmtId="0" fontId="3" applyFont="1" fillId="2" applyFill="1" borderId="2" applyBorder="1" xfId="0" applyProtection="1" applyAlignment="1">
      <alignment horizontal="left"/>
    </xf>
    <xf numFmtId="0" fontId="3" applyFont="1" fillId="2" applyFill="1" borderId="3" applyBorder="1" xfId="0" applyProtection="1" applyAlignment="1">
      <alignment horizontal="center"/>
    </xf>
    <xf numFmtId="0" fontId="3" applyFont="1" fillId="2" applyFill="1" borderId="4" applyBorder="1" xfId="0" applyProtection="1" applyAlignment="1">
      <alignment horizontal="right"/>
    </xf>
    <xf numFmtId="0" fontId="3" applyFont="1" fillId="2" applyFill="1" borderId="5" applyBorder="1" xfId="0" applyProtection="1"/>
    <xf numFmtId="0" fontId="3" applyFont="1" fillId="2" applyFill="1" borderId="6" applyBorder="1" xfId="0" applyProtection="1"/>
    <xf numFmtId="0" fontId="3" applyFont="1" fillId="2" applyFill="1" borderId="3" applyBorder="1" xfId="0" applyProtection="1" applyAlignment="1">
      <alignment horizontal="center" vertical="center" wrapText="1"/>
    </xf>
    <xf numFmtId="0" fontId="3" applyFont="1" fillId="2" applyFill="1" borderId="7" applyBorder="1" xfId="0" applyProtection="1" applyAlignment="1">
      <alignment horizontal="center" vertical="center" wrapText="1"/>
    </xf>
    <xf numFmtId="0" fontId="3" applyFont="1" fillId="2" applyFill="1" borderId="8" applyBorder="1" xfId="0" applyProtection="1" applyAlignment="1">
      <alignment horizontal="center" vertical="center"/>
    </xf>
    <xf numFmtId="0" fontId="3" applyFont="1" fillId="0" borderId="0" xfId="0" applyProtection="1"/>
    <xf numFmtId="0" fontId="3" applyFont="1" fillId="2" applyFill="1" borderId="9" applyBorder="1" xfId="0" applyProtection="1" applyAlignment="1">
      <alignment horizontal="left" vertical="center"/>
    </xf>
    <xf numFmtId="0" fontId="3" applyFont="1" fillId="2" applyFill="1" borderId="10" applyBorder="1" xfId="0" applyProtection="1" applyAlignment="1">
      <alignment horizontal="left" vertical="center"/>
    </xf>
    <xf numFmtId="0" fontId="3" applyFont="1" fillId="2" applyFill="1" borderId="10" applyBorder="1" xfId="0" applyProtection="1" applyAlignment="1">
      <alignment horizontal="center"/>
    </xf>
    <xf numFmtId="0" fontId="3" applyFont="1" fillId="2" applyFill="1" borderId="11" applyBorder="1" xfId="0" applyProtection="1" applyAlignment="1">
      <alignment vertical="center"/>
    </xf>
    <xf numFmtId="0" fontId="3" applyFont="1" fillId="2" applyFill="1" borderId="12" applyBorder="1" xfId="0" applyProtection="1"/>
    <xf numFmtId="0" fontId="3" applyFont="1" fillId="2" applyFill="1" borderId="11" applyBorder="1" xfId="0" applyProtection="1"/>
    <xf numFmtId="0" fontId="3" applyFont="1" fillId="2" applyFill="1" borderId="10" applyBorder="1" xfId="0" applyProtection="1" applyAlignment="1">
      <alignment horizontal="center" vertical="center" wrapText="1"/>
    </xf>
    <xf numFmtId="0" fontId="3" applyFont="1" fillId="2" applyFill="1" borderId="13" applyBorder="1" xfId="0" applyProtection="1" applyAlignment="1">
      <alignment horizontal="center" vertical="center" wrapText="1"/>
    </xf>
    <xf numFmtId="0" fontId="3" applyFont="1" fillId="2" applyFill="1" borderId="14" applyBorder="1" xfId="0" applyProtection="1" applyAlignment="1">
      <alignment horizontal="center" vertical="center"/>
    </xf>
    <xf numFmtId="0" fontId="3" applyFont="1" fillId="2" applyFill="1" borderId="15" applyBorder="1" xfId="0" applyProtection="1" applyAlignment="1">
      <alignment horizontal="left" vertical="center"/>
    </xf>
    <xf numFmtId="0" fontId="3" applyFont="1" fillId="2" applyFill="1" borderId="13" applyBorder="1" xfId="0" applyProtection="1" applyAlignment="1">
      <alignment horizontal="left" vertical="center"/>
    </xf>
    <xf numFmtId="0" fontId="3" applyFont="1" fillId="2" applyFill="1" borderId="16" applyBorder="1" xfId="0" applyProtection="1" applyAlignment="1">
      <alignment horizontal="left" vertical="center"/>
    </xf>
    <xf numFmtId="0" fontId="3" applyFont="1" fillId="2" applyFill="1" borderId="17" applyBorder="1" xfId="0" applyProtection="1" applyAlignment="1">
      <alignment horizontal="center"/>
    </xf>
    <xf numFmtId="0" fontId="3" applyFont="1" fillId="2" applyFill="1" borderId="16" applyBorder="1" xfId="0" applyProtection="1" applyAlignment="1">
      <alignment vertical="center"/>
    </xf>
    <xf numFmtId="0" fontId="3" applyFont="1" fillId="2" applyFill="1" borderId="16" applyBorder="1" xfId="0" applyProtection="1"/>
    <xf numFmtId="0" fontId="3" applyFont="1" fillId="2" applyFill="1" borderId="18" applyBorder="1" xfId="0" applyProtection="1" applyAlignment="1">
      <alignment horizontal="left" vertical="center"/>
    </xf>
    <xf numFmtId="0" fontId="3" applyFont="1" fillId="2" applyFill="1" borderId="19" applyBorder="1" xfId="0" applyProtection="1" applyAlignment="1">
      <alignment horizontal="left" vertical="center"/>
    </xf>
    <xf numFmtId="0" fontId="3" applyFont="1" fillId="2" applyFill="1" borderId="19" applyBorder="1" xfId="0" applyProtection="1" applyAlignment="1">
      <alignment horizontal="left"/>
    </xf>
    <xf numFmtId="0" fontId="3" applyFont="1" fillId="2" applyFill="1" borderId="19" applyBorder="1" xfId="0" applyProtection="1" applyAlignment="1">
      <alignment horizontal="center"/>
    </xf>
    <xf numFmtId="0" fontId="3" applyFont="1" fillId="2" applyFill="1" borderId="20" applyBorder="1" xfId="0" applyProtection="1" applyAlignment="1">
      <alignment vertical="center"/>
    </xf>
    <xf numFmtId="0" fontId="3" applyFont="1" fillId="2" applyFill="1" borderId="20" applyBorder="1" xfId="0" applyProtection="1"/>
    <xf numFmtId="0" fontId="3" applyFont="1" fillId="2" applyFill="1" borderId="19" applyBorder="1" xfId="0" applyProtection="1" applyAlignment="1">
      <alignment vertical="center" wrapText="1"/>
    </xf>
    <xf numFmtId="0" fontId="3" applyFont="1" fillId="2" applyFill="1" borderId="21" applyBorder="1" xfId="0" applyProtection="1" applyAlignment="1">
      <alignment vertical="center" wrapText="1"/>
    </xf>
    <xf numFmtId="0" fontId="3" applyFont="1" fillId="2" applyFill="1" borderId="22" applyBorder="1" xfId="0" applyProtection="1" applyAlignment="1">
      <alignment vertical="center"/>
    </xf>
    <xf numFmtId="0" fontId="3" applyFont="1" fillId="0" borderId="23" applyBorder="1" xfId="0" applyProtection="1" applyAlignment="1">
      <alignment horizontal="left" vertical="center"/>
    </xf>
    <xf numFmtId="0" fontId="3" applyFont="1" fillId="0" borderId="24" applyBorder="1" xfId="0" applyProtection="1" applyAlignment="1">
      <alignment horizontal="left" vertical="center"/>
    </xf>
    <xf numFmtId="0" fontId="3" applyFont="1" fillId="0" borderId="24" applyBorder="1" xfId="0" applyProtection="1" applyAlignment="1">
      <alignment horizontal="left"/>
    </xf>
    <xf numFmtId="0" fontId="3" applyFont="1" fillId="0" borderId="24" applyBorder="1" xfId="0" applyProtection="1" applyAlignment="1">
      <alignment horizontal="center"/>
    </xf>
    <xf numFmtId="0" fontId="3" applyFont="1" fillId="0" borderId="24" applyBorder="1" xfId="0" applyProtection="1" applyAlignment="1">
      <alignment vertical="center"/>
    </xf>
    <xf numFmtId="0" fontId="3" applyFont="1" fillId="0" borderId="24" applyBorder="1" xfId="0" applyProtection="1"/>
    <xf numFmtId="0" fontId="3" applyFont="1" fillId="0" borderId="24" applyBorder="1" xfId="0" applyProtection="1" applyAlignment="1">
      <alignment vertical="center" wrapText="1"/>
    </xf>
    <xf numFmtId="0" fontId="3" applyFont="1" fillId="0" borderId="25" applyBorder="1" xfId="0" applyProtection="1" applyAlignment="1">
      <alignment vertical="center"/>
    </xf>
    <xf numFmtId="164" applyNumberFormat="1" fontId="3" applyFont="1" fillId="0" borderId="26" applyBorder="1" xfId="0" applyProtection="1" applyAlignment="1">
      <alignment horizontal="center" vertical="center"/>
    </xf>
    <xf numFmtId="0" fontId="3" applyFont="1" fillId="0" borderId="2" applyBorder="1" xfId="0" applyProtection="1"/>
    <xf numFmtId="0" fontId="3" applyFont="1" fillId="0" borderId="2" applyBorder="1" xfId="0" applyProtection="1" applyAlignment="1">
      <alignment horizontal="left"/>
    </xf>
    <xf numFmtId="0" fontId="3" applyFont="1" fillId="0" borderId="2" applyBorder="1" xfId="0" applyProtection="1" applyAlignment="1">
      <alignment horizontal="center"/>
    </xf>
    <xf numFmtId="0" fontId="3" applyFont="1" fillId="0" borderId="6" applyBorder="1" xfId="0" applyProtection="1"/>
    <xf numFmtId="165" applyNumberFormat="1" fontId="3" applyFont="1" fillId="0" borderId="6" applyBorder="1" xfId="0" applyProtection="1" applyAlignment="1">
      <alignment horizontal="center"/>
    </xf>
    <xf numFmtId="165" applyNumberFormat="1" fontId="3" applyFont="1" fillId="3" applyFill="1" borderId="6" applyBorder="1" xfId="0" applyProtection="1" applyAlignment="1">
      <alignment horizontal="center"/>
    </xf>
    <xf numFmtId="166" applyNumberFormat="1" fontId="3" applyFont="1" fillId="3" applyFill="1" borderId="3" applyBorder="1" xfId="0" applyProtection="1" applyAlignment="1">
      <alignment horizontal="center"/>
    </xf>
    <xf numFmtId="0" fontId="3" applyFont="1" fillId="0" borderId="2" applyBorder="1" xfId="0" applyProtection="1" applyAlignment="1">
      <alignment horizontal="center" vertical="center"/>
    </xf>
    <xf numFmtId="164" applyNumberFormat="1" fontId="3" applyFont="1" fillId="0" borderId="27" applyBorder="1" xfId="0" applyProtection="1" applyAlignment="1">
      <alignment horizontal="center"/>
    </xf>
    <xf numFmtId="0" fontId="3" applyFont="1" fillId="0" borderId="28" applyBorder="1" xfId="0" applyProtection="1" applyAlignment="1">
      <alignment horizontal="center" vertical="center"/>
    </xf>
    <xf numFmtId="0" fontId="3" applyFont="1" fillId="0" borderId="29" applyBorder="1" xfId="0" applyProtection="1" applyAlignment="1">
      <alignment horizontal="left"/>
    </xf>
    <xf numFmtId="0" fontId="3" applyFont="1" fillId="0" borderId="0" xfId="0" applyProtection="1" applyAlignment="1">
      <alignment horizontal="center"/>
    </xf>
    <xf numFmtId="0" fontId="3" applyFont="1" fillId="0" borderId="30" applyBorder="1" xfId="0" applyProtection="1"/>
    <xf numFmtId="0" fontId="3" applyFont="1" fillId="0" borderId="11" applyBorder="1" xfId="0" applyProtection="1"/>
    <xf numFmtId="165" applyNumberFormat="1" fontId="3" applyFont="1" fillId="0" borderId="11" applyBorder="1" xfId="0" applyProtection="1" applyAlignment="1">
      <alignment horizontal="center"/>
    </xf>
    <xf numFmtId="165" applyNumberFormat="1" fontId="3" applyFont="1" fillId="3" applyFill="1" borderId="11" applyBorder="1" xfId="0" applyProtection="1" applyAlignment="1">
      <alignment horizontal="center"/>
    </xf>
    <xf numFmtId="166" applyNumberFormat="1" fontId="3" applyFont="1" fillId="3" applyFill="1" borderId="11" applyBorder="1" xfId="0" applyProtection="1" applyAlignment="1">
      <alignment horizontal="center"/>
    </xf>
    <xf numFmtId="0" fontId="3" applyFont="1" fillId="0" borderId="0" xfId="0" applyProtection="1" applyAlignment="1">
      <alignment horizontal="center" vertical="center"/>
    </xf>
    <xf numFmtId="165" applyNumberFormat="1" fontId="3" applyFont="1" fillId="0" borderId="31" applyBorder="1" xfId="0" applyProtection="1" applyAlignment="1">
      <alignment horizontal="center" vertical="center"/>
    </xf>
    <xf numFmtId="164" applyNumberFormat="1" fontId="3" applyFont="1" fillId="0" borderId="28" applyBorder="1" xfId="0" applyProtection="1" applyAlignment="1">
      <alignment horizontal="center" vertical="center"/>
    </xf>
    <xf numFmtId="0" fontId="3" applyFont="1" fillId="0" borderId="0" xfId="0" applyProtection="1" applyAlignment="1">
      <alignment horizontal="left"/>
    </xf>
    <xf numFmtId="165" applyNumberFormat="1" fontId="3" applyFont="1" fillId="4" applyFill="1" borderId="11" applyBorder="1" xfId="0" applyProtection="1" applyAlignment="1">
      <alignment horizontal="center"/>
    </xf>
    <xf numFmtId="166" applyNumberFormat="1" fontId="3" applyFont="1" fillId="4" applyFill="1" borderId="11" applyBorder="1" xfId="0" applyProtection="1" applyAlignment="1">
      <alignment horizontal="center"/>
    </xf>
    <xf numFmtId="164" applyNumberFormat="1" fontId="3" applyFont="1" fillId="0" borderId="31" applyBorder="1" xfId="0" applyProtection="1" applyAlignment="1">
      <alignment horizontal="center" vertical="center"/>
    </xf>
    <xf numFmtId="164" applyNumberFormat="1" fontId="3" applyFont="1" fillId="0" borderId="32" applyBorder="1" xfId="0" applyProtection="1" applyAlignment="1">
      <alignment horizontal="center" vertical="center"/>
    </xf>
    <xf numFmtId="0" fontId="3" applyFont="1" fillId="0" borderId="20" applyBorder="1" xfId="0" applyProtection="1"/>
    <xf numFmtId="165" applyNumberFormat="1" fontId="3" applyFont="1" fillId="0" borderId="20" applyBorder="1" xfId="0" applyProtection="1" applyAlignment="1">
      <alignment horizontal="center"/>
    </xf>
    <xf numFmtId="165" applyNumberFormat="1" fontId="3" applyFont="1" fillId="4" applyFill="1" borderId="20" applyBorder="1" xfId="0" applyProtection="1" applyAlignment="1">
      <alignment horizontal="center"/>
    </xf>
    <xf numFmtId="166" applyNumberFormat="1" fontId="3" applyFont="1" fillId="4" applyFill="1" borderId="20" applyBorder="1" xfId="0" applyProtection="1" applyAlignment="1">
      <alignment horizontal="center"/>
    </xf>
    <xf numFmtId="0" fontId="3" applyFont="1" fillId="0" borderId="24" applyBorder="1" xfId="0" applyProtection="1" applyAlignment="1">
      <alignment horizontal="center" vertical="center"/>
    </xf>
    <xf numFmtId="164" applyNumberFormat="1" fontId="3" applyFont="1" fillId="0" borderId="25" applyBorder="1" xfId="0" applyProtection="1" applyAlignment="1">
      <alignment horizontal="center" vertical="center"/>
    </xf>
    <xf numFmtId="0" fontId="4" applyFont="1" fillId="2" applyFill="1" borderId="1" applyBorder="1" xfId="0" applyProtection="1"/>
    <xf numFmtId="0" fontId="4" applyFont="1" fillId="2" applyFill="1" borderId="2" applyBorder="1" xfId="0" applyProtection="1"/>
    <xf numFmtId="0" fontId="4" applyFont="1" fillId="2" applyFill="1" borderId="2" applyBorder="1" xfId="0" applyProtection="1" applyAlignment="1">
      <alignment horizontal="left"/>
    </xf>
    <xf numFmtId="0" fontId="4" applyFont="1" fillId="2" applyFill="1" borderId="3" applyBorder="1" xfId="0" applyProtection="1" applyAlignment="1">
      <alignment horizontal="center"/>
    </xf>
    <xf numFmtId="0" fontId="4" applyFont="1" fillId="2" applyFill="1" borderId="4" applyBorder="1" xfId="0" applyProtection="1" applyAlignment="1">
      <alignment horizontal="right"/>
    </xf>
    <xf numFmtId="0" fontId="4" applyFont="1" fillId="2" applyFill="1" borderId="5" applyBorder="1" xfId="0" applyProtection="1"/>
    <xf numFmtId="0" fontId="4" applyFont="1" fillId="2" applyFill="1" borderId="6" applyBorder="1" xfId="0" applyProtection="1"/>
    <xf numFmtId="0" fontId="4" applyFont="1" fillId="2" applyFill="1" borderId="3" applyBorder="1" xfId="0" applyProtection="1" applyAlignment="1">
      <alignment horizontal="center" vertical="center" wrapText="1"/>
    </xf>
    <xf numFmtId="0" fontId="4" applyFont="1" fillId="2" applyFill="1" borderId="7" applyBorder="1" xfId="0" applyProtection="1" applyAlignment="1">
      <alignment horizontal="center" vertical="center" wrapText="1"/>
    </xf>
    <xf numFmtId="0" fontId="4" applyFont="1" fillId="2" applyFill="1" borderId="8" applyBorder="1" xfId="0" applyProtection="1" applyAlignment="1">
      <alignment horizontal="center" vertical="center"/>
    </xf>
    <xf numFmtId="0" fontId="4" applyFont="1" fillId="0" borderId="0" xfId="0" applyProtection="1"/>
    <xf numFmtId="0" fontId="4" applyFont="1" fillId="2" applyFill="1" borderId="9" applyBorder="1" xfId="0" applyProtection="1" applyAlignment="1">
      <alignment horizontal="left" vertical="center"/>
    </xf>
    <xf numFmtId="0" fontId="4" applyFont="1" fillId="2" applyFill="1" borderId="10" applyBorder="1" xfId="0" applyProtection="1" applyAlignment="1">
      <alignment horizontal="left" vertical="center"/>
    </xf>
    <xf numFmtId="0" fontId="4" applyFont="1" fillId="2" applyFill="1" borderId="10" applyBorder="1" xfId="0" applyProtection="1" applyAlignment="1">
      <alignment horizontal="center"/>
    </xf>
    <xf numFmtId="0" fontId="4" applyFont="1" fillId="2" applyFill="1" borderId="11" applyBorder="1" xfId="0" applyProtection="1" applyAlignment="1">
      <alignment vertical="center"/>
    </xf>
    <xf numFmtId="0" fontId="4" applyFont="1" fillId="2" applyFill="1" borderId="12" applyBorder="1" xfId="0" applyProtection="1"/>
    <xf numFmtId="0" fontId="4" applyFont="1" fillId="2" applyFill="1" borderId="11" applyBorder="1" xfId="0" applyProtection="1"/>
    <xf numFmtId="0" fontId="4" applyFont="1" fillId="2" applyFill="1" borderId="10" applyBorder="1" xfId="0" applyProtection="1" applyAlignment="1">
      <alignment horizontal="center" vertical="center" wrapText="1"/>
    </xf>
    <xf numFmtId="0" fontId="4" applyFont="1" fillId="2" applyFill="1" borderId="13" applyBorder="1" xfId="0" applyProtection="1" applyAlignment="1">
      <alignment horizontal="center" vertical="center" wrapText="1"/>
    </xf>
    <xf numFmtId="0" fontId="4" applyFont="1" fillId="2" applyFill="1" borderId="14" applyBorder="1" xfId="0" applyProtection="1" applyAlignment="1">
      <alignment horizontal="center" vertical="center"/>
    </xf>
    <xf numFmtId="0" fontId="4" applyFont="1" fillId="2" applyFill="1" borderId="15" applyBorder="1" xfId="0" applyProtection="1" applyAlignment="1">
      <alignment horizontal="left" vertical="center"/>
    </xf>
    <xf numFmtId="0" fontId="4" applyFont="1" fillId="2" applyFill="1" borderId="13" applyBorder="1" xfId="0" applyProtection="1" applyAlignment="1">
      <alignment horizontal="left" vertical="center"/>
    </xf>
    <xf numFmtId="0" fontId="4" applyFont="1" fillId="2" applyFill="1" borderId="16" applyBorder="1" xfId="0" applyProtection="1" applyAlignment="1">
      <alignment horizontal="left" vertical="center"/>
    </xf>
    <xf numFmtId="0" fontId="4" applyFont="1" fillId="2" applyFill="1" borderId="17" applyBorder="1" xfId="0" applyProtection="1" applyAlignment="1">
      <alignment horizontal="center"/>
    </xf>
    <xf numFmtId="0" fontId="4" applyFont="1" fillId="2" applyFill="1" borderId="16" applyBorder="1" xfId="0" applyProtection="1" applyAlignment="1">
      <alignment vertical="center"/>
    </xf>
    <xf numFmtId="0" fontId="4" applyFont="1" fillId="2" applyFill="1" borderId="16" applyBorder="1" xfId="0" applyProtection="1"/>
    <xf numFmtId="0" fontId="4" applyFont="1" fillId="2" applyFill="1" borderId="18" applyBorder="1" xfId="0" applyProtection="1" applyAlignment="1">
      <alignment horizontal="left" vertical="center"/>
    </xf>
    <xf numFmtId="0" fontId="4" applyFont="1" fillId="2" applyFill="1" borderId="19" applyBorder="1" xfId="0" applyProtection="1" applyAlignment="1">
      <alignment horizontal="left" vertical="center"/>
    </xf>
    <xf numFmtId="0" fontId="4" applyFont="1" fillId="2" applyFill="1" borderId="19" applyBorder="1" xfId="0" applyProtection="1" applyAlignment="1">
      <alignment horizontal="left"/>
    </xf>
    <xf numFmtId="0" fontId="4" applyFont="1" fillId="2" applyFill="1" borderId="19" applyBorder="1" xfId="0" applyProtection="1" applyAlignment="1">
      <alignment horizontal="center"/>
    </xf>
    <xf numFmtId="0" fontId="4" applyFont="1" fillId="2" applyFill="1" borderId="20" applyBorder="1" xfId="0" applyProtection="1" applyAlignment="1">
      <alignment vertical="center"/>
    </xf>
    <xf numFmtId="0" fontId="4" applyFont="1" fillId="2" applyFill="1" borderId="20" applyBorder="1" xfId="0" applyProtection="1"/>
    <xf numFmtId="0" fontId="4" applyFont="1" fillId="2" applyFill="1" borderId="19" applyBorder="1" xfId="0" applyProtection="1" applyAlignment="1">
      <alignment vertical="center" wrapText="1"/>
    </xf>
    <xf numFmtId="0" fontId="4" applyFont="1" fillId="2" applyFill="1" borderId="21" applyBorder="1" xfId="0" applyProtection="1" applyAlignment="1">
      <alignment vertical="center" wrapText="1"/>
    </xf>
    <xf numFmtId="0" fontId="4" applyFont="1" fillId="2" applyFill="1" borderId="22" applyBorder="1" xfId="0" applyProtection="1" applyAlignment="1">
      <alignment vertical="center"/>
    </xf>
    <xf numFmtId="0" fontId="4" applyFont="1" fillId="0" borderId="23" applyBorder="1" xfId="0" applyProtection="1" applyAlignment="1">
      <alignment horizontal="left" vertical="center"/>
    </xf>
    <xf numFmtId="0" fontId="4" applyFont="1" fillId="0" borderId="24" applyBorder="1" xfId="0" applyProtection="1" applyAlignment="1">
      <alignment horizontal="left" vertical="center"/>
    </xf>
    <xf numFmtId="0" fontId="4" applyFont="1" fillId="0" borderId="24" applyBorder="1" xfId="0" applyProtection="1" applyAlignment="1">
      <alignment horizontal="left"/>
    </xf>
    <xf numFmtId="0" fontId="4" applyFont="1" fillId="0" borderId="24" applyBorder="1" xfId="0" applyProtection="1" applyAlignment="1">
      <alignment horizontal="center"/>
    </xf>
    <xf numFmtId="0" fontId="4" applyFont="1" fillId="0" borderId="24" applyBorder="1" xfId="0" applyProtection="1" applyAlignment="1">
      <alignment vertical="center"/>
    </xf>
    <xf numFmtId="0" fontId="4" applyFont="1" fillId="0" borderId="24" applyBorder="1" xfId="0" applyProtection="1"/>
    <xf numFmtId="0" fontId="4" applyFont="1" fillId="0" borderId="24" applyBorder="1" xfId="0" applyProtection="1" applyAlignment="1">
      <alignment vertical="center" wrapText="1"/>
    </xf>
    <xf numFmtId="0" fontId="4" applyFont="1" fillId="0" borderId="25" applyBorder="1" xfId="0" applyProtection="1" applyAlignment="1">
      <alignment vertical="center"/>
    </xf>
    <xf numFmtId="164" applyNumberFormat="1" fontId="4" applyFont="1" fillId="0" borderId="26" applyBorder="1" xfId="0" applyProtection="1" applyAlignment="1">
      <alignment horizontal="center" vertical="center"/>
    </xf>
    <xf numFmtId="0" fontId="4" applyFont="1" fillId="0" borderId="2" applyBorder="1" xfId="0" applyProtection="1"/>
    <xf numFmtId="0" fontId="4" applyFont="1" fillId="0" borderId="2" applyBorder="1" xfId="0" applyProtection="1" applyAlignment="1">
      <alignment horizontal="left"/>
    </xf>
    <xf numFmtId="0" fontId="4" applyFont="1" fillId="0" borderId="2" applyBorder="1" xfId="0" applyProtection="1" applyAlignment="1">
      <alignment horizontal="center"/>
    </xf>
    <xf numFmtId="0" fontId="4" applyFont="1" fillId="0" borderId="6" applyBorder="1" xfId="0" applyProtection="1"/>
    <xf numFmtId="165" applyNumberFormat="1" fontId="4" applyFont="1" fillId="0" borderId="6" applyBorder="1" xfId="0" applyProtection="1" applyAlignment="1">
      <alignment horizontal="center"/>
    </xf>
    <xf numFmtId="166" applyNumberFormat="1" fontId="4" applyFont="1" fillId="0" borderId="3" applyBorder="1" xfId="0" applyProtection="1" applyAlignment="1">
      <alignment horizontal="center"/>
    </xf>
    <xf numFmtId="0" fontId="4" applyFont="1" fillId="0" borderId="2" applyBorder="1" xfId="0" applyProtection="1" applyAlignment="1">
      <alignment horizontal="center" vertical="center"/>
    </xf>
    <xf numFmtId="164" applyNumberFormat="1" fontId="4" applyFont="1" fillId="0" borderId="27" applyBorder="1" xfId="0" applyProtection="1" applyAlignment="1">
      <alignment horizontal="center"/>
    </xf>
    <xf numFmtId="0" fontId="4" applyFont="1" fillId="0" borderId="28" applyBorder="1" xfId="0" applyProtection="1" applyAlignment="1">
      <alignment horizontal="center" vertical="center"/>
    </xf>
    <xf numFmtId="0" fontId="4" applyFont="1" fillId="0" borderId="29" applyBorder="1" xfId="0" applyProtection="1" applyAlignment="1">
      <alignment horizontal="left"/>
    </xf>
    <xf numFmtId="0" fontId="4" applyFont="1" fillId="0" borderId="0" xfId="0" applyProtection="1" applyAlignment="1">
      <alignment horizontal="center"/>
    </xf>
    <xf numFmtId="0" fontId="4" applyFont="1" fillId="0" borderId="30" applyBorder="1" xfId="0" applyProtection="1"/>
    <xf numFmtId="0" fontId="4" applyFont="1" fillId="0" borderId="11" applyBorder="1" xfId="0" applyProtection="1"/>
    <xf numFmtId="165" applyNumberFormat="1" fontId="4" applyFont="1" fillId="0" borderId="11" applyBorder="1" xfId="0" applyProtection="1" applyAlignment="1">
      <alignment horizontal="center"/>
    </xf>
    <xf numFmtId="166" applyNumberFormat="1" fontId="4" applyFont="1" fillId="0" borderId="11" applyBorder="1" xfId="0" applyProtection="1" applyAlignment="1">
      <alignment horizontal="center"/>
    </xf>
    <xf numFmtId="0" fontId="4" applyFont="1" fillId="0" borderId="0" xfId="0" applyProtection="1" applyAlignment="1">
      <alignment horizontal="center" vertical="center"/>
    </xf>
    <xf numFmtId="165" applyNumberFormat="1" fontId="4" applyFont="1" fillId="0" borderId="31" applyBorder="1" xfId="0" applyProtection="1" applyAlignment="1">
      <alignment horizontal="center" vertical="center"/>
    </xf>
    <xf numFmtId="164" applyNumberFormat="1" fontId="4" applyFont="1" fillId="0" borderId="28" applyBorder="1" xfId="0" applyProtection="1" applyAlignment="1">
      <alignment horizontal="center" vertical="center"/>
    </xf>
    <xf numFmtId="0" fontId="4" applyFont="1" fillId="0" borderId="0" xfId="0" applyProtection="1" applyAlignment="1">
      <alignment horizontal="left"/>
    </xf>
    <xf numFmtId="164" applyNumberFormat="1" fontId="4" applyFont="1" fillId="0" borderId="31" applyBorder="1" xfId="0" applyProtection="1" applyAlignment="1">
      <alignment horizontal="center" vertical="center"/>
    </xf>
    <xf numFmtId="164" applyNumberFormat="1" fontId="4" applyFont="1" fillId="0" borderId="32" applyBorder="1" xfId="0" applyProtection="1" applyAlignment="1">
      <alignment horizontal="center" vertical="center"/>
    </xf>
    <xf numFmtId="0" fontId="4" applyFont="1" fillId="0" borderId="20" applyBorder="1" xfId="0" applyProtection="1"/>
    <xf numFmtId="165" applyNumberFormat="1" fontId="4" applyFont="1" fillId="0" borderId="20" applyBorder="1" xfId="0" applyProtection="1" applyAlignment="1">
      <alignment horizontal="center"/>
    </xf>
    <xf numFmtId="166" applyNumberFormat="1" fontId="4" applyFont="1" fillId="0" borderId="20" applyBorder="1" xfId="0" applyProtection="1" applyAlignment="1">
      <alignment horizontal="center"/>
    </xf>
    <xf numFmtId="0" fontId="4" applyFont="1" fillId="0" borderId="24" applyBorder="1" xfId="0" applyProtection="1" applyAlignment="1">
      <alignment horizontal="center" vertical="center"/>
    </xf>
    <xf numFmtId="164" applyNumberFormat="1" fontId="4" applyFont="1" fillId="0" borderId="25" applyBorder="1" xfId="0" applyProtection="1" applyAlignment="1">
      <alignment horizontal="center" vertical="center"/>
    </xf>
    <xf numFmtId="167" applyNumberFormat="1" fontId="4" applyFont="1" fillId="0" borderId="6" applyBorder="1" xfId="0" applyProtection="1" applyAlignment="1">
      <alignment horizontal="center" vertical="center"/>
    </xf>
    <xf numFmtId="167" applyNumberFormat="1" fontId="4" applyFont="1" fillId="0" borderId="11" applyBorder="1" xfId="0" applyProtection="1" applyAlignment="1">
      <alignment horizontal="center" vertical="center"/>
    </xf>
    <xf numFmtId="167" applyNumberFormat="1" fontId="4" applyFont="1" fillId="0" borderId="20" applyBorder="1" xfId="0" applyProtection="1" applyAlignment="1">
      <alignment horizontal="center" vertical="center"/>
    </xf>
    <xf numFmtId="0" fontId="0" fillId="0" borderId="11" applyBorder="1" xfId="0" applyProtection="1"/>
    <xf numFmtId="167" applyNumberFormat="1" fontId="1" applyFont="1" fillId="0" borderId="6" applyBorder="1" xfId="0" applyProtection="1" applyAlignment="1">
      <alignment horizontal="center" vertical="center"/>
    </xf>
    <xf numFmtId="167" applyNumberFormat="1" fontId="1" applyFont="1" fillId="0" borderId="11" applyBorder="1" xfId="0" applyProtection="1" applyAlignment="1">
      <alignment horizontal="center" vertical="center"/>
    </xf>
    <xf numFmtId="167" applyNumberFormat="1" fontId="1" applyFont="1" fillId="0" borderId="20" applyBorder="1" xfId="0" applyProtection="1" applyAlignment="1">
      <alignment horizontal="center" vertical="center"/>
    </xf>
    <xf numFmtId="167" applyNumberFormat="1" fontId="3" applyFont="1" fillId="0" borderId="6" applyBorder="1" xfId="0" applyProtection="1" applyAlignment="1">
      <alignment horizontal="center" vertical="center"/>
    </xf>
    <xf numFmtId="167" applyNumberFormat="1" fontId="3" applyFont="1" fillId="0" borderId="11" applyBorder="1" xfId="0" applyProtection="1" applyAlignment="1">
      <alignment horizontal="center" vertical="center"/>
    </xf>
    <xf numFmtId="167" applyNumberFormat="1" fontId="3" applyFont="1" fillId="0" borderId="20" applyBorder="1" xfId="0" applyProtection="1" applyAlignment="1">
      <alignment horizontal="center" vertical="center"/>
    </xf>
    <xf numFmtId="165" applyNumberFormat="1" fontId="3" applyFont="1" fillId="4" applyFill="1" borderId="6" applyBorder="1" xfId="0" applyProtection="1" applyAlignment="1">
      <alignment horizontal="center"/>
    </xf>
    <xf numFmtId="0" fontId="4" applyFont="1" fillId="2" applyFill="1" borderId="6" applyBorder="1" xfId="0" applyProtection="1" applyAlignment="1">
      <alignment horizontal="left"/>
    </xf>
    <xf numFmtId="0" fontId="1" applyFont="1" fillId="2" applyFill="1" borderId="6" applyBorder="1" xfId="0" applyProtection="1" applyAlignment="1">
      <alignment horizontal="left"/>
    </xf>
    <xf numFmtId="0" fontId="3" applyFont="1" fillId="2" applyFill="1" borderId="6" applyBorder="1" xfId="0" applyProtection="1" applyAlignment="1">
      <alignment horizontal="left"/>
    </xf>
    <xf numFmtId="0" fontId="0" fillId="2" applyFill="1" borderId="12" applyBorder="1" xfId="0" applyProtection="1"/>
    <xf numFmtId="0" fontId="0" fillId="2" applyFill="1" borderId="11" applyBorder="1" xfId="0" applyProtection="1"/>
    <xf numFmtId="166" applyNumberFormat="1" fontId="1" applyFont="1" fillId="0" borderId="6" applyBorder="1" xfId="0" applyProtection="1" applyAlignment="1">
      <alignment horizontal="center"/>
    </xf>
    <xf numFmtId="166" applyNumberFormat="1" fontId="1" applyFont="1" fillId="3" applyFill="1" borderId="3" applyBorder="1" xfId="0" applyProtection="1" applyAlignment="1">
      <alignment horizontal="center"/>
    </xf>
    <xf numFmtId="166" applyNumberFormat="1" fontId="1" applyFont="1" fillId="3" applyFill="1" borderId="11" applyBorder="1" xfId="0" applyProtection="1" applyAlignment="1">
      <alignment horizontal="center"/>
    </xf>
    <xf numFmtId="166" applyNumberFormat="1" fontId="1" applyFont="1" fillId="3" applyFill="1" borderId="20" applyBorder="1" xfId="0" applyProtection="1" applyAlignment="1">
      <alignment horizontal="center"/>
    </xf>
    <xf numFmtId="1" applyNumberFormat="1" fontId="2" applyFont="1" fillId="0" borderId="28" applyBorder="1" xfId="0" applyProtection="1" applyAlignment="1">
      <alignment horizontal="center" vertical="center"/>
    </xf>
    <xf numFmtId="0" fontId="0" fillId="0" borderId="29" applyBorder="1" xfId="0" applyProtection="1" applyAlignment="1">
      <alignment horizontal="left"/>
    </xf>
    <xf numFmtId="0" fontId="0" fillId="0" borderId="29" applyBorder="1" xfId="0" applyProtection="1" applyAlignment="1">
      <alignment horizontal="left"/>
    </xf>
  </cellXfs>
  <cellStyles count="1">
    <cellStyle name="Normal" xfId="0" builtinId="0"/>
  </cellStyles>
  <dxfs count="34">
    <dxf>
      <fill>
        <patternFill patternType="solid">
          <bgColor indexed="3"/>
        </patternFill>
      </fill>
    </dxf>
    <dxf>
      <fill>
        <patternFill>
          <bgColor rgb="FF00FF00"/>
        </patternFill>
      </fill>
    </dxf>
    <dxf>
      <fill>
        <patternFill patternType="solid">
          <bgColor indexed="3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 patternType="solid">
          <bgColor indexed="3"/>
        </patternFill>
      </fill>
    </dxf>
    <dxf>
      <fill>
        <patternFill>
          <bgColor rgb="FF00FF00"/>
        </patternFill>
      </fill>
    </dxf>
    <dxf>
      <fill>
        <patternFill patternType="solid">
          <bgColor indexed="3"/>
        </patternFill>
      </fill>
    </dxf>
    <dxf>
      <fill>
        <patternFill>
          <bgColor rgb="FF00FF00"/>
        </patternFill>
      </fill>
    </dxf>
    <dxf>
      <fill>
        <patternFill patternType="solid">
          <bgColor indexed="3"/>
        </patternFill>
      </fill>
    </dxf>
    <dxf>
      <fill>
        <patternFill>
          <bgColor rgb="FF00FF00"/>
        </patternFill>
      </fill>
    </dxf>
    <dxf>
      <fill>
        <patternFill patternType="solid">
          <bgColor indexed="3"/>
        </patternFill>
      </fill>
    </dxf>
    <dxf>
      <fill>
        <patternFill>
          <bgColor rgb="FF00FF00"/>
        </patternFill>
      </fill>
    </dxf>
    <dxf>
      <fill>
        <patternFill patternType="solid">
          <bgColor indexed="3"/>
        </patternFill>
      </fill>
    </dxf>
    <dxf>
      <fill>
        <patternFill>
          <bgColor rgb="FF00FF00"/>
        </patternFill>
      </fill>
    </dxf>
    <dxf>
      <fill>
        <patternFill patternType="solid">
          <bgColor indexed="3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8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1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_rels/sheet1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1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_rels/sheet15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/></Relationships>
</file>

<file path=xl/worksheets/_rels/sheet1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6.vml"/></Relationships>
</file>

<file path=xl/worksheets/_rels/sheet1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7.vml"/></Relationships>
</file>

<file path=xl/worksheets/_rels/sheet1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8.vml"/></Relationships>
</file>

<file path=xl/worksheets/_rels/sheet1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E605-D11B-4633-96D3-495631A33B99}">
  <sheetPr codeName="Sheet1">
    <pageSetUpPr fitToPage="1"/>
  </sheetPr>
  <dimension ref="A1:R10"/>
  <sheetViews>
    <sheetView showRuler="0" view="pageLayout" zoomScale="80" zoomScaleNormal="100" zoomScalePageLayoutView="80" workbookViewId="0">
      <selection activeCell="O13" sqref="O13"/>
    </sheetView>
  </sheetViews>
  <sheetFormatPr defaultColWidth="10.625" defaultRowHeight="15.75" x14ac:dyDescent="0.25"/>
  <cols>
    <col min="1" max="1" width="10.625" customWidth="1" style="82"/>
    <col min="2" max="3" hidden="1" width="10.625" customWidth="1" style="82"/>
    <col min="4" max="4" width="25.875" customWidth="1" style="133"/>
    <col min="5" max="5" width="6.75" customWidth="1" style="82"/>
    <col min="6" max="6" width="26.5" customWidth="1" style="82"/>
    <col min="7" max="12" width="10.625" customWidth="1" style="82"/>
    <col min="13" max="13" hidden="1" width="13.875" customWidth="1" style="82"/>
    <col min="14" max="14" hidden="1" width="15.625" customWidth="1" style="82"/>
    <col min="15" max="15" width="34.625" customWidth="1" style="82"/>
    <col min="16" max="99" width="10.625" customWidth="1" style="82"/>
    <col min="100" max="16384" width="10.625" customWidth="1" style="82"/>
  </cols>
  <sheetData>
    <row r="1" ht="15" customHeight="1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>
      <c r="A2" s="83" t="s">
        <v>4</v>
      </c>
      <c r="B2" s="84"/>
      <c r="C2" s="84"/>
      <c r="D2" s="84" t="s">
        <v>5</v>
      </c>
      <c r="E2" s="85"/>
      <c r="F2" s="86" t="s">
        <v>6</v>
      </c>
      <c r="G2" s="87"/>
      <c r="H2" s="88"/>
      <c r="I2" s="88"/>
      <c r="J2" s="88"/>
      <c r="K2" s="88"/>
      <c r="L2" s="89" t="s">
        <v>7</v>
      </c>
      <c r="M2" s="90"/>
      <c r="N2" s="90"/>
      <c r="O2" s="91"/>
    </row>
    <row r="3">
      <c r="A3" s="92"/>
      <c r="B3" s="93"/>
      <c r="C3" s="93"/>
      <c r="D3" s="94" t="s">
        <v>8</v>
      </c>
      <c r="E3" s="95"/>
      <c r="F3" s="86" t="s">
        <v>9</v>
      </c>
      <c r="G3" s="88"/>
      <c r="H3" s="88"/>
      <c r="I3" s="88"/>
      <c r="J3" s="88"/>
      <c r="K3" s="88"/>
      <c r="L3" s="89" t="s">
        <v>10</v>
      </c>
      <c r="M3" s="90"/>
      <c r="N3" s="90"/>
      <c r="O3" s="91" t="s">
        <v>7</v>
      </c>
    </row>
    <row r="4">
      <c r="A4" s="92"/>
      <c r="B4" s="93"/>
      <c r="C4" s="93"/>
      <c r="D4" s="84"/>
      <c r="E4" s="95"/>
      <c r="F4" s="96"/>
      <c r="G4" s="97"/>
      <c r="H4" s="88"/>
      <c r="I4" s="88"/>
      <c r="J4" s="88"/>
      <c r="K4" s="88"/>
      <c r="L4" s="89"/>
      <c r="M4" s="90"/>
      <c r="N4" s="90"/>
      <c r="O4" s="91"/>
    </row>
    <row r="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ht="6.75" customHeight="1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>
      <c r="A7" s="115">
        <f>ROUND(RANK(R7,$R$7:$R$234,0),0)</f>
        <v>1</v>
      </c>
      <c r="B7" s="116">
        <v>27</v>
      </c>
      <c r="C7" s="116">
        <v>1</v>
      </c>
      <c r="D7" s="117"/>
      <c r="E7" s="118"/>
      <c r="F7" s="116"/>
      <c r="G7" s="119">
        <f>IF($G$2&lt;&gt;"",$G$2,"")</f>
      </c>
      <c r="H7" s="120"/>
      <c r="I7" s="120"/>
      <c r="J7" s="120"/>
      <c r="K7" s="120"/>
      <c r="L7" s="121">
        <f>IF(COUNTBLANK(H7:K7)=0,ROUND(AVERAGE(H7:K7),3),-0.000001)</f>
        <v>-1E-06</v>
      </c>
      <c r="M7" s="122">
        <f>IF(COUNTBLANK(H7:K7)=0,1,0)</f>
        <v>0</v>
      </c>
      <c r="N7" s="122">
        <f>SUM(M7:M10)</f>
        <v>0</v>
      </c>
      <c r="O7" s="123">
        <f>IF(COUNTIF(L7:L10,"&gt;=0"),ROUND(AVERAGEIF(L7:L10,"&gt;=0"),3),0)</f>
        <v>0</v>
      </c>
      <c r="P7" s="82" cm="1">
        <f ref="P7:P7" t="array">IFERROR(LOOKUP(2,1/(L7:L10&gt;0),L7:L10),0)</f>
        <v>0</v>
      </c>
      <c r="Q7" s="82" cm="1">
        <f ref="Q7:Q7" t="array">IFERROR(LOOKUP(2,1/(J7:J10&gt;0),J7:J10),0)</f>
        <v>0</v>
      </c>
      <c r="R7" s="82">
        <f>N7*1000200010+O7*100010000+P7*10000+Q7</f>
        <v>0</v>
      </c>
    </row>
    <row r="8">
      <c r="A8" s="306">
        <f>A7</f>
        <v>1</v>
      </c>
      <c r="B8" s="82">
        <v>27</v>
      </c>
      <c r="C8" s="82">
        <v>2</v>
      </c>
      <c r="D8" s="124" t="s">
        <v>11</v>
      </c>
      <c r="E8" s="125"/>
      <c r="F8" s="126" t="s">
        <v>12</v>
      </c>
      <c r="G8" s="127">
        <f>IF($G$3&lt;&gt;"",$G$3,"")</f>
      </c>
      <c r="H8" s="128"/>
      <c r="I8" s="128"/>
      <c r="J8" s="128"/>
      <c r="K8" s="128"/>
      <c r="L8" s="129">
        <f>IF(COUNTBLANK(H8:K8)=0,ROUND(AVERAGE(H8:K8),3),-0.000001)</f>
        <v>-1E-06</v>
      </c>
      <c r="M8" s="122">
        <f>IF(COUNTBLANK(H8:K8)=0,1,0)</f>
        <v>0</v>
      </c>
      <c r="N8" s="130">
        <f>SUM(M7:M10)</f>
        <v>0</v>
      </c>
      <c r="O8" s="131">
        <f>IF(COUNTIF(L7:L10,"&gt;=0"),ROUND(AVERAGEIF(L7:L10,"&gt;=0"),3),0)</f>
        <v>0</v>
      </c>
    </row>
    <row r="9">
      <c r="A9" s="132">
        <f>A7</f>
        <v>1</v>
      </c>
      <c r="B9" s="82">
        <v>27</v>
      </c>
      <c r="C9" s="82">
        <v>3</v>
      </c>
      <c r="D9" s="133" t="s">
        <v>13</v>
      </c>
      <c r="E9" s="125"/>
      <c r="F9" s="82" t="s">
        <v>14</v>
      </c>
      <c r="G9" s="127">
        <f>IF($G$4&lt;&gt;"",$G$4,"")</f>
      </c>
      <c r="H9" s="128"/>
      <c r="I9" s="128"/>
      <c r="J9" s="128"/>
      <c r="K9" s="128"/>
      <c r="L9" s="129">
        <f>IF(COUNTBLANK(H9:K9)=0,ROUND(AVERAGE(H9:K9),3),-0.000001)</f>
        <v>-1E-06</v>
      </c>
      <c r="M9" s="122">
        <f>IF(COUNTBLANK(H9:K9)=0,1,0)</f>
        <v>0</v>
      </c>
      <c r="N9" s="130">
        <f>SUM(M7:M10)</f>
        <v>0</v>
      </c>
      <c r="O9" s="134">
        <f>IF(COUNTIF(L7:L10,"&gt;=0"),ROUND(AVERAGEIF(L7:L10,"&gt;=0"),3),0)</f>
        <v>0</v>
      </c>
    </row>
    <row r="10">
      <c r="A10" s="135">
        <f>A7</f>
        <v>1</v>
      </c>
      <c r="B10" s="112">
        <v>27</v>
      </c>
      <c r="C10" s="112">
        <v>4</v>
      </c>
      <c r="D10" s="109"/>
      <c r="E10" s="110"/>
      <c r="F10" s="112"/>
      <c r="G10" s="136">
        <f>IF($G$5&lt;&gt;"",$G$5,"")</f>
      </c>
      <c r="H10" s="137"/>
      <c r="I10" s="137"/>
      <c r="J10" s="137"/>
      <c r="K10" s="137"/>
      <c r="L10" s="138">
        <f>IF(COUNTBLANK(H10:K10)=0,ROUND(AVERAGE(H10:K10),3),-0.000001)</f>
        <v>-1E-06</v>
      </c>
      <c r="M10" s="122">
        <f>IF(COUNTBLANK(H10:K10)=0,1,0)</f>
        <v>0</v>
      </c>
      <c r="N10" s="139">
        <f>SUM(M7:M10)</f>
        <v>0</v>
      </c>
      <c r="O10" s="140">
        <f>IF(COUNTIF(L7:L10,"&gt;=0"),ROUND(AVERAGEIF(L7:L10,"&gt;=0"),3),0)</f>
        <v>0</v>
      </c>
    </row>
  </sheetData>
  <conditionalFormatting sqref="H7:K10">
    <cfRule type="expression" priority="1" stopIfTrue="1">
      <formula>COUNTBLANK($G7)=1</formula>
    </cfRule>
    <cfRule type="containsBlanks" dxfId="1" priority="21">
      <formula>LEN(TRIM(H7))=0</formula>
    </cfRule>
  </conditionalFormatting>
  <dataValidations count="3">
    <dataValidation type="decimal" allowBlank="1" showInputMessage="1" showErrorMessage="1" errorTitle="Illegal input value" error="Please enter a value between 0 and 10" sqref="H7:K10 M7:N10" xr:uid="{00000000-0002-0000-0000-000000000000}">
      <formula1>0</formula1>
      <formula2>10</formula2>
    </dataValidation>
    <dataValidation type="decimal" allowBlank="1" showInputMessage="1" showErrorMessage="1" sqref="O8:O10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" xr:uid="{00000000-0002-0000-0000-000002000000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/>
  <headerFooter>
    <oddHeader xml:space="preserve">&amp;C&amp;14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685E-68E2-4636-825F-F24CB677D2E1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customWidth="1" style="226"/>
    <col min="2" max="3" hidden="1" width="10.625" customWidth="1" style="226"/>
    <col min="4" max="4" width="25.875" customWidth="1" style="278"/>
    <col min="5" max="5" width="6.75" customWidth="1" style="226"/>
    <col min="6" max="6" width="26.5" customWidth="1" style="226"/>
    <col min="7" max="12" width="10.625" customWidth="1" style="226"/>
    <col min="13" max="14" hidden="1" width="10.625" customWidth="1" style="226"/>
    <col min="15" max="15" width="34.625" customWidth="1" style="226"/>
    <col min="16" max="99" width="10.625" customWidth="1" style="226"/>
    <col min="100" max="16384" width="10.625" customWidth="1" style="226"/>
  </cols>
  <sheetData>
    <row r="1" ht="15" customHeight="1">
      <c r="A1" s="216"/>
      <c r="B1" s="217"/>
      <c r="C1" s="217"/>
      <c r="D1" s="218"/>
      <c r="E1" s="219"/>
      <c r="F1" s="220"/>
      <c r="G1" s="297"/>
      <c r="H1" s="221" t="s">
        <v>0</v>
      </c>
      <c r="I1" s="222" t="s">
        <v>1</v>
      </c>
      <c r="J1" s="222" t="s">
        <v>2</v>
      </c>
      <c r="K1" s="222" t="s">
        <v>3</v>
      </c>
      <c r="L1" s="223"/>
      <c r="M1" s="224"/>
      <c r="N1" s="224"/>
      <c r="O1" s="225"/>
    </row>
    <row r="2">
      <c r="A2" s="227" t="s">
        <v>4</v>
      </c>
      <c r="B2" s="228"/>
      <c r="C2" s="228"/>
      <c r="D2" s="228" t="s">
        <v>5</v>
      </c>
      <c r="E2" s="229"/>
      <c r="F2" s="230" t="s">
        <v>6</v>
      </c>
      <c r="G2" s="231"/>
      <c r="H2" s="232"/>
      <c r="I2" s="232"/>
      <c r="J2" s="232"/>
      <c r="K2" s="232"/>
      <c r="L2" s="233" t="s">
        <v>7</v>
      </c>
      <c r="M2" s="234"/>
      <c r="N2" s="234"/>
      <c r="O2" s="235"/>
    </row>
    <row r="3">
      <c r="A3" s="236"/>
      <c r="B3" s="237"/>
      <c r="C3" s="237"/>
      <c r="D3" s="238" t="s">
        <v>8</v>
      </c>
      <c r="E3" s="239"/>
      <c r="F3" s="230" t="s">
        <v>9</v>
      </c>
      <c r="G3" s="232"/>
      <c r="H3" s="232"/>
      <c r="I3" s="232"/>
      <c r="J3" s="232"/>
      <c r="K3" s="232"/>
      <c r="L3" s="233" t="s">
        <v>10</v>
      </c>
      <c r="M3" s="234"/>
      <c r="N3" s="234"/>
      <c r="O3" s="235" t="s">
        <v>7</v>
      </c>
    </row>
    <row r="4">
      <c r="A4" s="236"/>
      <c r="B4" s="237"/>
      <c r="C4" s="237"/>
      <c r="D4" s="228"/>
      <c r="E4" s="239"/>
      <c r="F4" s="240"/>
      <c r="G4" s="241"/>
      <c r="H4" s="232"/>
      <c r="I4" s="232"/>
      <c r="J4" s="232"/>
      <c r="K4" s="232"/>
      <c r="L4" s="233"/>
      <c r="M4" s="234"/>
      <c r="N4" s="234"/>
      <c r="O4" s="235"/>
    </row>
    <row r="5">
      <c r="A5" s="242"/>
      <c r="B5" s="243"/>
      <c r="C5" s="243"/>
      <c r="D5" s="244"/>
      <c r="E5" s="245"/>
      <c r="F5" s="246"/>
      <c r="G5" s="247"/>
      <c r="H5" s="247"/>
      <c r="I5" s="247"/>
      <c r="J5" s="247"/>
      <c r="K5" s="247"/>
      <c r="L5" s="248"/>
      <c r="M5" s="249"/>
      <c r="N5" s="249"/>
      <c r="O5" s="250"/>
    </row>
    <row r="6" ht="6.75" customHeight="1">
      <c r="A6" s="251"/>
      <c r="B6" s="252"/>
      <c r="C6" s="252"/>
      <c r="D6" s="253"/>
      <c r="E6" s="254"/>
      <c r="F6" s="255"/>
      <c r="G6" s="256"/>
      <c r="H6" s="256"/>
      <c r="I6" s="256"/>
      <c r="J6" s="256"/>
      <c r="K6" s="256"/>
      <c r="L6" s="257"/>
      <c r="M6" s="257"/>
      <c r="N6" s="257"/>
      <c r="O6" s="258"/>
    </row>
    <row r="7">
      <c r="A7" s="259">
        <f>_xlfn.FLOOR.MATH(RANK(N7,$N$7:$N$129)/4+1+SUMPRODUCT(-(-($N$7:$N$129=N7)),-(-(O7&lt;$O$7:$O$129)))/4)</f>
        <v>1</v>
      </c>
      <c r="B7" s="260">
        <v>27</v>
      </c>
      <c r="C7" s="260">
        <v>1</v>
      </c>
      <c r="D7" s="261"/>
      <c r="E7" s="262"/>
      <c r="F7" s="260"/>
      <c r="G7" s="263">
        <f>IF($G$2&lt;&gt;"",$G$2,"")</f>
      </c>
      <c r="H7" s="264"/>
      <c r="I7" s="264"/>
      <c r="J7" s="264"/>
      <c r="K7" s="265"/>
      <c r="L7" s="286">
        <f>IF(COUNTBLANK(H7:K7)=0,AVERAGE(H7:K7),-0.000001)</f>
        <v>-1E-06</v>
      </c>
      <c r="M7" s="266">
        <f>IF(COUNTBLANK(H7:K7)=0,1,0)</f>
        <v>0</v>
      </c>
      <c r="N7" s="266">
        <f>SUM(M7:M10)</f>
        <v>0</v>
      </c>
      <c r="O7" s="267">
        <f>IF(COUNTIF(L7:L10,"&gt;=0"),ROUND(AVERAGEIF(L7:L10,"&gt;=0"),3),0)</f>
        <v>0</v>
      </c>
    </row>
    <row r="8">
      <c r="A8" s="268">
        <f>_xlfn.FLOOR.MATH(RANK(N8,$N$7:$N$129)/4+1+SUMPRODUCT(-(-($N$7:$N$129=N8)),-(-(O8&lt;$O$7:$O$129)))/4)</f>
        <v>1</v>
      </c>
      <c r="B8" s="226">
        <v>27</v>
      </c>
      <c r="C8" s="226">
        <v>2</v>
      </c>
      <c r="D8" s="269" t="s">
        <v>11</v>
      </c>
      <c r="E8" s="270"/>
      <c r="F8" s="271" t="s">
        <v>12</v>
      </c>
      <c r="G8" s="289">
        <f>IF($G$3&lt;&gt;"",$G$3,"")</f>
      </c>
      <c r="H8" s="273"/>
      <c r="I8" s="273"/>
      <c r="J8" s="273"/>
      <c r="K8" s="274"/>
      <c r="L8" s="287">
        <f>IF(COUNTBLANK(H8:K8)=0,AVERAGE(H8:K8),-0.000001)</f>
        <v>-1E-06</v>
      </c>
      <c r="M8" s="266">
        <f>IF(COUNTBLANK(H8:K8)=0,1,0)</f>
        <v>0</v>
      </c>
      <c r="N8" s="275">
        <f>SUM(M7:M10)</f>
        <v>0</v>
      </c>
      <c r="O8" s="276">
        <f>IF(COUNTIF(L7:L10,"&gt;=0"),ROUND(AVERAGEIF(L7:L10,"&gt;=0"),3),0)</f>
        <v>0</v>
      </c>
    </row>
    <row r="9">
      <c r="A9" s="277">
        <f>_xlfn.FLOOR.MATH(RANK(N9,$N$7:$N$129)/4+1+SUMPRODUCT(-(-($N$7:$N$129=N9)),-(-(O9&lt;$O$7:$O$129)))/4)</f>
        <v>1</v>
      </c>
      <c r="B9" s="226">
        <v>27</v>
      </c>
      <c r="C9" s="226">
        <v>3</v>
      </c>
      <c r="D9" s="278" t="s">
        <v>13</v>
      </c>
      <c r="E9" s="270"/>
      <c r="F9" s="226" t="s">
        <v>14</v>
      </c>
      <c r="G9" s="272">
        <f>IF($G$4&lt;&gt;"",$G$4,"")</f>
      </c>
      <c r="H9" s="273"/>
      <c r="I9" s="273"/>
      <c r="J9" s="273"/>
      <c r="K9" s="274"/>
      <c r="L9" s="287">
        <f>IF(COUNTBLANK(H9:K9)=0,AVERAGE(H9:K9),-0.000001)</f>
        <v>-1E-06</v>
      </c>
      <c r="M9" s="266">
        <f>IF(COUNTBLANK(H9:K9)=0,1,0)</f>
        <v>0</v>
      </c>
      <c r="N9" s="275">
        <f>SUM(M7:M10)</f>
        <v>0</v>
      </c>
      <c r="O9" s="279">
        <f>IF(COUNTIF(L7:L10,"&gt;=0"),ROUND(AVERAGEIF(L7:L10,"&gt;=0"),3),0)</f>
        <v>0</v>
      </c>
    </row>
    <row r="10">
      <c r="A10" s="280">
        <f>_xlfn.FLOOR.MATH(RANK(N10,$N$7:$N$129)/4+1+SUMPRODUCT(-(-($N$7:$N$129=N10)),-(-(O10&lt;$O$7:$O$129)))/4)</f>
        <v>1</v>
      </c>
      <c r="B10" s="256">
        <v>27</v>
      </c>
      <c r="C10" s="256">
        <v>4</v>
      </c>
      <c r="D10" s="253"/>
      <c r="E10" s="254"/>
      <c r="F10" s="256"/>
      <c r="G10" s="281">
        <f>IF($G$5&lt;&gt;"",$G$5,"")</f>
      </c>
      <c r="H10" s="282"/>
      <c r="I10" s="282"/>
      <c r="J10" s="282"/>
      <c r="K10" s="283"/>
      <c r="L10" s="288">
        <f>IF(COUNTBLANK(H10:K10)=0,AVERAGE(H10:K10),-0.000001)</f>
        <v>-1E-06</v>
      </c>
      <c r="M10" s="266">
        <f>IF(COUNTBLANK(H10:K10)=0,1,0)</f>
        <v>0</v>
      </c>
      <c r="N10" s="284">
        <f>SUM(M7:M10)</f>
        <v>0</v>
      </c>
      <c r="O10" s="285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" priority="9">
      <formula>LEN(TRIM(H7))=0</formula>
    </cfRule>
  </conditionalFormatting>
  <conditionalFormatting sqref="K7:K10">
    <cfRule type="expression" dxfId="17" priority="1">
      <formula>COUNTBLANK(G7:G7)=0</formula>
    </cfRule>
  </conditionalFormatting>
  <dataValidations disablePrompts="1" count="2">
    <dataValidation type="decimal" allowBlank="1" showInputMessage="1" showErrorMessage="1" sqref="O8:O10" xr:uid="{3B38FB1C-B0DE-4A6F-AD21-320C084B5A9D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A96D4E18-AD1C-4B64-A35F-4EDFC2A5BEDE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/>
  <headerFooter>
    <oddHeader xml:space="preserve">&amp;C&amp;14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1FEE-7617-46D5-938B-4F90E8328A57}">
  <sheetPr codeName="Sheet2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customWidth="1" style="226"/>
    <col min="2" max="3" hidden="1" width="10.625" customWidth="1" style="226"/>
    <col min="4" max="4" width="25.875" customWidth="1" style="278"/>
    <col min="5" max="5" width="6.75" customWidth="1" style="226"/>
    <col min="6" max="6" width="26.5" customWidth="1" style="226"/>
    <col min="7" max="12" width="10.625" customWidth="1" style="226"/>
    <col min="13" max="14" hidden="1" width="10.625" customWidth="1" style="226"/>
    <col min="15" max="15" width="34.625" customWidth="1" style="226"/>
    <col min="16" max="99" width="10.625" customWidth="1" style="226"/>
    <col min="100" max="16384" width="10.625" customWidth="1" style="226"/>
  </cols>
  <sheetData>
    <row r="1" ht="15" customHeight="1">
      <c r="A1" s="216"/>
      <c r="B1" s="217"/>
      <c r="C1" s="217"/>
      <c r="D1" s="218"/>
      <c r="E1" s="219"/>
      <c r="F1" s="220"/>
      <c r="G1" s="297"/>
      <c r="H1" s="221" t="s">
        <v>0</v>
      </c>
      <c r="I1" s="222" t="s">
        <v>1</v>
      </c>
      <c r="J1" s="222" t="s">
        <v>2</v>
      </c>
      <c r="K1" s="222" t="s">
        <v>3</v>
      </c>
      <c r="L1" s="223"/>
      <c r="M1" s="224"/>
      <c r="N1" s="224"/>
      <c r="O1" s="225"/>
    </row>
    <row r="2">
      <c r="A2" s="227" t="s">
        <v>4</v>
      </c>
      <c r="B2" s="228"/>
      <c r="C2" s="228"/>
      <c r="D2" s="228" t="s">
        <v>5</v>
      </c>
      <c r="E2" s="229"/>
      <c r="F2" s="230" t="s">
        <v>6</v>
      </c>
      <c r="G2" s="231"/>
      <c r="H2" s="232"/>
      <c r="I2" s="232"/>
      <c r="J2" s="232"/>
      <c r="K2" s="232"/>
      <c r="L2" s="233" t="s">
        <v>7</v>
      </c>
      <c r="M2" s="234"/>
      <c r="N2" s="234"/>
      <c r="O2" s="235"/>
    </row>
    <row r="3">
      <c r="A3" s="236"/>
      <c r="B3" s="237"/>
      <c r="C3" s="237"/>
      <c r="D3" s="238" t="s">
        <v>8</v>
      </c>
      <c r="E3" s="239"/>
      <c r="F3" s="230" t="s">
        <v>9</v>
      </c>
      <c r="G3" s="232"/>
      <c r="H3" s="232"/>
      <c r="I3" s="232"/>
      <c r="J3" s="232"/>
      <c r="K3" s="232"/>
      <c r="L3" s="233" t="s">
        <v>10</v>
      </c>
      <c r="M3" s="234"/>
      <c r="N3" s="234"/>
      <c r="O3" s="235" t="s">
        <v>7</v>
      </c>
    </row>
    <row r="4">
      <c r="A4" s="236"/>
      <c r="B4" s="237"/>
      <c r="C4" s="237"/>
      <c r="D4" s="228"/>
      <c r="E4" s="239"/>
      <c r="F4" s="240"/>
      <c r="G4" s="241"/>
      <c r="H4" s="232"/>
      <c r="I4" s="232"/>
      <c r="J4" s="232"/>
      <c r="K4" s="232"/>
      <c r="L4" s="233"/>
      <c r="M4" s="234"/>
      <c r="N4" s="234"/>
      <c r="O4" s="235"/>
    </row>
    <row r="5">
      <c r="A5" s="242"/>
      <c r="B5" s="243"/>
      <c r="C5" s="243"/>
      <c r="D5" s="244"/>
      <c r="E5" s="245"/>
      <c r="F5" s="246"/>
      <c r="G5" s="247"/>
      <c r="H5" s="247"/>
      <c r="I5" s="247"/>
      <c r="J5" s="247"/>
      <c r="K5" s="247"/>
      <c r="L5" s="248"/>
      <c r="M5" s="249"/>
      <c r="N5" s="249"/>
      <c r="O5" s="250"/>
    </row>
    <row r="6" ht="6.75" customHeight="1">
      <c r="A6" s="251"/>
      <c r="B6" s="252"/>
      <c r="C6" s="252"/>
      <c r="D6" s="253"/>
      <c r="E6" s="254"/>
      <c r="F6" s="255"/>
      <c r="G6" s="256"/>
      <c r="H6" s="256"/>
      <c r="I6" s="256"/>
      <c r="J6" s="256"/>
      <c r="K6" s="256"/>
      <c r="L6" s="257"/>
      <c r="M6" s="257"/>
      <c r="N6" s="257"/>
      <c r="O6" s="258"/>
    </row>
    <row r="7">
      <c r="A7" s="259">
        <f>_xlfn.FLOOR.MATH(RANK(N7,$N$7:$N$129)/4+1+SUMPRODUCT(-(-($N$7:$N$129=N7)),-(-(O7&lt;$O$7:$O$129)))/4)</f>
        <v>1</v>
      </c>
      <c r="B7" s="260">
        <v>27</v>
      </c>
      <c r="C7" s="260">
        <v>1</v>
      </c>
      <c r="D7" s="261"/>
      <c r="E7" s="262"/>
      <c r="F7" s="260"/>
      <c r="G7" s="263">
        <f>IF($G$2&lt;&gt;"",$G$2,"")</f>
      </c>
      <c r="H7" s="264"/>
      <c r="I7" s="264"/>
      <c r="J7" s="264"/>
      <c r="K7" s="265">
        <f>IF(AND(COUNTBLANK(G7:G7)=0,COUNTBLANK(I7:J7)=0),AVERAGE(I7:J7),-0.000001)</f>
        <v>-1E-06</v>
      </c>
      <c r="L7" s="286">
        <f>IF(COUNTBLANK(H7:K7)=0,AVERAGE(H7:K7),-0.000001)</f>
        <v>-1E-06</v>
      </c>
      <c r="M7" s="266">
        <f>IF(COUNTBLANK(H7:K7)=0,1,0)</f>
        <v>0</v>
      </c>
      <c r="N7" s="266">
        <f>SUM(M7:M10)</f>
        <v>0</v>
      </c>
      <c r="O7" s="267">
        <f>IF(COUNTIF(L7:L10,"&gt;=0"),ROUND(AVERAGEIF(L7:L10,"&gt;=0"),3),0)</f>
        <v>0</v>
      </c>
    </row>
    <row r="8">
      <c r="A8" s="268">
        <f>_xlfn.FLOOR.MATH(RANK(N8,$N$7:$N$129)/4+1+SUMPRODUCT(-(-($N$7:$N$129=N8)),-(-(O8&lt;$O$7:$O$129)))/4)</f>
        <v>1</v>
      </c>
      <c r="B8" s="226">
        <v>27</v>
      </c>
      <c r="C8" s="226">
        <v>2</v>
      </c>
      <c r="D8" s="269" t="s">
        <v>11</v>
      </c>
      <c r="E8" s="270"/>
      <c r="F8" s="271" t="s">
        <v>12</v>
      </c>
      <c r="G8" s="289">
        <f>IF($G$3&lt;&gt;"",$G$3,"")</f>
      </c>
      <c r="H8" s="273"/>
      <c r="I8" s="273"/>
      <c r="J8" s="273"/>
      <c r="K8" s="274">
        <f>IF(AND(COUNTBLANK(G8:G8)=0,COUNTBLANK(I8:I8)=0),I8,-0.000001)</f>
        <v>-1E-06</v>
      </c>
      <c r="L8" s="287">
        <f>IF(COUNTBLANK(H8:K8)=0,AVERAGE(H8:K8),-0.000001)</f>
        <v>-1E-06</v>
      </c>
      <c r="M8" s="266">
        <f>IF(COUNTBLANK(H8:K8)=0,1,0)</f>
        <v>0</v>
      </c>
      <c r="N8" s="275">
        <f>SUM(M7:M10)</f>
        <v>0</v>
      </c>
      <c r="O8" s="276">
        <f>IF(COUNTIF(L7:L10,"&gt;=0"),ROUND(AVERAGEIF(L7:L10,"&gt;=0"),3),0)</f>
        <v>0</v>
      </c>
    </row>
    <row r="9">
      <c r="A9" s="277">
        <f>_xlfn.FLOOR.MATH(RANK(N9,$N$7:$N$129)/4+1+SUMPRODUCT(-(-($N$7:$N$129=N9)),-(-(O9&lt;$O$7:$O$129)))/4)</f>
        <v>1</v>
      </c>
      <c r="B9" s="226">
        <v>27</v>
      </c>
      <c r="C9" s="226">
        <v>3</v>
      </c>
      <c r="D9" s="278" t="s">
        <v>13</v>
      </c>
      <c r="E9" s="270"/>
      <c r="F9" s="226" t="s">
        <v>14</v>
      </c>
      <c r="G9" s="272">
        <f>IF($G$4&lt;&gt;"",$G$4,"")</f>
      </c>
      <c r="H9" s="273"/>
      <c r="I9" s="273"/>
      <c r="J9" s="273"/>
      <c r="K9" s="274">
        <f>IF(AND(COUNTBLANK(G9:G9)=0,COUNTBLANK(I9:I9)=0),I9,-0.000001)</f>
        <v>-1E-06</v>
      </c>
      <c r="L9" s="287">
        <f>IF(COUNTBLANK(H9:K9)=0,AVERAGE(H9:K9),-0.000001)</f>
        <v>-1E-06</v>
      </c>
      <c r="M9" s="266">
        <f>IF(COUNTBLANK(H9:K9)=0,1,0)</f>
        <v>0</v>
      </c>
      <c r="N9" s="275">
        <f>SUM(M7:M10)</f>
        <v>0</v>
      </c>
      <c r="O9" s="279">
        <f>IF(COUNTIF(L7:L10,"&gt;=0"),ROUND(AVERAGEIF(L7:L10,"&gt;=0"),3),0)</f>
        <v>0</v>
      </c>
    </row>
    <row r="10">
      <c r="A10" s="280">
        <f>_xlfn.FLOOR.MATH(RANK(N10,$N$7:$N$129)/4+1+SUMPRODUCT(-(-($N$7:$N$129=N10)),-(-(O10&lt;$O$7:$O$129)))/4)</f>
        <v>1</v>
      </c>
      <c r="B10" s="256">
        <v>27</v>
      </c>
      <c r="C10" s="256">
        <v>4</v>
      </c>
      <c r="D10" s="253"/>
      <c r="E10" s="254"/>
      <c r="F10" s="256"/>
      <c r="G10" s="281">
        <f>IF($G$5&lt;&gt;"",$G$5,"")</f>
      </c>
      <c r="H10" s="282"/>
      <c r="I10" s="282"/>
      <c r="J10" s="282"/>
      <c r="K10" s="283">
        <f>IF(AND(COUNTBLANK(G10:G10)=0,COUNTBLANK(I10:I10)=0),I10,-0.000001)</f>
        <v>-1E-06</v>
      </c>
      <c r="L10" s="288">
        <f>IF(COUNTBLANK(H10:K10)=0,AVERAGE(H10:K10),-0.000001)</f>
        <v>-1E-06</v>
      </c>
      <c r="M10" s="266">
        <f>IF(COUNTBLANK(H10:K10)=0,1,0)</f>
        <v>0</v>
      </c>
      <c r="N10" s="284">
        <f>SUM(M7:M10)</f>
        <v>0</v>
      </c>
      <c r="O10" s="285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" priority="9">
      <formula>LEN(TRIM(H7))=0</formula>
    </cfRule>
  </conditionalFormatting>
  <conditionalFormatting sqref="K7:K10">
    <cfRule type="expression" dxfId="17" priority="1">
      <formula>COUNTBLANK(G7:G7)=0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448DEB07-34DF-41EB-8CCF-3D3D0D02537B}">
      <formula1>-1E-06</formula1>
      <formula2>10</formula2>
    </dataValidation>
    <dataValidation type="decimal" allowBlank="1" showInputMessage="1" showErrorMessage="1" sqref="O8:O10" xr:uid="{410ACF8D-C2CC-4B3F-A0FA-D642CB6F723A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/>
  <headerFooter>
    <oddHeader xml:space="preserve">&amp;C&amp;14
</oddHeader>
  </headerFooter>
  <ignoredErrors>
    <ignoredError sqref="K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AE4E-9D43-4677-AA1D-614CAB432FC4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customWidth="1" style="11"/>
    <col min="2" max="3" hidden="1" width="10.625" customWidth="1" style="11"/>
    <col min="4" max="4" width="25.875" customWidth="1" style="61"/>
    <col min="5" max="5" width="6.75" customWidth="1" style="11"/>
    <col min="6" max="6" width="26.5" customWidth="1" style="11"/>
    <col min="7" max="12" width="10.625" customWidth="1" style="11"/>
    <col min="13" max="14" hidden="1" width="10.625" customWidth="1" style="11"/>
    <col min="15" max="15" width="34.625" customWidth="1" style="11"/>
    <col min="16" max="99" width="10.625" customWidth="1" style="11"/>
    <col min="100" max="16384" width="10.625" customWidth="1" style="11"/>
  </cols>
  <sheetData>
    <row r="1" ht="15" customHeight="1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>
      <c r="A2" s="12" t="s">
        <v>4</v>
      </c>
      <c r="B2" s="13"/>
      <c r="C2" s="13"/>
      <c r="D2" s="13" t="s">
        <v>5</v>
      </c>
      <c r="E2" s="14"/>
      <c r="F2" s="15" t="s">
        <v>6</v>
      </c>
      <c r="G2" s="16"/>
      <c r="H2" s="17"/>
      <c r="I2" s="17"/>
      <c r="J2" s="17"/>
      <c r="K2" s="17"/>
      <c r="L2" s="18" t="s">
        <v>7</v>
      </c>
      <c r="M2" s="19"/>
      <c r="N2" s="19"/>
      <c r="O2" s="20"/>
    </row>
    <row r="3">
      <c r="A3" s="21"/>
      <c r="B3" s="22"/>
      <c r="C3" s="22"/>
      <c r="D3" s="23" t="s">
        <v>8</v>
      </c>
      <c r="E3" s="24"/>
      <c r="F3" s="15" t="s">
        <v>9</v>
      </c>
      <c r="G3" s="17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ht="6.75" customHeight="1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>
        <f>IF($G$2&lt;&gt;"",$G$2,"")</f>
      </c>
      <c r="H7" s="49"/>
      <c r="I7" s="49"/>
      <c r="J7" s="49"/>
      <c r="K7" s="68"/>
      <c r="L7" s="290">
        <f>IF(COUNTBLANK(H7:K7)=0,AVERAGE(H7:K7),-0.000001)</f>
        <v>-1E-06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>
        <f>IF($G$3&lt;&gt;"",$G$3,"")</f>
      </c>
      <c r="H8" s="57"/>
      <c r="I8" s="57"/>
      <c r="J8" s="57"/>
      <c r="K8" s="69"/>
      <c r="L8" s="291">
        <f>IF(COUNTBLANK(H8:K8)=0,AVERAGE(H8:K8),-0.000001)</f>
        <v>-1E-06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>
        <f>IF($G$4&lt;&gt;"",$G$4,"")</f>
      </c>
      <c r="H9" s="57"/>
      <c r="I9" s="57"/>
      <c r="J9" s="57"/>
      <c r="K9" s="69"/>
      <c r="L9" s="291">
        <f>IF(COUNTBLANK(H9:K9)=0,AVERAGE(H9:K9),-0.000001)</f>
        <v>-1E-06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>
        <f>IF($G$5&lt;&gt;"",$G$5,"")</f>
      </c>
      <c r="H10" s="65"/>
      <c r="I10" s="65"/>
      <c r="J10" s="65"/>
      <c r="K10" s="70"/>
      <c r="L10" s="292">
        <f>IF(COUNTBLANK(H10:K10)=0,AVERAGE(H10:K10),-0.000001)</f>
        <v>-1E-06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" priority="9">
      <formula>LEN(TRIM(H7))=0</formula>
    </cfRule>
  </conditionalFormatting>
  <conditionalFormatting sqref="K7:K10">
    <cfRule type="expression" dxfId="17" priority="1">
      <formula>COUNTBLANK(G7:G7)=0</formula>
    </cfRule>
  </conditionalFormatting>
  <dataValidations count="2">
    <dataValidation type="decimal" allowBlank="1" showInputMessage="1" showErrorMessage="1" sqref="O8:O10" xr:uid="{12AAEA63-8874-4476-A6E6-A828BC6FDF4B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9E7F0A95-715D-4364-93F6-71157C461184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/>
  <headerFooter>
    <oddHeader xml:space="preserve">&amp;C&amp;14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AB88-28C0-4EA2-AE95-4F68018B6615}">
  <sheetPr codeName="Sheet3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customWidth="1" style="11"/>
    <col min="2" max="3" hidden="1" width="10.625" customWidth="1" style="11"/>
    <col min="4" max="4" width="25.875" customWidth="1" style="61"/>
    <col min="5" max="5" width="6.75" customWidth="1" style="11"/>
    <col min="6" max="6" width="26.5" customWidth="1" style="11"/>
    <col min="7" max="12" width="10.625" customWidth="1" style="11"/>
    <col min="13" max="14" hidden="1" width="10.625" customWidth="1" style="11"/>
    <col min="15" max="15" width="34.625" customWidth="1" style="11"/>
    <col min="16" max="99" width="10.625" customWidth="1" style="11"/>
    <col min="100" max="16384" width="10.625" customWidth="1" style="11"/>
  </cols>
  <sheetData>
    <row r="1" ht="15" customHeight="1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>
      <c r="A2" s="12" t="s">
        <v>4</v>
      </c>
      <c r="B2" s="13"/>
      <c r="C2" s="13"/>
      <c r="D2" s="13" t="s">
        <v>5</v>
      </c>
      <c r="E2" s="14"/>
      <c r="F2" s="15" t="s">
        <v>6</v>
      </c>
      <c r="G2" s="16"/>
      <c r="H2" s="17"/>
      <c r="I2" s="17"/>
      <c r="J2" s="17"/>
      <c r="K2" s="17"/>
      <c r="L2" s="18" t="s">
        <v>7</v>
      </c>
      <c r="M2" s="19"/>
      <c r="N2" s="19"/>
      <c r="O2" s="20"/>
    </row>
    <row r="3">
      <c r="A3" s="21"/>
      <c r="B3" s="22"/>
      <c r="C3" s="22"/>
      <c r="D3" s="23" t="s">
        <v>8</v>
      </c>
      <c r="E3" s="24"/>
      <c r="F3" s="15" t="s">
        <v>9</v>
      </c>
      <c r="G3" s="17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ht="6.75" customHeight="1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>
        <f>IF($G$2&lt;&gt;"",$G$2,"")</f>
      </c>
      <c r="H7" s="49"/>
      <c r="I7" s="49"/>
      <c r="J7" s="49"/>
      <c r="K7" s="68">
        <f>IF(AND(COUNTBLANK(G7:G7)=0,COUNTBLANK(I7:J7)=0),AVERAGE(I7:J7),-0.000001)</f>
        <v>-1E-06</v>
      </c>
      <c r="L7" s="290">
        <f>IF(COUNTBLANK(H7:K7)=0,AVERAGE(H7:K7),-0.000001)</f>
        <v>-1E-06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>
        <f>IF($G$3&lt;&gt;"",$G$3,"")</f>
      </c>
      <c r="H8" s="57"/>
      <c r="I8" s="57"/>
      <c r="J8" s="57"/>
      <c r="K8" s="69">
        <f>IF(AND(COUNTBLANK(G8:G8)=0,COUNTBLANK(I8:I8)=0),I8,-0.000001)</f>
        <v>-1E-06</v>
      </c>
      <c r="L8" s="291">
        <f>IF(COUNTBLANK(H8:K8)=0,AVERAGE(H8:K8),-0.000001)</f>
        <v>-1E-06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>
        <f>IF($G$4&lt;&gt;"",$G$4,"")</f>
      </c>
      <c r="H9" s="57"/>
      <c r="I9" s="57"/>
      <c r="J9" s="57"/>
      <c r="K9" s="69">
        <f>IF(AND(COUNTBLANK(G9:G9)=0,COUNTBLANK(I9:I9)=0),I9,-0.000001)</f>
        <v>-1E-06</v>
      </c>
      <c r="L9" s="291">
        <f>IF(COUNTBLANK(H9:K9)=0,AVERAGE(H9:K9),-0.000001)</f>
        <v>-1E-06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>
        <f>IF($G$5&lt;&gt;"",$G$5,"")</f>
      </c>
      <c r="H10" s="65"/>
      <c r="I10" s="65"/>
      <c r="J10" s="65"/>
      <c r="K10" s="70">
        <f>IF(AND(COUNTBLANK(G10:G10)=0,COUNTBLANK(I10:I10)=0),I10,-0.000001)</f>
        <v>-1E-06</v>
      </c>
      <c r="L10" s="292">
        <f>IF(COUNTBLANK(H10:K10)=0,AVERAGE(H10:K10),-0.000001)</f>
        <v>-1E-06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" priority="9">
      <formula>LEN(TRIM(H7))=0</formula>
    </cfRule>
  </conditionalFormatting>
  <conditionalFormatting sqref="K7:K10">
    <cfRule type="expression" dxfId="17" priority="1">
      <formula>COUNTBLANK(G7:G7)=0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A64DBD9C-BA0F-426B-8894-30B1DBC43037}">
      <formula1>-1E-06</formula1>
      <formula2>10</formula2>
    </dataValidation>
    <dataValidation type="decimal" allowBlank="1" showInputMessage="1" showErrorMessage="1" sqref="O8:O10" xr:uid="{767BE431-0EFE-4364-BC21-D2CF0DD6C9A1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/>
  <headerFooter>
    <oddHeader xml:space="preserve">&amp;C&amp;14
</oddHeader>
  </headerFooter>
  <ignoredErrors>
    <ignoredError sqref="K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FB2E-900E-4988-8B04-E8CEA955BFB1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customWidth="1" style="151"/>
    <col min="2" max="3" hidden="1" width="10.625" customWidth="1" style="151"/>
    <col min="4" max="4" width="25.875" customWidth="1" style="205"/>
    <col min="5" max="5" width="6.75" customWidth="1" style="151"/>
    <col min="6" max="6" width="26.5" customWidth="1" style="151"/>
    <col min="7" max="12" width="10.625" customWidth="1" style="151"/>
    <col min="13" max="14" hidden="1" width="10.625" customWidth="1" style="151"/>
    <col min="15" max="15" width="34.625" customWidth="1" style="151"/>
    <col min="16" max="99" width="10.625" customWidth="1" style="151"/>
    <col min="100" max="16384" width="10.625" customWidth="1" style="151"/>
  </cols>
  <sheetData>
    <row r="1" ht="15" customHeight="1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ht="6.75" customHeight="1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>
      <c r="A7" s="184">
        <f>_xlfn.FLOOR.MATH(RANK(N7,$N$7:$N$129)/4+1+SUMPRODUCT(-(-($N$7:$N$129=N7)),-(-(O7&lt;$O$7:$O$129)))/4)</f>
        <v>1</v>
      </c>
      <c r="B7" s="185">
        <v>27</v>
      </c>
      <c r="C7" s="185">
        <v>1</v>
      </c>
      <c r="D7" s="186"/>
      <c r="E7" s="187"/>
      <c r="F7" s="185"/>
      <c r="G7" s="188">
        <f>IF($G$2&lt;&gt;"",$G$2,"")</f>
      </c>
      <c r="H7" s="189"/>
      <c r="I7" s="189"/>
      <c r="J7" s="296"/>
      <c r="K7" s="191"/>
      <c r="L7" s="293">
        <f>IF(COUNTBLANK(H7:J7)=0,AVERAGE(H7:J7),-0.000001)</f>
        <v>-1E-06</v>
      </c>
      <c r="M7" s="192">
        <f>IF(COUNTBLANK(H7:K7)=0,1,0)</f>
        <v>0</v>
      </c>
      <c r="N7" s="192">
        <f>SUM(M7:M10)</f>
        <v>0</v>
      </c>
      <c r="O7" s="193">
        <f>IF(COUNTIF(L7:L10,"&gt;=0"),ROUND(AVERAGEIF(L7:L10,"&gt;=0"),3),0)</f>
        <v>0</v>
      </c>
    </row>
    <row r="8">
      <c r="A8" s="194">
        <f>_xlfn.FLOOR.MATH(RANK(N8,$N$7:$N$129)/4+1+SUMPRODUCT(-(-($N$7:$N$129=N8)),-(-(O8&lt;$O$7:$O$129)))/4)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>
        <f>IF($G$3&lt;&gt;"",$G$3,"")</f>
      </c>
      <c r="H8" s="199"/>
      <c r="I8" s="199"/>
      <c r="J8" s="206"/>
      <c r="K8" s="201"/>
      <c r="L8" s="294">
        <f>IF(COUNTBLANK(H8:J8)=0,AVERAGE(H8:J8),-0.000001)</f>
        <v>-1E-06</v>
      </c>
      <c r="M8" s="192">
        <f>IF(COUNTBLANK(H8:K8)=0,1,0)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>
      <c r="A9" s="204">
        <f>_xlfn.FLOOR.MATH(RANK(N9,$N$7:$N$129)/4+1+SUMPRODUCT(-(-($N$7:$N$129=N9)),-(-(O9&lt;$O$7:$O$129)))/4)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>
        <f>IF($G$4&lt;&gt;"",$G$4,"")</f>
      </c>
      <c r="H9" s="199"/>
      <c r="I9" s="199"/>
      <c r="J9" s="206"/>
      <c r="K9" s="207"/>
      <c r="L9" s="294">
        <f>IF(COUNTBLANK(H9:K9)=0,AVERAGE(H9:K9),-0.000001)</f>
        <v>-1E-06</v>
      </c>
      <c r="M9" s="192">
        <f>IF(COUNTBLANK(H9:K9)=0,1,0)</f>
        <v>0</v>
      </c>
      <c r="N9" s="202">
        <f>SUM(M7:M10)</f>
        <v>0</v>
      </c>
      <c r="O9" s="208">
        <f>IF(COUNTIF(L7:L10,"&gt;=0"),ROUND(AVERAGEIF(L7:L10,"&gt;=0"),3),0)</f>
        <v>0</v>
      </c>
    </row>
    <row r="10">
      <c r="A10" s="209">
        <f>_xlfn.FLOOR.MATH(RANK(N10,$N$7:$N$129)/4+1+SUMPRODUCT(-(-($N$7:$N$129=N10)),-(-(O10&lt;$O$7:$O$129)))/4)</f>
        <v>1</v>
      </c>
      <c r="B10" s="181">
        <v>27</v>
      </c>
      <c r="C10" s="181">
        <v>4</v>
      </c>
      <c r="D10" s="178"/>
      <c r="E10" s="179"/>
      <c r="F10" s="181"/>
      <c r="G10" s="210">
        <f>IF($G$5&lt;&gt;"",$G$5,"")</f>
      </c>
      <c r="H10" s="211"/>
      <c r="I10" s="211"/>
      <c r="J10" s="212"/>
      <c r="K10" s="213"/>
      <c r="L10" s="295">
        <f>IF(COUNTBLANK(H10:K10)=0,AVERAGE(H10:K10),-0.000001)</f>
        <v>-1E-06</v>
      </c>
      <c r="M10" s="192">
        <f>IF(COUNTBLANK(H10:K10)=0,1,0)</f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J10">
    <cfRule type="expression" priority="1" stopIfTrue="1">
      <formula>COUNTBLANK($G7)=1</formula>
    </cfRule>
    <cfRule type="containsBlanks" dxfId="1" priority="5">
      <formula>LEN(TRIM(H7))=0</formula>
    </cfRule>
  </conditionalFormatting>
  <dataValidations disablePrompts="1" count="2">
    <dataValidation type="decimal" allowBlank="1" showInputMessage="1" showErrorMessage="1" sqref="O8:O10" xr:uid="{1C0D64D1-EDF5-48D9-8A7D-22CF1D96EF3E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4C0ED065-4727-4138-8D26-19B8AD431EED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/>
  <headerFooter>
    <oddHeader xml:space="preserve">&amp;C&amp;14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921E-7CD8-48F5-B69F-71897D846AFC}">
  <sheetPr codeName="Sheet4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customWidth="1" style="151"/>
    <col min="2" max="3" hidden="1" width="10.625" customWidth="1" style="151"/>
    <col min="4" max="4" width="25.875" customWidth="1" style="205"/>
    <col min="5" max="5" width="6.75" customWidth="1" style="151"/>
    <col min="6" max="6" width="26.5" customWidth="1" style="151"/>
    <col min="7" max="12" width="10.625" customWidth="1" style="151"/>
    <col min="13" max="14" hidden="1" width="10.625" customWidth="1" style="151"/>
    <col min="15" max="15" width="34.625" customWidth="1" style="151"/>
    <col min="16" max="99" width="10.625" customWidth="1" style="151"/>
    <col min="100" max="16384" width="10.625" customWidth="1" style="151"/>
  </cols>
  <sheetData>
    <row r="1" ht="15" customHeight="1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ht="6.75" customHeight="1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>
      <c r="A7" s="184">
        <f>_xlfn.FLOOR.MATH(RANK(N7,$N$7:$N$129)/4+1+SUMPRODUCT(-(-($N$7:$N$129=N7)),-(-(O7&lt;$O$7:$O$129)))/4)</f>
        <v>1</v>
      </c>
      <c r="B7" s="185">
        <v>27</v>
      </c>
      <c r="C7" s="185">
        <v>1</v>
      </c>
      <c r="D7" s="186"/>
      <c r="E7" s="187"/>
      <c r="F7" s="185"/>
      <c r="G7" s="188">
        <f>IF($G$2&lt;&gt;"",$G$2,"")</f>
      </c>
      <c r="H7" s="189"/>
      <c r="I7" s="189"/>
      <c r="J7" s="190"/>
      <c r="K7" s="191"/>
      <c r="L7" s="293">
        <f>IF(COUNTBLANK(H7:I7)=0,AVERAGE(H7:I7),-0.000001)</f>
        <v>-1E-06</v>
      </c>
      <c r="M7" s="192">
        <f>IF(COUNTBLANK(H7:K7)=0,1,0)</f>
        <v>0</v>
      </c>
      <c r="N7" s="192">
        <f>SUM(M7:M10)</f>
        <v>0</v>
      </c>
      <c r="O7" s="193">
        <f>IF(COUNTIF(L7:L10,"&gt;=0"),ROUND(AVERAGEIF(L7:L10,"&gt;=0"),3),0)</f>
        <v>0</v>
      </c>
    </row>
    <row r="8">
      <c r="A8" s="194">
        <f>_xlfn.FLOOR.MATH(RANK(N8,$N$7:$N$129)/4+1+SUMPRODUCT(-(-($N$7:$N$129=N8)),-(-(O8&lt;$O$7:$O$129)))/4)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>
        <f>IF($G$3&lt;&gt;"",$G$3,"")</f>
      </c>
      <c r="H8" s="199"/>
      <c r="I8" s="199"/>
      <c r="J8" s="200"/>
      <c r="K8" s="201"/>
      <c r="L8" s="294">
        <f>IF(COUNTBLANK(H8:I8)=0,AVERAGE(H8:I8),-0.000001)</f>
        <v>-1E-06</v>
      </c>
      <c r="M8" s="192">
        <f>IF(COUNTBLANK(H8:K8)=0,1,0)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>
      <c r="A9" s="204">
        <f>_xlfn.FLOOR.MATH(RANK(N9,$N$7:$N$129)/4+1+SUMPRODUCT(-(-($N$7:$N$129=N9)),-(-(O9&lt;$O$7:$O$129)))/4)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>
        <f>IF($G$4&lt;&gt;"",$G$4,"")</f>
      </c>
      <c r="H9" s="199"/>
      <c r="I9" s="199"/>
      <c r="J9" s="206"/>
      <c r="K9" s="207"/>
      <c r="L9" s="294">
        <f>IF(COUNTBLANK(H9:K9)=0,AVERAGE(H9:K9),-0.000001)</f>
        <v>-1E-06</v>
      </c>
      <c r="M9" s="192">
        <f>IF(COUNTBLANK(H9:K9)=0,1,0)</f>
        <v>0</v>
      </c>
      <c r="N9" s="202">
        <f>SUM(M7:M10)</f>
        <v>0</v>
      </c>
      <c r="O9" s="208">
        <f>IF(COUNTIF(L7:L10,"&gt;=0"),ROUND(AVERAGEIF(L7:L10,"&gt;=0"),3),0)</f>
        <v>0</v>
      </c>
    </row>
    <row r="10">
      <c r="A10" s="209">
        <f>_xlfn.FLOOR.MATH(RANK(N10,$N$7:$N$129)/4+1+SUMPRODUCT(-(-($N$7:$N$129=N10)),-(-(O10&lt;$O$7:$O$129)))/4)</f>
        <v>1</v>
      </c>
      <c r="B10" s="181">
        <v>27</v>
      </c>
      <c r="C10" s="181">
        <v>4</v>
      </c>
      <c r="D10" s="178"/>
      <c r="E10" s="179"/>
      <c r="F10" s="181"/>
      <c r="G10" s="210">
        <f>IF($G$5&lt;&gt;"",$G$5,"")</f>
      </c>
      <c r="H10" s="211"/>
      <c r="I10" s="211"/>
      <c r="J10" s="212"/>
      <c r="K10" s="213"/>
      <c r="L10" s="295">
        <f>IF(COUNTBLANK(H10:K10)=0,AVERAGE(H10:K10),-0.000001)</f>
        <v>-1E-06</v>
      </c>
      <c r="M10" s="192">
        <f>IF(COUNTBLANK(H10:K10)=0,1,0)</f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I10">
    <cfRule type="expression" priority="2" stopIfTrue="1">
      <formula>COUNTBLANK($G7)=1</formula>
    </cfRule>
    <cfRule type="containsBlanks" dxfId="1" priority="6">
      <formula>LEN(TRIM(H7))=0</formula>
    </cfRule>
  </conditionalFormatting>
  <dataValidations disablePrompts="1" count="2">
    <dataValidation type="decimal" allowBlank="1" showInputMessage="1" showErrorMessage="1" errorTitle="Illegal input value" error="Please enter a value between 0 and 10" sqref="H7:N10" xr:uid="{7A4BA965-6255-4CD3-B17D-DE047DF19C22}">
      <formula1>-1E-06</formula1>
      <formula2>10</formula2>
    </dataValidation>
    <dataValidation type="decimal" allowBlank="1" showInputMessage="1" showErrorMessage="1" sqref="O8:O10" xr:uid="{C33183F9-23F2-465C-B455-DCA302D6F345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/>
  <headerFooter>
    <oddHeader xml:space="preserve">&amp;C&amp;14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B932-F8A6-4B8F-BF6A-DC366A02B774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customWidth="1" style="151"/>
    <col min="2" max="3" hidden="1" width="10.625" customWidth="1" style="151"/>
    <col min="4" max="4" width="25.875" customWidth="1" style="205"/>
    <col min="5" max="5" width="6.75" customWidth="1" style="151"/>
    <col min="6" max="6" width="26.5" customWidth="1" style="151"/>
    <col min="7" max="12" width="10.625" customWidth="1" style="151"/>
    <col min="13" max="14" hidden="1" width="10.625" customWidth="1" style="151"/>
    <col min="15" max="15" width="34.625" customWidth="1" style="151"/>
    <col min="16" max="99" width="10.625" customWidth="1" style="151"/>
    <col min="100" max="16384" width="10.625" customWidth="1" style="151"/>
  </cols>
  <sheetData>
    <row r="1" ht="15" customHeight="1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ht="6.75" customHeight="1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>
      <c r="A7" s="184">
        <f>_xlfn.FLOOR.MATH(RANK(N7,$N$7:$N$129)/4+1+SUMPRODUCT(-(-($N$7:$N$129=N7)),-(-(O7&lt;$O$7:$O$129)))/4)</f>
        <v>1</v>
      </c>
      <c r="B7" s="185">
        <v>27</v>
      </c>
      <c r="C7" s="185">
        <v>1</v>
      </c>
      <c r="D7" s="186"/>
      <c r="E7" s="187"/>
      <c r="F7" s="185"/>
      <c r="G7" s="188">
        <f>IF($G$2&lt;&gt;"",$G$2,"")</f>
      </c>
      <c r="H7" s="189"/>
      <c r="I7" s="190"/>
      <c r="J7" s="190"/>
      <c r="K7" s="191"/>
      <c r="L7" s="293">
        <f>IF(COUNTBLANK(H7:H7)=0,AVERAGE(H7:H7),-0.000001)</f>
        <v>-1E-06</v>
      </c>
      <c r="M7" s="192">
        <f>IF(COUNTBLANK(H7:K7)=0,1,0)</f>
        <v>0</v>
      </c>
      <c r="N7" s="192">
        <f>SUM(M7:M10)</f>
        <v>0</v>
      </c>
      <c r="O7" s="193">
        <f>IF(COUNTIF(L7:L10,"&gt;=0"),ROUND(AVERAGEIF(L7:L10,"&gt;=0"),3),0)</f>
        <v>0</v>
      </c>
    </row>
    <row r="8">
      <c r="A8" s="194">
        <f>_xlfn.FLOOR.MATH(RANK(N8,$N$7:$N$129)/4+1+SUMPRODUCT(-(-($N$7:$N$129=N8)),-(-(O8&lt;$O$7:$O$129)))/4)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>
        <f>IF($G$3&lt;&gt;"",$G$3,"")</f>
      </c>
      <c r="H8" s="199"/>
      <c r="I8" s="200"/>
      <c r="J8" s="200"/>
      <c r="K8" s="201"/>
      <c r="L8" s="294">
        <f>IF(COUNTBLANK(H8:H8)=0,AVERAGE(H8:H8),-0.000001)</f>
        <v>-1E-06</v>
      </c>
      <c r="M8" s="192">
        <f>IF(COUNTBLANK(H8:K8)=0,1,0)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>
      <c r="A9" s="204">
        <f>_xlfn.FLOOR.MATH(RANK(N9,$N$7:$N$129)/4+1+SUMPRODUCT(-(-($N$7:$N$129=N9)),-(-(O9&lt;$O$7:$O$129)))/4)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>
        <f>IF($G$4&lt;&gt;"",$G$4,"")</f>
      </c>
      <c r="H9" s="199"/>
      <c r="I9" s="199"/>
      <c r="J9" s="206"/>
      <c r="K9" s="207"/>
      <c r="L9" s="294">
        <f>IF(COUNTBLANK(H9:K9)=0,AVERAGE(H9:K9),-0.000001)</f>
        <v>-1E-06</v>
      </c>
      <c r="M9" s="192">
        <f>IF(COUNTBLANK(H9:K9)=0,1,0)</f>
        <v>0</v>
      </c>
      <c r="N9" s="202">
        <f>SUM(M7:M10)</f>
        <v>0</v>
      </c>
      <c r="O9" s="208">
        <f>IF(COUNTIF(L7:L10,"&gt;=0"),ROUND(AVERAGEIF(L7:L10,"&gt;=0"),3),0)</f>
        <v>0</v>
      </c>
    </row>
    <row r="10">
      <c r="A10" s="209">
        <f>_xlfn.FLOOR.MATH(RANK(N10,$N$7:$N$129)/4+1+SUMPRODUCT(-(-($N$7:$N$129=N10)),-(-(O10&lt;$O$7:$O$129)))/4)</f>
        <v>1</v>
      </c>
      <c r="B10" s="181">
        <v>27</v>
      </c>
      <c r="C10" s="181">
        <v>4</v>
      </c>
      <c r="D10" s="178"/>
      <c r="E10" s="179"/>
      <c r="F10" s="181"/>
      <c r="G10" s="210">
        <f>IF($G$5&lt;&gt;"",$G$5,"")</f>
      </c>
      <c r="H10" s="211"/>
      <c r="I10" s="211"/>
      <c r="J10" s="212"/>
      <c r="K10" s="213"/>
      <c r="L10" s="295">
        <f>IF(COUNTBLANK(H10:K10)=0,AVERAGE(H10:K10),-0.000001)</f>
        <v>-1E-06</v>
      </c>
      <c r="M10" s="192">
        <f>IF(COUNTBLANK(H10:K10)=0,1,0)</f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H10">
    <cfRule type="expression" priority="1" stopIfTrue="1">
      <formula>COUNTBLANK($G7)=1</formula>
    </cfRule>
    <cfRule type="containsBlanks" dxfId="1" priority="5">
      <formula>LEN(TRIM(H7))=0</formula>
    </cfRule>
  </conditionalFormatting>
  <dataValidations disablePrompts="1" count="2">
    <dataValidation type="decimal" allowBlank="1" showInputMessage="1" showErrorMessage="1" sqref="O8:O10" xr:uid="{4197109F-BA57-4A91-AF14-0818855957D4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80F5B93A-CBD2-4891-9E9B-56F35DDEC5C2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/>
  <headerFooter>
    <oddHeader xml:space="preserve">&amp;C&amp;14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D7BD-F7A6-4AA2-8B67-60179F7158E8}">
  <sheetPr>
    <pageSetUpPr fitToPage="1"/>
  </sheetPr>
  <dimension ref="A1:O10"/>
  <sheetViews>
    <sheetView showRuler="0" view="pageLayout" zoomScale="80" zoomScaleNormal="100" zoomScalePageLayoutView="80" workbookViewId="0">
      <selection activeCell="J10" sqref="J10"/>
    </sheetView>
  </sheetViews>
  <sheetFormatPr defaultColWidth="10.625" defaultRowHeight="15.75" x14ac:dyDescent="0.25"/>
  <cols>
    <col min="1" max="1" width="10.625" customWidth="1" style="11"/>
    <col min="2" max="3" hidden="1" width="10.625" customWidth="1" style="11"/>
    <col min="4" max="4" width="25.875" customWidth="1" style="61"/>
    <col min="5" max="5" width="6.75" customWidth="1" style="11"/>
    <col min="6" max="6" width="26.5" customWidth="1" style="11"/>
    <col min="7" max="12" width="10.625" customWidth="1" style="11"/>
    <col min="13" max="14" hidden="1" width="10.625" customWidth="1" style="11"/>
    <col min="15" max="15" width="34.625" customWidth="1" style="11"/>
    <col min="16" max="108" width="10.625" customWidth="1" style="11"/>
    <col min="109" max="16384" width="10.625" customWidth="1" style="11"/>
  </cols>
  <sheetData>
    <row r="1" ht="15" customHeight="1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>
      <c r="A2" s="12" t="s">
        <v>4</v>
      </c>
      <c r="B2" s="13"/>
      <c r="C2" s="13"/>
      <c r="D2" s="13" t="s">
        <v>5</v>
      </c>
      <c r="E2" s="14"/>
      <c r="F2" s="15" t="s">
        <v>6</v>
      </c>
      <c r="G2" s="300"/>
      <c r="H2" s="17"/>
      <c r="I2" s="17"/>
      <c r="J2" s="17"/>
      <c r="K2" s="17"/>
      <c r="L2" s="18" t="s">
        <v>7</v>
      </c>
      <c r="M2" s="19"/>
      <c r="N2" s="19"/>
      <c r="O2" s="20"/>
    </row>
    <row r="3">
      <c r="A3" s="21"/>
      <c r="B3" s="22"/>
      <c r="C3" s="22"/>
      <c r="D3" s="23" t="s">
        <v>8</v>
      </c>
      <c r="E3" s="24"/>
      <c r="F3" s="15" t="s">
        <v>9</v>
      </c>
      <c r="G3" s="301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ht="6.75" customHeight="1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>
        <f>IF($G$2&lt;&gt;"",$G$2,"")</f>
      </c>
      <c r="H7" s="49"/>
      <c r="I7" s="49"/>
      <c r="J7" s="302">
        <f>IF(AND(COUNTBLANK(G7:G7)=0,COUNTBLANK(H7:I7)=0),AVERAGE(H7:I7),-0.000001)</f>
        <v>-1E-06</v>
      </c>
      <c r="K7" s="303"/>
      <c r="L7" s="290">
        <f>IF(COUNTBLANK(H7:J7)=0,AVERAGE(H7:J7),-0.000001)</f>
        <v>-1E-06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>
        <f>IF($G$3&lt;&gt;"",$G$3,"")</f>
      </c>
      <c r="H8" s="57"/>
      <c r="I8" s="57"/>
      <c r="J8" s="69">
        <f>IF(AND(COUNTBLANK(G8:G8)=0,COUNTBLANK(H8:H8)=0),H8,-0.000001)</f>
        <v>-1E-06</v>
      </c>
      <c r="K8" s="304"/>
      <c r="L8" s="291">
        <f>IF(COUNTBLANK(H8:J8)=0,AVERAGE(H8:J8),-0.000001)</f>
        <v>-1E-06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>
        <f>IF($G$4&lt;&gt;"",$G$4,"")</f>
      </c>
      <c r="H9" s="57"/>
      <c r="I9" s="57"/>
      <c r="J9" s="69">
        <f>IF(AND(COUNTBLANK(G9:G9)=0,COUNTBLANK(H9:H9)=0),H9,-0.000001)</f>
        <v>-1E-06</v>
      </c>
      <c r="K9" s="304"/>
      <c r="L9" s="291">
        <f>IF(COUNTBLANK(H9:J9)=0,AVERAGE(H9:J9),-0.000001)</f>
        <v>-1E-06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>
        <f>IF($G$5&lt;&gt;"",$G$5,"")</f>
      </c>
      <c r="H10" s="65"/>
      <c r="I10" s="65"/>
      <c r="J10" s="70">
        <f>IF(AND(COUNTBLANK(G10:G10)=0,COUNTBLANK(H10:H10)=0),H10,-0.000001)</f>
        <v>-1E-06</v>
      </c>
      <c r="K10" s="305"/>
      <c r="L10" s="292">
        <f>IF(COUNTBLANK(H10:J10)=0,AVERAGE(H10:J10),-0.000001)</f>
        <v>-1E-06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3" stopIfTrue="1">
      <formula>COUNTBLANK($G7)=1</formula>
    </cfRule>
    <cfRule type="containsBlanks" dxfId="1" priority="4">
      <formula>LEN(TRIM(H7))=0</formula>
    </cfRule>
  </conditionalFormatting>
  <conditionalFormatting sqref="J7">
    <cfRule type="expression" dxfId="17" priority="2" stopIfTrue="1">
      <formula>COUNTBLANK(G7:G7)=0</formula>
    </cfRule>
  </conditionalFormatting>
  <conditionalFormatting sqref="J8:J10">
    <cfRule type="expression" dxfId="17" priority="1">
      <formula>COUNTBLANK(G8:G8)=0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3636A4D9-4F92-4731-B4E2-C30C9EFC27F8}">
      <formula1>-1E-06</formula1>
      <formula2>10</formula2>
    </dataValidation>
    <dataValidation type="decimal" allowBlank="1" showInputMessage="1" showErrorMessage="1" sqref="O8:O10" xr:uid="{C549FD8C-4959-45C0-9E8B-324D5A73CDF3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/>
  <headerFooter>
    <oddHeader xml:space="preserve">&amp;C&amp;14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FEAD-7A89-404F-8EBD-E1419199B9BD}">
  <sheetPr>
    <pageSetUpPr fitToPage="1"/>
  </sheetPr>
  <dimension ref="A1:O10"/>
  <sheetViews>
    <sheetView showRuler="0" view="pageLayout" zoomScale="80" zoomScaleNormal="100" zoomScalePageLayoutView="80" workbookViewId="0">
      <selection activeCell="L27" sqref="L27"/>
    </sheetView>
  </sheetViews>
  <sheetFormatPr defaultColWidth="10.625" defaultRowHeight="15.75" x14ac:dyDescent="0.25"/>
  <cols>
    <col min="1" max="1" width="10.625" customWidth="1" style="11"/>
    <col min="2" max="3" hidden="1" width="10.625" customWidth="1" style="11"/>
    <col min="4" max="4" width="25.875" customWidth="1" style="61"/>
    <col min="5" max="5" width="6.75" customWidth="1" style="11"/>
    <col min="6" max="6" width="26.5" customWidth="1" style="11"/>
    <col min="7" max="12" width="10.625" customWidth="1" style="11"/>
    <col min="13" max="14" hidden="1" width="10.625" customWidth="1" style="11"/>
    <col min="15" max="15" width="34.625" customWidth="1" style="11"/>
    <col min="16" max="108" width="10.625" customWidth="1" style="11"/>
    <col min="109" max="16384" width="10.625" customWidth="1" style="11"/>
  </cols>
  <sheetData>
    <row r="1" ht="15" customHeight="1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>
      <c r="A2" s="12" t="s">
        <v>4</v>
      </c>
      <c r="B2" s="13"/>
      <c r="C2" s="13"/>
      <c r="D2" s="13" t="s">
        <v>5</v>
      </c>
      <c r="E2" s="14"/>
      <c r="F2" s="15" t="s">
        <v>6</v>
      </c>
      <c r="G2" s="300"/>
      <c r="H2" s="17"/>
      <c r="I2" s="17"/>
      <c r="J2" s="17"/>
      <c r="K2" s="17"/>
      <c r="L2" s="18" t="s">
        <v>7</v>
      </c>
      <c r="M2" s="19"/>
      <c r="N2" s="19"/>
      <c r="O2" s="20"/>
    </row>
    <row r="3">
      <c r="A3" s="21"/>
      <c r="B3" s="22"/>
      <c r="C3" s="22"/>
      <c r="D3" s="23" t="s">
        <v>8</v>
      </c>
      <c r="E3" s="24"/>
      <c r="F3" s="15" t="s">
        <v>9</v>
      </c>
      <c r="G3" s="301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ht="6.75" customHeight="1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>
        <f>IF($G$2&lt;&gt;"",$G$2,"")</f>
      </c>
      <c r="H7" s="49"/>
      <c r="I7" s="49"/>
      <c r="J7" s="69">
        <f>IF(AND(COUNTBLANK(G7:G7)=0,COUNTBLANK(H7:H7)=0),H7,-0.000001)</f>
        <v>-1E-06</v>
      </c>
      <c r="K7" s="303"/>
      <c r="L7" s="290">
        <f>IF(COUNTBLANK(H7:J7)=0,AVERAGE(H7:J7),-0.000001)</f>
        <v>-1E-06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>
        <f>IF($G$3&lt;&gt;"",$G$3,"")</f>
      </c>
      <c r="H8" s="57"/>
      <c r="I8" s="57"/>
      <c r="J8" s="69">
        <f>IF(AND(COUNTBLANK(G8:G8)=0,COUNTBLANK(H8:H8)=0),H8,-0.000001)</f>
        <v>-1E-06</v>
      </c>
      <c r="K8" s="304"/>
      <c r="L8" s="291">
        <f>IF(COUNTBLANK(H8:J8)=0,AVERAGE(H8:J8),-0.000001)</f>
        <v>-1E-06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>
        <f>IF($G$4&lt;&gt;"",$G$4,"")</f>
      </c>
      <c r="H9" s="57"/>
      <c r="I9" s="57"/>
      <c r="J9" s="69">
        <f>IF(AND(COUNTBLANK(G9:G9)=0,COUNTBLANK(H9:H9)=0),H9,-0.000001)</f>
        <v>-1E-06</v>
      </c>
      <c r="K9" s="304"/>
      <c r="L9" s="291">
        <f>IF(COUNTBLANK(H9:J9)=0,AVERAGE(H9:J9),-0.000001)</f>
        <v>-1E-06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>
        <f>IF($G$5&lt;&gt;"",$G$5,"")</f>
      </c>
      <c r="H10" s="65"/>
      <c r="I10" s="65"/>
      <c r="J10" s="70">
        <f>IF(AND(COUNTBLANK(G10:G10)=0,COUNTBLANK(H10:H10)=0),H10,-0.000001)</f>
        <v>-1E-06</v>
      </c>
      <c r="K10" s="305"/>
      <c r="L10" s="292">
        <f>IF(COUNTBLANK(H10:J10)=0,AVERAGE(H10:J10),-0.000001)</f>
        <v>-1E-06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2" stopIfTrue="1">
      <formula>COUNTBLANK($G7)=1</formula>
    </cfRule>
    <cfRule type="containsBlanks" dxfId="1" priority="3">
      <formula>LEN(TRIM(H7))=0</formula>
    </cfRule>
  </conditionalFormatting>
  <conditionalFormatting sqref="J7:J10">
    <cfRule type="expression" dxfId="17" priority="1">
      <formula>COUNTBLANK(G7:G7)=0</formula>
    </cfRule>
  </conditionalFormatting>
  <dataValidations disablePrompts="1" count="2">
    <dataValidation type="decimal" allowBlank="1" showInputMessage="1" showErrorMessage="1" sqref="O8:O10" xr:uid="{B32B6D34-40F7-4AA1-8026-03C91FBC40FE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AF00ECBE-6177-4C11-BEB1-B787748C29D2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/>
  <headerFooter>
    <oddHeader xml:space="preserve">&amp;C&amp;14
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D872-433B-49CC-9208-7218356F6EE0}">
  <sheetPr codeName="Sheet1">
    <pageSetUpPr fitToPage="1"/>
  </sheetPr>
  <dimension ref="A1:R14"/>
  <sheetViews>
    <sheetView showRuler="0" view="pageLayout" zoomScale="80" zoomScaleNormal="100" zoomScalePageLayoutView="80" workbookViewId="0">
      <selection activeCell="O13" sqref="O13"/>
    </sheetView>
  </sheetViews>
  <sheetFormatPr defaultColWidth="10.625" defaultRowHeight="15.75" x14ac:dyDescent="0.25"/>
  <cols>
    <col min="1" max="1" width="10.625" customWidth="1" style="82"/>
    <col min="2" max="3" hidden="1" width="10.625" customWidth="1" style="82"/>
    <col min="4" max="4" width="25.875" customWidth="1" style="133"/>
    <col min="5" max="5" width="6.75" customWidth="1" style="82"/>
    <col min="6" max="6" width="26.5" customWidth="1" style="82"/>
    <col min="7" max="12" width="10.625" customWidth="1" style="82"/>
    <col min="13" max="13" hidden="1" width="13.875" customWidth="1" style="82"/>
    <col min="14" max="14" hidden="1" width="15.625" customWidth="1" style="82"/>
    <col min="15" max="15" width="34.625" customWidth="1" style="82"/>
    <col min="16" max="99" width="10.625" customWidth="1" style="82"/>
    <col min="100" max="16384" width="10.625" customWidth="1" style="82"/>
  </cols>
  <sheetData>
    <row r="1" ht="15" customHeight="1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>
      <c r="A2" s="83" t="s">
        <v>4</v>
      </c>
      <c r="B2" s="84"/>
      <c r="C2" s="84"/>
      <c r="D2" s="84" t="s">
        <v>5</v>
      </c>
      <c r="E2" s="85"/>
      <c r="F2" s="86" t="s">
        <v>6</v>
      </c>
      <c r="G2" s="87" t="s">
        <v>15</v>
      </c>
      <c r="H2" s="88" t="s">
        <v>9</v>
      </c>
      <c r="I2" s="88" t="s">
        <v>15</v>
      </c>
      <c r="J2" s="88" t="s">
        <v>15</v>
      </c>
      <c r="K2" s="88" t="s">
        <v>15</v>
      </c>
      <c r="L2" s="89" t="s">
        <v>7</v>
      </c>
      <c r="M2" s="90"/>
      <c r="N2" s="90"/>
      <c r="O2" s="91"/>
    </row>
    <row r="3">
      <c r="A3" s="92"/>
      <c r="B3" s="93"/>
      <c r="C3" s="93"/>
      <c r="D3" s="94" t="s">
        <v>8</v>
      </c>
      <c r="E3" s="95"/>
      <c r="F3" s="86" t="s">
        <v>9</v>
      </c>
      <c r="G3" s="88" t="s">
        <v>16</v>
      </c>
      <c r="H3" s="88" t="s">
        <v>9</v>
      </c>
      <c r="I3" s="88" t="s">
        <v>17</v>
      </c>
      <c r="J3" s="88" t="s">
        <v>18</v>
      </c>
      <c r="K3" s="88" t="s">
        <v>17</v>
      </c>
      <c r="L3" s="89" t="s">
        <v>10</v>
      </c>
      <c r="M3" s="90"/>
      <c r="N3" s="90"/>
      <c r="O3" s="91" t="s">
        <v>7</v>
      </c>
    </row>
    <row r="4">
      <c r="A4" s="92"/>
      <c r="B4" s="93"/>
      <c r="C4" s="93"/>
      <c r="D4" s="84"/>
      <c r="E4" s="95"/>
      <c r="F4" s="96"/>
      <c r="G4" s="97" t="s">
        <v>16</v>
      </c>
      <c r="H4" s="88" t="s">
        <v>9</v>
      </c>
      <c r="I4" s="88" t="s">
        <v>17</v>
      </c>
      <c r="J4" s="88" t="s">
        <v>18</v>
      </c>
      <c r="K4" s="88" t="s">
        <v>17</v>
      </c>
      <c r="L4" s="89"/>
      <c r="M4" s="90"/>
      <c r="N4" s="90"/>
      <c r="O4" s="91"/>
    </row>
    <row r="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ht="6.75" customHeight="1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>
      <c r="A7" s="115">
        <f>ROUND(RANK(R7,$R$7:$R$234,0),0)</f>
        <v>1</v>
      </c>
      <c r="B7" s="116" t="s">
        <v>19</v>
      </c>
      <c r="C7" s="116">
        <v>1</v>
      </c>
      <c r="D7" s="117"/>
      <c r="E7" s="118"/>
      <c r="F7" s="116"/>
      <c r="G7" s="119" t="str">
        <f>IF($G$2&lt;&gt;"",$G$2,"")</f>
        <v>Grund</v>
      </c>
      <c r="H7" s="120">
        <v>6.0130000114440918</v>
      </c>
      <c r="I7" s="120">
        <v>4.6079998016357422</v>
      </c>
      <c r="J7" s="120">
        <v>5.2350001335144043</v>
      </c>
      <c r="K7" s="120">
        <v>5.2829999923706055</v>
      </c>
      <c r="L7" s="121">
        <f ref="L7:L14" t="shared" si="0">IF(COUNTBLANK(H7:K7)=0,ROUND(AVERAGE(H7:K7),3),-0.000001)</f>
        <v>-1E-06</v>
      </c>
      <c r="M7" s="122">
        <f ref="M7:M14" t="shared" si="1">IF(COUNTBLANK(H7:K7)=0,1,0)</f>
        <v>0</v>
      </c>
      <c r="N7" s="122">
        <f>SUM(M7:M10)</f>
        <v>0</v>
      </c>
      <c r="O7" s="123">
        <f>IF(COUNTIF(L7:L10,"&gt;=0"),ROUND(AVERAGEIF(L7:L10,"&gt;=0"),3),0)</f>
        <v>0</v>
      </c>
      <c r="P7" s="82" cm="1">
        <f ref="P7:P7" t="array">IFERROR(LOOKUP(2,1/(L7:L10&gt;0),L7:L10),0)</f>
        <v>0</v>
      </c>
      <c r="Q7" s="82" cm="1">
        <f ref="Q7:Q7" t="array">IFERROR(LOOKUP(2,1/(J7:J10&gt;0),J7:J10),0)</f>
        <v>0</v>
      </c>
      <c r="R7" s="82">
        <f>N7*1000200010+O7*100010000+P7*10000+Q7</f>
        <v>0</v>
      </c>
    </row>
    <row r="8">
      <c r="A8" s="306">
        <f>A7</f>
        <v>1</v>
      </c>
      <c r="B8" s="82" t="s">
        <v>19</v>
      </c>
      <c r="C8" s="82">
        <v>2</v>
      </c>
      <c r="D8" s="124" t="s">
        <v>20</v>
      </c>
      <c r="E8" s="125"/>
      <c r="F8" s="126" t="s">
        <v>21</v>
      </c>
      <c r="G8" s="127" t="str">
        <f>IF($G$3&lt;&gt;"",$G$3,"")</f>
        <v>Kür</v>
      </c>
      <c r="H8" s="128">
        <v>7.0229997634887695</v>
      </c>
      <c r="I8" s="128">
        <v>5.2230000495910645</v>
      </c>
      <c r="J8" s="128">
        <v>6.3000001907348633</v>
      </c>
      <c r="K8" s="128">
        <v>5.9590001106262207</v>
      </c>
      <c r="L8" s="129">
        <f t="shared" si="0"/>
        <v>-1E-06</v>
      </c>
      <c r="M8" s="122">
        <f t="shared" si="1"/>
        <v>0</v>
      </c>
      <c r="N8" s="130">
        <f>SUM(M7:M10)</f>
        <v>0</v>
      </c>
      <c r="O8" s="131">
        <f>IF(COUNTIF(L7:L10,"&gt;=0"),ROUND(AVERAGEIF(L7:L10,"&gt;=0"),3),0)</f>
        <v>0</v>
      </c>
    </row>
    <row r="9">
      <c r="A9" s="132">
        <f>A7</f>
        <v>1</v>
      </c>
      <c r="B9" s="82" t="s">
        <v>19</v>
      </c>
      <c r="C9" s="82">
        <v>3</v>
      </c>
      <c r="D9" s="133" t="s">
        <v>22</v>
      </c>
      <c r="E9" s="125"/>
      <c r="F9" s="82" t="s">
        <v>23</v>
      </c>
      <c r="G9" s="127" t="str">
        <f>IF($G$4&lt;&gt;"",$G$4,"")</f>
        <v>Kür</v>
      </c>
      <c r="H9" s="128"/>
      <c r="I9" s="128"/>
      <c r="J9" s="128"/>
      <c r="K9" s="128"/>
      <c r="L9" s="129">
        <f t="shared" si="0"/>
        <v>-1E-06</v>
      </c>
      <c r="M9" s="122">
        <f t="shared" si="1"/>
        <v>0</v>
      </c>
      <c r="N9" s="130">
        <f>SUM(M7:M10)</f>
        <v>0</v>
      </c>
      <c r="O9" s="134">
        <f>IF(COUNTIF(L7:L10,"&gt;=0"),ROUND(AVERAGEIF(L7:L10,"&gt;=0"),3),0)</f>
        <v>0</v>
      </c>
    </row>
    <row r="10">
      <c r="A10" s="135">
        <f>A7</f>
        <v>1</v>
      </c>
      <c r="B10" s="112" t="s">
        <v>19</v>
      </c>
      <c r="C10" s="112">
        <v>4</v>
      </c>
      <c r="D10" s="109"/>
      <c r="E10" s="110"/>
      <c r="F10" s="112"/>
      <c r="G10" s="136">
        <f>IF($G$5&lt;&gt;"",$G$5,"")</f>
      </c>
      <c r="H10" s="137"/>
      <c r="I10" s="137"/>
      <c r="J10" s="137"/>
      <c r="K10" s="137"/>
      <c r="L10" s="138">
        <f t="shared" si="0"/>
        <v>-1E-06</v>
      </c>
      <c r="M10" s="122">
        <f t="shared" si="1"/>
        <v>0</v>
      </c>
      <c r="N10" s="139">
        <f>SUM(M7:M10)</f>
        <v>0</v>
      </c>
      <c r="O10" s="140">
        <f>IF(COUNTIF(L7:L10,"&gt;=0"),ROUND(AVERAGEIF(L7:L10,"&gt;=0"),3),0)</f>
        <v>0</v>
      </c>
    </row>
    <row r="11">
      <c r="A11" s="115">
        <f>ROUND(RANK(R11,$R$7:$R$234,0),0)</f>
        <v>1</v>
      </c>
      <c r="B11" s="116" t="s">
        <v>24</v>
      </c>
      <c r="C11" s="116">
        <v>1</v>
      </c>
      <c r="D11" s="117"/>
      <c r="E11" s="118"/>
      <c r="F11" s="116"/>
      <c r="G11" s="119" t="str">
        <f>IF($G$2&lt;&gt;"",$G$2,"")</f>
        <v>Grund</v>
      </c>
      <c r="H11" s="120">
        <v>6.0440001487731934</v>
      </c>
      <c r="I11" s="120">
        <v>4.7769999504089355</v>
      </c>
      <c r="J11" s="120">
        <v>5.3829998970031738</v>
      </c>
      <c r="K11" s="120">
        <v>5.6020002365112305</v>
      </c>
      <c r="L11" s="121">
        <f t="shared" si="0"/>
        <v>-1E-06</v>
      </c>
      <c r="M11" s="122">
        <f t="shared" si="1"/>
        <v>0</v>
      </c>
      <c r="N11" s="122">
        <f>SUM(M11:M14)</f>
        <v>0</v>
      </c>
      <c r="O11" s="123">
        <f>IF(COUNTIF(L11:L14,"&gt;=0"),ROUND(AVERAGEIF(L11:L14,"&gt;=0"),3),0)</f>
        <v>0</v>
      </c>
      <c r="P11" s="82" cm="1">
        <f>IFERROR(LOOKUP(2,1/(L11:L14&gt;0),L11:L14),0)</f>
        <v>0</v>
      </c>
      <c r="Q11" s="82" cm="1">
        <f>IFERROR(LOOKUP(2,1/(J11:J14&gt;0),J11:J14),0)</f>
        <v>0</v>
      </c>
      <c r="R11" s="82">
        <f>N11*1000200010+O11*100010000+P11*10000+Q11</f>
        <v>0</v>
      </c>
    </row>
    <row r="12">
      <c r="A12" s="306">
        <f>A11</f>
        <v>1</v>
      </c>
      <c r="B12" s="82" t="s">
        <v>24</v>
      </c>
      <c r="C12" s="82">
        <v>2</v>
      </c>
      <c r="D12" s="124" t="s">
        <v>25</v>
      </c>
      <c r="E12" s="125"/>
      <c r="F12" s="126" t="s">
        <v>26</v>
      </c>
      <c r="G12" s="127" t="str">
        <f>IF($G$3&lt;&gt;"",$G$3,"")</f>
        <v>Kür</v>
      </c>
      <c r="H12" s="128">
        <v>6.60099983215332</v>
      </c>
      <c r="I12" s="128">
        <v>5.3429999351501465</v>
      </c>
      <c r="J12" s="128">
        <v>5.6999998092651367</v>
      </c>
      <c r="K12" s="128">
        <v>6.3959999084472656</v>
      </c>
      <c r="L12" s="129">
        <f t="shared" si="0"/>
        <v>-1E-06</v>
      </c>
      <c r="M12" s="122">
        <f t="shared" si="1"/>
        <v>0</v>
      </c>
      <c r="N12" s="130">
        <f>SUM(M11:M14)</f>
        <v>0</v>
      </c>
      <c r="O12" s="131">
        <f>IF(COUNTIF(L11:L14,"&gt;=0"),ROUND(AVERAGEIF(L11:L14,"&gt;=0"),3),0)</f>
        <v>0</v>
      </c>
    </row>
    <row r="13">
      <c r="A13" s="132">
        <f>A11</f>
        <v>1</v>
      </c>
      <c r="B13" s="82" t="s">
        <v>24</v>
      </c>
      <c r="C13" s="82">
        <v>3</v>
      </c>
      <c r="D13" s="133" t="s">
        <v>27</v>
      </c>
      <c r="E13" s="125"/>
      <c r="F13" s="82" t="s">
        <v>28</v>
      </c>
      <c r="G13" s="127" t="str">
        <f>IF($G$4&lt;&gt;"",$G$4,"")</f>
        <v>Kür</v>
      </c>
      <c r="H13" s="128"/>
      <c r="I13" s="128"/>
      <c r="J13" s="128"/>
      <c r="K13" s="128"/>
      <c r="L13" s="129">
        <f t="shared" si="0"/>
        <v>-1E-06</v>
      </c>
      <c r="M13" s="122">
        <f t="shared" si="1"/>
        <v>0</v>
      </c>
      <c r="N13" s="130">
        <f>SUM(M11:M14)</f>
        <v>0</v>
      </c>
      <c r="O13" s="134">
        <f>IF(COUNTIF(L11:L14,"&gt;=0"),ROUND(AVERAGEIF(L11:L14,"&gt;=0"),3),0)</f>
        <v>0</v>
      </c>
    </row>
    <row r="14">
      <c r="A14" s="135">
        <f>A11</f>
        <v>1</v>
      </c>
      <c r="B14" s="112" t="s">
        <v>24</v>
      </c>
      <c r="C14" s="112">
        <v>4</v>
      </c>
      <c r="D14" s="109"/>
      <c r="E14" s="110"/>
      <c r="F14" s="112"/>
      <c r="G14" s="136">
        <f>IF($G$5&lt;&gt;"",$G$5,"")</f>
      </c>
      <c r="H14" s="137"/>
      <c r="I14" s="137"/>
      <c r="J14" s="137"/>
      <c r="K14" s="137"/>
      <c r="L14" s="138">
        <f t="shared" si="0"/>
        <v>-1E-06</v>
      </c>
      <c r="M14" s="122">
        <f t="shared" si="1"/>
        <v>0</v>
      </c>
      <c r="N14" s="139">
        <f>SUM(M11:M14)</f>
        <v>0</v>
      </c>
      <c r="O14" s="140">
        <f>IF(COUNTIF(L11:L14,"&gt;=0"),ROUND(AVERAGEIF(L11:L14,"&gt;=0"),3),0)</f>
        <v>0</v>
      </c>
    </row>
  </sheetData>
  <conditionalFormatting sqref="H7:K14">
    <cfRule type="expression" priority="1" stopIfTrue="1">
      <formula>COUNTBLANK($G7)=1</formula>
    </cfRule>
    <cfRule type="containsBlanks" dxfId="1" priority="21">
      <formula>LEN(TRIM(H7))=0</formula>
    </cfRule>
  </conditionalFormatting>
  <conditionalFormatting sqref="H11:K14">
    <cfRule type="expression" priority="22" stopIfTrue="1">
      <formula>COUNTBLANK($G11)=1</formula>
    </cfRule>
    <cfRule type="containsBlanks" dxfId="0" priority="23">
      <formula>LEN(TRIM(H11))=0</formula>
    </cfRule>
  </conditionalFormatting>
  <dataValidations count="3">
    <dataValidation type="decimal" allowBlank="1" showInputMessage="1" showErrorMessage="1" errorTitle="Illegal input value" error="Please enter a value between 0 and 10" sqref="H7:K10 M7:N10 H11:K14 M11:N14" xr:uid="{00000000-0002-0000-0000-000000000000}">
      <formula1>0</formula1>
      <formula2>10</formula2>
    </dataValidation>
    <dataValidation type="decimal" allowBlank="1" showInputMessage="1" showErrorMessage="1" sqref="O8:O10 O12:O14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 L11:L14" xr:uid="{00000000-0002-0000-0000-000002000000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/>
  <headerFooter>
    <oddHeader>&amp;C&amp;"Arial,bold"&amp;16Klass 1  -  Svår klass, Seniorlag SM-klass</oddHeader>
    <oddFooter>&amp;C&amp;G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5B34-1037-407A-AE06-3A1ACEADBCA4}">
  <sheetPr codeName="Sheet1">
    <pageSetUpPr fitToPage="1"/>
  </sheetPr>
  <dimension ref="A1:R22"/>
  <sheetViews>
    <sheetView tabSelected="1" showRuler="0" view="pageLayout" zoomScale="80" zoomScaleNormal="100" zoomScalePageLayoutView="80" workbookViewId="0">
      <selection activeCell="F12" sqref="F12"/>
    </sheetView>
  </sheetViews>
  <sheetFormatPr defaultColWidth="10.625" defaultRowHeight="15.75" x14ac:dyDescent="0.25"/>
  <cols>
    <col min="1" max="1" width="10.625" customWidth="1" style="82"/>
    <col min="2" max="3" hidden="1" width="10.625" customWidth="1" style="82"/>
    <col min="4" max="4" width="25.875" customWidth="1" style="133"/>
    <col min="5" max="5" width="6.75" customWidth="1" style="82"/>
    <col min="6" max="6" width="26.5" customWidth="1" style="82"/>
    <col min="7" max="12" width="10.625" customWidth="1" style="82"/>
    <col min="13" max="13" hidden="1" width="13.875" customWidth="1" style="82"/>
    <col min="14" max="14" hidden="1" width="15.625" customWidth="1" style="82"/>
    <col min="15" max="15" width="34.625" customWidth="1" style="82"/>
    <col min="16" max="99" width="10.625" customWidth="1" style="82"/>
    <col min="100" max="16384" width="10.625" customWidth="1" style="82"/>
  </cols>
  <sheetData>
    <row r="1" ht="15" customHeight="1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>
      <c r="A2" s="83" t="s">
        <v>4</v>
      </c>
      <c r="B2" s="84"/>
      <c r="C2" s="84"/>
      <c r="D2" s="84" t="s">
        <v>5</v>
      </c>
      <c r="E2" s="85"/>
      <c r="F2" s="86" t="s">
        <v>6</v>
      </c>
      <c r="G2" s="87" t="s">
        <v>15</v>
      </c>
      <c r="H2" s="88" t="s">
        <v>9</v>
      </c>
      <c r="I2" s="88" t="s">
        <v>15</v>
      </c>
      <c r="J2" s="88" t="s">
        <v>15</v>
      </c>
      <c r="K2" s="88" t="s">
        <v>15</v>
      </c>
      <c r="L2" s="89" t="s">
        <v>7</v>
      </c>
      <c r="M2" s="90"/>
      <c r="N2" s="90"/>
      <c r="O2" s="91"/>
    </row>
    <row r="3">
      <c r="A3" s="92"/>
      <c r="B3" s="93"/>
      <c r="C3" s="93"/>
      <c r="D3" s="94" t="s">
        <v>8</v>
      </c>
      <c r="E3" s="95"/>
      <c r="F3" s="86" t="s">
        <v>9</v>
      </c>
      <c r="G3" s="88" t="s">
        <v>16</v>
      </c>
      <c r="H3" s="88" t="s">
        <v>9</v>
      </c>
      <c r="I3" s="88" t="s">
        <v>17</v>
      </c>
      <c r="J3" s="88" t="s">
        <v>18</v>
      </c>
      <c r="K3" s="88" t="s">
        <v>17</v>
      </c>
      <c r="L3" s="89" t="s">
        <v>10</v>
      </c>
      <c r="M3" s="90"/>
      <c r="N3" s="90"/>
      <c r="O3" s="91" t="s">
        <v>7</v>
      </c>
    </row>
    <row r="4">
      <c r="A4" s="92"/>
      <c r="B4" s="93"/>
      <c r="C4" s="93"/>
      <c r="D4" s="84"/>
      <c r="E4" s="95"/>
      <c r="F4" s="96"/>
      <c r="G4" s="97" t="s">
        <v>16</v>
      </c>
      <c r="H4" s="88" t="s">
        <v>9</v>
      </c>
      <c r="I4" s="88" t="s">
        <v>17</v>
      </c>
      <c r="J4" s="88" t="s">
        <v>18</v>
      </c>
      <c r="K4" s="88" t="s">
        <v>17</v>
      </c>
      <c r="L4" s="89"/>
      <c r="M4" s="90"/>
      <c r="N4" s="90"/>
      <c r="O4" s="91"/>
    </row>
    <row r="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ht="6.75" customHeight="1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>
      <c r="A7" s="115">
        <f>ROUND(RANK(R7,$R$7:$R$234,0),0)</f>
        <v>1</v>
      </c>
      <c r="B7" s="116" t="s">
        <v>29</v>
      </c>
      <c r="C7" s="116">
        <v>1</v>
      </c>
      <c r="D7" s="117"/>
      <c r="E7" s="118"/>
      <c r="F7" s="116"/>
      <c r="G7" s="119" t="str">
        <f>IF($G$2&lt;&gt;"",$G$2,"")</f>
        <v>Grund</v>
      </c>
      <c r="H7" s="120">
        <v>6.4930000305175781</v>
      </c>
      <c r="I7" s="120">
        <v>4.9689998626708984</v>
      </c>
      <c r="J7" s="120">
        <v>5.7880001068115234</v>
      </c>
      <c r="K7" s="120">
        <v>5.8540000915527344</v>
      </c>
      <c r="L7" s="121">
        <f ref="L7:L22" t="shared" si="0">IF(COUNTBLANK(H7:K7)=0,ROUND(AVERAGE(H7:K7),3),-0.000001)</f>
        <v>-1E-06</v>
      </c>
      <c r="M7" s="122">
        <f ref="M7:M22" t="shared" si="1">IF(COUNTBLANK(H7:K7)=0,1,0)</f>
        <v>0</v>
      </c>
      <c r="N7" s="122">
        <f>SUM(M7:M10)</f>
        <v>0</v>
      </c>
      <c r="O7" s="123">
        <f>IF(COUNTIF(L7:L10,"&gt;=0"),ROUND(AVERAGEIF(L7:L10,"&gt;=0"),3),0)</f>
        <v>0</v>
      </c>
      <c r="P7" s="82" cm="1">
        <f ref="P7:P7" t="array">IFERROR(LOOKUP(2,1/(L7:L10&gt;0),L7:L10),0)</f>
        <v>0</v>
      </c>
      <c r="Q7" s="82" cm="1">
        <f ref="Q7:Q7" t="array">IFERROR(LOOKUP(2,1/(J7:J10&gt;0),J7:J10),0)</f>
        <v>0</v>
      </c>
      <c r="R7" s="82">
        <f>N7*1000200010+O7*100010000+P7*10000+Q7</f>
        <v>0</v>
      </c>
    </row>
    <row r="8">
      <c r="A8" s="306">
        <f>A7</f>
        <v>1</v>
      </c>
      <c r="B8" s="82" t="s">
        <v>29</v>
      </c>
      <c r="C8" s="82">
        <v>2</v>
      </c>
      <c r="D8" s="124" t="s">
        <v>30</v>
      </c>
      <c r="E8" s="125"/>
      <c r="F8" s="126" t="s">
        <v>31</v>
      </c>
      <c r="G8" s="127" t="str">
        <f>IF($G$3&lt;&gt;"",$G$3,"")</f>
        <v>Kür</v>
      </c>
      <c r="H8" s="128">
        <v>7.21999979019165</v>
      </c>
      <c r="I8" s="128">
        <v>6.9539999961853027</v>
      </c>
      <c r="J8" s="128">
        <v>6.5900001525878906</v>
      </c>
      <c r="K8" s="128">
        <v>6.879000186920166</v>
      </c>
      <c r="L8" s="129">
        <f t="shared" si="0"/>
        <v>-1E-06</v>
      </c>
      <c r="M8" s="122">
        <f t="shared" si="1"/>
        <v>0</v>
      </c>
      <c r="N8" s="130">
        <f>SUM(M7:M10)</f>
        <v>0</v>
      </c>
      <c r="O8" s="131">
        <f>IF(COUNTIF(L7:L10,"&gt;=0"),ROUND(AVERAGEIF(L7:L10,"&gt;=0"),3),0)</f>
        <v>0</v>
      </c>
    </row>
    <row r="9">
      <c r="A9" s="132">
        <f>A7</f>
        <v>1</v>
      </c>
      <c r="B9" s="82" t="s">
        <v>29</v>
      </c>
      <c r="C9" s="82">
        <v>3</v>
      </c>
      <c r="D9" s="133" t="s">
        <v>32</v>
      </c>
      <c r="E9" s="125"/>
      <c r="F9" s="82" t="s">
        <v>33</v>
      </c>
      <c r="G9" s="127" t="str">
        <f>IF($G$4&lt;&gt;"",$G$4,"")</f>
        <v>Kür</v>
      </c>
      <c r="H9" s="128"/>
      <c r="I9" s="128"/>
      <c r="J9" s="128"/>
      <c r="K9" s="128"/>
      <c r="L9" s="129">
        <f t="shared" si="0"/>
        <v>-1E-06</v>
      </c>
      <c r="M9" s="122">
        <f t="shared" si="1"/>
        <v>0</v>
      </c>
      <c r="N9" s="130">
        <f>SUM(M7:M10)</f>
        <v>0</v>
      </c>
      <c r="O9" s="134">
        <f>IF(COUNTIF(L7:L10,"&gt;=0"),ROUND(AVERAGEIF(L7:L10,"&gt;=0"),3),0)</f>
        <v>0</v>
      </c>
    </row>
    <row r="10">
      <c r="A10" s="135">
        <f>A7</f>
        <v>1</v>
      </c>
      <c r="B10" s="112" t="s">
        <v>29</v>
      </c>
      <c r="C10" s="112">
        <v>4</v>
      </c>
      <c r="D10" s="109"/>
      <c r="E10" s="110"/>
      <c r="F10" s="112"/>
      <c r="G10" s="136">
        <f>IF($G$5&lt;&gt;"",$G$5,"")</f>
      </c>
      <c r="H10" s="137"/>
      <c r="I10" s="137"/>
      <c r="J10" s="137"/>
      <c r="K10" s="137"/>
      <c r="L10" s="138">
        <f t="shared" si="0"/>
        <v>-1E-06</v>
      </c>
      <c r="M10" s="122">
        <f t="shared" si="1"/>
        <v>0</v>
      </c>
      <c r="N10" s="139">
        <f>SUM(M7:M10)</f>
        <v>0</v>
      </c>
      <c r="O10" s="140">
        <f>IF(COUNTIF(L7:L10,"&gt;=0"),ROUND(AVERAGEIF(L7:L10,"&gt;=0"),3),0)</f>
        <v>0</v>
      </c>
    </row>
    <row r="11">
      <c r="A11" s="115">
        <f>ROUND(RANK(R11,$R$7:$R$234,0),0)</f>
        <v>1</v>
      </c>
      <c r="B11" s="116" t="s">
        <v>34</v>
      </c>
      <c r="C11" s="116">
        <v>1</v>
      </c>
      <c r="D11" s="117"/>
      <c r="E11" s="118"/>
      <c r="F11" s="116"/>
      <c r="G11" s="119" t="str">
        <f>IF($G$2&lt;&gt;"",$G$2,"")</f>
        <v>Grund</v>
      </c>
      <c r="H11" s="120">
        <v>7.98799991607666</v>
      </c>
      <c r="I11" s="120">
        <v>5.63100004196167</v>
      </c>
      <c r="J11" s="120">
        <v>6.0380001068115234</v>
      </c>
      <c r="K11" s="120">
        <v>6.4149999618530273</v>
      </c>
      <c r="L11" s="121">
        <f t="shared" si="0"/>
        <v>-1E-06</v>
      </c>
      <c r="M11" s="122">
        <f t="shared" si="1"/>
        <v>0</v>
      </c>
      <c r="N11" s="122">
        <f>SUM(M11:M14)</f>
        <v>0</v>
      </c>
      <c r="O11" s="123">
        <f>IF(COUNTIF(L11:L14,"&gt;=0"),ROUND(AVERAGEIF(L11:L14,"&gt;=0"),3),0)</f>
        <v>0</v>
      </c>
      <c r="P11" s="82" cm="1">
        <f>IFERROR(LOOKUP(2,1/(L11:L14&gt;0),L11:L14),0)</f>
        <v>0</v>
      </c>
      <c r="Q11" s="82" cm="1">
        <f>IFERROR(LOOKUP(2,1/(J11:J14&gt;0),J11:J14),0)</f>
        <v>0</v>
      </c>
      <c r="R11" s="82">
        <f>N11*1000200010+O11*100010000+P11*10000+Q11</f>
        <v>0</v>
      </c>
    </row>
    <row r="12">
      <c r="A12" s="306">
        <f>A11</f>
        <v>1</v>
      </c>
      <c r="B12" s="82" t="s">
        <v>34</v>
      </c>
      <c r="C12" s="82">
        <v>2</v>
      </c>
      <c r="D12" s="308" t="s">
        <v>35</v>
      </c>
      <c r="E12" s="125"/>
      <c r="F12" s="126" t="s">
        <v>36</v>
      </c>
      <c r="G12" s="127" t="str">
        <f>IF($G$3&lt;&gt;"",$G$3,"")</f>
        <v>Kür</v>
      </c>
      <c r="H12" s="128">
        <v>7.0980000495910645</v>
      </c>
      <c r="I12" s="128">
        <v>8.1269998550415039</v>
      </c>
      <c r="J12" s="128">
        <v>6.690000057220459</v>
      </c>
      <c r="K12" s="128">
        <v>7.10099983215332</v>
      </c>
      <c r="L12" s="129">
        <f t="shared" si="0"/>
        <v>-1E-06</v>
      </c>
      <c r="M12" s="122">
        <f t="shared" si="1"/>
        <v>0</v>
      </c>
      <c r="N12" s="130">
        <f>SUM(M11:M14)</f>
        <v>0</v>
      </c>
      <c r="O12" s="131">
        <f>IF(COUNTIF(L11:L14,"&gt;=0"),ROUND(AVERAGEIF(L11:L14,"&gt;=0"),3),0)</f>
        <v>0</v>
      </c>
    </row>
    <row r="13">
      <c r="A13" s="132">
        <f>A11</f>
        <v>1</v>
      </c>
      <c r="B13" s="82" t="s">
        <v>34</v>
      </c>
      <c r="C13" s="82">
        <v>3</v>
      </c>
      <c r="D13" s="133" t="s">
        <v>37</v>
      </c>
      <c r="E13" s="125"/>
      <c r="F13" s="82" t="s">
        <v>38</v>
      </c>
      <c r="G13" s="127" t="str">
        <f>IF($G$4&lt;&gt;"",$G$4,"")</f>
        <v>Kür</v>
      </c>
      <c r="H13" s="128"/>
      <c r="I13" s="128"/>
      <c r="J13" s="128"/>
      <c r="K13" s="128"/>
      <c r="L13" s="129">
        <f t="shared" si="0"/>
        <v>-1E-06</v>
      </c>
      <c r="M13" s="122">
        <f t="shared" si="1"/>
        <v>0</v>
      </c>
      <c r="N13" s="130">
        <f>SUM(M11:M14)</f>
        <v>0</v>
      </c>
      <c r="O13" s="134">
        <f>IF(COUNTIF(L11:L14,"&gt;=0"),ROUND(AVERAGEIF(L11:L14,"&gt;=0"),3),0)</f>
        <v>0</v>
      </c>
    </row>
    <row r="14">
      <c r="A14" s="135">
        <f>A11</f>
        <v>1</v>
      </c>
      <c r="B14" s="112" t="s">
        <v>34</v>
      </c>
      <c r="C14" s="112">
        <v>4</v>
      </c>
      <c r="D14" s="109"/>
      <c r="E14" s="110"/>
      <c r="F14" s="112"/>
      <c r="G14" s="136">
        <f>IF($G$5&lt;&gt;"",$G$5,"")</f>
      </c>
      <c r="H14" s="137"/>
      <c r="I14" s="137"/>
      <c r="J14" s="137"/>
      <c r="K14" s="137"/>
      <c r="L14" s="138">
        <f t="shared" si="0"/>
        <v>-1E-06</v>
      </c>
      <c r="M14" s="122">
        <f t="shared" si="1"/>
        <v>0</v>
      </c>
      <c r="N14" s="139">
        <f>SUM(M11:M14)</f>
        <v>0</v>
      </c>
      <c r="O14" s="140">
        <f>IF(COUNTIF(L11:L14,"&gt;=0"),ROUND(AVERAGEIF(L11:L14,"&gt;=0"),3),0)</f>
        <v>0</v>
      </c>
    </row>
    <row r="15">
      <c r="A15" s="115">
        <f>ROUND(RANK(R15,$R$7:$R$234,0),0)</f>
        <v>1</v>
      </c>
      <c r="B15" s="116" t="s">
        <v>39</v>
      </c>
      <c r="C15" s="116">
        <v>1</v>
      </c>
      <c r="D15" s="117"/>
      <c r="E15" s="118"/>
      <c r="F15" s="116"/>
      <c r="G15" s="119" t="str">
        <f>IF($G$2&lt;&gt;"",$G$2,"")</f>
        <v>Grund</v>
      </c>
      <c r="H15" s="120">
        <v>7.9749999046325684</v>
      </c>
      <c r="I15" s="120">
        <v>6.7480001449584961</v>
      </c>
      <c r="J15" s="120">
        <v>7.0399999618530273</v>
      </c>
      <c r="K15" s="120">
        <v>7.0729999542236328</v>
      </c>
      <c r="L15" s="121">
        <f t="shared" si="0"/>
        <v>-1E-06</v>
      </c>
      <c r="M15" s="122">
        <f t="shared" si="1"/>
        <v>0</v>
      </c>
      <c r="N15" s="122">
        <f>SUM(M15:M18)</f>
        <v>0</v>
      </c>
      <c r="O15" s="123">
        <f>IF(COUNTIF(L15:L18,"&gt;=0"),ROUND(AVERAGEIF(L15:L18,"&gt;=0"),3),0)</f>
        <v>0</v>
      </c>
      <c r="P15" s="82" cm="1">
        <f>IFERROR(LOOKUP(2,1/(L15:L18&gt;0),L15:L18),0)</f>
        <v>0</v>
      </c>
      <c r="Q15" s="82" cm="1">
        <f>IFERROR(LOOKUP(2,1/(J15:J18&gt;0),J15:J18),0)</f>
        <v>0</v>
      </c>
      <c r="R15" s="82">
        <f>N15*1000200010+O15*100010000+P15*10000+Q15</f>
        <v>0</v>
      </c>
    </row>
    <row r="16">
      <c r="A16" s="306">
        <f>A15</f>
        <v>1</v>
      </c>
      <c r="B16" s="82" t="s">
        <v>39</v>
      </c>
      <c r="C16" s="82">
        <v>2</v>
      </c>
      <c r="D16" s="124" t="s">
        <v>40</v>
      </c>
      <c r="E16" s="125"/>
      <c r="F16" s="126" t="s">
        <v>41</v>
      </c>
      <c r="G16" s="127" t="str">
        <f>IF($G$3&lt;&gt;"",$G$3,"")</f>
        <v>Kür</v>
      </c>
      <c r="H16" s="128">
        <v>8.0310001373291016</v>
      </c>
      <c r="I16" s="128">
        <v>9.0670003890991211</v>
      </c>
      <c r="J16" s="128">
        <v>7.3600001335144043</v>
      </c>
      <c r="K16" s="128">
        <v>9</v>
      </c>
      <c r="L16" s="129">
        <f t="shared" si="0"/>
        <v>-1E-06</v>
      </c>
      <c r="M16" s="122">
        <f t="shared" si="1"/>
        <v>0</v>
      </c>
      <c r="N16" s="130">
        <f>SUM(M15:M18)</f>
        <v>0</v>
      </c>
      <c r="O16" s="131">
        <f>IF(COUNTIF(L15:L18,"&gt;=0"),ROUND(AVERAGEIF(L15:L18,"&gt;=0"),3),0)</f>
        <v>0</v>
      </c>
    </row>
    <row r="17">
      <c r="A17" s="132">
        <f>A15</f>
        <v>1</v>
      </c>
      <c r="B17" s="82" t="s">
        <v>39</v>
      </c>
      <c r="C17" s="82">
        <v>3</v>
      </c>
      <c r="D17" s="133" t="s">
        <v>42</v>
      </c>
      <c r="E17" s="125"/>
      <c r="F17" s="82" t="s">
        <v>43</v>
      </c>
      <c r="G17" s="127" t="str">
        <f>IF($G$4&lt;&gt;"",$G$4,"")</f>
        <v>Kür</v>
      </c>
      <c r="H17" s="128"/>
      <c r="I17" s="128"/>
      <c r="J17" s="128"/>
      <c r="K17" s="128"/>
      <c r="L17" s="129">
        <f t="shared" si="0"/>
        <v>-1E-06</v>
      </c>
      <c r="M17" s="122">
        <f t="shared" si="1"/>
        <v>0</v>
      </c>
      <c r="N17" s="130">
        <f>SUM(M15:M18)</f>
        <v>0</v>
      </c>
      <c r="O17" s="134">
        <f>IF(COUNTIF(L15:L18,"&gt;=0"),ROUND(AVERAGEIF(L15:L18,"&gt;=0"),3),0)</f>
        <v>0</v>
      </c>
    </row>
    <row r="18">
      <c r="A18" s="135">
        <f>A15</f>
        <v>1</v>
      </c>
      <c r="B18" s="112" t="s">
        <v>39</v>
      </c>
      <c r="C18" s="112">
        <v>4</v>
      </c>
      <c r="D18" s="109"/>
      <c r="E18" s="110"/>
      <c r="F18" s="112"/>
      <c r="G18" s="136">
        <f>IF($G$5&lt;&gt;"",$G$5,"")</f>
      </c>
      <c r="H18" s="137"/>
      <c r="I18" s="137"/>
      <c r="J18" s="137"/>
      <c r="K18" s="137"/>
      <c r="L18" s="138">
        <f t="shared" si="0"/>
        <v>-1E-06</v>
      </c>
      <c r="M18" s="122">
        <f t="shared" si="1"/>
        <v>0</v>
      </c>
      <c r="N18" s="139">
        <f>SUM(M15:M18)</f>
        <v>0</v>
      </c>
      <c r="O18" s="140">
        <f>IF(COUNTIF(L15:L18,"&gt;=0"),ROUND(AVERAGEIF(L15:L18,"&gt;=0"),3),0)</f>
        <v>0</v>
      </c>
    </row>
    <row r="19">
      <c r="A19" s="115">
        <f>ROUND(RANK(R19,$R$7:$R$234,0),0)</f>
        <v>1</v>
      </c>
      <c r="B19" s="116" t="s">
        <v>44</v>
      </c>
      <c r="C19" s="116">
        <v>1</v>
      </c>
      <c r="D19" s="117"/>
      <c r="E19" s="118"/>
      <c r="F19" s="116"/>
      <c r="G19" s="119" t="str">
        <f>IF($G$2&lt;&gt;"",$G$2,"")</f>
        <v>Grund</v>
      </c>
      <c r="H19" s="120">
        <v>6.3559999465942383</v>
      </c>
      <c r="I19" s="120">
        <v>4.3600001335144043</v>
      </c>
      <c r="J19" s="120">
        <v>4.9770002365112305</v>
      </c>
      <c r="K19" s="120">
        <v>5.0850000381469727</v>
      </c>
      <c r="L19" s="121">
        <f t="shared" si="0"/>
        <v>-1E-06</v>
      </c>
      <c r="M19" s="122">
        <f t="shared" si="1"/>
        <v>0</v>
      </c>
      <c r="N19" s="122">
        <f>SUM(M19:M22)</f>
        <v>0</v>
      </c>
      <c r="O19" s="123">
        <f>IF(COUNTIF(L19:L22,"&gt;=0"),ROUND(AVERAGEIF(L19:L22,"&gt;=0"),3),0)</f>
        <v>0</v>
      </c>
      <c r="P19" s="82" cm="1">
        <f>IFERROR(LOOKUP(2,1/(L19:L22&gt;0),L19:L22),0)</f>
        <v>0</v>
      </c>
      <c r="Q19" s="82" cm="1">
        <f>IFERROR(LOOKUP(2,1/(J19:J22&gt;0),J19:J22),0)</f>
        <v>0</v>
      </c>
      <c r="R19" s="82">
        <f>N19*1000200010+O19*100010000+P19*10000+Q19</f>
        <v>0</v>
      </c>
    </row>
    <row r="20">
      <c r="A20" s="306">
        <f>A19</f>
        <v>1</v>
      </c>
      <c r="B20" s="82" t="s">
        <v>44</v>
      </c>
      <c r="C20" s="82">
        <v>2</v>
      </c>
      <c r="D20" s="124" t="s">
        <v>45</v>
      </c>
      <c r="E20" s="125"/>
      <c r="F20" s="126" t="s">
        <v>46</v>
      </c>
      <c r="G20" s="127" t="str">
        <f>IF($G$3&lt;&gt;"",$G$3,"")</f>
        <v>Kür</v>
      </c>
      <c r="H20" s="128">
        <v>6.9549999237060547</v>
      </c>
      <c r="I20" s="128">
        <v>6.379000186920166</v>
      </c>
      <c r="J20" s="128">
        <v>6.4899997711181641</v>
      </c>
      <c r="K20" s="128">
        <v>6.7100000381469727</v>
      </c>
      <c r="L20" s="129">
        <f t="shared" si="0"/>
        <v>-1E-06</v>
      </c>
      <c r="M20" s="122">
        <f t="shared" si="1"/>
        <v>0</v>
      </c>
      <c r="N20" s="130">
        <f>SUM(M19:M22)</f>
        <v>0</v>
      </c>
      <c r="O20" s="131">
        <f>IF(COUNTIF(L19:L22,"&gt;=0"),ROUND(AVERAGEIF(L19:L22,"&gt;=0"),3),0)</f>
        <v>0</v>
      </c>
    </row>
    <row r="21">
      <c r="A21" s="132">
        <f>A19</f>
        <v>1</v>
      </c>
      <c r="B21" s="82" t="s">
        <v>44</v>
      </c>
      <c r="C21" s="82">
        <v>3</v>
      </c>
      <c r="D21" s="133" t="s">
        <v>47</v>
      </c>
      <c r="E21" s="125"/>
      <c r="F21" s="82" t="s">
        <v>48</v>
      </c>
      <c r="G21" s="127" t="str">
        <f>IF($G$4&lt;&gt;"",$G$4,"")</f>
        <v>Kür</v>
      </c>
      <c r="H21" s="128"/>
      <c r="I21" s="128"/>
      <c r="J21" s="128"/>
      <c r="K21" s="128"/>
      <c r="L21" s="129">
        <f t="shared" si="0"/>
        <v>-1E-06</v>
      </c>
      <c r="M21" s="122">
        <f t="shared" si="1"/>
        <v>0</v>
      </c>
      <c r="N21" s="130">
        <f>SUM(M19:M22)</f>
        <v>0</v>
      </c>
      <c r="O21" s="134">
        <f>IF(COUNTIF(L19:L22,"&gt;=0"),ROUND(AVERAGEIF(L19:L22,"&gt;=0"),3),0)</f>
        <v>0</v>
      </c>
    </row>
    <row r="22">
      <c r="A22" s="135">
        <f>A19</f>
        <v>1</v>
      </c>
      <c r="B22" s="112" t="s">
        <v>44</v>
      </c>
      <c r="C22" s="112">
        <v>4</v>
      </c>
      <c r="D22" s="109"/>
      <c r="E22" s="110"/>
      <c r="F22" s="112"/>
      <c r="G22" s="136">
        <f>IF($G$5&lt;&gt;"",$G$5,"")</f>
      </c>
      <c r="H22" s="137"/>
      <c r="I22" s="137"/>
      <c r="J22" s="137"/>
      <c r="K22" s="137"/>
      <c r="L22" s="138">
        <f t="shared" si="0"/>
        <v>-1E-06</v>
      </c>
      <c r="M22" s="122">
        <f t="shared" si="1"/>
        <v>0</v>
      </c>
      <c r="N22" s="139">
        <f>SUM(M19:M22)</f>
        <v>0</v>
      </c>
      <c r="O22" s="140">
        <f>IF(COUNTIF(L19:L22,"&gt;=0"),ROUND(AVERAGEIF(L19:L22,"&gt;=0"),3),0)</f>
        <v>0</v>
      </c>
    </row>
  </sheetData>
  <conditionalFormatting sqref="H7:K22">
    <cfRule type="expression" priority="1" stopIfTrue="1">
      <formula>COUNTBLANK($G7)=1</formula>
    </cfRule>
    <cfRule type="containsBlanks" dxfId="1" priority="21">
      <formula>LEN(TRIM(H7))=0</formula>
    </cfRule>
  </conditionalFormatting>
  <conditionalFormatting sqref="H11:K22">
    <cfRule type="expression" priority="22" stopIfTrue="1">
      <formula>COUNTBLANK($G11)=1</formula>
    </cfRule>
    <cfRule type="containsBlanks" dxfId="0" priority="23">
      <formula>LEN(TRIM(H11))=0</formula>
    </cfRule>
  </conditionalFormatting>
  <dataValidations count="3">
    <dataValidation type="decimal" allowBlank="1" showInputMessage="1" showErrorMessage="1" errorTitle="Illegal input value" error="Please enter a value between 0 and 10" sqref="H7:K10 M7:N10 H11:K14 M11:N14 H15:K18 M15:N18 H19:K22 M19:N22" xr:uid="{00000000-0002-0000-0000-000000000000}">
      <formula1>0</formula1>
      <formula2>10</formula2>
    </dataValidation>
    <dataValidation type="decimal" allowBlank="1" showInputMessage="1" showErrorMessage="1" sqref="O8:O10 O12:O14 O16:O18 O20:O22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 L11:L14 L15:L18 L19:L22" xr:uid="{00000000-0002-0000-0000-000002000000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/>
  <headerFooter>
    <oddHeader>&amp;C&amp;"Arial,bold"&amp;16Klass 2  -  Svår klass, Juniorlag SM-klass</oddHeader>
    <oddFooter>&amp;C&amp;G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ED48-EE5E-42E1-82CE-7CFD904661B4}">
  <sheetPr codeName="Sheet1">
    <pageSetUpPr fitToPage="1"/>
  </sheetPr>
  <dimension ref="A1:R22"/>
  <sheetViews>
    <sheetView showRuler="0" view="pageLayout" zoomScale="80" zoomScaleNormal="100" zoomScalePageLayoutView="80" workbookViewId="0">
      <selection activeCell="O13" sqref="O13"/>
    </sheetView>
  </sheetViews>
  <sheetFormatPr defaultColWidth="10.625" defaultRowHeight="15.75" x14ac:dyDescent="0.25"/>
  <cols>
    <col min="1" max="1" width="10.625" customWidth="1" style="82"/>
    <col min="2" max="3" hidden="1" width="10.625" customWidth="1" style="82"/>
    <col min="4" max="4" width="25.875" customWidth="1" style="133"/>
    <col min="5" max="5" width="6.75" customWidth="1" style="82"/>
    <col min="6" max="6" width="26.5" customWidth="1" style="82"/>
    <col min="7" max="12" width="10.625" customWidth="1" style="82"/>
    <col min="13" max="13" hidden="1" width="13.875" customWidth="1" style="82"/>
    <col min="14" max="14" hidden="1" width="15.625" customWidth="1" style="82"/>
    <col min="15" max="15" width="34.625" customWidth="1" style="82"/>
    <col min="16" max="99" width="10.625" customWidth="1" style="82"/>
    <col min="100" max="16384" width="10.625" customWidth="1" style="82"/>
  </cols>
  <sheetData>
    <row r="1" ht="15" customHeight="1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>
      <c r="A2" s="83" t="s">
        <v>4</v>
      </c>
      <c r="B2" s="84"/>
      <c r="C2" s="84"/>
      <c r="D2" s="84" t="s">
        <v>5</v>
      </c>
      <c r="E2" s="85"/>
      <c r="F2" s="86" t="s">
        <v>6</v>
      </c>
      <c r="G2" s="87" t="s">
        <v>15</v>
      </c>
      <c r="H2" s="88" t="s">
        <v>9</v>
      </c>
      <c r="I2" s="88" t="s">
        <v>15</v>
      </c>
      <c r="J2" s="88" t="s">
        <v>15</v>
      </c>
      <c r="K2" s="88" t="s">
        <v>15</v>
      </c>
      <c r="L2" s="89" t="s">
        <v>7</v>
      </c>
      <c r="M2" s="90"/>
      <c r="N2" s="90"/>
      <c r="O2" s="91"/>
    </row>
    <row r="3">
      <c r="A3" s="92"/>
      <c r="B3" s="93"/>
      <c r="C3" s="93"/>
      <c r="D3" s="94" t="s">
        <v>8</v>
      </c>
      <c r="E3" s="95"/>
      <c r="F3" s="86" t="s">
        <v>9</v>
      </c>
      <c r="G3" s="88" t="s">
        <v>49</v>
      </c>
      <c r="H3" s="88" t="s">
        <v>9</v>
      </c>
      <c r="I3" s="88" t="s">
        <v>17</v>
      </c>
      <c r="J3" s="88" t="s">
        <v>18</v>
      </c>
      <c r="K3" s="88" t="s">
        <v>17</v>
      </c>
      <c r="L3" s="89" t="s">
        <v>10</v>
      </c>
      <c r="M3" s="90"/>
      <c r="N3" s="90"/>
      <c r="O3" s="91" t="s">
        <v>7</v>
      </c>
    </row>
    <row r="4">
      <c r="A4" s="92"/>
      <c r="B4" s="93"/>
      <c r="C4" s="93"/>
      <c r="D4" s="84"/>
      <c r="E4" s="95"/>
      <c r="F4" s="96"/>
      <c r="G4" s="97" t="s">
        <v>16</v>
      </c>
      <c r="H4" s="88" t="s">
        <v>9</v>
      </c>
      <c r="I4" s="88" t="s">
        <v>17</v>
      </c>
      <c r="J4" s="88" t="s">
        <v>18</v>
      </c>
      <c r="K4" s="88" t="s">
        <v>17</v>
      </c>
      <c r="L4" s="89"/>
      <c r="M4" s="90"/>
      <c r="N4" s="90"/>
      <c r="O4" s="91"/>
    </row>
    <row r="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ht="6.75" customHeight="1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>
      <c r="A7" s="115">
        <f>ROUND(RANK(R7,$R$7:$R$234,0),0)</f>
        <v>2</v>
      </c>
      <c r="B7" s="116" t="s">
        <v>50</v>
      </c>
      <c r="C7" s="116">
        <v>1</v>
      </c>
      <c r="D7" s="117"/>
      <c r="E7" s="118"/>
      <c r="F7" s="116"/>
      <c r="G7" s="119" t="str">
        <f>IF($G$2&lt;&gt;"",$G$2,"")</f>
        <v>Grund</v>
      </c>
      <c r="H7" s="120">
        <v>5.86899995803833</v>
      </c>
      <c r="I7" s="120">
        <v>6.5130000114440918</v>
      </c>
      <c r="J7" s="120">
        <v>5.4380002021789551</v>
      </c>
      <c r="K7" s="120">
        <v>5.6880002021789551</v>
      </c>
      <c r="L7" s="121">
        <f ref="L7:L22" t="shared" si="0">IF(COUNTBLANK(H7:K7)=0,ROUND(AVERAGE(H7:K7),3),-0.000001)</f>
        <v>5.877</v>
      </c>
      <c r="M7" s="122">
        <f ref="M7:M22" t="shared" si="1">IF(COUNTBLANK(H7:K7)=0,1,0)</f>
        <v>1</v>
      </c>
      <c r="N7" s="122">
        <f>SUM(M7:M10)</f>
        <v>1</v>
      </c>
      <c r="O7" s="123">
        <f>IF(COUNTIF(L7:L10,"&gt;=0"),ROUND(AVERAGEIF(L7:L10,"&gt;=0"),3),0)</f>
        <v>5.877</v>
      </c>
      <c r="P7" s="82" cm="1">
        <f ref="P7:P7" t="array">IFERROR(LOOKUP(2,1/(L7:L10&gt;0),L7:L10),0)</f>
        <v>5.877</v>
      </c>
      <c r="Q7" s="82" cm="1">
        <f ref="Q7:Q7" t="array">IFERROR(LOOKUP(2,1/(J7:J10&gt;0),J7:J10),0)</f>
        <v>5.4380002021789551</v>
      </c>
      <c r="R7" s="82">
        <f>N7*1000200010+O7*100010000+P7*10000+Q7</f>
        <v>1588017555.4380002</v>
      </c>
    </row>
    <row r="8">
      <c r="A8" s="306">
        <f>A7</f>
        <v>2</v>
      </c>
      <c r="B8" s="82" t="s">
        <v>50</v>
      </c>
      <c r="C8" s="82">
        <v>2</v>
      </c>
      <c r="D8" s="124" t="s">
        <v>51</v>
      </c>
      <c r="E8" s="125"/>
      <c r="F8" s="126" t="s">
        <v>52</v>
      </c>
      <c r="G8" s="127" t="str">
        <f>IF($G$3&lt;&gt;"",$G$3,"")</f>
        <v>Tekn kür</v>
      </c>
      <c r="H8" s="128">
        <v>5.9140000343322754</v>
      </c>
      <c r="I8" s="128">
        <v>5.22599983215332</v>
      </c>
      <c r="J8" s="128">
        <v>3.75</v>
      </c>
      <c r="K8" s="128">
        <v>4.9070000648498535</v>
      </c>
      <c r="L8" s="129">
        <f t="shared" si="0"/>
        <v>-1E-06</v>
      </c>
      <c r="M8" s="122">
        <f t="shared" si="1"/>
        <v>0</v>
      </c>
      <c r="N8" s="130">
        <f>SUM(M7:M10)</f>
        <v>1</v>
      </c>
      <c r="O8" s="131">
        <f>IF(COUNTIF(L7:L10,"&gt;=0"),ROUND(AVERAGEIF(L7:L10,"&gt;=0"),3),0)</f>
        <v>5.877</v>
      </c>
    </row>
    <row r="9">
      <c r="A9" s="132">
        <f>A7</f>
        <v>2</v>
      </c>
      <c r="B9" s="82" t="s">
        <v>50</v>
      </c>
      <c r="C9" s="82">
        <v>3</v>
      </c>
      <c r="D9" s="133" t="s">
        <v>53</v>
      </c>
      <c r="E9" s="125"/>
      <c r="F9" s="82" t="s">
        <v>54</v>
      </c>
      <c r="G9" s="127" t="str">
        <f>IF($G$4&lt;&gt;"",$G$4,"")</f>
        <v>Kür</v>
      </c>
      <c r="H9" s="128"/>
      <c r="I9" s="128"/>
      <c r="J9" s="128"/>
      <c r="K9" s="128"/>
      <c r="L9" s="129">
        <f t="shared" si="0"/>
        <v>-1E-06</v>
      </c>
      <c r="M9" s="122">
        <f t="shared" si="1"/>
        <v>0</v>
      </c>
      <c r="N9" s="130">
        <f>SUM(M7:M10)</f>
        <v>1</v>
      </c>
      <c r="O9" s="134">
        <f>IF(COUNTIF(L7:L10,"&gt;=0"),ROUND(AVERAGEIF(L7:L10,"&gt;=0"),3),0)</f>
        <v>5.877</v>
      </c>
    </row>
    <row r="10">
      <c r="A10" s="135">
        <f>A7</f>
        <v>2</v>
      </c>
      <c r="B10" s="112" t="s">
        <v>50</v>
      </c>
      <c r="C10" s="112">
        <v>4</v>
      </c>
      <c r="D10" s="109"/>
      <c r="E10" s="110"/>
      <c r="F10" s="112"/>
      <c r="G10" s="136">
        <f>IF($G$5&lt;&gt;"",$G$5,"")</f>
      </c>
      <c r="H10" s="137"/>
      <c r="I10" s="137"/>
      <c r="J10" s="137"/>
      <c r="K10" s="137"/>
      <c r="L10" s="138">
        <f t="shared" si="0"/>
        <v>-1E-06</v>
      </c>
      <c r="M10" s="122">
        <f t="shared" si="1"/>
        <v>0</v>
      </c>
      <c r="N10" s="139">
        <f>SUM(M7:M10)</f>
        <v>1</v>
      </c>
      <c r="O10" s="140">
        <f>IF(COUNTIF(L7:L10,"&gt;=0"),ROUND(AVERAGEIF(L7:L10,"&gt;=0"),3),0)</f>
        <v>5.877</v>
      </c>
    </row>
    <row r="11">
      <c r="A11" s="115">
        <f>ROUND(RANK(R11,$R$7:$R$234,0),0)</f>
        <v>1</v>
      </c>
      <c r="B11" s="116" t="s">
        <v>55</v>
      </c>
      <c r="C11" s="116">
        <v>1</v>
      </c>
      <c r="D11" s="117"/>
      <c r="E11" s="118"/>
      <c r="F11" s="116"/>
      <c r="G11" s="119" t="str">
        <f>IF($G$2&lt;&gt;"",$G$2,"")</f>
        <v>Grund</v>
      </c>
      <c r="H11" s="120">
        <v>6.0560002326965332</v>
      </c>
      <c r="I11" s="120">
        <v>6.3880000114440918</v>
      </c>
      <c r="J11" s="120">
        <v>6.1750001907348633</v>
      </c>
      <c r="K11" s="120">
        <v>6.3130002021789551</v>
      </c>
      <c r="L11" s="121">
        <f t="shared" si="0"/>
        <v>6.233</v>
      </c>
      <c r="M11" s="122">
        <f t="shared" si="1"/>
        <v>1</v>
      </c>
      <c r="N11" s="122">
        <f>SUM(M11:M14)</f>
        <v>1</v>
      </c>
      <c r="O11" s="123">
        <f>IF(COUNTIF(L11:L14,"&gt;=0"),ROUND(AVERAGEIF(L11:L14,"&gt;=0"),3),0)</f>
        <v>6.233</v>
      </c>
      <c r="P11" s="82" cm="1">
        <f>IFERROR(LOOKUP(2,1/(L11:L14&gt;0),L11:L14),0)</f>
        <v>6.233</v>
      </c>
      <c r="Q11" s="82" cm="1">
        <f>IFERROR(LOOKUP(2,1/(J11:J14&gt;0),J11:J14),0)</f>
        <v>6.1750001907348633</v>
      </c>
      <c r="R11" s="82">
        <f>N11*1000200010+O11*100010000+P11*10000+Q11</f>
        <v>1623624676.1750002</v>
      </c>
    </row>
    <row r="12">
      <c r="A12" s="306">
        <f>A11</f>
        <v>1</v>
      </c>
      <c r="B12" s="82" t="s">
        <v>55</v>
      </c>
      <c r="C12" s="82">
        <v>2</v>
      </c>
      <c r="D12" s="124" t="s">
        <v>56</v>
      </c>
      <c r="E12" s="125"/>
      <c r="F12" s="126" t="s">
        <v>31</v>
      </c>
      <c r="G12" s="127" t="str">
        <f>IF($G$3&lt;&gt;"",$G$3,"")</f>
        <v>Tekn kür</v>
      </c>
      <c r="H12" s="128">
        <v>6.190000057220459</v>
      </c>
      <c r="I12" s="128">
        <v>5.1669998168945313</v>
      </c>
      <c r="J12" s="128">
        <v>3.9666666984558105</v>
      </c>
      <c r="K12" s="128">
        <v>4.625</v>
      </c>
      <c r="L12" s="129">
        <f t="shared" si="0"/>
        <v>-1E-06</v>
      </c>
      <c r="M12" s="122">
        <f t="shared" si="1"/>
        <v>0</v>
      </c>
      <c r="N12" s="130">
        <f>SUM(M11:M14)</f>
        <v>1</v>
      </c>
      <c r="O12" s="131">
        <f>IF(COUNTIF(L11:L14,"&gt;=0"),ROUND(AVERAGEIF(L11:L14,"&gt;=0"),3),0)</f>
        <v>6.233</v>
      </c>
    </row>
    <row r="13">
      <c r="A13" s="132">
        <f>A11</f>
        <v>1</v>
      </c>
      <c r="B13" s="82" t="s">
        <v>55</v>
      </c>
      <c r="C13" s="82">
        <v>3</v>
      </c>
      <c r="D13" s="133" t="s">
        <v>57</v>
      </c>
      <c r="E13" s="125"/>
      <c r="F13" s="82" t="s">
        <v>58</v>
      </c>
      <c r="G13" s="127" t="str">
        <f>IF($G$4&lt;&gt;"",$G$4,"")</f>
        <v>Kür</v>
      </c>
      <c r="H13" s="128"/>
      <c r="I13" s="128"/>
      <c r="J13" s="128"/>
      <c r="K13" s="128"/>
      <c r="L13" s="129">
        <f t="shared" si="0"/>
        <v>-1E-06</v>
      </c>
      <c r="M13" s="122">
        <f t="shared" si="1"/>
        <v>0</v>
      </c>
      <c r="N13" s="130">
        <f>SUM(M11:M14)</f>
        <v>1</v>
      </c>
      <c r="O13" s="134">
        <f>IF(COUNTIF(L11:L14,"&gt;=0"),ROUND(AVERAGEIF(L11:L14,"&gt;=0"),3),0)</f>
        <v>6.233</v>
      </c>
    </row>
    <row r="14">
      <c r="A14" s="135">
        <f>A11</f>
        <v>1</v>
      </c>
      <c r="B14" s="112" t="s">
        <v>55</v>
      </c>
      <c r="C14" s="112">
        <v>4</v>
      </c>
      <c r="D14" s="109"/>
      <c r="E14" s="110"/>
      <c r="F14" s="112"/>
      <c r="G14" s="136">
        <f>IF($G$5&lt;&gt;"",$G$5,"")</f>
      </c>
      <c r="H14" s="137"/>
      <c r="I14" s="137"/>
      <c r="J14" s="137"/>
      <c r="K14" s="137"/>
      <c r="L14" s="138">
        <f t="shared" si="0"/>
        <v>-1E-06</v>
      </c>
      <c r="M14" s="122">
        <f t="shared" si="1"/>
        <v>0</v>
      </c>
      <c r="N14" s="139">
        <f>SUM(M11:M14)</f>
        <v>1</v>
      </c>
      <c r="O14" s="140">
        <f>IF(COUNTIF(L11:L14,"&gt;=0"),ROUND(AVERAGEIF(L11:L14,"&gt;=0"),3),0)</f>
        <v>6.233</v>
      </c>
    </row>
    <row r="15">
      <c r="A15" s="115">
        <f>ROUND(RANK(R15,$R$7:$R$234,0),0)</f>
        <v>3</v>
      </c>
      <c r="B15" s="116" t="s">
        <v>59</v>
      </c>
      <c r="C15" s="116">
        <v>1</v>
      </c>
      <c r="D15" s="117"/>
      <c r="E15" s="118"/>
      <c r="F15" s="116"/>
      <c r="G15" s="119" t="str">
        <f>IF($G$2&lt;&gt;"",$G$2,"")</f>
        <v>Grund</v>
      </c>
      <c r="H15" s="120">
        <v>6.8550000190734863</v>
      </c>
      <c r="I15" s="120">
        <v>7.7880001068115234</v>
      </c>
      <c r="J15" s="120">
        <v>8.2130002975463867</v>
      </c>
      <c r="K15" s="120">
        <v>7.9380002021789551</v>
      </c>
      <c r="L15" s="121">
        <f t="shared" si="0"/>
        <v>-1E-06</v>
      </c>
      <c r="M15" s="122">
        <f t="shared" si="1"/>
        <v>0</v>
      </c>
      <c r="N15" s="122">
        <f>SUM(M15:M18)</f>
        <v>0</v>
      </c>
      <c r="O15" s="123">
        <f>IF(COUNTIF(L15:L18,"&gt;=0"),ROUND(AVERAGEIF(L15:L18,"&gt;=0"),3),0)</f>
        <v>0</v>
      </c>
      <c r="P15" s="82" cm="1">
        <f>IFERROR(LOOKUP(2,1/(L15:L18&gt;0),L15:L18),0)</f>
        <v>0</v>
      </c>
      <c r="Q15" s="82" cm="1">
        <f>IFERROR(LOOKUP(2,1/(J15:J18&gt;0),J15:J18),0)</f>
        <v>0</v>
      </c>
      <c r="R15" s="82">
        <f>N15*1000200010+O15*100010000+P15*10000+Q15</f>
        <v>0</v>
      </c>
    </row>
    <row r="16">
      <c r="A16" s="306">
        <f>A15</f>
        <v>3</v>
      </c>
      <c r="B16" s="82" t="s">
        <v>59</v>
      </c>
      <c r="C16" s="82">
        <v>2</v>
      </c>
      <c r="D16" s="124" t="s">
        <v>60</v>
      </c>
      <c r="E16" s="125"/>
      <c r="F16" s="126" t="s">
        <v>41</v>
      </c>
      <c r="G16" s="127" t="str">
        <f>IF($G$3&lt;&gt;"",$G$3,"")</f>
        <v>Tekn kür</v>
      </c>
      <c r="H16" s="128">
        <v>7.3660001754760742</v>
      </c>
      <c r="I16" s="128">
        <v>7.75</v>
      </c>
      <c r="J16" s="128">
        <v>7.9333333969116211</v>
      </c>
      <c r="K16" s="128">
        <v>7.4910001754760742</v>
      </c>
      <c r="L16" s="129">
        <f t="shared" si="0"/>
        <v>-1E-06</v>
      </c>
      <c r="M16" s="122">
        <f t="shared" si="1"/>
        <v>0</v>
      </c>
      <c r="N16" s="130">
        <f>SUM(M15:M18)</f>
        <v>0</v>
      </c>
      <c r="O16" s="131">
        <f>IF(COUNTIF(L15:L18,"&gt;=0"),ROUND(AVERAGEIF(L15:L18,"&gt;=0"),3),0)</f>
        <v>0</v>
      </c>
    </row>
    <row r="17">
      <c r="A17" s="132">
        <f>A15</f>
        <v>3</v>
      </c>
      <c r="B17" s="82" t="s">
        <v>59</v>
      </c>
      <c r="C17" s="82">
        <v>3</v>
      </c>
      <c r="D17" s="133" t="s">
        <v>42</v>
      </c>
      <c r="E17" s="125"/>
      <c r="F17" s="82" t="s">
        <v>61</v>
      </c>
      <c r="G17" s="127" t="str">
        <f>IF($G$4&lt;&gt;"",$G$4,"")</f>
        <v>Kür</v>
      </c>
      <c r="H17" s="128"/>
      <c r="I17" s="128"/>
      <c r="J17" s="128"/>
      <c r="K17" s="128"/>
      <c r="L17" s="129">
        <f t="shared" si="0"/>
        <v>-1E-06</v>
      </c>
      <c r="M17" s="122">
        <f t="shared" si="1"/>
        <v>0</v>
      </c>
      <c r="N17" s="130">
        <f>SUM(M15:M18)</f>
        <v>0</v>
      </c>
      <c r="O17" s="134">
        <f>IF(COUNTIF(L15:L18,"&gt;=0"),ROUND(AVERAGEIF(L15:L18,"&gt;=0"),3),0)</f>
        <v>0</v>
      </c>
    </row>
    <row r="18">
      <c r="A18" s="135">
        <f>A15</f>
        <v>3</v>
      </c>
      <c r="B18" s="112" t="s">
        <v>59</v>
      </c>
      <c r="C18" s="112">
        <v>4</v>
      </c>
      <c r="D18" s="109"/>
      <c r="E18" s="110"/>
      <c r="F18" s="112"/>
      <c r="G18" s="136">
        <f>IF($G$5&lt;&gt;"",$G$5,"")</f>
      </c>
      <c r="H18" s="137"/>
      <c r="I18" s="137"/>
      <c r="J18" s="137"/>
      <c r="K18" s="137"/>
      <c r="L18" s="138">
        <f t="shared" si="0"/>
        <v>-1E-06</v>
      </c>
      <c r="M18" s="122">
        <f t="shared" si="1"/>
        <v>0</v>
      </c>
      <c r="N18" s="139">
        <f>SUM(M15:M18)</f>
        <v>0</v>
      </c>
      <c r="O18" s="140">
        <f>IF(COUNTIF(L15:L18,"&gt;=0"),ROUND(AVERAGEIF(L15:L18,"&gt;=0"),3),0)</f>
        <v>0</v>
      </c>
    </row>
    <row r="19">
      <c r="A19" s="115">
        <f>ROUND(RANK(R19,$R$7:$R$234,0),0)</f>
        <v>3</v>
      </c>
      <c r="B19" s="116" t="s">
        <v>62</v>
      </c>
      <c r="C19" s="116">
        <v>1</v>
      </c>
      <c r="D19" s="117"/>
      <c r="E19" s="118"/>
      <c r="F19" s="116"/>
      <c r="G19" s="119" t="str">
        <f>IF($G$2&lt;&gt;"",$G$2,"")</f>
        <v>Grund</v>
      </c>
      <c r="H19" s="120">
        <v>6.21999979019165</v>
      </c>
      <c r="I19" s="120">
        <v>5.7880001068115234</v>
      </c>
      <c r="J19" s="120">
        <v>6.0250000953674316</v>
      </c>
      <c r="K19" s="120">
        <v>5.6999998092651367</v>
      </c>
      <c r="L19" s="121">
        <f t="shared" si="0"/>
        <v>-1E-06</v>
      </c>
      <c r="M19" s="122">
        <f t="shared" si="1"/>
        <v>0</v>
      </c>
      <c r="N19" s="122">
        <f>SUM(M19:M22)</f>
        <v>0</v>
      </c>
      <c r="O19" s="123">
        <f>IF(COUNTIF(L19:L22,"&gt;=0"),ROUND(AVERAGEIF(L19:L22,"&gt;=0"),3),0)</f>
        <v>0</v>
      </c>
      <c r="P19" s="82" cm="1">
        <f>IFERROR(LOOKUP(2,1/(L19:L22&gt;0),L19:L22),0)</f>
        <v>0</v>
      </c>
      <c r="Q19" s="82" cm="1">
        <f>IFERROR(LOOKUP(2,1/(J19:J22&gt;0),J19:J22),0)</f>
        <v>0</v>
      </c>
      <c r="R19" s="82">
        <f>N19*1000200010+O19*100010000+P19*10000+Q19</f>
        <v>0</v>
      </c>
    </row>
    <row r="20">
      <c r="A20" s="306">
        <f>A19</f>
        <v>3</v>
      </c>
      <c r="B20" s="82" t="s">
        <v>62</v>
      </c>
      <c r="C20" s="82">
        <v>2</v>
      </c>
      <c r="D20" s="124" t="s">
        <v>63</v>
      </c>
      <c r="E20" s="125"/>
      <c r="F20" s="126" t="s">
        <v>52</v>
      </c>
      <c r="G20" s="127" t="str">
        <f>IF($G$3&lt;&gt;"",$G$3,"")</f>
        <v>Tekn kür</v>
      </c>
      <c r="H20" s="128">
        <v>6.0250000953674316</v>
      </c>
      <c r="I20" s="128">
        <v>4.4169998168945313</v>
      </c>
      <c r="J20" s="128">
        <v>5.1333332061767578</v>
      </c>
      <c r="K20" s="128">
        <v>4.6999998092651367</v>
      </c>
      <c r="L20" s="129">
        <f t="shared" si="0"/>
        <v>-1E-06</v>
      </c>
      <c r="M20" s="122">
        <f t="shared" si="1"/>
        <v>0</v>
      </c>
      <c r="N20" s="130">
        <f>SUM(M19:M22)</f>
        <v>0</v>
      </c>
      <c r="O20" s="131">
        <f>IF(COUNTIF(L19:L22,"&gt;=0"),ROUND(AVERAGEIF(L19:L22,"&gt;=0"),3),0)</f>
        <v>0</v>
      </c>
    </row>
    <row r="21">
      <c r="A21" s="132">
        <f>A19</f>
        <v>3</v>
      </c>
      <c r="B21" s="82" t="s">
        <v>62</v>
      </c>
      <c r="C21" s="82">
        <v>3</v>
      </c>
      <c r="D21" s="133" t="s">
        <v>64</v>
      </c>
      <c r="E21" s="125"/>
      <c r="F21" s="82" t="s">
        <v>65</v>
      </c>
      <c r="G21" s="127" t="str">
        <f>IF($G$4&lt;&gt;"",$G$4,"")</f>
        <v>Kür</v>
      </c>
      <c r="H21" s="128"/>
      <c r="I21" s="128"/>
      <c r="J21" s="128"/>
      <c r="K21" s="128"/>
      <c r="L21" s="129">
        <f t="shared" si="0"/>
        <v>-1E-06</v>
      </c>
      <c r="M21" s="122">
        <f t="shared" si="1"/>
        <v>0</v>
      </c>
      <c r="N21" s="130">
        <f>SUM(M19:M22)</f>
        <v>0</v>
      </c>
      <c r="O21" s="134">
        <f>IF(COUNTIF(L19:L22,"&gt;=0"),ROUND(AVERAGEIF(L19:L22,"&gt;=0"),3),0)</f>
        <v>0</v>
      </c>
    </row>
    <row r="22">
      <c r="A22" s="135">
        <f>A19</f>
        <v>3</v>
      </c>
      <c r="B22" s="112" t="s">
        <v>62</v>
      </c>
      <c r="C22" s="112">
        <v>4</v>
      </c>
      <c r="D22" s="109"/>
      <c r="E22" s="110"/>
      <c r="F22" s="112"/>
      <c r="G22" s="136">
        <f>IF($G$5&lt;&gt;"",$G$5,"")</f>
      </c>
      <c r="H22" s="137"/>
      <c r="I22" s="137"/>
      <c r="J22" s="137"/>
      <c r="K22" s="137"/>
      <c r="L22" s="138">
        <f t="shared" si="0"/>
        <v>-1E-06</v>
      </c>
      <c r="M22" s="122">
        <f t="shared" si="1"/>
        <v>0</v>
      </c>
      <c r="N22" s="139">
        <f>SUM(M19:M22)</f>
        <v>0</v>
      </c>
      <c r="O22" s="140">
        <f>IF(COUNTIF(L19:L22,"&gt;=0"),ROUND(AVERAGEIF(L19:L22,"&gt;=0"),3),0)</f>
        <v>0</v>
      </c>
    </row>
  </sheetData>
  <conditionalFormatting sqref="H7:K22">
    <cfRule type="expression" priority="1" stopIfTrue="1">
      <formula>COUNTBLANK($G7)=1</formula>
    </cfRule>
    <cfRule type="containsBlanks" dxfId="1" priority="21">
      <formula>LEN(TRIM(H7))=0</formula>
    </cfRule>
  </conditionalFormatting>
  <conditionalFormatting sqref="H11:K22">
    <cfRule type="expression" priority="22" stopIfTrue="1">
      <formula>COUNTBLANK($G11)=1</formula>
    </cfRule>
    <cfRule type="containsBlanks" dxfId="0" priority="23">
      <formula>LEN(TRIM(H11))=0</formula>
    </cfRule>
  </conditionalFormatting>
  <dataValidations count="3">
    <dataValidation type="decimal" allowBlank="1" showInputMessage="1" showErrorMessage="1" errorTitle="Illegal input value" error="Please enter a value between 0 and 10" sqref="H7:K10 M7:N10 H11:K14 M11:N14 H15:K18 M15:N18 H19:K22 M19:N22" xr:uid="{00000000-0002-0000-0000-000000000000}">
      <formula1>0</formula1>
      <formula2>10</formula2>
    </dataValidation>
    <dataValidation type="decimal" allowBlank="1" showInputMessage="1" showErrorMessage="1" sqref="O8:O10 O12:O14 O16:O18 O20:O22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 L11:L14 L15:L18 L19:L22" xr:uid="{00000000-0002-0000-0000-000002000000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/>
  <headerFooter>
    <oddHeader>&amp;C&amp;"Arial,bold"&amp;16Klass 3  -  Individuell senior 3* SM-klass</oddHeader>
    <oddFooter>&amp;C&amp;G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6435-20BC-4F06-8392-AB78332E2269}">
  <sheetPr codeName="Sheet1">
    <pageSetUpPr fitToPage="1"/>
  </sheetPr>
  <dimension ref="A1:R34"/>
  <sheetViews>
    <sheetView showRuler="0" view="pageLayout" topLeftCell="A3" zoomScale="80" zoomScaleNormal="100" zoomScalePageLayoutView="80" workbookViewId="0">
      <selection activeCell="O13" sqref="O13"/>
    </sheetView>
  </sheetViews>
  <sheetFormatPr defaultColWidth="10.625" defaultRowHeight="15.75" x14ac:dyDescent="0.25"/>
  <cols>
    <col min="1" max="1" width="10.625" customWidth="1" style="82"/>
    <col min="2" max="3" hidden="1" width="10.625" customWidth="1" style="82"/>
    <col min="4" max="4" width="25.875" customWidth="1" style="133"/>
    <col min="5" max="5" width="6.75" customWidth="1" style="82"/>
    <col min="6" max="6" width="26.5" customWidth="1" style="82"/>
    <col min="7" max="12" width="10.625" customWidth="1" style="82"/>
    <col min="13" max="13" hidden="1" width="13.875" customWidth="1" style="82"/>
    <col min="14" max="14" hidden="1" width="15.625" customWidth="1" style="82"/>
    <col min="15" max="15" width="34.625" customWidth="1" style="82"/>
    <col min="16" max="99" width="10.625" customWidth="1" style="82"/>
    <col min="100" max="16384" width="10.625" customWidth="1" style="82"/>
  </cols>
  <sheetData>
    <row r="1" ht="15" customHeight="1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>
      <c r="A2" s="83" t="s">
        <v>4</v>
      </c>
      <c r="B2" s="84"/>
      <c r="C2" s="84"/>
      <c r="D2" s="84" t="s">
        <v>5</v>
      </c>
      <c r="E2" s="85"/>
      <c r="F2" s="86" t="s">
        <v>6</v>
      </c>
      <c r="G2" s="87" t="s">
        <v>15</v>
      </c>
      <c r="H2" s="88" t="s">
        <v>9</v>
      </c>
      <c r="I2" s="88" t="s">
        <v>15</v>
      </c>
      <c r="J2" s="88" t="s">
        <v>15</v>
      </c>
      <c r="K2" s="88" t="s">
        <v>15</v>
      </c>
      <c r="L2" s="89" t="s">
        <v>7</v>
      </c>
      <c r="M2" s="90"/>
      <c r="N2" s="90"/>
      <c r="O2" s="91"/>
    </row>
    <row r="3">
      <c r="A3" s="92"/>
      <c r="B3" s="93"/>
      <c r="C3" s="93"/>
      <c r="D3" s="94" t="s">
        <v>8</v>
      </c>
      <c r="E3" s="95"/>
      <c r="F3" s="86" t="s">
        <v>9</v>
      </c>
      <c r="G3" s="88" t="s">
        <v>49</v>
      </c>
      <c r="H3" s="88" t="s">
        <v>9</v>
      </c>
      <c r="I3" s="88" t="s">
        <v>17</v>
      </c>
      <c r="J3" s="88" t="s">
        <v>18</v>
      </c>
      <c r="K3" s="88" t="s">
        <v>17</v>
      </c>
      <c r="L3" s="89" t="s">
        <v>10</v>
      </c>
      <c r="M3" s="90"/>
      <c r="N3" s="90"/>
      <c r="O3" s="91" t="s">
        <v>7</v>
      </c>
    </row>
    <row r="4">
      <c r="A4" s="92"/>
      <c r="B4" s="93"/>
      <c r="C4" s="93"/>
      <c r="D4" s="84"/>
      <c r="E4" s="95"/>
      <c r="F4" s="96"/>
      <c r="G4" s="97" t="s">
        <v>16</v>
      </c>
      <c r="H4" s="88" t="s">
        <v>9</v>
      </c>
      <c r="I4" s="88" t="s">
        <v>17</v>
      </c>
      <c r="J4" s="88" t="s">
        <v>18</v>
      </c>
      <c r="K4" s="88" t="s">
        <v>17</v>
      </c>
      <c r="L4" s="89"/>
      <c r="M4" s="90"/>
      <c r="N4" s="90"/>
      <c r="O4" s="91"/>
    </row>
    <row r="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ht="6.75" customHeight="1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>
      <c r="A7" s="115">
        <f>ROUND(RANK(R7,$R$7:$R$234,0),0)</f>
        <v>3</v>
      </c>
      <c r="B7" s="116" t="s">
        <v>66</v>
      </c>
      <c r="C7" s="116">
        <v>1</v>
      </c>
      <c r="D7" s="117"/>
      <c r="E7" s="118"/>
      <c r="F7" s="116"/>
      <c r="G7" s="119" t="str">
        <f>IF($G$2&lt;&gt;"",$G$2,"")</f>
        <v>Grund</v>
      </c>
      <c r="H7" s="120">
        <v>6.3779997825622559</v>
      </c>
      <c r="I7" s="120">
        <v>6.2880001068115234</v>
      </c>
      <c r="J7" s="120">
        <v>5.8130002021789551</v>
      </c>
      <c r="K7" s="120">
        <v>5.875</v>
      </c>
      <c r="L7" s="121">
        <f ref="L7:L34" t="shared" si="0">IF(COUNTBLANK(H7:K7)=0,ROUND(AVERAGE(H7:K7),3),-0.000001)</f>
        <v>6.089</v>
      </c>
      <c r="M7" s="122">
        <f ref="M7:M34" t="shared" si="1">IF(COUNTBLANK(H7:K7)=0,1,0)</f>
        <v>1</v>
      </c>
      <c r="N7" s="122">
        <f>SUM(M7:M10)</f>
        <v>1</v>
      </c>
      <c r="O7" s="123">
        <f>IF(COUNTIF(L7:L10,"&gt;=0"),ROUND(AVERAGEIF(L7:L10,"&gt;=0"),3),0)</f>
        <v>6.089</v>
      </c>
      <c r="P7" s="82" cm="1">
        <f ref="P7:P7" t="array">IFERROR(LOOKUP(2,1/(L7:L10&gt;0),L7:L10),0)</f>
        <v>6.089</v>
      </c>
      <c r="Q7" s="82" cm="1">
        <f ref="Q7:Q7" t="array">IFERROR(LOOKUP(2,1/(J7:J10&gt;0),J7:J10),0)</f>
        <v>5.8130002021789551</v>
      </c>
      <c r="R7" s="82">
        <f>N7*1000200010+O7*100010000+P7*10000+Q7</f>
        <v>1609221795.8130002</v>
      </c>
    </row>
    <row r="8">
      <c r="A8" s="306">
        <f>A7</f>
        <v>3</v>
      </c>
      <c r="B8" s="82" t="s">
        <v>66</v>
      </c>
      <c r="C8" s="82">
        <v>2</v>
      </c>
      <c r="D8" s="124" t="s">
        <v>67</v>
      </c>
      <c r="E8" s="125"/>
      <c r="F8" s="126" t="s">
        <v>26</v>
      </c>
      <c r="G8" s="127" t="str">
        <f>IF($G$3&lt;&gt;"",$G$3,"")</f>
        <v>Tekn kür</v>
      </c>
      <c r="H8" s="128">
        <v>6.434999942779541</v>
      </c>
      <c r="I8" s="128">
        <v>5.5419998168945313</v>
      </c>
      <c r="J8" s="128">
        <v>5.5500001907348633</v>
      </c>
      <c r="K8" s="128">
        <v>5.6500000953674316</v>
      </c>
      <c r="L8" s="129">
        <f t="shared" si="0"/>
        <v>-1E-06</v>
      </c>
      <c r="M8" s="122">
        <f t="shared" si="1"/>
        <v>0</v>
      </c>
      <c r="N8" s="130">
        <f>SUM(M7:M10)</f>
        <v>1</v>
      </c>
      <c r="O8" s="131">
        <f>IF(COUNTIF(L7:L10,"&gt;=0"),ROUND(AVERAGEIF(L7:L10,"&gt;=0"),3),0)</f>
        <v>6.089</v>
      </c>
    </row>
    <row r="9">
      <c r="A9" s="132">
        <f>A7</f>
        <v>3</v>
      </c>
      <c r="B9" s="82" t="s">
        <v>66</v>
      </c>
      <c r="C9" s="82">
        <v>3</v>
      </c>
      <c r="D9" s="133" t="s">
        <v>68</v>
      </c>
      <c r="E9" s="125"/>
      <c r="F9" s="82" t="s">
        <v>69</v>
      </c>
      <c r="G9" s="127" t="str">
        <f>IF($G$4&lt;&gt;"",$G$4,"")</f>
        <v>Kür</v>
      </c>
      <c r="H9" s="128"/>
      <c r="I9" s="128"/>
      <c r="J9" s="128"/>
      <c r="K9" s="128"/>
      <c r="L9" s="129">
        <f t="shared" si="0"/>
        <v>-1E-06</v>
      </c>
      <c r="M9" s="122">
        <f t="shared" si="1"/>
        <v>0</v>
      </c>
      <c r="N9" s="130">
        <f>SUM(M7:M10)</f>
        <v>1</v>
      </c>
      <c r="O9" s="134">
        <f>IF(COUNTIF(L7:L10,"&gt;=0"),ROUND(AVERAGEIF(L7:L10,"&gt;=0"),3),0)</f>
        <v>6.089</v>
      </c>
    </row>
    <row r="10">
      <c r="A10" s="135">
        <f>A7</f>
        <v>3</v>
      </c>
      <c r="B10" s="112" t="s">
        <v>66</v>
      </c>
      <c r="C10" s="112">
        <v>4</v>
      </c>
      <c r="D10" s="109"/>
      <c r="E10" s="110"/>
      <c r="F10" s="112"/>
      <c r="G10" s="136">
        <f>IF($G$5&lt;&gt;"",$G$5,"")</f>
      </c>
      <c r="H10" s="137"/>
      <c r="I10" s="137"/>
      <c r="J10" s="137"/>
      <c r="K10" s="137"/>
      <c r="L10" s="138">
        <f t="shared" si="0"/>
        <v>-1E-06</v>
      </c>
      <c r="M10" s="122">
        <f t="shared" si="1"/>
        <v>0</v>
      </c>
      <c r="N10" s="139">
        <f>SUM(M7:M10)</f>
        <v>1</v>
      </c>
      <c r="O10" s="140">
        <f>IF(COUNTIF(L7:L10,"&gt;=0"),ROUND(AVERAGEIF(L7:L10,"&gt;=0"),3),0)</f>
        <v>6.089</v>
      </c>
    </row>
    <row r="11">
      <c r="A11" s="115">
        <f>ROUND(RANK(R11,$R$7:$R$234,0),0)</f>
        <v>1</v>
      </c>
      <c r="B11" s="116" t="s">
        <v>70</v>
      </c>
      <c r="C11" s="116">
        <v>1</v>
      </c>
      <c r="D11" s="117"/>
      <c r="E11" s="118"/>
      <c r="F11" s="116"/>
      <c r="G11" s="119" t="str">
        <f>IF($G$2&lt;&gt;"",$G$2,"")</f>
        <v>Grund</v>
      </c>
      <c r="H11" s="120">
        <v>5.86899995803833</v>
      </c>
      <c r="I11" s="120">
        <v>7.3499999046325684</v>
      </c>
      <c r="J11" s="120">
        <v>7.4749999046325684</v>
      </c>
      <c r="K11" s="120">
        <v>7.1880002021789551</v>
      </c>
      <c r="L11" s="121">
        <f t="shared" si="0"/>
        <v>6.97</v>
      </c>
      <c r="M11" s="122">
        <f t="shared" si="1"/>
        <v>1</v>
      </c>
      <c r="N11" s="122">
        <f>SUM(M11:M14)</f>
        <v>1</v>
      </c>
      <c r="O11" s="123">
        <f>IF(COUNTIF(L11:L14,"&gt;=0"),ROUND(AVERAGEIF(L11:L14,"&gt;=0"),3),0)</f>
        <v>6.97</v>
      </c>
      <c r="P11" s="82" cm="1">
        <f>IFERROR(LOOKUP(2,1/(L11:L14&gt;0),L11:L14),0)</f>
        <v>6.97</v>
      </c>
      <c r="Q11" s="82" cm="1">
        <f>IFERROR(LOOKUP(2,1/(J11:J14&gt;0),J11:J14),0)</f>
        <v>7.4749999046325684</v>
      </c>
      <c r="R11" s="82">
        <f>N11*1000200010+O11*100010000+P11*10000+Q11</f>
        <v>1697339417.475</v>
      </c>
    </row>
    <row r="12">
      <c r="A12" s="306">
        <f>A11</f>
        <v>1</v>
      </c>
      <c r="B12" s="82" t="s">
        <v>70</v>
      </c>
      <c r="C12" s="82">
        <v>2</v>
      </c>
      <c r="D12" s="124" t="s">
        <v>71</v>
      </c>
      <c r="E12" s="125"/>
      <c r="F12" s="126" t="s">
        <v>52</v>
      </c>
      <c r="G12" s="127" t="str">
        <f>IF($G$3&lt;&gt;"",$G$3,"")</f>
        <v>Tekn kür</v>
      </c>
      <c r="H12" s="128">
        <v>5.8029999732971191</v>
      </c>
      <c r="I12" s="128">
        <v>7.25</v>
      </c>
      <c r="J12" s="128">
        <v>6.4499998092651367</v>
      </c>
      <c r="K12" s="128">
        <v>6.8249998092651367</v>
      </c>
      <c r="L12" s="129">
        <f t="shared" si="0"/>
        <v>-1E-06</v>
      </c>
      <c r="M12" s="122">
        <f t="shared" si="1"/>
        <v>0</v>
      </c>
      <c r="N12" s="130">
        <f>SUM(M11:M14)</f>
        <v>1</v>
      </c>
      <c r="O12" s="131">
        <f>IF(COUNTIF(L11:L14,"&gt;=0"),ROUND(AVERAGEIF(L11:L14,"&gt;=0"),3),0)</f>
        <v>6.97</v>
      </c>
    </row>
    <row r="13">
      <c r="A13" s="132">
        <f>A11</f>
        <v>1</v>
      </c>
      <c r="B13" s="82" t="s">
        <v>70</v>
      </c>
      <c r="C13" s="82">
        <v>3</v>
      </c>
      <c r="D13" s="133" t="s">
        <v>53</v>
      </c>
      <c r="E13" s="125"/>
      <c r="F13" s="82" t="s">
        <v>54</v>
      </c>
      <c r="G13" s="127" t="str">
        <f>IF($G$4&lt;&gt;"",$G$4,"")</f>
        <v>Kür</v>
      </c>
      <c r="H13" s="128"/>
      <c r="I13" s="128"/>
      <c r="J13" s="128"/>
      <c r="K13" s="128"/>
      <c r="L13" s="129">
        <f t="shared" si="0"/>
        <v>-1E-06</v>
      </c>
      <c r="M13" s="122">
        <f t="shared" si="1"/>
        <v>0</v>
      </c>
      <c r="N13" s="130">
        <f>SUM(M11:M14)</f>
        <v>1</v>
      </c>
      <c r="O13" s="134">
        <f>IF(COUNTIF(L11:L14,"&gt;=0"),ROUND(AVERAGEIF(L11:L14,"&gt;=0"),3),0)</f>
        <v>6.97</v>
      </c>
    </row>
    <row r="14">
      <c r="A14" s="135">
        <f>A11</f>
        <v>1</v>
      </c>
      <c r="B14" s="112" t="s">
        <v>70</v>
      </c>
      <c r="C14" s="112">
        <v>4</v>
      </c>
      <c r="D14" s="109"/>
      <c r="E14" s="110"/>
      <c r="F14" s="112"/>
      <c r="G14" s="136">
        <f>IF($G$5&lt;&gt;"",$G$5,"")</f>
      </c>
      <c r="H14" s="137"/>
      <c r="I14" s="137"/>
      <c r="J14" s="137"/>
      <c r="K14" s="137"/>
      <c r="L14" s="138">
        <f t="shared" si="0"/>
        <v>-1E-06</v>
      </c>
      <c r="M14" s="122">
        <f t="shared" si="1"/>
        <v>0</v>
      </c>
      <c r="N14" s="139">
        <f>SUM(M11:M14)</f>
        <v>1</v>
      </c>
      <c r="O14" s="140">
        <f>IF(COUNTIF(L11:L14,"&gt;=0"),ROUND(AVERAGEIF(L11:L14,"&gt;=0"),3),0)</f>
        <v>6.97</v>
      </c>
    </row>
    <row r="15">
      <c r="A15" s="115">
        <f>ROUND(RANK(R15,$R$7:$R$234,0),0)</f>
        <v>2</v>
      </c>
      <c r="B15" s="116" t="s">
        <v>72</v>
      </c>
      <c r="C15" s="116">
        <v>1</v>
      </c>
      <c r="D15" s="117"/>
      <c r="E15" s="118"/>
      <c r="F15" s="116"/>
      <c r="G15" s="119" t="str">
        <f>IF($G$2&lt;&gt;"",$G$2,"")</f>
        <v>Grund</v>
      </c>
      <c r="H15" s="120">
        <v>6.7649998664855957</v>
      </c>
      <c r="I15" s="120">
        <v>6.0879998207092285</v>
      </c>
      <c r="J15" s="120">
        <v>6.0500001907348633</v>
      </c>
      <c r="K15" s="120">
        <v>6.25</v>
      </c>
      <c r="L15" s="121">
        <f t="shared" si="0"/>
        <v>6.288</v>
      </c>
      <c r="M15" s="122">
        <f t="shared" si="1"/>
        <v>1</v>
      </c>
      <c r="N15" s="122">
        <f>SUM(M15:M18)</f>
        <v>1</v>
      </c>
      <c r="O15" s="123">
        <f>IF(COUNTIF(L15:L18,"&gt;=0"),ROUND(AVERAGEIF(L15:L18,"&gt;=0"),3),0)</f>
        <v>6.288</v>
      </c>
      <c r="P15" s="82" cm="1">
        <f>IFERROR(LOOKUP(2,1/(L15:L18&gt;0),L15:L18),0)</f>
        <v>6.288</v>
      </c>
      <c r="Q15" s="82" cm="1">
        <f>IFERROR(LOOKUP(2,1/(J15:J18&gt;0),J15:J18),0)</f>
        <v>6.0500001907348633</v>
      </c>
      <c r="R15" s="82">
        <f>N15*1000200010+O15*100010000+P15*10000+Q15</f>
        <v>1629125776.0500002</v>
      </c>
    </row>
    <row r="16">
      <c r="A16" s="306">
        <f>A15</f>
        <v>2</v>
      </c>
      <c r="B16" s="82" t="s">
        <v>72</v>
      </c>
      <c r="C16" s="82">
        <v>2</v>
      </c>
      <c r="D16" s="124" t="s">
        <v>73</v>
      </c>
      <c r="E16" s="125"/>
      <c r="F16" s="126" t="s">
        <v>74</v>
      </c>
      <c r="G16" s="127" t="str">
        <f>IF($G$3&lt;&gt;"",$G$3,"")</f>
        <v>Tekn kür</v>
      </c>
      <c r="H16" s="128">
        <v>6.5359997749328613</v>
      </c>
      <c r="I16" s="128">
        <v>4.6669998168945313</v>
      </c>
      <c r="J16" s="128">
        <v>5.6999998092651367</v>
      </c>
      <c r="K16" s="128">
        <v>2.9170000553131104</v>
      </c>
      <c r="L16" s="129">
        <f t="shared" si="0"/>
        <v>-1E-06</v>
      </c>
      <c r="M16" s="122">
        <f t="shared" si="1"/>
        <v>0</v>
      </c>
      <c r="N16" s="130">
        <f>SUM(M15:M18)</f>
        <v>1</v>
      </c>
      <c r="O16" s="131">
        <f>IF(COUNTIF(L15:L18,"&gt;=0"),ROUND(AVERAGEIF(L15:L18,"&gt;=0"),3),0)</f>
        <v>6.288</v>
      </c>
    </row>
    <row r="17">
      <c r="A17" s="132">
        <f>A15</f>
        <v>2</v>
      </c>
      <c r="B17" s="82" t="s">
        <v>72</v>
      </c>
      <c r="C17" s="82">
        <v>3</v>
      </c>
      <c r="D17" s="133" t="s">
        <v>75</v>
      </c>
      <c r="E17" s="125"/>
      <c r="F17" s="82" t="s">
        <v>76</v>
      </c>
      <c r="G17" s="127" t="str">
        <f>IF($G$4&lt;&gt;"",$G$4,"")</f>
        <v>Kür</v>
      </c>
      <c r="H17" s="128"/>
      <c r="I17" s="128"/>
      <c r="J17" s="128"/>
      <c r="K17" s="128"/>
      <c r="L17" s="129">
        <f t="shared" si="0"/>
        <v>-1E-06</v>
      </c>
      <c r="M17" s="122">
        <f t="shared" si="1"/>
        <v>0</v>
      </c>
      <c r="N17" s="130">
        <f>SUM(M15:M18)</f>
        <v>1</v>
      </c>
      <c r="O17" s="134">
        <f>IF(COUNTIF(L15:L18,"&gt;=0"),ROUND(AVERAGEIF(L15:L18,"&gt;=0"),3),0)</f>
        <v>6.288</v>
      </c>
    </row>
    <row r="18">
      <c r="A18" s="135">
        <f>A15</f>
        <v>2</v>
      </c>
      <c r="B18" s="112" t="s">
        <v>72</v>
      </c>
      <c r="C18" s="112">
        <v>4</v>
      </c>
      <c r="D18" s="109"/>
      <c r="E18" s="110"/>
      <c r="F18" s="112"/>
      <c r="G18" s="136">
        <f>IF($G$5&lt;&gt;"",$G$5,"")</f>
      </c>
      <c r="H18" s="137"/>
      <c r="I18" s="137"/>
      <c r="J18" s="137"/>
      <c r="K18" s="137"/>
      <c r="L18" s="138">
        <f t="shared" si="0"/>
        <v>-1E-06</v>
      </c>
      <c r="M18" s="122">
        <f t="shared" si="1"/>
        <v>0</v>
      </c>
      <c r="N18" s="139">
        <f>SUM(M15:M18)</f>
        <v>1</v>
      </c>
      <c r="O18" s="140">
        <f>IF(COUNTIF(L15:L18,"&gt;=0"),ROUND(AVERAGEIF(L15:L18,"&gt;=0"),3),0)</f>
        <v>6.288</v>
      </c>
    </row>
    <row r="19">
      <c r="A19" s="115">
        <f>ROUND(RANK(R19,$R$7:$R$234,0),0)</f>
        <v>4</v>
      </c>
      <c r="B19" s="116" t="s">
        <v>77</v>
      </c>
      <c r="C19" s="116">
        <v>1</v>
      </c>
      <c r="D19" s="117"/>
      <c r="E19" s="118"/>
      <c r="F19" s="116"/>
      <c r="G19" s="119" t="str">
        <f>IF($G$2&lt;&gt;"",$G$2,"")</f>
        <v>Grund</v>
      </c>
      <c r="H19" s="120">
        <v>6.8550000190734863</v>
      </c>
      <c r="I19" s="120">
        <v>7.0630002021789551</v>
      </c>
      <c r="J19" s="120">
        <v>7.0630002021789551</v>
      </c>
      <c r="K19" s="120">
        <v>6.375</v>
      </c>
      <c r="L19" s="121">
        <f t="shared" si="0"/>
        <v>-1E-06</v>
      </c>
      <c r="M19" s="122">
        <f t="shared" si="1"/>
        <v>0</v>
      </c>
      <c r="N19" s="122">
        <f>SUM(M19:M22)</f>
        <v>0</v>
      </c>
      <c r="O19" s="123">
        <f>IF(COUNTIF(L19:L22,"&gt;=0"),ROUND(AVERAGEIF(L19:L22,"&gt;=0"),3),0)</f>
        <v>0</v>
      </c>
      <c r="P19" s="82" cm="1">
        <f>IFERROR(LOOKUP(2,1/(L19:L22&gt;0),L19:L22),0)</f>
        <v>0</v>
      </c>
      <c r="Q19" s="82" cm="1">
        <f>IFERROR(LOOKUP(2,1/(J19:J22&gt;0),J19:J22),0)</f>
        <v>0</v>
      </c>
      <c r="R19" s="82">
        <f>N19*1000200010+O19*100010000+P19*10000+Q19</f>
        <v>0</v>
      </c>
    </row>
    <row r="20">
      <c r="A20" s="306">
        <f>A19</f>
        <v>4</v>
      </c>
      <c r="B20" s="82" t="s">
        <v>77</v>
      </c>
      <c r="C20" s="82">
        <v>2</v>
      </c>
      <c r="D20" s="124" t="s">
        <v>78</v>
      </c>
      <c r="E20" s="125"/>
      <c r="F20" s="126" t="s">
        <v>41</v>
      </c>
      <c r="G20" s="127" t="str">
        <f>IF($G$3&lt;&gt;"",$G$3,"")</f>
        <v>Tekn kür</v>
      </c>
      <c r="H20" s="128">
        <v>7.2789998054504395</v>
      </c>
      <c r="I20" s="128">
        <v>7.3249998092651367</v>
      </c>
      <c r="J20" s="128">
        <v>6.8499999046325684</v>
      </c>
      <c r="K20" s="128">
        <v>6.6719999313354492</v>
      </c>
      <c r="L20" s="129">
        <f t="shared" si="0"/>
        <v>-1E-06</v>
      </c>
      <c r="M20" s="122">
        <f t="shared" si="1"/>
        <v>0</v>
      </c>
      <c r="N20" s="130">
        <f>SUM(M19:M22)</f>
        <v>0</v>
      </c>
      <c r="O20" s="131">
        <f>IF(COUNTIF(L19:L22,"&gt;=0"),ROUND(AVERAGEIF(L19:L22,"&gt;=0"),3),0)</f>
        <v>0</v>
      </c>
    </row>
    <row r="21">
      <c r="A21" s="132">
        <f>A19</f>
        <v>4</v>
      </c>
      <c r="B21" s="82" t="s">
        <v>77</v>
      </c>
      <c r="C21" s="82">
        <v>3</v>
      </c>
      <c r="D21" s="133" t="s">
        <v>42</v>
      </c>
      <c r="E21" s="125"/>
      <c r="F21" s="82" t="s">
        <v>61</v>
      </c>
      <c r="G21" s="127" t="str">
        <f>IF($G$4&lt;&gt;"",$G$4,"")</f>
        <v>Kür</v>
      </c>
      <c r="H21" s="128"/>
      <c r="I21" s="128"/>
      <c r="J21" s="128"/>
      <c r="K21" s="128"/>
      <c r="L21" s="129">
        <f t="shared" si="0"/>
        <v>-1E-06</v>
      </c>
      <c r="M21" s="122">
        <f t="shared" si="1"/>
        <v>0</v>
      </c>
      <c r="N21" s="130">
        <f>SUM(M19:M22)</f>
        <v>0</v>
      </c>
      <c r="O21" s="134">
        <f>IF(COUNTIF(L19:L22,"&gt;=0"),ROUND(AVERAGEIF(L19:L22,"&gt;=0"),3),0)</f>
        <v>0</v>
      </c>
    </row>
    <row r="22">
      <c r="A22" s="135">
        <f>A19</f>
        <v>4</v>
      </c>
      <c r="B22" s="112" t="s">
        <v>77</v>
      </c>
      <c r="C22" s="112">
        <v>4</v>
      </c>
      <c r="D22" s="109"/>
      <c r="E22" s="110"/>
      <c r="F22" s="112"/>
      <c r="G22" s="136">
        <f>IF($G$5&lt;&gt;"",$G$5,"")</f>
      </c>
      <c r="H22" s="137"/>
      <c r="I22" s="137"/>
      <c r="J22" s="137"/>
      <c r="K22" s="137"/>
      <c r="L22" s="138">
        <f t="shared" si="0"/>
        <v>-1E-06</v>
      </c>
      <c r="M22" s="122">
        <f t="shared" si="1"/>
        <v>0</v>
      </c>
      <c r="N22" s="139">
        <f>SUM(M19:M22)</f>
        <v>0</v>
      </c>
      <c r="O22" s="140">
        <f>IF(COUNTIF(L19:L22,"&gt;=0"),ROUND(AVERAGEIF(L19:L22,"&gt;=0"),3),0)</f>
        <v>0</v>
      </c>
    </row>
    <row r="23">
      <c r="A23" s="115">
        <f>ROUND(RANK(R23,$R$7:$R$234,0),0)</f>
        <v>4</v>
      </c>
      <c r="B23" s="116" t="s">
        <v>79</v>
      </c>
      <c r="C23" s="116">
        <v>1</v>
      </c>
      <c r="D23" s="117"/>
      <c r="E23" s="118"/>
      <c r="F23" s="116"/>
      <c r="G23" s="119" t="str">
        <f>IF($G$2&lt;&gt;"",$G$2,"")</f>
        <v>Grund</v>
      </c>
      <c r="H23" s="120">
        <v>6.8550000190734863</v>
      </c>
      <c r="I23" s="120">
        <v>7.3880000114440918</v>
      </c>
      <c r="J23" s="120">
        <v>7.3499999046325684</v>
      </c>
      <c r="K23" s="120">
        <v>7.5</v>
      </c>
      <c r="L23" s="121">
        <f t="shared" si="0"/>
        <v>-1E-06</v>
      </c>
      <c r="M23" s="122">
        <f t="shared" si="1"/>
        <v>0</v>
      </c>
      <c r="N23" s="122">
        <f>SUM(M23:M26)</f>
        <v>0</v>
      </c>
      <c r="O23" s="123">
        <f>IF(COUNTIF(L23:L26,"&gt;=0"),ROUND(AVERAGEIF(L23:L26,"&gt;=0"),3),0)</f>
        <v>0</v>
      </c>
      <c r="P23" s="82" cm="1">
        <f>IFERROR(LOOKUP(2,1/(L23:L26&gt;0),L23:L26),0)</f>
        <v>0</v>
      </c>
      <c r="Q23" s="82" cm="1">
        <f>IFERROR(LOOKUP(2,1/(J23:J26&gt;0),J23:J26),0)</f>
        <v>0</v>
      </c>
      <c r="R23" s="82">
        <f>N23*1000200010+O23*100010000+P23*10000+Q23</f>
        <v>0</v>
      </c>
    </row>
    <row r="24">
      <c r="A24" s="306">
        <f>A23</f>
        <v>4</v>
      </c>
      <c r="B24" s="82" t="s">
        <v>79</v>
      </c>
      <c r="C24" s="82">
        <v>2</v>
      </c>
      <c r="D24" s="124" t="s">
        <v>80</v>
      </c>
      <c r="E24" s="125"/>
      <c r="F24" s="126" t="s">
        <v>41</v>
      </c>
      <c r="G24" s="127" t="str">
        <f>IF($G$3&lt;&gt;"",$G$3,"")</f>
        <v>Tekn kür</v>
      </c>
      <c r="H24" s="128">
        <v>7.4149999618530273</v>
      </c>
      <c r="I24" s="128">
        <v>7.1970000267028809</v>
      </c>
      <c r="J24" s="128">
        <v>7.5</v>
      </c>
      <c r="K24" s="128">
        <v>7.0859999656677246</v>
      </c>
      <c r="L24" s="129">
        <f t="shared" si="0"/>
        <v>-1E-06</v>
      </c>
      <c r="M24" s="122">
        <f t="shared" si="1"/>
        <v>0</v>
      </c>
      <c r="N24" s="130">
        <f>SUM(M23:M26)</f>
        <v>0</v>
      </c>
      <c r="O24" s="131">
        <f>IF(COUNTIF(L23:L26,"&gt;=0"),ROUND(AVERAGEIF(L23:L26,"&gt;=0"),3),0)</f>
        <v>0</v>
      </c>
    </row>
    <row r="25">
      <c r="A25" s="132">
        <f>A23</f>
        <v>4</v>
      </c>
      <c r="B25" s="82" t="s">
        <v>79</v>
      </c>
      <c r="C25" s="82">
        <v>3</v>
      </c>
      <c r="D25" s="133" t="s">
        <v>42</v>
      </c>
      <c r="E25" s="125"/>
      <c r="F25" s="82" t="s">
        <v>61</v>
      </c>
      <c r="G25" s="127" t="str">
        <f>IF($G$4&lt;&gt;"",$G$4,"")</f>
        <v>Kür</v>
      </c>
      <c r="H25" s="128"/>
      <c r="I25" s="128"/>
      <c r="J25" s="128"/>
      <c r="K25" s="128"/>
      <c r="L25" s="129">
        <f t="shared" si="0"/>
        <v>-1E-06</v>
      </c>
      <c r="M25" s="122">
        <f t="shared" si="1"/>
        <v>0</v>
      </c>
      <c r="N25" s="130">
        <f>SUM(M23:M26)</f>
        <v>0</v>
      </c>
      <c r="O25" s="134">
        <f>IF(COUNTIF(L23:L26,"&gt;=0"),ROUND(AVERAGEIF(L23:L26,"&gt;=0"),3),0)</f>
        <v>0</v>
      </c>
    </row>
    <row r="26">
      <c r="A26" s="135">
        <f>A23</f>
        <v>4</v>
      </c>
      <c r="B26" s="112" t="s">
        <v>79</v>
      </c>
      <c r="C26" s="112">
        <v>4</v>
      </c>
      <c r="D26" s="109"/>
      <c r="E26" s="110"/>
      <c r="F26" s="112"/>
      <c r="G26" s="136">
        <f>IF($G$5&lt;&gt;"",$G$5,"")</f>
      </c>
      <c r="H26" s="137"/>
      <c r="I26" s="137"/>
      <c r="J26" s="137"/>
      <c r="K26" s="137"/>
      <c r="L26" s="138">
        <f t="shared" si="0"/>
        <v>-1E-06</v>
      </c>
      <c r="M26" s="122">
        <f t="shared" si="1"/>
        <v>0</v>
      </c>
      <c r="N26" s="139">
        <f>SUM(M23:M26)</f>
        <v>0</v>
      </c>
      <c r="O26" s="140">
        <f>IF(COUNTIF(L23:L26,"&gt;=0"),ROUND(AVERAGEIF(L23:L26,"&gt;=0"),3),0)</f>
        <v>0</v>
      </c>
    </row>
    <row r="27">
      <c r="A27" s="115">
        <f>ROUND(RANK(R27,$R$7:$R$234,0),0)</f>
        <v>4</v>
      </c>
      <c r="B27" s="116" t="s">
        <v>81</v>
      </c>
      <c r="C27" s="116">
        <v>1</v>
      </c>
      <c r="D27" s="117"/>
      <c r="E27" s="118"/>
      <c r="F27" s="116"/>
      <c r="G27" s="119" t="str">
        <f>IF($G$2&lt;&gt;"",$G$2,"")</f>
        <v>Grund</v>
      </c>
      <c r="H27" s="120">
        <v>6.684999942779541</v>
      </c>
      <c r="I27" s="120">
        <v>6.0879998207092285</v>
      </c>
      <c r="J27" s="120">
        <v>6.5879998207092285</v>
      </c>
      <c r="K27" s="120">
        <v>5.75</v>
      </c>
      <c r="L27" s="121">
        <f t="shared" si="0"/>
        <v>-1E-06</v>
      </c>
      <c r="M27" s="122">
        <f t="shared" si="1"/>
        <v>0</v>
      </c>
      <c r="N27" s="122">
        <f>SUM(M27:M30)</f>
        <v>0</v>
      </c>
      <c r="O27" s="123">
        <f>IF(COUNTIF(L27:L30,"&gt;=0"),ROUND(AVERAGEIF(L27:L30,"&gt;=0"),3),0)</f>
        <v>0</v>
      </c>
      <c r="P27" s="82" cm="1">
        <f>IFERROR(LOOKUP(2,1/(L27:L30&gt;0),L27:L30),0)</f>
        <v>0</v>
      </c>
      <c r="Q27" s="82" cm="1">
        <f>IFERROR(LOOKUP(2,1/(J27:J30&gt;0),J27:J30),0)</f>
        <v>0</v>
      </c>
      <c r="R27" s="82">
        <f>N27*1000200010+O27*100010000+P27*10000+Q27</f>
        <v>0</v>
      </c>
    </row>
    <row r="28">
      <c r="A28" s="306">
        <f>A27</f>
        <v>4</v>
      </c>
      <c r="B28" s="82" t="s">
        <v>81</v>
      </c>
      <c r="C28" s="82">
        <v>2</v>
      </c>
      <c r="D28" s="124" t="s">
        <v>82</v>
      </c>
      <c r="E28" s="125"/>
      <c r="F28" s="126" t="s">
        <v>74</v>
      </c>
      <c r="G28" s="127" t="str">
        <f>IF($G$3&lt;&gt;"",$G$3,"")</f>
        <v>Tekn kür</v>
      </c>
      <c r="H28" s="128">
        <v>6.77400016784668</v>
      </c>
      <c r="I28" s="128">
        <v>6.4380002021789551</v>
      </c>
      <c r="J28" s="128">
        <v>3.9500000476837158</v>
      </c>
      <c r="K28" s="128">
        <v>6.0560002326965332</v>
      </c>
      <c r="L28" s="129">
        <f t="shared" si="0"/>
        <v>-1E-06</v>
      </c>
      <c r="M28" s="122">
        <f t="shared" si="1"/>
        <v>0</v>
      </c>
      <c r="N28" s="130">
        <f>SUM(M27:M30)</f>
        <v>0</v>
      </c>
      <c r="O28" s="131">
        <f>IF(COUNTIF(L27:L30,"&gt;=0"),ROUND(AVERAGEIF(L27:L30,"&gt;=0"),3),0)</f>
        <v>0</v>
      </c>
    </row>
    <row r="29">
      <c r="A29" s="132">
        <f>A27</f>
        <v>4</v>
      </c>
      <c r="B29" s="82" t="s">
        <v>81</v>
      </c>
      <c r="C29" s="82">
        <v>3</v>
      </c>
      <c r="D29" s="133" t="s">
        <v>83</v>
      </c>
      <c r="E29" s="125"/>
      <c r="F29" s="82" t="s">
        <v>84</v>
      </c>
      <c r="G29" s="127" t="str">
        <f>IF($G$4&lt;&gt;"",$G$4,"")</f>
        <v>Kür</v>
      </c>
      <c r="H29" s="128"/>
      <c r="I29" s="128"/>
      <c r="J29" s="128"/>
      <c r="K29" s="128"/>
      <c r="L29" s="129">
        <f t="shared" si="0"/>
        <v>-1E-06</v>
      </c>
      <c r="M29" s="122">
        <f t="shared" si="1"/>
        <v>0</v>
      </c>
      <c r="N29" s="130">
        <f>SUM(M27:M30)</f>
        <v>0</v>
      </c>
      <c r="O29" s="134">
        <f>IF(COUNTIF(L27:L30,"&gt;=0"),ROUND(AVERAGEIF(L27:L30,"&gt;=0"),3),0)</f>
        <v>0</v>
      </c>
    </row>
    <row r="30">
      <c r="A30" s="135">
        <f>A27</f>
        <v>4</v>
      </c>
      <c r="B30" s="112" t="s">
        <v>81</v>
      </c>
      <c r="C30" s="112">
        <v>4</v>
      </c>
      <c r="D30" s="109"/>
      <c r="E30" s="110"/>
      <c r="F30" s="112"/>
      <c r="G30" s="136">
        <f>IF($G$5&lt;&gt;"",$G$5,"")</f>
      </c>
      <c r="H30" s="137"/>
      <c r="I30" s="137"/>
      <c r="J30" s="137"/>
      <c r="K30" s="137"/>
      <c r="L30" s="138">
        <f t="shared" si="0"/>
        <v>-1E-06</v>
      </c>
      <c r="M30" s="122">
        <f t="shared" si="1"/>
        <v>0</v>
      </c>
      <c r="N30" s="139">
        <f>SUM(M27:M30)</f>
        <v>0</v>
      </c>
      <c r="O30" s="140">
        <f>IF(COUNTIF(L27:L30,"&gt;=0"),ROUND(AVERAGEIF(L27:L30,"&gt;=0"),3),0)</f>
        <v>0</v>
      </c>
    </row>
    <row r="31">
      <c r="A31" s="115">
        <f>ROUND(RANK(R31,$R$7:$R$234,0),0)</f>
        <v>4</v>
      </c>
      <c r="B31" s="116" t="s">
        <v>85</v>
      </c>
      <c r="C31" s="116">
        <v>1</v>
      </c>
      <c r="D31" s="117"/>
      <c r="E31" s="118"/>
      <c r="F31" s="116"/>
      <c r="G31" s="119" t="str">
        <f>IF($G$2&lt;&gt;"",$G$2,"")</f>
        <v>Grund</v>
      </c>
      <c r="H31" s="120">
        <v>6.21999979019165</v>
      </c>
      <c r="I31" s="120">
        <v>6.9629998207092285</v>
      </c>
      <c r="J31" s="120">
        <v>7.2880001068115234</v>
      </c>
      <c r="K31" s="120">
        <v>6.3130002021789551</v>
      </c>
      <c r="L31" s="121">
        <f t="shared" si="0"/>
        <v>-1E-06</v>
      </c>
      <c r="M31" s="122">
        <f t="shared" si="1"/>
        <v>0</v>
      </c>
      <c r="N31" s="122">
        <f>SUM(M31:M34)</f>
        <v>0</v>
      </c>
      <c r="O31" s="123">
        <f>IF(COUNTIF(L31:L34,"&gt;=0"),ROUND(AVERAGEIF(L31:L34,"&gt;=0"),3),0)</f>
        <v>0</v>
      </c>
      <c r="P31" s="82" cm="1">
        <f>IFERROR(LOOKUP(2,1/(L31:L34&gt;0),L31:L34),0)</f>
        <v>0</v>
      </c>
      <c r="Q31" s="82" cm="1">
        <f>IFERROR(LOOKUP(2,1/(J31:J34&gt;0),J31:J34),0)</f>
        <v>0</v>
      </c>
      <c r="R31" s="82">
        <f>N31*1000200010+O31*100010000+P31*10000+Q31</f>
        <v>0</v>
      </c>
    </row>
    <row r="32">
      <c r="A32" s="306">
        <f>A31</f>
        <v>4</v>
      </c>
      <c r="B32" s="82" t="s">
        <v>85</v>
      </c>
      <c r="C32" s="82">
        <v>2</v>
      </c>
      <c r="D32" s="124" t="s">
        <v>86</v>
      </c>
      <c r="E32" s="125"/>
      <c r="F32" s="126" t="s">
        <v>52</v>
      </c>
      <c r="G32" s="127" t="str">
        <f>IF($G$3&lt;&gt;"",$G$3,"")</f>
        <v>Tekn kür</v>
      </c>
      <c r="H32" s="128">
        <v>5.9079999923706055</v>
      </c>
      <c r="I32" s="128">
        <v>5.2810001373291016</v>
      </c>
      <c r="J32" s="128">
        <v>5.6500000953674316</v>
      </c>
      <c r="K32" s="128">
        <v>6.0560002326965332</v>
      </c>
      <c r="L32" s="129">
        <f t="shared" si="0"/>
        <v>-1E-06</v>
      </c>
      <c r="M32" s="122">
        <f t="shared" si="1"/>
        <v>0</v>
      </c>
      <c r="N32" s="130">
        <f>SUM(M31:M34)</f>
        <v>0</v>
      </c>
      <c r="O32" s="131">
        <f>IF(COUNTIF(L31:L34,"&gt;=0"),ROUND(AVERAGEIF(L31:L34,"&gt;=0"),3),0)</f>
        <v>0</v>
      </c>
    </row>
    <row r="33">
      <c r="A33" s="132">
        <f>A31</f>
        <v>4</v>
      </c>
      <c r="B33" s="82" t="s">
        <v>85</v>
      </c>
      <c r="C33" s="82">
        <v>3</v>
      </c>
      <c r="D33" s="133" t="s">
        <v>64</v>
      </c>
      <c r="E33" s="125"/>
      <c r="F33" s="82" t="s">
        <v>65</v>
      </c>
      <c r="G33" s="127" t="str">
        <f>IF($G$4&lt;&gt;"",$G$4,"")</f>
        <v>Kür</v>
      </c>
      <c r="H33" s="128"/>
      <c r="I33" s="128"/>
      <c r="J33" s="128"/>
      <c r="K33" s="128"/>
      <c r="L33" s="129">
        <f t="shared" si="0"/>
        <v>-1E-06</v>
      </c>
      <c r="M33" s="122">
        <f t="shared" si="1"/>
        <v>0</v>
      </c>
      <c r="N33" s="130">
        <f>SUM(M31:M34)</f>
        <v>0</v>
      </c>
      <c r="O33" s="134">
        <f>IF(COUNTIF(L31:L34,"&gt;=0"),ROUND(AVERAGEIF(L31:L34,"&gt;=0"),3),0)</f>
        <v>0</v>
      </c>
    </row>
    <row r="34">
      <c r="A34" s="135">
        <f>A31</f>
        <v>4</v>
      </c>
      <c r="B34" s="112" t="s">
        <v>85</v>
      </c>
      <c r="C34" s="112">
        <v>4</v>
      </c>
      <c r="D34" s="109"/>
      <c r="E34" s="110"/>
      <c r="F34" s="112"/>
      <c r="G34" s="136">
        <f>IF($G$5&lt;&gt;"",$G$5,"")</f>
      </c>
      <c r="H34" s="137"/>
      <c r="I34" s="137"/>
      <c r="J34" s="137"/>
      <c r="K34" s="137"/>
      <c r="L34" s="138">
        <f t="shared" si="0"/>
        <v>-1E-06</v>
      </c>
      <c r="M34" s="122">
        <f t="shared" si="1"/>
        <v>0</v>
      </c>
      <c r="N34" s="139">
        <f>SUM(M31:M34)</f>
        <v>0</v>
      </c>
      <c r="O34" s="140">
        <f>IF(COUNTIF(L31:L34,"&gt;=0"),ROUND(AVERAGEIF(L31:L34,"&gt;=0"),3),0)</f>
        <v>0</v>
      </c>
    </row>
  </sheetData>
  <conditionalFormatting sqref="H7:K34">
    <cfRule type="expression" priority="1" stopIfTrue="1">
      <formula>COUNTBLANK($G7)=1</formula>
    </cfRule>
    <cfRule type="containsBlanks" dxfId="1" priority="21">
      <formula>LEN(TRIM(H7))=0</formula>
    </cfRule>
  </conditionalFormatting>
  <conditionalFormatting sqref="H11:K34">
    <cfRule type="expression" priority="22" stopIfTrue="1">
      <formula>COUNTBLANK($G11)=1</formula>
    </cfRule>
    <cfRule type="containsBlanks" dxfId="0" priority="23">
      <formula>LEN(TRIM(H11))=0</formula>
    </cfRule>
  </conditionalFormatting>
  <dataValidations count="3">
    <dataValidation type="decimal" allowBlank="1" showInputMessage="1" showErrorMessage="1" errorTitle="Illegal input value" error="Please enter a value between 0 and 10" sqref="H7:K10 M7:N10 H11:K14 M11:N14 H15:K18 M15:N18 H19:K22 M19:N22 H23:K26 M23:N26 H27:K30 M27:N30 H31:K34 M31:N34" xr:uid="{00000000-0002-0000-0000-000000000000}">
      <formula1>0</formula1>
      <formula2>10</formula2>
    </dataValidation>
    <dataValidation type="decimal" allowBlank="1" showInputMessage="1" showErrorMessage="1" sqref="O8:O10 O12:O14 O16:O18 O20:O22 O24:O26 O28:O30 O32:O34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 L11:L14 L15:L18 L19:L22 L23:L26 L27:L30 L31:L34" xr:uid="{00000000-0002-0000-0000-000002000000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/>
  <headerFooter>
    <oddHeader>&amp;C&amp;"Arial,bold"&amp;16Klass 4  -  Individuell young vaulter SM-klass</oddHeader>
    <oddFooter>&amp;C&amp;G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F467-1A22-4335-859F-7CB6ED7A3D7A}">
  <sheetPr codeName="Sheet1">
    <pageSetUpPr fitToPage="1"/>
  </sheetPr>
  <dimension ref="A1:R78"/>
  <sheetViews>
    <sheetView showRuler="0" view="pageLayout" zoomScale="80" zoomScaleNormal="100" zoomScalePageLayoutView="80" workbookViewId="0">
      <selection activeCell="P1" sqref="P1"/>
    </sheetView>
  </sheetViews>
  <sheetFormatPr defaultColWidth="10.625" defaultRowHeight="15.75" x14ac:dyDescent="0.25"/>
  <cols>
    <col min="1" max="1" width="10.625" customWidth="1" style="82"/>
    <col min="2" max="3" hidden="1" width="10.625" customWidth="1" style="82"/>
    <col min="4" max="4" width="25.875" customWidth="1" style="133"/>
    <col min="5" max="5" width="6.75" customWidth="1" style="82"/>
    <col min="6" max="6" width="26.5" customWidth="1" style="82"/>
    <col min="7" max="12" width="10.625" customWidth="1" style="82"/>
    <col min="13" max="13" hidden="1" width="13.875" customWidth="1" style="82"/>
    <col min="14" max="14" hidden="1" width="15.625" customWidth="1" style="82"/>
    <col min="15" max="15" width="34.625" customWidth="1" style="82"/>
    <col min="16" max="99" width="10.625" customWidth="1" style="82"/>
    <col min="100" max="16384" width="10.625" customWidth="1" style="82"/>
  </cols>
  <sheetData>
    <row r="1" ht="15" customHeight="1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>
      <c r="A2" s="83" t="s">
        <v>4</v>
      </c>
      <c r="B2" s="84"/>
      <c r="C2" s="84"/>
      <c r="D2" s="84" t="s">
        <v>5</v>
      </c>
      <c r="E2" s="85"/>
      <c r="F2" s="86" t="s">
        <v>6</v>
      </c>
      <c r="G2" s="87" t="s">
        <v>15</v>
      </c>
      <c r="H2" s="88" t="s">
        <v>9</v>
      </c>
      <c r="I2" s="88" t="s">
        <v>15</v>
      </c>
      <c r="J2" s="88" t="s">
        <v>15</v>
      </c>
      <c r="K2" s="88" t="s">
        <v>15</v>
      </c>
      <c r="L2" s="89" t="s">
        <v>7</v>
      </c>
      <c r="M2" s="90"/>
      <c r="N2" s="90"/>
      <c r="O2" s="91"/>
    </row>
    <row r="3">
      <c r="A3" s="92"/>
      <c r="B3" s="93"/>
      <c r="C3" s="93"/>
      <c r="D3" s="94" t="s">
        <v>8</v>
      </c>
      <c r="E3" s="95"/>
      <c r="F3" s="86" t="s">
        <v>9</v>
      </c>
      <c r="G3" s="88" t="s">
        <v>16</v>
      </c>
      <c r="H3" s="88" t="s">
        <v>9</v>
      </c>
      <c r="I3" s="88" t="s">
        <v>17</v>
      </c>
      <c r="J3" s="88" t="s">
        <v>18</v>
      </c>
      <c r="K3" s="88" t="s">
        <v>17</v>
      </c>
      <c r="L3" s="89" t="s">
        <v>10</v>
      </c>
      <c r="M3" s="90"/>
      <c r="N3" s="90"/>
      <c r="O3" s="91" t="s">
        <v>7</v>
      </c>
    </row>
    <row r="4">
      <c r="A4" s="92"/>
      <c r="B4" s="93"/>
      <c r="C4" s="93"/>
      <c r="D4" s="84"/>
      <c r="E4" s="95"/>
      <c r="F4" s="96"/>
      <c r="G4" s="97" t="s">
        <v>16</v>
      </c>
      <c r="H4" s="88" t="s">
        <v>9</v>
      </c>
      <c r="I4" s="88" t="s">
        <v>17</v>
      </c>
      <c r="J4" s="88" t="s">
        <v>18</v>
      </c>
      <c r="K4" s="88" t="s">
        <v>17</v>
      </c>
      <c r="L4" s="89"/>
      <c r="M4" s="90"/>
      <c r="N4" s="90"/>
      <c r="O4" s="91"/>
    </row>
    <row r="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ht="6.75" customHeight="1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>
      <c r="A7" s="115">
        <f>ROUND(RANK(R7,$R$7:$R$234,0),0)</f>
        <v>18</v>
      </c>
      <c r="B7" s="116" t="s">
        <v>87</v>
      </c>
      <c r="C7" s="116">
        <v>1</v>
      </c>
      <c r="D7" s="117"/>
      <c r="E7" s="118"/>
      <c r="F7" s="116"/>
      <c r="G7" s="119" t="str">
        <f>IF($G$2&lt;&gt;"",$G$2,"")</f>
        <v>Grund</v>
      </c>
      <c r="H7" s="120"/>
      <c r="I7" s="120"/>
      <c r="J7" s="120"/>
      <c r="K7" s="120"/>
      <c r="L7" s="121">
        <f ref="L7:L38" t="shared" si="0">IF(COUNTBLANK(H7:K7)=0,ROUND(AVERAGE(H7:K7),3),-0.000001)</f>
        <v>-1E-06</v>
      </c>
      <c r="M7" s="122">
        <f ref="M7:M38" t="shared" si="1">IF(COUNTBLANK(H7:K7)=0,1,0)</f>
        <v>0</v>
      </c>
      <c r="N7" s="122">
        <f>SUM(M7:M10)</f>
        <v>0</v>
      </c>
      <c r="O7" s="123">
        <v>-0.001</v>
      </c>
      <c r="P7" s="82" cm="1">
        <f ref="P7:P7" t="array">IFERROR(LOOKUP(2,1/(L7:L10&gt;0),L7:L10),0)</f>
        <v>0</v>
      </c>
      <c r="Q7" s="82" cm="1">
        <f ref="Q7:Q7" t="array">IFERROR(LOOKUP(2,1/(J7:J10&gt;0),J7:J10),0)</f>
        <v>0</v>
      </c>
      <c r="R7" s="82">
        <f>N7*1000200010+O7*100010000+P7*10000+Q7</f>
        <v>-100010</v>
      </c>
    </row>
    <row r="8">
      <c r="A8" s="306">
        <f>A7</f>
        <v>18</v>
      </c>
      <c r="B8" s="82" t="s">
        <v>87</v>
      </c>
      <c r="C8" s="82">
        <v>2</v>
      </c>
      <c r="D8" s="307" t="s">
        <v>88</v>
      </c>
      <c r="E8" s="125"/>
      <c r="F8" s="126" t="s">
        <v>52</v>
      </c>
      <c r="G8" s="127" t="str">
        <f>IF($G$3&lt;&gt;"",$G$3,"")</f>
        <v>Kür</v>
      </c>
      <c r="H8" s="128"/>
      <c r="I8" s="128"/>
      <c r="J8" s="128"/>
      <c r="K8" s="128"/>
      <c r="L8" s="129">
        <f t="shared" si="0"/>
        <v>-1E-06</v>
      </c>
      <c r="M8" s="122">
        <f t="shared" si="1"/>
        <v>0</v>
      </c>
      <c r="N8" s="130">
        <f>SUM(M7:M10)</f>
        <v>0</v>
      </c>
      <c r="O8" s="131">
        <f>IF(COUNTIF(L7:L10,"&gt;=0"),ROUND(AVERAGEIF(L7:L10,"&gt;=0"),3),0)</f>
        <v>0</v>
      </c>
    </row>
    <row r="9">
      <c r="A9" s="132">
        <f>A7</f>
        <v>18</v>
      </c>
      <c r="B9" s="82" t="s">
        <v>87</v>
      </c>
      <c r="C9" s="82">
        <v>3</v>
      </c>
      <c r="D9" s="133" t="s">
        <v>75</v>
      </c>
      <c r="E9" s="125"/>
      <c r="F9" s="82" t="s">
        <v>89</v>
      </c>
      <c r="G9" s="127" t="str">
        <f>IF($G$4&lt;&gt;"",$G$4,"")</f>
        <v>Kür</v>
      </c>
      <c r="H9" s="128"/>
      <c r="I9" s="128"/>
      <c r="J9" s="128"/>
      <c r="K9" s="128"/>
      <c r="L9" s="129">
        <f t="shared" si="0"/>
        <v>-1E-06</v>
      </c>
      <c r="M9" s="122">
        <f t="shared" si="1"/>
        <v>0</v>
      </c>
      <c r="N9" s="130">
        <f>SUM(M7:M10)</f>
        <v>0</v>
      </c>
      <c r="O9" s="134">
        <f>IF(COUNTIF(L7:L10,"&gt;=0"),ROUND(AVERAGEIF(L7:L10,"&gt;=0"),3),0)</f>
        <v>0</v>
      </c>
    </row>
    <row r="10">
      <c r="A10" s="135">
        <f>A7</f>
        <v>18</v>
      </c>
      <c r="B10" s="112" t="s">
        <v>87</v>
      </c>
      <c r="C10" s="112">
        <v>4</v>
      </c>
      <c r="D10" s="109"/>
      <c r="E10" s="110"/>
      <c r="F10" s="112"/>
      <c r="G10" s="136">
        <f>IF($G$5&lt;&gt;"",$G$5,"")</f>
      </c>
      <c r="H10" s="137"/>
      <c r="I10" s="137"/>
      <c r="J10" s="137"/>
      <c r="K10" s="137"/>
      <c r="L10" s="138">
        <f t="shared" si="0"/>
        <v>-1E-06</v>
      </c>
      <c r="M10" s="122">
        <f t="shared" si="1"/>
        <v>0</v>
      </c>
      <c r="N10" s="139">
        <f>SUM(M7:M10)</f>
        <v>0</v>
      </c>
      <c r="O10" s="140">
        <f>IF(COUNTIF(L7:L10,"&gt;=0"),ROUND(AVERAGEIF(L7:L10,"&gt;=0"),3),0)</f>
        <v>0</v>
      </c>
    </row>
    <row r="11">
      <c r="A11" s="115">
        <f>ROUND(RANK(R11,$R$7:$R$234,0),0)</f>
        <v>8</v>
      </c>
      <c r="B11" s="116" t="s">
        <v>90</v>
      </c>
      <c r="C11" s="116">
        <v>1</v>
      </c>
      <c r="D11" s="117"/>
      <c r="E11" s="118"/>
      <c r="F11" s="116"/>
      <c r="G11" s="119" t="str">
        <f>IF($G$2&lt;&gt;"",$G$2,"")</f>
        <v>Grund</v>
      </c>
      <c r="H11" s="120">
        <v>6.9479999542236328</v>
      </c>
      <c r="I11" s="120">
        <v>4.5500001907348633</v>
      </c>
      <c r="J11" s="120">
        <v>4.6880002021789551</v>
      </c>
      <c r="K11" s="120">
        <v>4.9380002021789551</v>
      </c>
      <c r="L11" s="121">
        <f t="shared" si="0"/>
        <v>5.281</v>
      </c>
      <c r="M11" s="122">
        <f t="shared" si="1"/>
        <v>1</v>
      </c>
      <c r="N11" s="122">
        <f>SUM(M11:M14)</f>
        <v>1</v>
      </c>
      <c r="O11" s="123">
        <f>IF(COUNTIF(L11:L14,"&gt;=0"),ROUND(AVERAGEIF(L11:L14,"&gt;=0"),3),0)</f>
        <v>5.281</v>
      </c>
      <c r="P11" s="82" cm="1">
        <f>IFERROR(LOOKUP(2,1/(L11:L14&gt;0),L11:L14),0)</f>
        <v>5.281</v>
      </c>
      <c r="Q11" s="82" cm="1">
        <f>IFERROR(LOOKUP(2,1/(J11:J14&gt;0),J11:J14),0)</f>
        <v>4.6880002021789551</v>
      </c>
      <c r="R11" s="82">
        <f>N11*1000200010+O11*100010000+P11*10000+Q11</f>
        <v>1528405634.6880002</v>
      </c>
    </row>
    <row r="12">
      <c r="A12" s="306">
        <f>A11</f>
        <v>8</v>
      </c>
      <c r="B12" s="82" t="s">
        <v>90</v>
      </c>
      <c r="C12" s="82">
        <v>2</v>
      </c>
      <c r="D12" s="124" t="s">
        <v>91</v>
      </c>
      <c r="E12" s="125"/>
      <c r="F12" s="126" t="s">
        <v>92</v>
      </c>
      <c r="G12" s="127" t="str">
        <f>IF($G$3&lt;&gt;"",$G$3,"")</f>
        <v>Kür</v>
      </c>
      <c r="H12" s="128">
        <v>6.3649997711181641</v>
      </c>
      <c r="I12" s="128">
        <v>5.6700000762939453</v>
      </c>
      <c r="J12" s="128">
        <v>5.8249998092651367</v>
      </c>
      <c r="K12" s="128">
        <v>5.7300000190734863</v>
      </c>
      <c r="L12" s="129">
        <f t="shared" si="0"/>
        <v>-1E-06</v>
      </c>
      <c r="M12" s="122">
        <f t="shared" si="1"/>
        <v>0</v>
      </c>
      <c r="N12" s="130">
        <f>SUM(M11:M14)</f>
        <v>1</v>
      </c>
      <c r="O12" s="131">
        <f>IF(COUNTIF(L11:L14,"&gt;=0"),ROUND(AVERAGEIF(L11:L14,"&gt;=0"),3),0)</f>
        <v>5.281</v>
      </c>
    </row>
    <row r="13">
      <c r="A13" s="132">
        <f>A11</f>
        <v>8</v>
      </c>
      <c r="B13" s="82" t="s">
        <v>90</v>
      </c>
      <c r="C13" s="82">
        <v>3</v>
      </c>
      <c r="D13" s="133" t="s">
        <v>68</v>
      </c>
      <c r="E13" s="125"/>
      <c r="F13" s="82" t="s">
        <v>69</v>
      </c>
      <c r="G13" s="127" t="str">
        <f>IF($G$4&lt;&gt;"",$G$4,"")</f>
        <v>Kür</v>
      </c>
      <c r="H13" s="128"/>
      <c r="I13" s="128"/>
      <c r="J13" s="128"/>
      <c r="K13" s="128"/>
      <c r="L13" s="129">
        <f t="shared" si="0"/>
        <v>-1E-06</v>
      </c>
      <c r="M13" s="122">
        <f t="shared" si="1"/>
        <v>0</v>
      </c>
      <c r="N13" s="130">
        <f>SUM(M11:M14)</f>
        <v>1</v>
      </c>
      <c r="O13" s="134">
        <f>IF(COUNTIF(L11:L14,"&gt;=0"),ROUND(AVERAGEIF(L11:L14,"&gt;=0"),3),0)</f>
        <v>5.281</v>
      </c>
    </row>
    <row r="14">
      <c r="A14" s="135">
        <f>A11</f>
        <v>8</v>
      </c>
      <c r="B14" s="112" t="s">
        <v>90</v>
      </c>
      <c r="C14" s="112">
        <v>4</v>
      </c>
      <c r="D14" s="109"/>
      <c r="E14" s="110"/>
      <c r="F14" s="112"/>
      <c r="G14" s="136">
        <f>IF($G$5&lt;&gt;"",$G$5,"")</f>
      </c>
      <c r="H14" s="137"/>
      <c r="I14" s="137"/>
      <c r="J14" s="137"/>
      <c r="K14" s="137"/>
      <c r="L14" s="138">
        <f t="shared" si="0"/>
        <v>-1E-06</v>
      </c>
      <c r="M14" s="122">
        <f t="shared" si="1"/>
        <v>0</v>
      </c>
      <c r="N14" s="139">
        <f>SUM(M11:M14)</f>
        <v>1</v>
      </c>
      <c r="O14" s="140">
        <f>IF(COUNTIF(L11:L14,"&gt;=0"),ROUND(AVERAGEIF(L11:L14,"&gt;=0"),3),0)</f>
        <v>5.281</v>
      </c>
    </row>
    <row r="15">
      <c r="A15" s="115">
        <f>ROUND(RANK(R15,$R$7:$R$234,0),0)</f>
        <v>5</v>
      </c>
      <c r="B15" s="116" t="s">
        <v>93</v>
      </c>
      <c r="C15" s="116">
        <v>1</v>
      </c>
      <c r="D15" s="117"/>
      <c r="E15" s="118"/>
      <c r="F15" s="116"/>
      <c r="G15" s="119" t="str">
        <f>IF($G$2&lt;&gt;"",$G$2,"")</f>
        <v>Grund</v>
      </c>
      <c r="H15" s="120">
        <v>5.8130002021789551</v>
      </c>
      <c r="I15" s="120">
        <v>5.4749999046325684</v>
      </c>
      <c r="J15" s="120">
        <v>6.11299991607666</v>
      </c>
      <c r="K15" s="120">
        <v>5.5630002021789551</v>
      </c>
      <c r="L15" s="121">
        <f t="shared" si="0"/>
        <v>5.741</v>
      </c>
      <c r="M15" s="122">
        <f t="shared" si="1"/>
        <v>1</v>
      </c>
      <c r="N15" s="122">
        <f>SUM(M15:M18)</f>
        <v>1</v>
      </c>
      <c r="O15" s="123">
        <f>IF(COUNTIF(L15:L18,"&gt;=0"),ROUND(AVERAGEIF(L15:L18,"&gt;=0"),3),0)</f>
        <v>5.741</v>
      </c>
      <c r="P15" s="82" cm="1">
        <f>IFERROR(LOOKUP(2,1/(L15:L18&gt;0),L15:L18),0)</f>
        <v>5.741</v>
      </c>
      <c r="Q15" s="82" cm="1">
        <f>IFERROR(LOOKUP(2,1/(J15:J18&gt;0),J15:J18),0)</f>
        <v>6.11299991607666</v>
      </c>
      <c r="R15" s="82">
        <f>N15*1000200010+O15*100010000+P15*10000+Q15</f>
        <v>1574414836.113</v>
      </c>
    </row>
    <row r="16">
      <c r="A16" s="306">
        <f>A15</f>
        <v>5</v>
      </c>
      <c r="B16" s="82" t="s">
        <v>93</v>
      </c>
      <c r="C16" s="82">
        <v>2</v>
      </c>
      <c r="D16" s="124" t="s">
        <v>94</v>
      </c>
      <c r="E16" s="125"/>
      <c r="F16" s="126" t="s">
        <v>52</v>
      </c>
      <c r="G16" s="127" t="str">
        <f>IF($G$3&lt;&gt;"",$G$3,"")</f>
        <v>Kür</v>
      </c>
      <c r="H16" s="128">
        <v>6.0890002250671387</v>
      </c>
      <c r="I16" s="128">
        <v>6.8080000877380371</v>
      </c>
      <c r="J16" s="128">
        <v>6.0749998092651367</v>
      </c>
      <c r="K16" s="128">
        <v>6.8420000076293945</v>
      </c>
      <c r="L16" s="129">
        <f t="shared" si="0"/>
        <v>-1E-06</v>
      </c>
      <c r="M16" s="122">
        <f t="shared" si="1"/>
        <v>0</v>
      </c>
      <c r="N16" s="130">
        <f>SUM(M15:M18)</f>
        <v>1</v>
      </c>
      <c r="O16" s="131">
        <f>IF(COUNTIF(L15:L18,"&gt;=0"),ROUND(AVERAGEIF(L15:L18,"&gt;=0"),3),0)</f>
        <v>5.741</v>
      </c>
    </row>
    <row r="17">
      <c r="A17" s="132">
        <f>A15</f>
        <v>5</v>
      </c>
      <c r="B17" s="82" t="s">
        <v>93</v>
      </c>
      <c r="C17" s="82">
        <v>3</v>
      </c>
      <c r="D17" s="133" t="s">
        <v>64</v>
      </c>
      <c r="E17" s="125"/>
      <c r="F17" s="82" t="s">
        <v>95</v>
      </c>
      <c r="G17" s="127" t="str">
        <f>IF($G$4&lt;&gt;"",$G$4,"")</f>
        <v>Kür</v>
      </c>
      <c r="H17" s="128"/>
      <c r="I17" s="128"/>
      <c r="J17" s="128"/>
      <c r="K17" s="128"/>
      <c r="L17" s="129">
        <f t="shared" si="0"/>
        <v>-1E-06</v>
      </c>
      <c r="M17" s="122">
        <f t="shared" si="1"/>
        <v>0</v>
      </c>
      <c r="N17" s="130">
        <f>SUM(M15:M18)</f>
        <v>1</v>
      </c>
      <c r="O17" s="134">
        <f>IF(COUNTIF(L15:L18,"&gt;=0"),ROUND(AVERAGEIF(L15:L18,"&gt;=0"),3),0)</f>
        <v>5.741</v>
      </c>
    </row>
    <row r="18">
      <c r="A18" s="135">
        <f>A15</f>
        <v>5</v>
      </c>
      <c r="B18" s="112" t="s">
        <v>93</v>
      </c>
      <c r="C18" s="112">
        <v>4</v>
      </c>
      <c r="D18" s="109"/>
      <c r="E18" s="110"/>
      <c r="F18" s="112"/>
      <c r="G18" s="136">
        <f>IF($G$5&lt;&gt;"",$G$5,"")</f>
      </c>
      <c r="H18" s="137"/>
      <c r="I18" s="137"/>
      <c r="J18" s="137"/>
      <c r="K18" s="137"/>
      <c r="L18" s="138">
        <f t="shared" si="0"/>
        <v>-1E-06</v>
      </c>
      <c r="M18" s="122">
        <f t="shared" si="1"/>
        <v>0</v>
      </c>
      <c r="N18" s="139">
        <f>SUM(M15:M18)</f>
        <v>1</v>
      </c>
      <c r="O18" s="140">
        <f>IF(COUNTIF(L15:L18,"&gt;=0"),ROUND(AVERAGEIF(L15:L18,"&gt;=0"),3),0)</f>
        <v>5.741</v>
      </c>
    </row>
    <row r="19">
      <c r="A19" s="115">
        <f>ROUND(RANK(R19,$R$7:$R$234,0),0)</f>
        <v>7</v>
      </c>
      <c r="B19" s="116" t="s">
        <v>96</v>
      </c>
      <c r="C19" s="116">
        <v>1</v>
      </c>
      <c r="D19" s="117"/>
      <c r="E19" s="118"/>
      <c r="F19" s="116"/>
      <c r="G19" s="119" t="str">
        <f>IF($G$2&lt;&gt;"",$G$2,"")</f>
        <v>Grund</v>
      </c>
      <c r="H19" s="120">
        <v>7.3080000877380371</v>
      </c>
      <c r="I19" s="120">
        <v>4.9130001068115234</v>
      </c>
      <c r="J19" s="120">
        <v>5.5250000953674316</v>
      </c>
      <c r="K19" s="120">
        <v>3.937999963760376</v>
      </c>
      <c r="L19" s="121">
        <f t="shared" si="0"/>
        <v>5.421</v>
      </c>
      <c r="M19" s="122">
        <f t="shared" si="1"/>
        <v>1</v>
      </c>
      <c r="N19" s="122">
        <f>SUM(M19:M22)</f>
        <v>1</v>
      </c>
      <c r="O19" s="123">
        <f>IF(COUNTIF(L19:L22,"&gt;=0"),ROUND(AVERAGEIF(L19:L22,"&gt;=0"),3),0)</f>
        <v>5.421</v>
      </c>
      <c r="P19" s="82" cm="1">
        <f>IFERROR(LOOKUP(2,1/(L19:L22&gt;0),L19:L22),0)</f>
        <v>5.421</v>
      </c>
      <c r="Q19" s="82" cm="1">
        <f>IFERROR(LOOKUP(2,1/(J19:J22&gt;0),J19:J22),0)</f>
        <v>5.5250000953674316</v>
      </c>
      <c r="R19" s="82">
        <f>N19*1000200010+O19*100010000+P19*10000+Q19</f>
        <v>1542408435.525</v>
      </c>
    </row>
    <row r="20">
      <c r="A20" s="306">
        <f>A19</f>
        <v>7</v>
      </c>
      <c r="B20" s="82" t="s">
        <v>96</v>
      </c>
      <c r="C20" s="82">
        <v>2</v>
      </c>
      <c r="D20" s="124" t="s">
        <v>97</v>
      </c>
      <c r="E20" s="125"/>
      <c r="F20" s="126" t="s">
        <v>46</v>
      </c>
      <c r="G20" s="127" t="str">
        <f>IF($G$3&lt;&gt;"",$G$3,"")</f>
        <v>Kür</v>
      </c>
      <c r="H20" s="128">
        <v>7.125</v>
      </c>
      <c r="I20" s="128">
        <v>5.64300012588501</v>
      </c>
      <c r="J20" s="128">
        <v>3.875</v>
      </c>
      <c r="K20" s="128">
        <v>5.2309999465942383</v>
      </c>
      <c r="L20" s="129">
        <f t="shared" si="0"/>
        <v>-1E-06</v>
      </c>
      <c r="M20" s="122">
        <f t="shared" si="1"/>
        <v>0</v>
      </c>
      <c r="N20" s="130">
        <f>SUM(M19:M22)</f>
        <v>1</v>
      </c>
      <c r="O20" s="131">
        <f>IF(COUNTIF(L19:L22,"&gt;=0"),ROUND(AVERAGEIF(L19:L22,"&gt;=0"),3),0)</f>
        <v>5.421</v>
      </c>
    </row>
    <row r="21">
      <c r="A21" s="132">
        <f>A19</f>
        <v>7</v>
      </c>
      <c r="B21" s="82" t="s">
        <v>96</v>
      </c>
      <c r="C21" s="82">
        <v>3</v>
      </c>
      <c r="D21" s="133" t="s">
        <v>47</v>
      </c>
      <c r="E21" s="125"/>
      <c r="F21" s="82" t="s">
        <v>98</v>
      </c>
      <c r="G21" s="127" t="str">
        <f>IF($G$4&lt;&gt;"",$G$4,"")</f>
        <v>Kür</v>
      </c>
      <c r="H21" s="128"/>
      <c r="I21" s="128"/>
      <c r="J21" s="128"/>
      <c r="K21" s="128"/>
      <c r="L21" s="129">
        <f t="shared" si="0"/>
        <v>-1E-06</v>
      </c>
      <c r="M21" s="122">
        <f t="shared" si="1"/>
        <v>0</v>
      </c>
      <c r="N21" s="130">
        <f>SUM(M19:M22)</f>
        <v>1</v>
      </c>
      <c r="O21" s="134">
        <f>IF(COUNTIF(L19:L22,"&gt;=0"),ROUND(AVERAGEIF(L19:L22,"&gt;=0"),3),0)</f>
        <v>5.421</v>
      </c>
    </row>
    <row r="22">
      <c r="A22" s="135">
        <f>A19</f>
        <v>7</v>
      </c>
      <c r="B22" s="112" t="s">
        <v>96</v>
      </c>
      <c r="C22" s="112">
        <v>4</v>
      </c>
      <c r="D22" s="109"/>
      <c r="E22" s="110"/>
      <c r="F22" s="112"/>
      <c r="G22" s="136">
        <f>IF($G$5&lt;&gt;"",$G$5,"")</f>
      </c>
      <c r="H22" s="137"/>
      <c r="I22" s="137"/>
      <c r="J22" s="137"/>
      <c r="K22" s="137"/>
      <c r="L22" s="138">
        <f t="shared" si="0"/>
        <v>-1E-06</v>
      </c>
      <c r="M22" s="122">
        <f t="shared" si="1"/>
        <v>0</v>
      </c>
      <c r="N22" s="139">
        <f>SUM(M19:M22)</f>
        <v>1</v>
      </c>
      <c r="O22" s="140">
        <f>IF(COUNTIF(L19:L22,"&gt;=0"),ROUND(AVERAGEIF(L19:L22,"&gt;=0"),3),0)</f>
        <v>5.421</v>
      </c>
    </row>
    <row r="23">
      <c r="A23" s="115">
        <f>ROUND(RANK(R23,$R$7:$R$234,0),0)</f>
        <v>6</v>
      </c>
      <c r="B23" s="116" t="s">
        <v>99</v>
      </c>
      <c r="C23" s="116">
        <v>1</v>
      </c>
      <c r="D23" s="117"/>
      <c r="E23" s="118"/>
      <c r="F23" s="116"/>
      <c r="G23" s="119" t="str">
        <f>IF($G$2&lt;&gt;"",$G$2,"")</f>
        <v>Grund</v>
      </c>
      <c r="H23" s="120">
        <v>4.9130001068115234</v>
      </c>
      <c r="I23" s="120">
        <v>5.86299991607666</v>
      </c>
      <c r="J23" s="120">
        <v>6.0749998092651367</v>
      </c>
      <c r="K23" s="120">
        <v>5.3130002021789551</v>
      </c>
      <c r="L23" s="121">
        <f t="shared" si="0"/>
        <v>5.541</v>
      </c>
      <c r="M23" s="122">
        <f t="shared" si="1"/>
        <v>1</v>
      </c>
      <c r="N23" s="122">
        <f>SUM(M23:M26)</f>
        <v>1</v>
      </c>
      <c r="O23" s="123">
        <f>IF(COUNTIF(L23:L26,"&gt;=0"),ROUND(AVERAGEIF(L23:L26,"&gt;=0"),3),0)</f>
        <v>5.541</v>
      </c>
      <c r="P23" s="82" cm="1">
        <f>IFERROR(LOOKUP(2,1/(L23:L26&gt;0),L23:L26),0)</f>
        <v>5.541</v>
      </c>
      <c r="Q23" s="82" cm="1">
        <f>IFERROR(LOOKUP(2,1/(J23:J26&gt;0),J23:J26),0)</f>
        <v>6.0749998092651367</v>
      </c>
      <c r="R23" s="82">
        <f>N23*1000200010+O23*100010000+P23*10000+Q23</f>
        <v>1554410836.0749998</v>
      </c>
    </row>
    <row r="24">
      <c r="A24" s="306">
        <f>A23</f>
        <v>6</v>
      </c>
      <c r="B24" s="82" t="s">
        <v>99</v>
      </c>
      <c r="C24" s="82">
        <v>2</v>
      </c>
      <c r="D24" s="124" t="s">
        <v>100</v>
      </c>
      <c r="E24" s="125"/>
      <c r="F24" s="126" t="s">
        <v>74</v>
      </c>
      <c r="G24" s="127" t="str">
        <f>IF($G$3&lt;&gt;"",$G$3,"")</f>
        <v>Kür</v>
      </c>
      <c r="H24" s="128">
        <v>6.0529999732971191</v>
      </c>
      <c r="I24" s="128">
        <v>6.059999942779541</v>
      </c>
      <c r="J24" s="128">
        <v>5.75</v>
      </c>
      <c r="K24" s="128">
        <v>6.3210000991821289</v>
      </c>
      <c r="L24" s="129">
        <f t="shared" si="0"/>
        <v>-1E-06</v>
      </c>
      <c r="M24" s="122">
        <f t="shared" si="1"/>
        <v>0</v>
      </c>
      <c r="N24" s="130">
        <f>SUM(M23:M26)</f>
        <v>1</v>
      </c>
      <c r="O24" s="131">
        <f>IF(COUNTIF(L23:L26,"&gt;=0"),ROUND(AVERAGEIF(L23:L26,"&gt;=0"),3),0)</f>
        <v>5.541</v>
      </c>
    </row>
    <row r="25">
      <c r="A25" s="132">
        <f>A23</f>
        <v>6</v>
      </c>
      <c r="B25" s="82" t="s">
        <v>99</v>
      </c>
      <c r="C25" s="82">
        <v>3</v>
      </c>
      <c r="D25" s="133" t="s">
        <v>83</v>
      </c>
      <c r="E25" s="125"/>
      <c r="F25" s="82" t="s">
        <v>101</v>
      </c>
      <c r="G25" s="127" t="str">
        <f>IF($G$4&lt;&gt;"",$G$4,"")</f>
        <v>Kür</v>
      </c>
      <c r="H25" s="128"/>
      <c r="I25" s="128"/>
      <c r="J25" s="128"/>
      <c r="K25" s="128"/>
      <c r="L25" s="129">
        <f t="shared" si="0"/>
        <v>-1E-06</v>
      </c>
      <c r="M25" s="122">
        <f t="shared" si="1"/>
        <v>0</v>
      </c>
      <c r="N25" s="130">
        <f>SUM(M23:M26)</f>
        <v>1</v>
      </c>
      <c r="O25" s="134">
        <f>IF(COUNTIF(L23:L26,"&gt;=0"),ROUND(AVERAGEIF(L23:L26,"&gt;=0"),3),0)</f>
        <v>5.541</v>
      </c>
    </row>
    <row r="26">
      <c r="A26" s="135">
        <f>A23</f>
        <v>6</v>
      </c>
      <c r="B26" s="112" t="s">
        <v>99</v>
      </c>
      <c r="C26" s="112">
        <v>4</v>
      </c>
      <c r="D26" s="109"/>
      <c r="E26" s="110"/>
      <c r="F26" s="112"/>
      <c r="G26" s="136">
        <f>IF($G$5&lt;&gt;"",$G$5,"")</f>
      </c>
      <c r="H26" s="137"/>
      <c r="I26" s="137"/>
      <c r="J26" s="137"/>
      <c r="K26" s="137"/>
      <c r="L26" s="138">
        <f t="shared" si="0"/>
        <v>-1E-06</v>
      </c>
      <c r="M26" s="122">
        <f t="shared" si="1"/>
        <v>0</v>
      </c>
      <c r="N26" s="139">
        <f>SUM(M23:M26)</f>
        <v>1</v>
      </c>
      <c r="O26" s="140">
        <f>IF(COUNTIF(L23:L26,"&gt;=0"),ROUND(AVERAGEIF(L23:L26,"&gt;=0"),3),0)</f>
        <v>5.541</v>
      </c>
    </row>
    <row r="27">
      <c r="A27" s="115">
        <f>ROUND(RANK(R27,$R$7:$R$234,0),0)</f>
        <v>9</v>
      </c>
      <c r="B27" s="116" t="s">
        <v>102</v>
      </c>
      <c r="C27" s="116">
        <v>1</v>
      </c>
      <c r="D27" s="117"/>
      <c r="E27" s="118"/>
      <c r="F27" s="116"/>
      <c r="G27" s="119" t="str">
        <f>IF($G$2&lt;&gt;"",$G$2,"")</f>
        <v>Grund</v>
      </c>
      <c r="H27" s="120">
        <v>5.52400016784668</v>
      </c>
      <c r="I27" s="120">
        <v>4.9250001907348633</v>
      </c>
      <c r="J27" s="120">
        <v>5.3499999046325684</v>
      </c>
      <c r="K27" s="120">
        <v>5</v>
      </c>
      <c r="L27" s="121">
        <f t="shared" si="0"/>
        <v>5.2</v>
      </c>
      <c r="M27" s="122">
        <f t="shared" si="1"/>
        <v>1</v>
      </c>
      <c r="N27" s="122">
        <f>SUM(M27:M30)</f>
        <v>1</v>
      </c>
      <c r="O27" s="123">
        <f>IF(COUNTIF(L27:L30,"&gt;=0"),ROUND(AVERAGEIF(L27:L30,"&gt;=0"),3),0)</f>
        <v>5.2</v>
      </c>
      <c r="P27" s="82" cm="1">
        <f>IFERROR(LOOKUP(2,1/(L27:L30&gt;0),L27:L30),0)</f>
        <v>5.2</v>
      </c>
      <c r="Q27" s="82" cm="1">
        <f>IFERROR(LOOKUP(2,1/(J27:J30&gt;0),J27:J30),0)</f>
        <v>5.3499999046325684</v>
      </c>
      <c r="R27" s="82">
        <f>N27*1000200010+O27*100010000+P27*10000+Q27</f>
        <v>1520304015.35</v>
      </c>
    </row>
    <row r="28">
      <c r="A28" s="306">
        <f>A27</f>
        <v>9</v>
      </c>
      <c r="B28" s="82" t="s">
        <v>102</v>
      </c>
      <c r="C28" s="82">
        <v>2</v>
      </c>
      <c r="D28" s="124" t="s">
        <v>103</v>
      </c>
      <c r="E28" s="125"/>
      <c r="F28" s="126" t="s">
        <v>26</v>
      </c>
      <c r="G28" s="127" t="str">
        <f>IF($G$3&lt;&gt;"",$G$3,"")</f>
        <v>Kür</v>
      </c>
      <c r="H28" s="128">
        <v>4.5729999542236328</v>
      </c>
      <c r="I28" s="128">
        <v>5.7600002288818359</v>
      </c>
      <c r="J28" s="128">
        <v>5.5</v>
      </c>
      <c r="K28" s="128">
        <v>4.7849998474121094</v>
      </c>
      <c r="L28" s="129">
        <f t="shared" si="0"/>
        <v>-1E-06</v>
      </c>
      <c r="M28" s="122">
        <f t="shared" si="1"/>
        <v>0</v>
      </c>
      <c r="N28" s="130">
        <f>SUM(M27:M30)</f>
        <v>1</v>
      </c>
      <c r="O28" s="131">
        <f>IF(COUNTIF(L27:L30,"&gt;=0"),ROUND(AVERAGEIF(L27:L30,"&gt;=0"),3),0)</f>
        <v>5.2</v>
      </c>
    </row>
    <row r="29">
      <c r="A29" s="132">
        <f>A27</f>
        <v>9</v>
      </c>
      <c r="B29" s="82" t="s">
        <v>102</v>
      </c>
      <c r="C29" s="82">
        <v>3</v>
      </c>
      <c r="D29" s="133" t="s">
        <v>104</v>
      </c>
      <c r="E29" s="125"/>
      <c r="F29" s="82" t="s">
        <v>105</v>
      </c>
      <c r="G29" s="127" t="str">
        <f>IF($G$4&lt;&gt;"",$G$4,"")</f>
        <v>Kür</v>
      </c>
      <c r="H29" s="128"/>
      <c r="I29" s="128"/>
      <c r="J29" s="128"/>
      <c r="K29" s="128"/>
      <c r="L29" s="129">
        <f t="shared" si="0"/>
        <v>-1E-06</v>
      </c>
      <c r="M29" s="122">
        <f t="shared" si="1"/>
        <v>0</v>
      </c>
      <c r="N29" s="130">
        <f>SUM(M27:M30)</f>
        <v>1</v>
      </c>
      <c r="O29" s="134">
        <f>IF(COUNTIF(L27:L30,"&gt;=0"),ROUND(AVERAGEIF(L27:L30,"&gt;=0"),3),0)</f>
        <v>5.2</v>
      </c>
    </row>
    <row r="30">
      <c r="A30" s="135">
        <f>A27</f>
        <v>9</v>
      </c>
      <c r="B30" s="112" t="s">
        <v>102</v>
      </c>
      <c r="C30" s="112">
        <v>4</v>
      </c>
      <c r="D30" s="109"/>
      <c r="E30" s="110"/>
      <c r="F30" s="112"/>
      <c r="G30" s="136">
        <f>IF($G$5&lt;&gt;"",$G$5,"")</f>
      </c>
      <c r="H30" s="137"/>
      <c r="I30" s="137"/>
      <c r="J30" s="137"/>
      <c r="K30" s="137"/>
      <c r="L30" s="138">
        <f t="shared" si="0"/>
        <v>-1E-06</v>
      </c>
      <c r="M30" s="122">
        <f t="shared" si="1"/>
        <v>0</v>
      </c>
      <c r="N30" s="139">
        <f>SUM(M27:M30)</f>
        <v>1</v>
      </c>
      <c r="O30" s="140">
        <f>IF(COUNTIF(L27:L30,"&gt;=0"),ROUND(AVERAGEIF(L27:L30,"&gt;=0"),3),0)</f>
        <v>5.2</v>
      </c>
    </row>
    <row r="31">
      <c r="A31" s="115">
        <f>ROUND(RANK(R31,$R$7:$R$234,0),0)</f>
        <v>3</v>
      </c>
      <c r="B31" s="116" t="s">
        <v>106</v>
      </c>
      <c r="C31" s="116">
        <v>1</v>
      </c>
      <c r="D31" s="117"/>
      <c r="E31" s="118"/>
      <c r="F31" s="116"/>
      <c r="G31" s="119" t="str">
        <f>IF($G$2&lt;&gt;"",$G$2,"")</f>
        <v>Grund</v>
      </c>
      <c r="H31" s="120">
        <v>6.5840001106262207</v>
      </c>
      <c r="I31" s="120">
        <v>5.7880001068115234</v>
      </c>
      <c r="J31" s="120">
        <v>5.5</v>
      </c>
      <c r="K31" s="120">
        <v>6.125</v>
      </c>
      <c r="L31" s="121">
        <f t="shared" si="0"/>
        <v>5.999</v>
      </c>
      <c r="M31" s="122">
        <f t="shared" si="1"/>
        <v>1</v>
      </c>
      <c r="N31" s="122">
        <f>SUM(M31:M34)</f>
        <v>1</v>
      </c>
      <c r="O31" s="123">
        <f>IF(COUNTIF(L31:L34,"&gt;=0"),ROUND(AVERAGEIF(L31:L34,"&gt;=0"),3),0)</f>
        <v>5.999</v>
      </c>
      <c r="P31" s="82" cm="1">
        <f>IFERROR(LOOKUP(2,1/(L31:L34&gt;0),L31:L34),0)</f>
        <v>5.999</v>
      </c>
      <c r="Q31" s="82" cm="1">
        <f>IFERROR(LOOKUP(2,1/(J31:J34&gt;0),J31:J34),0)</f>
        <v>5.5</v>
      </c>
      <c r="R31" s="82">
        <f>N31*1000200010+O31*100010000+P31*10000+Q31</f>
        <v>1600219995.5</v>
      </c>
    </row>
    <row r="32">
      <c r="A32" s="306">
        <f>A31</f>
        <v>3</v>
      </c>
      <c r="B32" s="82" t="s">
        <v>106</v>
      </c>
      <c r="C32" s="82">
        <v>2</v>
      </c>
      <c r="D32" s="124" t="s">
        <v>107</v>
      </c>
      <c r="E32" s="125"/>
      <c r="F32" s="126" t="s">
        <v>26</v>
      </c>
      <c r="G32" s="127" t="str">
        <f>IF($G$3&lt;&gt;"",$G$3,"")</f>
        <v>Kür</v>
      </c>
      <c r="H32" s="128">
        <v>5.9549999237060547</v>
      </c>
      <c r="I32" s="128">
        <v>6.2249999046325684</v>
      </c>
      <c r="J32" s="128">
        <v>6.6999998092651367</v>
      </c>
      <c r="K32" s="128">
        <v>5.804999828338623</v>
      </c>
      <c r="L32" s="129">
        <f t="shared" si="0"/>
        <v>-1E-06</v>
      </c>
      <c r="M32" s="122">
        <f t="shared" si="1"/>
        <v>0</v>
      </c>
      <c r="N32" s="130">
        <f>SUM(M31:M34)</f>
        <v>1</v>
      </c>
      <c r="O32" s="131">
        <f>IF(COUNTIF(L31:L34,"&gt;=0"),ROUND(AVERAGEIF(L31:L34,"&gt;=0"),3),0)</f>
        <v>5.999</v>
      </c>
    </row>
    <row r="33">
      <c r="A33" s="132">
        <f>A31</f>
        <v>3</v>
      </c>
      <c r="B33" s="82" t="s">
        <v>106</v>
      </c>
      <c r="C33" s="82">
        <v>3</v>
      </c>
      <c r="D33" s="133" t="s">
        <v>108</v>
      </c>
      <c r="E33" s="125"/>
      <c r="F33" s="82" t="s">
        <v>109</v>
      </c>
      <c r="G33" s="127" t="str">
        <f>IF($G$4&lt;&gt;"",$G$4,"")</f>
        <v>Kür</v>
      </c>
      <c r="H33" s="128"/>
      <c r="I33" s="128"/>
      <c r="J33" s="128"/>
      <c r="K33" s="128"/>
      <c r="L33" s="129">
        <f t="shared" si="0"/>
        <v>-1E-06</v>
      </c>
      <c r="M33" s="122">
        <f t="shared" si="1"/>
        <v>0</v>
      </c>
      <c r="N33" s="130">
        <f>SUM(M31:M34)</f>
        <v>1</v>
      </c>
      <c r="O33" s="134">
        <f>IF(COUNTIF(L31:L34,"&gt;=0"),ROUND(AVERAGEIF(L31:L34,"&gt;=0"),3),0)</f>
        <v>5.999</v>
      </c>
    </row>
    <row r="34">
      <c r="A34" s="135">
        <f>A31</f>
        <v>3</v>
      </c>
      <c r="B34" s="112" t="s">
        <v>106</v>
      </c>
      <c r="C34" s="112">
        <v>4</v>
      </c>
      <c r="D34" s="109"/>
      <c r="E34" s="110"/>
      <c r="F34" s="112"/>
      <c r="G34" s="136">
        <f>IF($G$5&lt;&gt;"",$G$5,"")</f>
      </c>
      <c r="H34" s="137"/>
      <c r="I34" s="137"/>
      <c r="J34" s="137"/>
      <c r="K34" s="137"/>
      <c r="L34" s="138">
        <f t="shared" si="0"/>
        <v>-1E-06</v>
      </c>
      <c r="M34" s="122">
        <f t="shared" si="1"/>
        <v>0</v>
      </c>
      <c r="N34" s="139">
        <f>SUM(M31:M34)</f>
        <v>1</v>
      </c>
      <c r="O34" s="140">
        <f>IF(COUNTIF(L31:L34,"&gt;=0"),ROUND(AVERAGEIF(L31:L34,"&gt;=0"),3),0)</f>
        <v>5.999</v>
      </c>
    </row>
    <row r="35">
      <c r="A35" s="115">
        <f>ROUND(RANK(R35,$R$7:$R$234,0),0)</f>
        <v>4</v>
      </c>
      <c r="B35" s="116" t="s">
        <v>110</v>
      </c>
      <c r="C35" s="116">
        <v>1</v>
      </c>
      <c r="D35" s="117"/>
      <c r="E35" s="118"/>
      <c r="F35" s="116"/>
      <c r="G35" s="119" t="str">
        <f>IF($G$2&lt;&gt;"",$G$2,"")</f>
        <v>Grund</v>
      </c>
      <c r="H35" s="120">
        <v>6.125</v>
      </c>
      <c r="I35" s="120">
        <v>6.0500001907348633</v>
      </c>
      <c r="J35" s="120">
        <v>5.9130001068115234</v>
      </c>
      <c r="K35" s="120">
        <v>5.75</v>
      </c>
      <c r="L35" s="121">
        <f t="shared" si="0"/>
        <v>5.96</v>
      </c>
      <c r="M35" s="122">
        <f t="shared" si="1"/>
        <v>1</v>
      </c>
      <c r="N35" s="122">
        <f>SUM(M35:M38)</f>
        <v>1</v>
      </c>
      <c r="O35" s="123">
        <f>IF(COUNTIF(L35:L38,"&gt;=0"),ROUND(AVERAGEIF(L35:L38,"&gt;=0"),3),0)</f>
        <v>5.96</v>
      </c>
      <c r="P35" s="82" cm="1">
        <f>IFERROR(LOOKUP(2,1/(L35:L38&gt;0),L35:L38),0)</f>
        <v>5.96</v>
      </c>
      <c r="Q35" s="82" cm="1">
        <f>IFERROR(LOOKUP(2,1/(J35:J38&gt;0),J35:J38),0)</f>
        <v>5.9130001068115234</v>
      </c>
      <c r="R35" s="82">
        <f>N35*1000200010+O35*100010000+P35*10000+Q35</f>
        <v>1596319215.913</v>
      </c>
    </row>
    <row r="36">
      <c r="A36" s="306">
        <f>A35</f>
        <v>4</v>
      </c>
      <c r="B36" s="82" t="s">
        <v>110</v>
      </c>
      <c r="C36" s="82">
        <v>2</v>
      </c>
      <c r="D36" s="124" t="s">
        <v>111</v>
      </c>
      <c r="E36" s="125"/>
      <c r="F36" s="126" t="s">
        <v>52</v>
      </c>
      <c r="G36" s="127" t="str">
        <f>IF($G$3&lt;&gt;"",$G$3,"")</f>
        <v>Kür</v>
      </c>
      <c r="H36" s="128">
        <v>5.7699999809265137</v>
      </c>
      <c r="I36" s="128">
        <v>6.8400001525878906</v>
      </c>
      <c r="J36" s="128">
        <v>6.0250000953674316</v>
      </c>
      <c r="K36" s="128">
        <v>6.3460001945495605</v>
      </c>
      <c r="L36" s="129">
        <f t="shared" si="0"/>
        <v>-1E-06</v>
      </c>
      <c r="M36" s="122">
        <f t="shared" si="1"/>
        <v>0</v>
      </c>
      <c r="N36" s="130">
        <f>SUM(M35:M38)</f>
        <v>1</v>
      </c>
      <c r="O36" s="131">
        <f>IF(COUNTIF(L35:L38,"&gt;=0"),ROUND(AVERAGEIF(L35:L38,"&gt;=0"),3),0)</f>
        <v>5.96</v>
      </c>
    </row>
    <row r="37">
      <c r="A37" s="132">
        <f>A35</f>
        <v>4</v>
      </c>
      <c r="B37" s="82" t="s">
        <v>110</v>
      </c>
      <c r="C37" s="82">
        <v>3</v>
      </c>
      <c r="D37" s="133" t="s">
        <v>53</v>
      </c>
      <c r="E37" s="125"/>
      <c r="F37" s="82" t="s">
        <v>112</v>
      </c>
      <c r="G37" s="127" t="str">
        <f>IF($G$4&lt;&gt;"",$G$4,"")</f>
        <v>Kür</v>
      </c>
      <c r="H37" s="128"/>
      <c r="I37" s="128"/>
      <c r="J37" s="128"/>
      <c r="K37" s="128"/>
      <c r="L37" s="129">
        <f t="shared" si="0"/>
        <v>-1E-06</v>
      </c>
      <c r="M37" s="122">
        <f t="shared" si="1"/>
        <v>0</v>
      </c>
      <c r="N37" s="130">
        <f>SUM(M35:M38)</f>
        <v>1</v>
      </c>
      <c r="O37" s="134">
        <f>IF(COUNTIF(L35:L38,"&gt;=0"),ROUND(AVERAGEIF(L35:L38,"&gt;=0"),3),0)</f>
        <v>5.96</v>
      </c>
    </row>
    <row r="38">
      <c r="A38" s="135">
        <f>A35</f>
        <v>4</v>
      </c>
      <c r="B38" s="112" t="s">
        <v>110</v>
      </c>
      <c r="C38" s="112">
        <v>4</v>
      </c>
      <c r="D38" s="109"/>
      <c r="E38" s="110"/>
      <c r="F38" s="112"/>
      <c r="G38" s="136">
        <f>IF($G$5&lt;&gt;"",$G$5,"")</f>
      </c>
      <c r="H38" s="137"/>
      <c r="I38" s="137"/>
      <c r="J38" s="137"/>
      <c r="K38" s="137"/>
      <c r="L38" s="138">
        <f t="shared" si="0"/>
        <v>-1E-06</v>
      </c>
      <c r="M38" s="122">
        <f t="shared" si="1"/>
        <v>0</v>
      </c>
      <c r="N38" s="139">
        <f>SUM(M35:M38)</f>
        <v>1</v>
      </c>
      <c r="O38" s="140">
        <f>IF(COUNTIF(L35:L38,"&gt;=0"),ROUND(AVERAGEIF(L35:L38,"&gt;=0"),3),0)</f>
        <v>5.96</v>
      </c>
    </row>
    <row r="39">
      <c r="A39" s="115">
        <f>ROUND(RANK(R39,$R$7:$R$234,0),0)</f>
        <v>10</v>
      </c>
      <c r="B39" s="116" t="s">
        <v>113</v>
      </c>
      <c r="C39" s="116">
        <v>1</v>
      </c>
      <c r="D39" s="117"/>
      <c r="E39" s="118"/>
      <c r="F39" s="116"/>
      <c r="G39" s="119" t="str">
        <f>IF($G$2&lt;&gt;"",$G$2,"")</f>
        <v>Grund</v>
      </c>
      <c r="H39" s="120">
        <v>7.5749998092651367</v>
      </c>
      <c r="I39" s="120">
        <v>4.61299991607666</v>
      </c>
      <c r="J39" s="120">
        <v>4.1630001068115234</v>
      </c>
      <c r="K39" s="120">
        <v>4</v>
      </c>
      <c r="L39" s="121">
        <f ref="L39:L70" t="shared" si="2">IF(COUNTBLANK(H39:K39)=0,ROUND(AVERAGE(H39:K39),3),-0.000001)</f>
        <v>5.088</v>
      </c>
      <c r="M39" s="122">
        <f ref="M39:M70" t="shared" si="3">IF(COUNTBLANK(H39:K39)=0,1,0)</f>
        <v>1</v>
      </c>
      <c r="N39" s="122">
        <f>SUM(M39:M42)</f>
        <v>1</v>
      </c>
      <c r="O39" s="123">
        <f>IF(COUNTIF(L39:L42,"&gt;=0"),ROUND(AVERAGEIF(L39:L42,"&gt;=0"),3),0)</f>
        <v>5.088</v>
      </c>
      <c r="P39" s="82" cm="1">
        <f>IFERROR(LOOKUP(2,1/(L39:L42&gt;0),L39:L42),0)</f>
        <v>5.088</v>
      </c>
      <c r="Q39" s="82" cm="1">
        <f>IFERROR(LOOKUP(2,1/(J39:J42&gt;0),J39:J42),0)</f>
        <v>4.1630001068115234</v>
      </c>
      <c r="R39" s="82">
        <f>N39*1000200010+O39*100010000+P39*10000+Q39</f>
        <v>1509101774.163</v>
      </c>
    </row>
    <row r="40">
      <c r="A40" s="306">
        <f>A39</f>
        <v>10</v>
      </c>
      <c r="B40" s="82" t="s">
        <v>113</v>
      </c>
      <c r="C40" s="82">
        <v>2</v>
      </c>
      <c r="D40" s="124" t="s">
        <v>114</v>
      </c>
      <c r="E40" s="125"/>
      <c r="F40" s="126" t="s">
        <v>46</v>
      </c>
      <c r="G40" s="127" t="str">
        <f>IF($G$3&lt;&gt;"",$G$3,"")</f>
        <v>Kür</v>
      </c>
      <c r="H40" s="128">
        <v>6.744999885559082</v>
      </c>
      <c r="I40" s="128">
        <v>6.5900001525878906</v>
      </c>
      <c r="J40" s="128">
        <v>5.9749999046325684</v>
      </c>
      <c r="K40" s="128">
        <v>6.1880002021789551</v>
      </c>
      <c r="L40" s="129">
        <f t="shared" si="2"/>
        <v>-1E-06</v>
      </c>
      <c r="M40" s="122">
        <f t="shared" si="3"/>
        <v>0</v>
      </c>
      <c r="N40" s="130">
        <f>SUM(M39:M42)</f>
        <v>1</v>
      </c>
      <c r="O40" s="131">
        <f>IF(COUNTIF(L39:L42,"&gt;=0"),ROUND(AVERAGEIF(L39:L42,"&gt;=0"),3),0)</f>
        <v>5.088</v>
      </c>
    </row>
    <row r="41">
      <c r="A41" s="132">
        <f>A39</f>
        <v>10</v>
      </c>
      <c r="B41" s="82" t="s">
        <v>113</v>
      </c>
      <c r="C41" s="82">
        <v>3</v>
      </c>
      <c r="D41" s="133" t="s">
        <v>47</v>
      </c>
      <c r="E41" s="125"/>
      <c r="F41" s="82" t="s">
        <v>115</v>
      </c>
      <c r="G41" s="127" t="str">
        <f>IF($G$4&lt;&gt;"",$G$4,"")</f>
        <v>Kür</v>
      </c>
      <c r="H41" s="128"/>
      <c r="I41" s="128"/>
      <c r="J41" s="128"/>
      <c r="K41" s="128"/>
      <c r="L41" s="129">
        <f t="shared" si="2"/>
        <v>-1E-06</v>
      </c>
      <c r="M41" s="122">
        <f t="shared" si="3"/>
        <v>0</v>
      </c>
      <c r="N41" s="130">
        <f>SUM(M39:M42)</f>
        <v>1</v>
      </c>
      <c r="O41" s="134">
        <f>IF(COUNTIF(L39:L42,"&gt;=0"),ROUND(AVERAGEIF(L39:L42,"&gt;=0"),3),0)</f>
        <v>5.088</v>
      </c>
    </row>
    <row r="42">
      <c r="A42" s="135">
        <f>A39</f>
        <v>10</v>
      </c>
      <c r="B42" s="112" t="s">
        <v>113</v>
      </c>
      <c r="C42" s="112">
        <v>4</v>
      </c>
      <c r="D42" s="109"/>
      <c r="E42" s="110"/>
      <c r="F42" s="112"/>
      <c r="G42" s="136">
        <f>IF($G$5&lt;&gt;"",$G$5,"")</f>
      </c>
      <c r="H42" s="137"/>
      <c r="I42" s="137"/>
      <c r="J42" s="137"/>
      <c r="K42" s="137"/>
      <c r="L42" s="138">
        <f t="shared" si="2"/>
        <v>-1E-06</v>
      </c>
      <c r="M42" s="122">
        <f t="shared" si="3"/>
        <v>0</v>
      </c>
      <c r="N42" s="139">
        <f>SUM(M39:M42)</f>
        <v>1</v>
      </c>
      <c r="O42" s="140">
        <f>IF(COUNTIF(L39:L42,"&gt;=0"),ROUND(AVERAGEIF(L39:L42,"&gt;=0"),3),0)</f>
        <v>5.088</v>
      </c>
    </row>
    <row r="43">
      <c r="A43" s="115">
        <f>ROUND(RANK(R43,$R$7:$R$234,0),0)</f>
        <v>2</v>
      </c>
      <c r="B43" s="116" t="s">
        <v>116</v>
      </c>
      <c r="C43" s="116">
        <v>1</v>
      </c>
      <c r="D43" s="117"/>
      <c r="E43" s="118"/>
      <c r="F43" s="116"/>
      <c r="G43" s="119" t="str">
        <f>IF($G$2&lt;&gt;"",$G$2,"")</f>
        <v>Grund</v>
      </c>
      <c r="H43" s="120">
        <v>7.6380000114440918</v>
      </c>
      <c r="I43" s="120">
        <v>5.7880001068115234</v>
      </c>
      <c r="J43" s="120">
        <v>5.4250001907348633</v>
      </c>
      <c r="K43" s="120">
        <v>6.0630002021789551</v>
      </c>
      <c r="L43" s="121">
        <f t="shared" si="2"/>
        <v>6.229</v>
      </c>
      <c r="M43" s="122">
        <f t="shared" si="3"/>
        <v>1</v>
      </c>
      <c r="N43" s="122">
        <f>SUM(M43:M46)</f>
        <v>1</v>
      </c>
      <c r="O43" s="123">
        <f>IF(COUNTIF(L43:L46,"&gt;=0"),ROUND(AVERAGEIF(L43:L46,"&gt;=0"),3),0)</f>
        <v>6.229</v>
      </c>
      <c r="P43" s="82" cm="1">
        <f>IFERROR(LOOKUP(2,1/(L43:L46&gt;0),L43:L46),0)</f>
        <v>6.229</v>
      </c>
      <c r="Q43" s="82" cm="1">
        <f>IFERROR(LOOKUP(2,1/(J43:J46&gt;0),J43:J46),0)</f>
        <v>5.4250001907348633</v>
      </c>
      <c r="R43" s="82">
        <f>N43*1000200010+O43*100010000+P43*10000+Q43</f>
        <v>1623224595.4250002</v>
      </c>
    </row>
    <row r="44">
      <c r="A44" s="306">
        <f>A43</f>
        <v>2</v>
      </c>
      <c r="B44" s="82" t="s">
        <v>116</v>
      </c>
      <c r="C44" s="82">
        <v>2</v>
      </c>
      <c r="D44" s="124" t="s">
        <v>117</v>
      </c>
      <c r="E44" s="125"/>
      <c r="F44" s="126" t="s">
        <v>46</v>
      </c>
      <c r="G44" s="127" t="str">
        <f>IF($G$3&lt;&gt;"",$G$3,"")</f>
        <v>Kür</v>
      </c>
      <c r="H44" s="128">
        <v>7.3029999732971191</v>
      </c>
      <c r="I44" s="128">
        <v>5.869999885559082</v>
      </c>
      <c r="J44" s="128">
        <v>6.9000000953674316</v>
      </c>
      <c r="K44" s="128">
        <v>6.25</v>
      </c>
      <c r="L44" s="129">
        <f t="shared" si="2"/>
        <v>-1E-06</v>
      </c>
      <c r="M44" s="122">
        <f t="shared" si="3"/>
        <v>0</v>
      </c>
      <c r="N44" s="130">
        <f>SUM(M43:M46)</f>
        <v>1</v>
      </c>
      <c r="O44" s="131">
        <f>IF(COUNTIF(L43:L46,"&gt;=0"),ROUND(AVERAGEIF(L43:L46,"&gt;=0"),3),0)</f>
        <v>6.229</v>
      </c>
    </row>
    <row r="45">
      <c r="A45" s="132">
        <f>A43</f>
        <v>2</v>
      </c>
      <c r="B45" s="82" t="s">
        <v>116</v>
      </c>
      <c r="C45" s="82">
        <v>3</v>
      </c>
      <c r="D45" s="133" t="s">
        <v>47</v>
      </c>
      <c r="E45" s="125"/>
      <c r="F45" s="82" t="s">
        <v>115</v>
      </c>
      <c r="G45" s="127" t="str">
        <f>IF($G$4&lt;&gt;"",$G$4,"")</f>
        <v>Kür</v>
      </c>
      <c r="H45" s="128"/>
      <c r="I45" s="128"/>
      <c r="J45" s="128"/>
      <c r="K45" s="128"/>
      <c r="L45" s="129">
        <f t="shared" si="2"/>
        <v>-1E-06</v>
      </c>
      <c r="M45" s="122">
        <f t="shared" si="3"/>
        <v>0</v>
      </c>
      <c r="N45" s="130">
        <f>SUM(M43:M46)</f>
        <v>1</v>
      </c>
      <c r="O45" s="134">
        <f>IF(COUNTIF(L43:L46,"&gt;=0"),ROUND(AVERAGEIF(L43:L46,"&gt;=0"),3),0)</f>
        <v>6.229</v>
      </c>
    </row>
    <row r="46">
      <c r="A46" s="135">
        <f>A43</f>
        <v>2</v>
      </c>
      <c r="B46" s="112" t="s">
        <v>116</v>
      </c>
      <c r="C46" s="112">
        <v>4</v>
      </c>
      <c r="D46" s="109"/>
      <c r="E46" s="110"/>
      <c r="F46" s="112"/>
      <c r="G46" s="136">
        <f>IF($G$5&lt;&gt;"",$G$5,"")</f>
      </c>
      <c r="H46" s="137"/>
      <c r="I46" s="137"/>
      <c r="J46" s="137"/>
      <c r="K46" s="137"/>
      <c r="L46" s="138">
        <f t="shared" si="2"/>
        <v>-1E-06</v>
      </c>
      <c r="M46" s="122">
        <f t="shared" si="3"/>
        <v>0</v>
      </c>
      <c r="N46" s="139">
        <f>SUM(M43:M46)</f>
        <v>1</v>
      </c>
      <c r="O46" s="140">
        <f>IF(COUNTIF(L43:L46,"&gt;=0"),ROUND(AVERAGEIF(L43:L46,"&gt;=0"),3),0)</f>
        <v>6.229</v>
      </c>
    </row>
    <row r="47">
      <c r="A47" s="115">
        <f>ROUND(RANK(R47,$R$7:$R$234,0),0)</f>
        <v>1</v>
      </c>
      <c r="B47" s="116" t="s">
        <v>118</v>
      </c>
      <c r="C47" s="116">
        <v>1</v>
      </c>
      <c r="D47" s="117"/>
      <c r="E47" s="118"/>
      <c r="F47" s="116"/>
      <c r="G47" s="119" t="str">
        <f>IF($G$2&lt;&gt;"",$G$2,"")</f>
        <v>Grund</v>
      </c>
      <c r="H47" s="120">
        <v>6.7649998664855957</v>
      </c>
      <c r="I47" s="120">
        <v>6.8000001907348633</v>
      </c>
      <c r="J47" s="120">
        <v>7.4000000953674316</v>
      </c>
      <c r="K47" s="120">
        <v>6.375</v>
      </c>
      <c r="L47" s="121">
        <f t="shared" si="2"/>
        <v>6.835</v>
      </c>
      <c r="M47" s="122">
        <f t="shared" si="3"/>
        <v>1</v>
      </c>
      <c r="N47" s="122">
        <f>SUM(M47:M50)</f>
        <v>1</v>
      </c>
      <c r="O47" s="123">
        <f>IF(COUNTIF(L47:L50,"&gt;=0"),ROUND(AVERAGEIF(L47:L50,"&gt;=0"),3),0)</f>
        <v>6.835</v>
      </c>
      <c r="P47" s="82" cm="1">
        <f>IFERROR(LOOKUP(2,1/(L47:L50&gt;0),L47:L50),0)</f>
        <v>6.835</v>
      </c>
      <c r="Q47" s="82" cm="1">
        <f>IFERROR(LOOKUP(2,1/(J47:J50&gt;0),J47:J50),0)</f>
        <v>7.4000000953674316</v>
      </c>
      <c r="R47" s="82">
        <f>N47*1000200010+O47*100010000+P47*10000+Q47</f>
        <v>1683836717.4</v>
      </c>
    </row>
    <row r="48">
      <c r="A48" s="306">
        <f>A47</f>
        <v>1</v>
      </c>
      <c r="B48" s="82" t="s">
        <v>118</v>
      </c>
      <c r="C48" s="82">
        <v>2</v>
      </c>
      <c r="D48" s="124" t="s">
        <v>119</v>
      </c>
      <c r="E48" s="125"/>
      <c r="F48" s="126" t="s">
        <v>52</v>
      </c>
      <c r="G48" s="127" t="str">
        <f>IF($G$3&lt;&gt;"",$G$3,"")</f>
        <v>Kür</v>
      </c>
      <c r="H48" s="128">
        <v>6.5900001525878906</v>
      </c>
      <c r="I48" s="128">
        <v>7.9920001029968262</v>
      </c>
      <c r="J48" s="128">
        <v>7.375</v>
      </c>
      <c r="K48" s="128">
        <v>8.3999996185302734</v>
      </c>
      <c r="L48" s="129">
        <f t="shared" si="2"/>
        <v>-1E-06</v>
      </c>
      <c r="M48" s="122">
        <f t="shared" si="3"/>
        <v>0</v>
      </c>
      <c r="N48" s="130">
        <f>SUM(M47:M50)</f>
        <v>1</v>
      </c>
      <c r="O48" s="131">
        <f>IF(COUNTIF(L47:L50,"&gt;=0"),ROUND(AVERAGEIF(L47:L50,"&gt;=0"),3),0)</f>
        <v>6.835</v>
      </c>
    </row>
    <row r="49">
      <c r="A49" s="132">
        <f>A47</f>
        <v>1</v>
      </c>
      <c r="B49" s="82" t="s">
        <v>118</v>
      </c>
      <c r="C49" s="82">
        <v>3</v>
      </c>
      <c r="D49" s="133" t="s">
        <v>75</v>
      </c>
      <c r="E49" s="125"/>
      <c r="F49" s="82" t="s">
        <v>76</v>
      </c>
      <c r="G49" s="127" t="str">
        <f>IF($G$4&lt;&gt;"",$G$4,"")</f>
        <v>Kür</v>
      </c>
      <c r="H49" s="128"/>
      <c r="I49" s="128"/>
      <c r="J49" s="128"/>
      <c r="K49" s="128"/>
      <c r="L49" s="129">
        <f t="shared" si="2"/>
        <v>-1E-06</v>
      </c>
      <c r="M49" s="122">
        <f t="shared" si="3"/>
        <v>0</v>
      </c>
      <c r="N49" s="130">
        <f>SUM(M47:M50)</f>
        <v>1</v>
      </c>
      <c r="O49" s="134">
        <f>IF(COUNTIF(L47:L50,"&gt;=0"),ROUND(AVERAGEIF(L47:L50,"&gt;=0"),3),0)</f>
        <v>6.835</v>
      </c>
    </row>
    <row r="50">
      <c r="A50" s="135">
        <f>A47</f>
        <v>1</v>
      </c>
      <c r="B50" s="112" t="s">
        <v>118</v>
      </c>
      <c r="C50" s="112">
        <v>4</v>
      </c>
      <c r="D50" s="109"/>
      <c r="E50" s="110"/>
      <c r="F50" s="112"/>
      <c r="G50" s="136">
        <f>IF($G$5&lt;&gt;"",$G$5,"")</f>
      </c>
      <c r="H50" s="137"/>
      <c r="I50" s="137"/>
      <c r="J50" s="137"/>
      <c r="K50" s="137"/>
      <c r="L50" s="138">
        <f t="shared" si="2"/>
        <v>-1E-06</v>
      </c>
      <c r="M50" s="122">
        <f t="shared" si="3"/>
        <v>0</v>
      </c>
      <c r="N50" s="139">
        <f>SUM(M47:M50)</f>
        <v>1</v>
      </c>
      <c r="O50" s="140">
        <f>IF(COUNTIF(L47:L50,"&gt;=0"),ROUND(AVERAGEIF(L47:L50,"&gt;=0"),3),0)</f>
        <v>6.835</v>
      </c>
    </row>
    <row r="51">
      <c r="A51" s="115">
        <f>ROUND(RANK(R51,$R$7:$R$234,0),0)</f>
        <v>11</v>
      </c>
      <c r="B51" s="116" t="s">
        <v>120</v>
      </c>
      <c r="C51" s="116">
        <v>1</v>
      </c>
      <c r="D51" s="117"/>
      <c r="E51" s="118"/>
      <c r="F51" s="116"/>
      <c r="G51" s="119" t="str">
        <f>IF($G$2&lt;&gt;"",$G$2,"")</f>
        <v>Grund</v>
      </c>
      <c r="H51" s="120">
        <v>6.8400001525878906</v>
      </c>
      <c r="I51" s="120">
        <v>6.6500000953674316</v>
      </c>
      <c r="J51" s="120">
        <v>6.5630002021789551</v>
      </c>
      <c r="K51" s="120">
        <v>6.375</v>
      </c>
      <c r="L51" s="121">
        <f t="shared" si="2"/>
        <v>-1E-06</v>
      </c>
      <c r="M51" s="122">
        <f t="shared" si="3"/>
        <v>0</v>
      </c>
      <c r="N51" s="122">
        <f>SUM(M51:M54)</f>
        <v>0</v>
      </c>
      <c r="O51" s="123">
        <f>IF(COUNTIF(L51:L54,"&gt;=0"),ROUND(AVERAGEIF(L51:L54,"&gt;=0"),3),0)</f>
        <v>0</v>
      </c>
      <c r="P51" s="82" cm="1">
        <f>IFERROR(LOOKUP(2,1/(L51:L54&gt;0),L51:L54),0)</f>
        <v>0</v>
      </c>
      <c r="Q51" s="82" cm="1">
        <f>IFERROR(LOOKUP(2,1/(J51:J54&gt;0),J51:J54),0)</f>
        <v>0</v>
      </c>
      <c r="R51" s="82">
        <f>N51*1000200010+O51*100010000+P51*10000+Q51</f>
        <v>0</v>
      </c>
    </row>
    <row r="52">
      <c r="A52" s="306">
        <f>A51</f>
        <v>11</v>
      </c>
      <c r="B52" s="82" t="s">
        <v>120</v>
      </c>
      <c r="C52" s="82">
        <v>2</v>
      </c>
      <c r="D52" s="124" t="s">
        <v>121</v>
      </c>
      <c r="E52" s="125"/>
      <c r="F52" s="126" t="s">
        <v>36</v>
      </c>
      <c r="G52" s="127" t="str">
        <f>IF($G$3&lt;&gt;"",$G$3,"")</f>
        <v>Kür</v>
      </c>
      <c r="H52" s="128">
        <v>7.0359997749328613</v>
      </c>
      <c r="I52" s="128">
        <v>7.3819999694824219</v>
      </c>
      <c r="J52" s="128">
        <v>7.4250001907348633</v>
      </c>
      <c r="K52" s="128">
        <v>7.6360001564025879</v>
      </c>
      <c r="L52" s="129">
        <f t="shared" si="2"/>
        <v>-1E-06</v>
      </c>
      <c r="M52" s="122">
        <f t="shared" si="3"/>
        <v>0</v>
      </c>
      <c r="N52" s="130">
        <f>SUM(M51:M54)</f>
        <v>0</v>
      </c>
      <c r="O52" s="131">
        <f>IF(COUNTIF(L51:L54,"&gt;=0"),ROUND(AVERAGEIF(L51:L54,"&gt;=0"),3),0)</f>
        <v>0</v>
      </c>
    </row>
    <row r="53">
      <c r="A53" s="132">
        <f>A51</f>
        <v>11</v>
      </c>
      <c r="B53" s="82" t="s">
        <v>120</v>
      </c>
      <c r="C53" s="82">
        <v>3</v>
      </c>
      <c r="D53" s="133" t="s">
        <v>37</v>
      </c>
      <c r="E53" s="125"/>
      <c r="F53" s="82" t="s">
        <v>122</v>
      </c>
      <c r="G53" s="127" t="str">
        <f>IF($G$4&lt;&gt;"",$G$4,"")</f>
        <v>Kür</v>
      </c>
      <c r="H53" s="128"/>
      <c r="I53" s="128"/>
      <c r="J53" s="128"/>
      <c r="K53" s="128"/>
      <c r="L53" s="129">
        <f t="shared" si="2"/>
        <v>-1E-06</v>
      </c>
      <c r="M53" s="122">
        <f t="shared" si="3"/>
        <v>0</v>
      </c>
      <c r="N53" s="130">
        <f>SUM(M51:M54)</f>
        <v>0</v>
      </c>
      <c r="O53" s="134">
        <f>IF(COUNTIF(L51:L54,"&gt;=0"),ROUND(AVERAGEIF(L51:L54,"&gt;=0"),3),0)</f>
        <v>0</v>
      </c>
    </row>
    <row r="54">
      <c r="A54" s="135">
        <f>A51</f>
        <v>11</v>
      </c>
      <c r="B54" s="112" t="s">
        <v>120</v>
      </c>
      <c r="C54" s="112">
        <v>4</v>
      </c>
      <c r="D54" s="109"/>
      <c r="E54" s="110"/>
      <c r="F54" s="112"/>
      <c r="G54" s="136">
        <f>IF($G$5&lt;&gt;"",$G$5,"")</f>
      </c>
      <c r="H54" s="137"/>
      <c r="I54" s="137"/>
      <c r="J54" s="137"/>
      <c r="K54" s="137"/>
      <c r="L54" s="138">
        <f t="shared" si="2"/>
        <v>-1E-06</v>
      </c>
      <c r="M54" s="122">
        <f t="shared" si="3"/>
        <v>0</v>
      </c>
      <c r="N54" s="139">
        <f>SUM(M51:M54)</f>
        <v>0</v>
      </c>
      <c r="O54" s="140">
        <f>IF(COUNTIF(L51:L54,"&gt;=0"),ROUND(AVERAGEIF(L51:L54,"&gt;=0"),3),0)</f>
        <v>0</v>
      </c>
    </row>
    <row r="55">
      <c r="A55" s="115">
        <f>ROUND(RANK(R55,$R$7:$R$234,0),0)</f>
        <v>11</v>
      </c>
      <c r="B55" s="116" t="s">
        <v>123</v>
      </c>
      <c r="C55" s="116">
        <v>1</v>
      </c>
      <c r="D55" s="117"/>
      <c r="E55" s="118"/>
      <c r="F55" s="116"/>
      <c r="G55" s="119" t="str">
        <f>IF($G$2&lt;&gt;"",$G$2,"")</f>
        <v>Grund</v>
      </c>
      <c r="H55" s="120">
        <v>6.8400001525878906</v>
      </c>
      <c r="I55" s="120">
        <v>6.7249999046325684</v>
      </c>
      <c r="J55" s="120">
        <v>7.3249998092651367</v>
      </c>
      <c r="K55" s="120">
        <v>6.8130002021789551</v>
      </c>
      <c r="L55" s="121">
        <f t="shared" si="2"/>
        <v>-1E-06</v>
      </c>
      <c r="M55" s="122">
        <f t="shared" si="3"/>
        <v>0</v>
      </c>
      <c r="N55" s="122">
        <f>SUM(M55:M58)</f>
        <v>0</v>
      </c>
      <c r="O55" s="123">
        <f>IF(COUNTIF(L55:L58,"&gt;=0"),ROUND(AVERAGEIF(L55:L58,"&gt;=0"),3),0)</f>
        <v>0</v>
      </c>
      <c r="P55" s="82" cm="1">
        <f>IFERROR(LOOKUP(2,1/(L55:L58&gt;0),L55:L58),0)</f>
        <v>0</v>
      </c>
      <c r="Q55" s="82" cm="1">
        <f>IFERROR(LOOKUP(2,1/(J55:J58&gt;0),J55:J58),0)</f>
        <v>0</v>
      </c>
      <c r="R55" s="82">
        <f>N55*1000200010+O55*100010000+P55*10000+Q55</f>
        <v>0</v>
      </c>
    </row>
    <row r="56">
      <c r="A56" s="306">
        <f>A55</f>
        <v>11</v>
      </c>
      <c r="B56" s="82" t="s">
        <v>123</v>
      </c>
      <c r="C56" s="82">
        <v>2</v>
      </c>
      <c r="D56" s="124" t="s">
        <v>124</v>
      </c>
      <c r="E56" s="125"/>
      <c r="F56" s="126" t="s">
        <v>36</v>
      </c>
      <c r="G56" s="127" t="str">
        <f>IF($G$3&lt;&gt;"",$G$3,"")</f>
        <v>Kür</v>
      </c>
      <c r="H56" s="128">
        <v>7.065000057220459</v>
      </c>
      <c r="I56" s="128">
        <v>8.0699996948242188</v>
      </c>
      <c r="J56" s="128">
        <v>7.3249998092651367</v>
      </c>
      <c r="K56" s="128">
        <v>7.5729999542236328</v>
      </c>
      <c r="L56" s="129">
        <f t="shared" si="2"/>
        <v>-1E-06</v>
      </c>
      <c r="M56" s="122">
        <f t="shared" si="3"/>
        <v>0</v>
      </c>
      <c r="N56" s="130">
        <f>SUM(M55:M58)</f>
        <v>0</v>
      </c>
      <c r="O56" s="131">
        <f>IF(COUNTIF(L55:L58,"&gt;=0"),ROUND(AVERAGEIF(L55:L58,"&gt;=0"),3),0)</f>
        <v>0</v>
      </c>
    </row>
    <row r="57">
      <c r="A57" s="132">
        <f>A55</f>
        <v>11</v>
      </c>
      <c r="B57" s="82" t="s">
        <v>123</v>
      </c>
      <c r="C57" s="82">
        <v>3</v>
      </c>
      <c r="D57" s="133" t="s">
        <v>37</v>
      </c>
      <c r="E57" s="125"/>
      <c r="F57" s="82" t="s">
        <v>122</v>
      </c>
      <c r="G57" s="127" t="str">
        <f>IF($G$4&lt;&gt;"",$G$4,"")</f>
        <v>Kür</v>
      </c>
      <c r="H57" s="128"/>
      <c r="I57" s="128"/>
      <c r="J57" s="128"/>
      <c r="K57" s="128"/>
      <c r="L57" s="129">
        <f t="shared" si="2"/>
        <v>-1E-06</v>
      </c>
      <c r="M57" s="122">
        <f t="shared" si="3"/>
        <v>0</v>
      </c>
      <c r="N57" s="130">
        <f>SUM(M55:M58)</f>
        <v>0</v>
      </c>
      <c r="O57" s="134">
        <f>IF(COUNTIF(L55:L58,"&gt;=0"),ROUND(AVERAGEIF(L55:L58,"&gt;=0"),3),0)</f>
        <v>0</v>
      </c>
    </row>
    <row r="58">
      <c r="A58" s="135">
        <f>A55</f>
        <v>11</v>
      </c>
      <c r="B58" s="112" t="s">
        <v>123</v>
      </c>
      <c r="C58" s="112">
        <v>4</v>
      </c>
      <c r="D58" s="109"/>
      <c r="E58" s="110"/>
      <c r="F58" s="112"/>
      <c r="G58" s="136">
        <f>IF($G$5&lt;&gt;"",$G$5,"")</f>
      </c>
      <c r="H58" s="137"/>
      <c r="I58" s="137"/>
      <c r="J58" s="137"/>
      <c r="K58" s="137"/>
      <c r="L58" s="138">
        <f t="shared" si="2"/>
        <v>-1E-06</v>
      </c>
      <c r="M58" s="122">
        <f t="shared" si="3"/>
        <v>0</v>
      </c>
      <c r="N58" s="139">
        <f>SUM(M55:M58)</f>
        <v>0</v>
      </c>
      <c r="O58" s="140">
        <f>IF(COUNTIF(L55:L58,"&gt;=0"),ROUND(AVERAGEIF(L55:L58,"&gt;=0"),3),0)</f>
        <v>0</v>
      </c>
    </row>
    <row r="59">
      <c r="A59" s="115">
        <f>ROUND(RANK(R59,$R$7:$R$234,0),0)</f>
        <v>11</v>
      </c>
      <c r="B59" s="116" t="s">
        <v>125</v>
      </c>
      <c r="C59" s="116">
        <v>1</v>
      </c>
      <c r="D59" s="117"/>
      <c r="E59" s="118"/>
      <c r="F59" s="116"/>
      <c r="G59" s="119" t="str">
        <f>IF($G$2&lt;&gt;"",$G$2,"")</f>
        <v>Grund</v>
      </c>
      <c r="H59" s="120">
        <v>6.8400001525878906</v>
      </c>
      <c r="I59" s="120">
        <v>5.9629998207092285</v>
      </c>
      <c r="J59" s="120">
        <v>6.6630001068115234</v>
      </c>
      <c r="K59" s="120">
        <v>6.5</v>
      </c>
      <c r="L59" s="121">
        <f t="shared" si="2"/>
        <v>-1E-06</v>
      </c>
      <c r="M59" s="122">
        <f t="shared" si="3"/>
        <v>0</v>
      </c>
      <c r="N59" s="122">
        <f>SUM(M59:M62)</f>
        <v>0</v>
      </c>
      <c r="O59" s="123">
        <f>IF(COUNTIF(L59:L62,"&gt;=0"),ROUND(AVERAGEIF(L59:L62,"&gt;=0"),3),0)</f>
        <v>0</v>
      </c>
      <c r="P59" s="82" cm="1">
        <f>IFERROR(LOOKUP(2,1/(L59:L62&gt;0),L59:L62),0)</f>
        <v>0</v>
      </c>
      <c r="Q59" s="82" cm="1">
        <f>IFERROR(LOOKUP(2,1/(J59:J62&gt;0),J59:J62),0)</f>
        <v>0</v>
      </c>
      <c r="R59" s="82">
        <f>N59*1000200010+O59*100010000+P59*10000+Q59</f>
        <v>0</v>
      </c>
    </row>
    <row r="60">
      <c r="A60" s="306">
        <f>A59</f>
        <v>11</v>
      </c>
      <c r="B60" s="82" t="s">
        <v>125</v>
      </c>
      <c r="C60" s="82">
        <v>2</v>
      </c>
      <c r="D60" s="124" t="s">
        <v>126</v>
      </c>
      <c r="E60" s="125"/>
      <c r="F60" s="126" t="s">
        <v>36</v>
      </c>
      <c r="G60" s="127" t="str">
        <f>IF($G$3&lt;&gt;"",$G$3,"")</f>
        <v>Kür</v>
      </c>
      <c r="H60" s="128">
        <v>7.0910000801086426</v>
      </c>
      <c r="I60" s="128">
        <v>7.559999942779541</v>
      </c>
      <c r="J60" s="128">
        <v>7.6750001907348633</v>
      </c>
      <c r="K60" s="128">
        <v>7.9169998168945313</v>
      </c>
      <c r="L60" s="129">
        <f t="shared" si="2"/>
        <v>-1E-06</v>
      </c>
      <c r="M60" s="122">
        <f t="shared" si="3"/>
        <v>0</v>
      </c>
      <c r="N60" s="130">
        <f>SUM(M59:M62)</f>
        <v>0</v>
      </c>
      <c r="O60" s="131">
        <f>IF(COUNTIF(L59:L62,"&gt;=0"),ROUND(AVERAGEIF(L59:L62,"&gt;=0"),3),0)</f>
        <v>0</v>
      </c>
    </row>
    <row r="61">
      <c r="A61" s="132">
        <f>A59</f>
        <v>11</v>
      </c>
      <c r="B61" s="82" t="s">
        <v>125</v>
      </c>
      <c r="C61" s="82">
        <v>3</v>
      </c>
      <c r="D61" s="133" t="s">
        <v>37</v>
      </c>
      <c r="E61" s="125"/>
      <c r="F61" s="82" t="s">
        <v>122</v>
      </c>
      <c r="G61" s="127" t="str">
        <f>IF($G$4&lt;&gt;"",$G$4,"")</f>
        <v>Kür</v>
      </c>
      <c r="H61" s="128"/>
      <c r="I61" s="128"/>
      <c r="J61" s="128"/>
      <c r="K61" s="128"/>
      <c r="L61" s="129">
        <f t="shared" si="2"/>
        <v>-1E-06</v>
      </c>
      <c r="M61" s="122">
        <f t="shared" si="3"/>
        <v>0</v>
      </c>
      <c r="N61" s="130">
        <f>SUM(M59:M62)</f>
        <v>0</v>
      </c>
      <c r="O61" s="134">
        <f>IF(COUNTIF(L59:L62,"&gt;=0"),ROUND(AVERAGEIF(L59:L62,"&gt;=0"),3),0)</f>
        <v>0</v>
      </c>
    </row>
    <row r="62">
      <c r="A62" s="135">
        <f>A59</f>
        <v>11</v>
      </c>
      <c r="B62" s="112" t="s">
        <v>125</v>
      </c>
      <c r="C62" s="112">
        <v>4</v>
      </c>
      <c r="D62" s="109"/>
      <c r="E62" s="110"/>
      <c r="F62" s="112"/>
      <c r="G62" s="136">
        <f>IF($G$5&lt;&gt;"",$G$5,"")</f>
      </c>
      <c r="H62" s="137"/>
      <c r="I62" s="137"/>
      <c r="J62" s="137"/>
      <c r="K62" s="137"/>
      <c r="L62" s="138">
        <f t="shared" si="2"/>
        <v>-1E-06</v>
      </c>
      <c r="M62" s="122">
        <f t="shared" si="3"/>
        <v>0</v>
      </c>
      <c r="N62" s="139">
        <f>SUM(M59:M62)</f>
        <v>0</v>
      </c>
      <c r="O62" s="140">
        <f>IF(COUNTIF(L59:L62,"&gt;=0"),ROUND(AVERAGEIF(L59:L62,"&gt;=0"),3),0)</f>
        <v>0</v>
      </c>
    </row>
    <row r="63">
      <c r="A63" s="115">
        <f>ROUND(RANK(R63,$R$7:$R$234,0),0)</f>
        <v>11</v>
      </c>
      <c r="B63" s="116" t="s">
        <v>127</v>
      </c>
      <c r="C63" s="116">
        <v>1</v>
      </c>
      <c r="D63" s="117"/>
      <c r="E63" s="118"/>
      <c r="F63" s="116"/>
      <c r="G63" s="119" t="str">
        <f>IF($G$2&lt;&gt;"",$G$2,"")</f>
        <v>Grund</v>
      </c>
      <c r="H63" s="120">
        <v>6.684999942779541</v>
      </c>
      <c r="I63" s="120">
        <v>5.11299991607666</v>
      </c>
      <c r="J63" s="120">
        <v>5.3130002021789551</v>
      </c>
      <c r="K63" s="120">
        <v>4.9380002021789551</v>
      </c>
      <c r="L63" s="121">
        <f t="shared" si="2"/>
        <v>-1E-06</v>
      </c>
      <c r="M63" s="122">
        <f t="shared" si="3"/>
        <v>0</v>
      </c>
      <c r="N63" s="122">
        <f>SUM(M63:M66)</f>
        <v>0</v>
      </c>
      <c r="O63" s="123">
        <f>IF(COUNTIF(L63:L66,"&gt;=0"),ROUND(AVERAGEIF(L63:L66,"&gt;=0"),3),0)</f>
        <v>0</v>
      </c>
      <c r="P63" s="82" cm="1">
        <f>IFERROR(LOOKUP(2,1/(L63:L66&gt;0),L63:L66),0)</f>
        <v>0</v>
      </c>
      <c r="Q63" s="82" cm="1">
        <f>IFERROR(LOOKUP(2,1/(J63:J66&gt;0),J63:J66),0)</f>
        <v>0</v>
      </c>
      <c r="R63" s="82">
        <f>N63*1000200010+O63*100010000+P63*10000+Q63</f>
        <v>0</v>
      </c>
    </row>
    <row r="64">
      <c r="A64" s="306">
        <f>A63</f>
        <v>11</v>
      </c>
      <c r="B64" s="82" t="s">
        <v>127</v>
      </c>
      <c r="C64" s="82">
        <v>2</v>
      </c>
      <c r="D64" s="124" t="s">
        <v>128</v>
      </c>
      <c r="E64" s="125"/>
      <c r="F64" s="126" t="s">
        <v>52</v>
      </c>
      <c r="G64" s="127" t="str">
        <f>IF($G$3&lt;&gt;"",$G$3,"")</f>
        <v>Kür</v>
      </c>
      <c r="H64" s="128">
        <v>6.7810001373291016</v>
      </c>
      <c r="I64" s="128">
        <v>6.0630002021789551</v>
      </c>
      <c r="J64" s="128">
        <v>4.9250001907348633</v>
      </c>
      <c r="K64" s="128">
        <v>5.9380002021789551</v>
      </c>
      <c r="L64" s="129">
        <f t="shared" si="2"/>
        <v>-1E-06</v>
      </c>
      <c r="M64" s="122">
        <f t="shared" si="3"/>
        <v>0</v>
      </c>
      <c r="N64" s="130">
        <f>SUM(M63:M66)</f>
        <v>0</v>
      </c>
      <c r="O64" s="131">
        <f>IF(COUNTIF(L63:L66,"&gt;=0"),ROUND(AVERAGEIF(L63:L66,"&gt;=0"),3),0)</f>
        <v>0</v>
      </c>
    </row>
    <row r="65">
      <c r="A65" s="132">
        <f>A63</f>
        <v>11</v>
      </c>
      <c r="B65" s="82" t="s">
        <v>127</v>
      </c>
      <c r="C65" s="82">
        <v>3</v>
      </c>
      <c r="D65" s="133" t="s">
        <v>83</v>
      </c>
      <c r="E65" s="125"/>
      <c r="F65" s="82" t="s">
        <v>84</v>
      </c>
      <c r="G65" s="127" t="str">
        <f>IF($G$4&lt;&gt;"",$G$4,"")</f>
        <v>Kür</v>
      </c>
      <c r="H65" s="128"/>
      <c r="I65" s="128"/>
      <c r="J65" s="128"/>
      <c r="K65" s="128"/>
      <c r="L65" s="129">
        <f t="shared" si="2"/>
        <v>-1E-06</v>
      </c>
      <c r="M65" s="122">
        <f t="shared" si="3"/>
        <v>0</v>
      </c>
      <c r="N65" s="130">
        <f>SUM(M63:M66)</f>
        <v>0</v>
      </c>
      <c r="O65" s="134">
        <f>IF(COUNTIF(L63:L66,"&gt;=0"),ROUND(AVERAGEIF(L63:L66,"&gt;=0"),3),0)</f>
        <v>0</v>
      </c>
    </row>
    <row r="66">
      <c r="A66" s="135">
        <f>A63</f>
        <v>11</v>
      </c>
      <c r="B66" s="112" t="s">
        <v>127</v>
      </c>
      <c r="C66" s="112">
        <v>4</v>
      </c>
      <c r="D66" s="109"/>
      <c r="E66" s="110"/>
      <c r="F66" s="112"/>
      <c r="G66" s="136">
        <f>IF($G$5&lt;&gt;"",$G$5,"")</f>
      </c>
      <c r="H66" s="137"/>
      <c r="I66" s="137"/>
      <c r="J66" s="137"/>
      <c r="K66" s="137"/>
      <c r="L66" s="138">
        <f t="shared" si="2"/>
        <v>-1E-06</v>
      </c>
      <c r="M66" s="122">
        <f t="shared" si="3"/>
        <v>0</v>
      </c>
      <c r="N66" s="139">
        <f>SUM(M63:M66)</f>
        <v>0</v>
      </c>
      <c r="O66" s="140">
        <f>IF(COUNTIF(L63:L66,"&gt;=0"),ROUND(AVERAGEIF(L63:L66,"&gt;=0"),3),0)</f>
        <v>0</v>
      </c>
    </row>
    <row r="67">
      <c r="A67" s="115">
        <f>ROUND(RANK(R67,$R$7:$R$234,0),0)</f>
        <v>11</v>
      </c>
      <c r="B67" s="116" t="s">
        <v>129</v>
      </c>
      <c r="C67" s="116">
        <v>1</v>
      </c>
      <c r="D67" s="117"/>
      <c r="E67" s="118"/>
      <c r="F67" s="116"/>
      <c r="G67" s="119" t="str">
        <f>IF($G$2&lt;&gt;"",$G$2,"")</f>
        <v>Grund</v>
      </c>
      <c r="H67" s="120">
        <v>6.96999979019165</v>
      </c>
      <c r="I67" s="120">
        <v>7.0250000953674316</v>
      </c>
      <c r="J67" s="120">
        <v>6.9130001068115234</v>
      </c>
      <c r="K67" s="120">
        <v>6.6880002021789551</v>
      </c>
      <c r="L67" s="121">
        <f t="shared" si="2"/>
        <v>-1E-06</v>
      </c>
      <c r="M67" s="122">
        <f t="shared" si="3"/>
        <v>0</v>
      </c>
      <c r="N67" s="122">
        <f>SUM(M67:M70)</f>
        <v>0</v>
      </c>
      <c r="O67" s="123">
        <f>IF(COUNTIF(L67:L70,"&gt;=0"),ROUND(AVERAGEIF(L67:L70,"&gt;=0"),3),0)</f>
        <v>0</v>
      </c>
      <c r="P67" s="82" cm="1">
        <f>IFERROR(LOOKUP(2,1/(L67:L70&gt;0),L67:L70),0)</f>
        <v>0</v>
      </c>
      <c r="Q67" s="82" cm="1">
        <f>IFERROR(LOOKUP(2,1/(J67:J70&gt;0),J67:J70),0)</f>
        <v>0</v>
      </c>
      <c r="R67" s="82">
        <f>N67*1000200010+O67*100010000+P67*10000+Q67</f>
        <v>0</v>
      </c>
    </row>
    <row r="68">
      <c r="A68" s="306">
        <f>A67</f>
        <v>11</v>
      </c>
      <c r="B68" s="82" t="s">
        <v>129</v>
      </c>
      <c r="C68" s="82">
        <v>2</v>
      </c>
      <c r="D68" s="124" t="s">
        <v>130</v>
      </c>
      <c r="E68" s="125"/>
      <c r="F68" s="126" t="s">
        <v>52</v>
      </c>
      <c r="G68" s="127" t="str">
        <f>IF($G$3&lt;&gt;"",$G$3,"")</f>
        <v>Kür</v>
      </c>
      <c r="H68" s="128">
        <v>6.4429998397827148</v>
      </c>
      <c r="I68" s="128">
        <v>7.4580001831054688</v>
      </c>
      <c r="J68" s="128">
        <v>6.9749999046325684</v>
      </c>
      <c r="K68" s="128">
        <v>7.7249999046325684</v>
      </c>
      <c r="L68" s="129">
        <f t="shared" si="2"/>
        <v>-1E-06</v>
      </c>
      <c r="M68" s="122">
        <f t="shared" si="3"/>
        <v>0</v>
      </c>
      <c r="N68" s="130">
        <f>SUM(M67:M70)</f>
        <v>0</v>
      </c>
      <c r="O68" s="131">
        <f>IF(COUNTIF(L67:L70,"&gt;=0"),ROUND(AVERAGEIF(L67:L70,"&gt;=0"),3),0)</f>
        <v>0</v>
      </c>
    </row>
    <row r="69">
      <c r="A69" s="132">
        <f>A67</f>
        <v>11</v>
      </c>
      <c r="B69" s="82" t="s">
        <v>129</v>
      </c>
      <c r="C69" s="82">
        <v>3</v>
      </c>
      <c r="D69" s="133" t="s">
        <v>75</v>
      </c>
      <c r="E69" s="125"/>
      <c r="F69" s="82" t="s">
        <v>131</v>
      </c>
      <c r="G69" s="127" t="str">
        <f>IF($G$4&lt;&gt;"",$G$4,"")</f>
        <v>Kür</v>
      </c>
      <c r="H69" s="128"/>
      <c r="I69" s="128"/>
      <c r="J69" s="128"/>
      <c r="K69" s="128"/>
      <c r="L69" s="129">
        <f t="shared" si="2"/>
        <v>-1E-06</v>
      </c>
      <c r="M69" s="122">
        <f t="shared" si="3"/>
        <v>0</v>
      </c>
      <c r="N69" s="130">
        <f>SUM(M67:M70)</f>
        <v>0</v>
      </c>
      <c r="O69" s="134">
        <f>IF(COUNTIF(L67:L70,"&gt;=0"),ROUND(AVERAGEIF(L67:L70,"&gt;=0"),3),0)</f>
        <v>0</v>
      </c>
    </row>
    <row r="70">
      <c r="A70" s="135">
        <f>A67</f>
        <v>11</v>
      </c>
      <c r="B70" s="112" t="s">
        <v>129</v>
      </c>
      <c r="C70" s="112">
        <v>4</v>
      </c>
      <c r="D70" s="109"/>
      <c r="E70" s="110"/>
      <c r="F70" s="112"/>
      <c r="G70" s="136">
        <f>IF($G$5&lt;&gt;"",$G$5,"")</f>
      </c>
      <c r="H70" s="137"/>
      <c r="I70" s="137"/>
      <c r="J70" s="137"/>
      <c r="K70" s="137"/>
      <c r="L70" s="138">
        <f t="shared" si="2"/>
        <v>-1E-06</v>
      </c>
      <c r="M70" s="122">
        <f t="shared" si="3"/>
        <v>0</v>
      </c>
      <c r="N70" s="139">
        <f>SUM(M67:M70)</f>
        <v>0</v>
      </c>
      <c r="O70" s="140">
        <f>IF(COUNTIF(L67:L70,"&gt;=0"),ROUND(AVERAGEIF(L67:L70,"&gt;=0"),3),0)</f>
        <v>0</v>
      </c>
    </row>
    <row r="71">
      <c r="A71" s="115">
        <f>ROUND(RANK(R71,$R$7:$R$234,0),0)</f>
        <v>11</v>
      </c>
      <c r="B71" s="116" t="s">
        <v>132</v>
      </c>
      <c r="C71" s="116">
        <v>1</v>
      </c>
      <c r="D71" s="117"/>
      <c r="E71" s="118"/>
      <c r="F71" s="116"/>
      <c r="G71" s="119" t="str">
        <f>IF($G$2&lt;&gt;"",$G$2,"")</f>
        <v>Grund</v>
      </c>
      <c r="H71" s="120">
        <v>6.2480001449584961</v>
      </c>
      <c r="I71" s="120">
        <v>6.0130000114440918</v>
      </c>
      <c r="J71" s="120">
        <v>6.8000001907348633</v>
      </c>
      <c r="K71" s="120">
        <v>6.3130002021789551</v>
      </c>
      <c r="L71" s="121">
        <f ref="L71:L78" t="shared" si="4">IF(COUNTBLANK(H71:K71)=0,ROUND(AVERAGE(H71:K71),3),-0.000001)</f>
        <v>-1E-06</v>
      </c>
      <c r="M71" s="122">
        <f ref="M71:M78" t="shared" si="5">IF(COUNTBLANK(H71:K71)=0,1,0)</f>
        <v>0</v>
      </c>
      <c r="N71" s="122">
        <f>SUM(M71:M74)</f>
        <v>0</v>
      </c>
      <c r="O71" s="123">
        <f>IF(COUNTIF(L71:L74,"&gt;=0"),ROUND(AVERAGEIF(L71:L74,"&gt;=0"),3),0)</f>
        <v>0</v>
      </c>
      <c r="P71" s="82" cm="1">
        <f>IFERROR(LOOKUP(2,1/(L71:L74&gt;0),L71:L74),0)</f>
        <v>0</v>
      </c>
      <c r="Q71" s="82" cm="1">
        <f>IFERROR(LOOKUP(2,1/(J71:J74&gt;0),J71:J74),0)</f>
        <v>0</v>
      </c>
      <c r="R71" s="82">
        <f>N71*1000200010+O71*100010000+P71*10000+Q71</f>
        <v>0</v>
      </c>
    </row>
    <row r="72">
      <c r="A72" s="306">
        <f>A71</f>
        <v>11</v>
      </c>
      <c r="B72" s="82" t="s">
        <v>132</v>
      </c>
      <c r="C72" s="82">
        <v>2</v>
      </c>
      <c r="D72" s="124" t="s">
        <v>133</v>
      </c>
      <c r="E72" s="125"/>
      <c r="F72" s="126" t="s">
        <v>36</v>
      </c>
      <c r="G72" s="127" t="str">
        <f>IF($G$3&lt;&gt;"",$G$3,"")</f>
        <v>Kür</v>
      </c>
      <c r="H72" s="128">
        <v>7.3090000152587891</v>
      </c>
      <c r="I72" s="128">
        <v>7.4580001831054688</v>
      </c>
      <c r="J72" s="128">
        <v>6.5500001907348633</v>
      </c>
      <c r="K72" s="128">
        <v>7.5999999046325684</v>
      </c>
      <c r="L72" s="129">
        <f t="shared" si="4"/>
        <v>-1E-06</v>
      </c>
      <c r="M72" s="122">
        <f t="shared" si="5"/>
        <v>0</v>
      </c>
      <c r="N72" s="130">
        <f>SUM(M71:M74)</f>
        <v>0</v>
      </c>
      <c r="O72" s="131">
        <f>IF(COUNTIF(L71:L74,"&gt;=0"),ROUND(AVERAGEIF(L71:L74,"&gt;=0"),3),0)</f>
        <v>0</v>
      </c>
    </row>
    <row r="73">
      <c r="A73" s="132">
        <f>A71</f>
        <v>11</v>
      </c>
      <c r="B73" s="82" t="s">
        <v>132</v>
      </c>
      <c r="C73" s="82">
        <v>3</v>
      </c>
      <c r="D73" s="133" t="s">
        <v>37</v>
      </c>
      <c r="E73" s="125"/>
      <c r="F73" s="82" t="s">
        <v>38</v>
      </c>
      <c r="G73" s="127" t="str">
        <f>IF($G$4&lt;&gt;"",$G$4,"")</f>
        <v>Kür</v>
      </c>
      <c r="H73" s="128"/>
      <c r="I73" s="128"/>
      <c r="J73" s="128"/>
      <c r="K73" s="128"/>
      <c r="L73" s="129">
        <f t="shared" si="4"/>
        <v>-1E-06</v>
      </c>
      <c r="M73" s="122">
        <f t="shared" si="5"/>
        <v>0</v>
      </c>
      <c r="N73" s="130">
        <f>SUM(M71:M74)</f>
        <v>0</v>
      </c>
      <c r="O73" s="134">
        <f>IF(COUNTIF(L71:L74,"&gt;=0"),ROUND(AVERAGEIF(L71:L74,"&gt;=0"),3),0)</f>
        <v>0</v>
      </c>
    </row>
    <row r="74">
      <c r="A74" s="135">
        <f>A71</f>
        <v>11</v>
      </c>
      <c r="B74" s="112" t="s">
        <v>132</v>
      </c>
      <c r="C74" s="112">
        <v>4</v>
      </c>
      <c r="D74" s="109"/>
      <c r="E74" s="110"/>
      <c r="F74" s="112"/>
      <c r="G74" s="136">
        <f>IF($G$5&lt;&gt;"",$G$5,"")</f>
      </c>
      <c r="H74" s="137"/>
      <c r="I74" s="137"/>
      <c r="J74" s="137"/>
      <c r="K74" s="137"/>
      <c r="L74" s="138">
        <f t="shared" si="4"/>
        <v>-1E-06</v>
      </c>
      <c r="M74" s="122">
        <f t="shared" si="5"/>
        <v>0</v>
      </c>
      <c r="N74" s="139">
        <f>SUM(M71:M74)</f>
        <v>0</v>
      </c>
      <c r="O74" s="140">
        <f>IF(COUNTIF(L71:L74,"&gt;=0"),ROUND(AVERAGEIF(L71:L74,"&gt;=0"),3),0)</f>
        <v>0</v>
      </c>
    </row>
    <row r="75">
      <c r="A75" s="115">
        <f>ROUND(RANK(R75,$R$7:$R$234,0),0)</f>
        <v>11</v>
      </c>
      <c r="B75" s="116" t="s">
        <v>134</v>
      </c>
      <c r="C75" s="116">
        <v>1</v>
      </c>
      <c r="D75" s="117"/>
      <c r="E75" s="118"/>
      <c r="F75" s="116"/>
      <c r="G75" s="119" t="str">
        <f>IF($G$2&lt;&gt;"",$G$2,"")</f>
        <v>Grund</v>
      </c>
      <c r="H75" s="120">
        <v>7.21999979019165</v>
      </c>
      <c r="I75" s="120">
        <v>7.6380000114440918</v>
      </c>
      <c r="J75" s="120">
        <v>7.9380002021789551</v>
      </c>
      <c r="K75" s="120">
        <v>7.4380002021789551</v>
      </c>
      <c r="L75" s="121">
        <f t="shared" si="4"/>
        <v>-1E-06</v>
      </c>
      <c r="M75" s="122">
        <f t="shared" si="5"/>
        <v>0</v>
      </c>
      <c r="N75" s="122">
        <f>SUM(M75:M78)</f>
        <v>0</v>
      </c>
      <c r="O75" s="123">
        <f>IF(COUNTIF(L75:L78,"&gt;=0"),ROUND(AVERAGEIF(L75:L78,"&gt;=0"),3),0)</f>
        <v>0</v>
      </c>
      <c r="P75" s="82" cm="1">
        <f>IFERROR(LOOKUP(2,1/(L75:L78&gt;0),L75:L78),0)</f>
        <v>0</v>
      </c>
      <c r="Q75" s="82" cm="1">
        <f>IFERROR(LOOKUP(2,1/(J75:J78&gt;0),J75:J78),0)</f>
        <v>0</v>
      </c>
      <c r="R75" s="82">
        <f>N75*1000200010+O75*100010000+P75*10000+Q75</f>
        <v>0</v>
      </c>
    </row>
    <row r="76">
      <c r="A76" s="306">
        <f>A75</f>
        <v>11</v>
      </c>
      <c r="B76" s="82" t="s">
        <v>134</v>
      </c>
      <c r="C76" s="82">
        <v>2</v>
      </c>
      <c r="D76" s="124" t="s">
        <v>135</v>
      </c>
      <c r="E76" s="125"/>
      <c r="F76" s="126" t="s">
        <v>41</v>
      </c>
      <c r="G76" s="127" t="str">
        <f>IF($G$3&lt;&gt;"",$G$3,"")</f>
        <v>Kür</v>
      </c>
      <c r="H76" s="128">
        <v>7.1649999618530273</v>
      </c>
      <c r="I76" s="128">
        <v>8.3599996566772461</v>
      </c>
      <c r="J76" s="128">
        <v>7.8499999046325684</v>
      </c>
      <c r="K76" s="128">
        <v>8.1470003128051758</v>
      </c>
      <c r="L76" s="129">
        <f t="shared" si="4"/>
        <v>-1E-06</v>
      </c>
      <c r="M76" s="122">
        <f t="shared" si="5"/>
        <v>0</v>
      </c>
      <c r="N76" s="130">
        <f>SUM(M75:M78)</f>
        <v>0</v>
      </c>
      <c r="O76" s="131">
        <f>IF(COUNTIF(L75:L78,"&gt;=0"),ROUND(AVERAGEIF(L75:L78,"&gt;=0"),3),0)</f>
        <v>0</v>
      </c>
    </row>
    <row r="77">
      <c r="A77" s="132">
        <f>A75</f>
        <v>11</v>
      </c>
      <c r="B77" s="82" t="s">
        <v>134</v>
      </c>
      <c r="C77" s="82">
        <v>3</v>
      </c>
      <c r="D77" s="133" t="s">
        <v>42</v>
      </c>
      <c r="E77" s="125"/>
      <c r="F77" s="82" t="s">
        <v>136</v>
      </c>
      <c r="G77" s="127" t="str">
        <f>IF($G$4&lt;&gt;"",$G$4,"")</f>
        <v>Kür</v>
      </c>
      <c r="H77" s="128"/>
      <c r="I77" s="128"/>
      <c r="J77" s="128"/>
      <c r="K77" s="128"/>
      <c r="L77" s="129">
        <f t="shared" si="4"/>
        <v>-1E-06</v>
      </c>
      <c r="M77" s="122">
        <f t="shared" si="5"/>
        <v>0</v>
      </c>
      <c r="N77" s="130">
        <f>SUM(M75:M78)</f>
        <v>0</v>
      </c>
      <c r="O77" s="134">
        <f>IF(COUNTIF(L75:L78,"&gt;=0"),ROUND(AVERAGEIF(L75:L78,"&gt;=0"),3),0)</f>
        <v>0</v>
      </c>
    </row>
    <row r="78">
      <c r="A78" s="135">
        <f>A75</f>
        <v>11</v>
      </c>
      <c r="B78" s="112" t="s">
        <v>134</v>
      </c>
      <c r="C78" s="112">
        <v>4</v>
      </c>
      <c r="D78" s="109"/>
      <c r="E78" s="110"/>
      <c r="F78" s="112"/>
      <c r="G78" s="136">
        <f>IF($G$5&lt;&gt;"",$G$5,"")</f>
      </c>
      <c r="H78" s="137"/>
      <c r="I78" s="137"/>
      <c r="J78" s="137"/>
      <c r="K78" s="137"/>
      <c r="L78" s="138">
        <f t="shared" si="4"/>
        <v>-1E-06</v>
      </c>
      <c r="M78" s="122">
        <f t="shared" si="5"/>
        <v>0</v>
      </c>
      <c r="N78" s="139">
        <f>SUM(M75:M78)</f>
        <v>0</v>
      </c>
      <c r="O78" s="140">
        <f>IF(COUNTIF(L75:L78,"&gt;=0"),ROUND(AVERAGEIF(L75:L78,"&gt;=0"),3),0)</f>
        <v>0</v>
      </c>
    </row>
  </sheetData>
  <conditionalFormatting sqref="H7:K78">
    <cfRule type="expression" priority="1" stopIfTrue="1">
      <formula>COUNTBLANK($G7)=1</formula>
    </cfRule>
    <cfRule type="containsBlanks" dxfId="1" priority="21">
      <formula>LEN(TRIM(H7))=0</formula>
    </cfRule>
  </conditionalFormatting>
  <conditionalFormatting sqref="H11:K78">
    <cfRule type="expression" priority="22" stopIfTrue="1">
      <formula>COUNTBLANK($G11)=1</formula>
    </cfRule>
    <cfRule type="containsBlanks" dxfId="0" priority="23">
      <formula>LEN(TRIM(H11))=0</formula>
    </cfRule>
  </conditionalFormatting>
  <dataValidations count="3">
    <dataValidation type="decimal" allowBlank="1" showInputMessage="1" showErrorMessage="1" errorTitle="Illegal input value" error="Please enter a value between 0 and 10" sqref="H7:K10 M7:N10 H11:K14 M11:N14 H15:K18 M15:N18 H19:K22 M19:N22 H23:K26 M23:N26 H27:K30 M27:N30 H31:K34 M31:N34 H35:K38 M35:N38 H39:K42 M39:N42 H43:K46 M43:N46 H47:K50 M47:N50 H51:K54 M51:N54 H55:K58 M55:N58 H59:K62 M59:N62 H63:K66 M63:N66 H67:K70 M67:N70 H71:K74 M71:N74 H75:K78 M75:N78" xr:uid="{00000000-0002-0000-0000-000000000000}">
      <formula1>0</formula1>
      <formula2>10</formula2>
    </dataValidation>
    <dataValidation type="decimal" allowBlank="1" showInputMessage="1" showErrorMessage="1" sqref="O8:O10 O12:O14 O16:O18 O20:O22 O24:O26 O28:O30 O32:O34 O36:O38 O40:O42 O44:O46 O48:O50 O52:O54 O56:O58 O60:O62 O64:O66 O68:O70 O72:O74 O76:O78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 L11:L14 L15:L18 L19:L22 L23:L26 L27:L30 L31:L34 L35:L38 L39:L42 L43:L46 L47:L50 L51:L54 L55:L58 L59:L62 L63:L66 L67:L70 L71:L74 L75:L78" xr:uid="{00000000-0002-0000-0000-000002000000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/>
  <headerFooter>
    <oddHeader>&amp;C&amp;"Arial,bold"&amp;16Klass 5  -  Individuell junior 2* SM-klass</oddHeader>
    <oddFooter>&amp;C&amp;G</oddFooter>
  </headerFooter>
  <rowBreaks count="2" manualBreakCount="2">
    <brk id="42" max="1048575" man="1"/>
    <brk id="78" max="1048575" man="1"/>
  </rowBreaks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AE6A-5DB0-464A-AB91-74D7FA7F4DBF}">
  <sheetPr codeName="Sheet1">
    <pageSetUpPr fitToPage="1"/>
  </sheetPr>
  <dimension ref="A1:R78"/>
  <sheetViews>
    <sheetView showRuler="0" view="pageLayout" zoomScale="80" zoomScaleNormal="100" zoomScalePageLayoutView="80" workbookViewId="0">
      <selection activeCell="O13" sqref="O13"/>
    </sheetView>
  </sheetViews>
  <sheetFormatPr defaultColWidth="10.625" defaultRowHeight="15.75" x14ac:dyDescent="0.25"/>
  <cols>
    <col min="1" max="1" width="10.625" customWidth="1" style="82"/>
    <col min="2" max="3" hidden="1" width="10.625" customWidth="1" style="82"/>
    <col min="4" max="4" width="25.875" customWidth="1" style="133"/>
    <col min="5" max="5" width="6.75" customWidth="1" style="82"/>
    <col min="6" max="6" width="26.5" customWidth="1" style="82"/>
    <col min="7" max="12" width="10.625" customWidth="1" style="82"/>
    <col min="13" max="13" hidden="1" width="13.875" customWidth="1" style="82"/>
    <col min="14" max="14" hidden="1" width="15.625" customWidth="1" style="82"/>
    <col min="15" max="15" width="34.625" customWidth="1" style="82"/>
    <col min="16" max="99" width="10.625" customWidth="1" style="82"/>
    <col min="100" max="16384" width="10.625" customWidth="1" style="82"/>
  </cols>
  <sheetData>
    <row r="1" ht="15" customHeight="1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>
      <c r="A2" s="83" t="s">
        <v>4</v>
      </c>
      <c r="B2" s="84"/>
      <c r="C2" s="84"/>
      <c r="D2" s="84" t="s">
        <v>5</v>
      </c>
      <c r="E2" s="85"/>
      <c r="F2" s="86" t="s">
        <v>6</v>
      </c>
      <c r="G2" s="87" t="s">
        <v>15</v>
      </c>
      <c r="H2" s="88" t="s">
        <v>9</v>
      </c>
      <c r="I2" s="88" t="s">
        <v>15</v>
      </c>
      <c r="J2" s="88" t="s">
        <v>15</v>
      </c>
      <c r="K2" s="88" t="s">
        <v>15</v>
      </c>
      <c r="L2" s="89" t="s">
        <v>7</v>
      </c>
      <c r="M2" s="90"/>
      <c r="N2" s="90"/>
      <c r="O2" s="91"/>
    </row>
    <row r="3">
      <c r="A3" s="92"/>
      <c r="B3" s="93"/>
      <c r="C3" s="93"/>
      <c r="D3" s="94" t="s">
        <v>8</v>
      </c>
      <c r="E3" s="95"/>
      <c r="F3" s="86" t="s">
        <v>9</v>
      </c>
      <c r="G3" s="88" t="s">
        <v>16</v>
      </c>
      <c r="H3" s="88" t="s">
        <v>9</v>
      </c>
      <c r="I3" s="88" t="s">
        <v>17</v>
      </c>
      <c r="J3" s="88" t="s">
        <v>18</v>
      </c>
      <c r="K3" s="88" t="s">
        <v>17</v>
      </c>
      <c r="L3" s="89" t="s">
        <v>10</v>
      </c>
      <c r="M3" s="90"/>
      <c r="N3" s="90"/>
      <c r="O3" s="91" t="s">
        <v>7</v>
      </c>
    </row>
    <row r="4">
      <c r="A4" s="92"/>
      <c r="B4" s="93"/>
      <c r="C4" s="93"/>
      <c r="D4" s="84"/>
      <c r="E4" s="95"/>
      <c r="F4" s="96"/>
      <c r="G4" s="97" t="s">
        <v>16</v>
      </c>
      <c r="H4" s="88" t="s">
        <v>9</v>
      </c>
      <c r="I4" s="88" t="s">
        <v>17</v>
      </c>
      <c r="J4" s="88" t="s">
        <v>18</v>
      </c>
      <c r="K4" s="88" t="s">
        <v>17</v>
      </c>
      <c r="L4" s="89"/>
      <c r="M4" s="90"/>
      <c r="N4" s="90"/>
      <c r="O4" s="91"/>
    </row>
    <row r="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ht="6.75" customHeight="1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>
      <c r="A7" s="115">
        <f>ROUND(RANK(R7,$R$7:$R$234,0),0)</f>
        <v>1</v>
      </c>
      <c r="B7" s="116" t="s">
        <v>137</v>
      </c>
      <c r="C7" s="116">
        <v>1</v>
      </c>
      <c r="D7" s="117"/>
      <c r="E7" s="118"/>
      <c r="F7" s="116"/>
      <c r="G7" s="119" t="str">
        <f>IF($G$2&lt;&gt;"",$G$2,"")</f>
        <v>Grund</v>
      </c>
      <c r="H7" s="120">
        <v>6.0980000495910645</v>
      </c>
      <c r="I7" s="120">
        <v>6.6139998435974121</v>
      </c>
      <c r="J7" s="120">
        <v>6.9569997787475586</v>
      </c>
      <c r="K7" s="120">
        <v>6.5</v>
      </c>
      <c r="L7" s="121">
        <f ref="L7:L38" t="shared" si="0">IF(COUNTBLANK(H7:K7)=0,ROUND(AVERAGE(H7:K7),3),-0.000001)</f>
        <v>6.542</v>
      </c>
      <c r="M7" s="122">
        <f ref="M7:M38" t="shared" si="1">IF(COUNTBLANK(H7:K7)=0,1,0)</f>
        <v>1</v>
      </c>
      <c r="N7" s="122">
        <f>SUM(M7:M10)</f>
        <v>1</v>
      </c>
      <c r="O7" s="123">
        <f>IF(COUNTIF(L7:L10,"&gt;=0"),ROUND(AVERAGEIF(L7:L10,"&gt;=0"),3),0)</f>
        <v>6.542</v>
      </c>
      <c r="P7" s="82" cm="1">
        <f ref="P7:P7" t="array">IFERROR(LOOKUP(2,1/(L7:L10&gt;0),L7:L10),0)</f>
        <v>6.542</v>
      </c>
      <c r="Q7" s="82" cm="1">
        <f ref="Q7:Q7" t="array">IFERROR(LOOKUP(2,1/(J7:J10&gt;0),J7:J10),0)</f>
        <v>6.9569997787475586</v>
      </c>
      <c r="R7" s="82">
        <f>N7*1000200010+O7*100010000+P7*10000+Q7</f>
        <v>1654530856.9569998</v>
      </c>
    </row>
    <row r="8">
      <c r="A8" s="306">
        <f>A7</f>
        <v>1</v>
      </c>
      <c r="B8" s="82" t="s">
        <v>137</v>
      </c>
      <c r="C8" s="82">
        <v>2</v>
      </c>
      <c r="D8" s="124" t="s">
        <v>138</v>
      </c>
      <c r="E8" s="125"/>
      <c r="F8" s="126" t="s">
        <v>52</v>
      </c>
      <c r="G8" s="127" t="str">
        <f>IF($G$3&lt;&gt;"",$G$3,"")</f>
        <v>Kür</v>
      </c>
      <c r="H8" s="128">
        <v>6.0840001106262207</v>
      </c>
      <c r="I8" s="128">
        <v>7.6669998168945313</v>
      </c>
      <c r="J8" s="128">
        <v>8.3500003814697266</v>
      </c>
      <c r="K8" s="128">
        <v>8.3850002288818359</v>
      </c>
      <c r="L8" s="129">
        <f t="shared" si="0"/>
        <v>-1E-06</v>
      </c>
      <c r="M8" s="122">
        <f t="shared" si="1"/>
        <v>0</v>
      </c>
      <c r="N8" s="130">
        <f>SUM(M7:M10)</f>
        <v>1</v>
      </c>
      <c r="O8" s="131">
        <f>IF(COUNTIF(L7:L10,"&gt;=0"),ROUND(AVERAGEIF(L7:L10,"&gt;=0"),3),0)</f>
        <v>6.542</v>
      </c>
    </row>
    <row r="9">
      <c r="A9" s="132">
        <f>A7</f>
        <v>1</v>
      </c>
      <c r="B9" s="82" t="s">
        <v>137</v>
      </c>
      <c r="C9" s="82">
        <v>3</v>
      </c>
      <c r="D9" s="133" t="s">
        <v>64</v>
      </c>
      <c r="E9" s="125"/>
      <c r="F9" s="82" t="s">
        <v>95</v>
      </c>
      <c r="G9" s="127" t="str">
        <f>IF($G$4&lt;&gt;"",$G$4,"")</f>
        <v>Kür</v>
      </c>
      <c r="H9" s="128"/>
      <c r="I9" s="128"/>
      <c r="J9" s="128"/>
      <c r="K9" s="128"/>
      <c r="L9" s="129">
        <f t="shared" si="0"/>
        <v>-1E-06</v>
      </c>
      <c r="M9" s="122">
        <f t="shared" si="1"/>
        <v>0</v>
      </c>
      <c r="N9" s="130">
        <f>SUM(M7:M10)</f>
        <v>1</v>
      </c>
      <c r="O9" s="134">
        <f>IF(COUNTIF(L7:L10,"&gt;=0"),ROUND(AVERAGEIF(L7:L10,"&gt;=0"),3),0)</f>
        <v>6.542</v>
      </c>
    </row>
    <row r="10">
      <c r="A10" s="135">
        <f>A7</f>
        <v>1</v>
      </c>
      <c r="B10" s="112" t="s">
        <v>137</v>
      </c>
      <c r="C10" s="112">
        <v>4</v>
      </c>
      <c r="D10" s="109"/>
      <c r="E10" s="110"/>
      <c r="F10" s="112"/>
      <c r="G10" s="136">
        <f>IF($G$5&lt;&gt;"",$G$5,"")</f>
      </c>
      <c r="H10" s="137"/>
      <c r="I10" s="137"/>
      <c r="J10" s="137"/>
      <c r="K10" s="137"/>
      <c r="L10" s="138">
        <f t="shared" si="0"/>
        <v>-1E-06</v>
      </c>
      <c r="M10" s="122">
        <f t="shared" si="1"/>
        <v>0</v>
      </c>
      <c r="N10" s="139">
        <f>SUM(M7:M10)</f>
        <v>1</v>
      </c>
      <c r="O10" s="140">
        <f>IF(COUNTIF(L7:L10,"&gt;=0"),ROUND(AVERAGEIF(L7:L10,"&gt;=0"),3),0)</f>
        <v>6.542</v>
      </c>
    </row>
    <row r="11">
      <c r="A11" s="115">
        <f>ROUND(RANK(R11,$R$7:$R$234,0),0)</f>
        <v>8</v>
      </c>
      <c r="B11" s="116" t="s">
        <v>139</v>
      </c>
      <c r="C11" s="116">
        <v>1</v>
      </c>
      <c r="D11" s="117"/>
      <c r="E11" s="118"/>
      <c r="F11" s="116"/>
      <c r="G11" s="119" t="str">
        <f>IF($G$2&lt;&gt;"",$G$2,"")</f>
        <v>Grund</v>
      </c>
      <c r="H11" s="120">
        <v>6.4809999465942383</v>
      </c>
      <c r="I11" s="120">
        <v>5.14300012588501</v>
      </c>
      <c r="J11" s="120">
        <v>4.4429998397827148</v>
      </c>
      <c r="K11" s="120">
        <v>4.5710000991821289</v>
      </c>
      <c r="L11" s="121">
        <f t="shared" si="0"/>
        <v>5.16</v>
      </c>
      <c r="M11" s="122">
        <f t="shared" si="1"/>
        <v>1</v>
      </c>
      <c r="N11" s="122">
        <f>SUM(M11:M14)</f>
        <v>1</v>
      </c>
      <c r="O11" s="123">
        <f>IF(COUNTIF(L11:L14,"&gt;=0"),ROUND(AVERAGEIF(L11:L14,"&gt;=0"),3),0)</f>
        <v>5.16</v>
      </c>
      <c r="P11" s="82" cm="1">
        <f>IFERROR(LOOKUP(2,1/(L11:L14&gt;0),L11:L14),0)</f>
        <v>5.16</v>
      </c>
      <c r="Q11" s="82" cm="1">
        <f>IFERROR(LOOKUP(2,1/(J11:J14&gt;0),J11:J14),0)</f>
        <v>4.4429998397827148</v>
      </c>
      <c r="R11" s="82">
        <f>N11*1000200010+O11*100010000+P11*10000+Q11</f>
        <v>1516303214.4429998</v>
      </c>
    </row>
    <row r="12">
      <c r="A12" s="306">
        <f>A11</f>
        <v>8</v>
      </c>
      <c r="B12" s="82" t="s">
        <v>139</v>
      </c>
      <c r="C12" s="82">
        <v>2</v>
      </c>
      <c r="D12" s="124" t="s">
        <v>140</v>
      </c>
      <c r="E12" s="125"/>
      <c r="F12" s="126" t="s">
        <v>31</v>
      </c>
      <c r="G12" s="127" t="str">
        <f>IF($G$3&lt;&gt;"",$G$3,"")</f>
        <v>Kür</v>
      </c>
      <c r="H12" s="128">
        <v>5.4250001907348633</v>
      </c>
      <c r="I12" s="128">
        <v>6.9330000877380371</v>
      </c>
      <c r="J12" s="128">
        <v>6.7249999046325684</v>
      </c>
      <c r="K12" s="128">
        <v>6.0219998359680176</v>
      </c>
      <c r="L12" s="129">
        <f t="shared" si="0"/>
        <v>-1E-06</v>
      </c>
      <c r="M12" s="122">
        <f t="shared" si="1"/>
        <v>0</v>
      </c>
      <c r="N12" s="130">
        <f>SUM(M11:M14)</f>
        <v>1</v>
      </c>
      <c r="O12" s="131">
        <f>IF(COUNTIF(L11:L14,"&gt;=0"),ROUND(AVERAGEIF(L11:L14,"&gt;=0"),3),0)</f>
        <v>5.16</v>
      </c>
    </row>
    <row r="13">
      <c r="A13" s="132">
        <f>A11</f>
        <v>8</v>
      </c>
      <c r="B13" s="82" t="s">
        <v>139</v>
      </c>
      <c r="C13" s="82">
        <v>3</v>
      </c>
      <c r="D13" s="133" t="s">
        <v>141</v>
      </c>
      <c r="E13" s="125"/>
      <c r="F13" s="82" t="s">
        <v>142</v>
      </c>
      <c r="G13" s="127" t="str">
        <f>IF($G$4&lt;&gt;"",$G$4,"")</f>
        <v>Kür</v>
      </c>
      <c r="H13" s="128"/>
      <c r="I13" s="128"/>
      <c r="J13" s="128"/>
      <c r="K13" s="128"/>
      <c r="L13" s="129">
        <f t="shared" si="0"/>
        <v>-1E-06</v>
      </c>
      <c r="M13" s="122">
        <f t="shared" si="1"/>
        <v>0</v>
      </c>
      <c r="N13" s="130">
        <f>SUM(M11:M14)</f>
        <v>1</v>
      </c>
      <c r="O13" s="134">
        <f>IF(COUNTIF(L11:L14,"&gt;=0"),ROUND(AVERAGEIF(L11:L14,"&gt;=0"),3),0)</f>
        <v>5.16</v>
      </c>
    </row>
    <row r="14">
      <c r="A14" s="135">
        <f>A11</f>
        <v>8</v>
      </c>
      <c r="B14" s="112" t="s">
        <v>139</v>
      </c>
      <c r="C14" s="112">
        <v>4</v>
      </c>
      <c r="D14" s="109"/>
      <c r="E14" s="110"/>
      <c r="F14" s="112"/>
      <c r="G14" s="136">
        <f>IF($G$5&lt;&gt;"",$G$5,"")</f>
      </c>
      <c r="H14" s="137"/>
      <c r="I14" s="137"/>
      <c r="J14" s="137"/>
      <c r="K14" s="137"/>
      <c r="L14" s="138">
        <f t="shared" si="0"/>
        <v>-1E-06</v>
      </c>
      <c r="M14" s="122">
        <f t="shared" si="1"/>
        <v>0</v>
      </c>
      <c r="N14" s="139">
        <f>SUM(M11:M14)</f>
        <v>1</v>
      </c>
      <c r="O14" s="140">
        <f>IF(COUNTIF(L11:L14,"&gt;=0"),ROUND(AVERAGEIF(L11:L14,"&gt;=0"),3),0)</f>
        <v>5.16</v>
      </c>
    </row>
    <row r="15">
      <c r="A15" s="115">
        <f>ROUND(RANK(R15,$R$7:$R$234,0),0)</f>
        <v>7</v>
      </c>
      <c r="B15" s="116" t="s">
        <v>143</v>
      </c>
      <c r="C15" s="116">
        <v>1</v>
      </c>
      <c r="D15" s="117"/>
      <c r="E15" s="118"/>
      <c r="F15" s="116"/>
      <c r="G15" s="119" t="str">
        <f>IF($G$2&lt;&gt;"",$G$2,"")</f>
        <v>Grund</v>
      </c>
      <c r="H15" s="120">
        <v>6.4809999465942383</v>
      </c>
      <c r="I15" s="120">
        <v>4.7140002250671387</v>
      </c>
      <c r="J15" s="120">
        <v>5.0430002212524414</v>
      </c>
      <c r="K15" s="120">
        <v>4.5</v>
      </c>
      <c r="L15" s="121">
        <f t="shared" si="0"/>
        <v>5.185</v>
      </c>
      <c r="M15" s="122">
        <f t="shared" si="1"/>
        <v>1</v>
      </c>
      <c r="N15" s="122">
        <f>SUM(M15:M18)</f>
        <v>1</v>
      </c>
      <c r="O15" s="123">
        <f>IF(COUNTIF(L15:L18,"&gt;=0"),ROUND(AVERAGEIF(L15:L18,"&gt;=0"),3),0)</f>
        <v>5.185</v>
      </c>
      <c r="P15" s="82" cm="1">
        <f>IFERROR(LOOKUP(2,1/(L15:L18&gt;0),L15:L18),0)</f>
        <v>5.185</v>
      </c>
      <c r="Q15" s="82" cm="1">
        <f>IFERROR(LOOKUP(2,1/(J15:J18&gt;0),J15:J18),0)</f>
        <v>5.0430002212524414</v>
      </c>
      <c r="R15" s="82">
        <f>N15*1000200010+O15*100010000+P15*10000+Q15</f>
        <v>1518803715.0430002</v>
      </c>
    </row>
    <row r="16">
      <c r="A16" s="306">
        <f>A15</f>
        <v>7</v>
      </c>
      <c r="B16" s="82" t="s">
        <v>143</v>
      </c>
      <c r="C16" s="82">
        <v>2</v>
      </c>
      <c r="D16" s="124" t="s">
        <v>144</v>
      </c>
      <c r="E16" s="125"/>
      <c r="F16" s="126" t="s">
        <v>52</v>
      </c>
      <c r="G16" s="127" t="str">
        <f>IF($G$3&lt;&gt;"",$G$3,"")</f>
        <v>Kür</v>
      </c>
      <c r="H16" s="128">
        <v>5.5310001373291016</v>
      </c>
      <c r="I16" s="128">
        <v>7.3000001907348633</v>
      </c>
      <c r="J16" s="128">
        <v>5.5500001907348633</v>
      </c>
      <c r="K16" s="128">
        <v>6.5</v>
      </c>
      <c r="L16" s="129">
        <f t="shared" si="0"/>
        <v>-1E-06</v>
      </c>
      <c r="M16" s="122">
        <f t="shared" si="1"/>
        <v>0</v>
      </c>
      <c r="N16" s="130">
        <f>SUM(M15:M18)</f>
        <v>1</v>
      </c>
      <c r="O16" s="131">
        <f>IF(COUNTIF(L15:L18,"&gt;=0"),ROUND(AVERAGEIF(L15:L18,"&gt;=0"),3),0)</f>
        <v>5.185</v>
      </c>
    </row>
    <row r="17">
      <c r="A17" s="132">
        <f>A15</f>
        <v>7</v>
      </c>
      <c r="B17" s="82" t="s">
        <v>143</v>
      </c>
      <c r="C17" s="82">
        <v>3</v>
      </c>
      <c r="D17" s="133" t="s">
        <v>141</v>
      </c>
      <c r="E17" s="125"/>
      <c r="F17" s="82" t="s">
        <v>142</v>
      </c>
      <c r="G17" s="127" t="str">
        <f>IF($G$4&lt;&gt;"",$G$4,"")</f>
        <v>Kür</v>
      </c>
      <c r="H17" s="128"/>
      <c r="I17" s="128"/>
      <c r="J17" s="128"/>
      <c r="K17" s="128"/>
      <c r="L17" s="129">
        <f t="shared" si="0"/>
        <v>-1E-06</v>
      </c>
      <c r="M17" s="122">
        <f t="shared" si="1"/>
        <v>0</v>
      </c>
      <c r="N17" s="130">
        <f>SUM(M15:M18)</f>
        <v>1</v>
      </c>
      <c r="O17" s="134">
        <f>IF(COUNTIF(L15:L18,"&gt;=0"),ROUND(AVERAGEIF(L15:L18,"&gt;=0"),3),0)</f>
        <v>5.185</v>
      </c>
    </row>
    <row r="18">
      <c r="A18" s="135">
        <f>A15</f>
        <v>7</v>
      </c>
      <c r="B18" s="112" t="s">
        <v>143</v>
      </c>
      <c r="C18" s="112">
        <v>4</v>
      </c>
      <c r="D18" s="109"/>
      <c r="E18" s="110"/>
      <c r="F18" s="112"/>
      <c r="G18" s="136">
        <f>IF($G$5&lt;&gt;"",$G$5,"")</f>
      </c>
      <c r="H18" s="137"/>
      <c r="I18" s="137"/>
      <c r="J18" s="137"/>
      <c r="K18" s="137"/>
      <c r="L18" s="138">
        <f t="shared" si="0"/>
        <v>-1E-06</v>
      </c>
      <c r="M18" s="122">
        <f t="shared" si="1"/>
        <v>0</v>
      </c>
      <c r="N18" s="139">
        <f>SUM(M15:M18)</f>
        <v>1</v>
      </c>
      <c r="O18" s="140">
        <f>IF(COUNTIF(L15:L18,"&gt;=0"),ROUND(AVERAGEIF(L15:L18,"&gt;=0"),3),0)</f>
        <v>5.185</v>
      </c>
    </row>
    <row r="19">
      <c r="A19" s="115">
        <f>ROUND(RANK(R19,$R$7:$R$234,0),0)</f>
        <v>3</v>
      </c>
      <c r="B19" s="116" t="s">
        <v>145</v>
      </c>
      <c r="C19" s="116">
        <v>1</v>
      </c>
      <c r="D19" s="117"/>
      <c r="E19" s="118"/>
      <c r="F19" s="116"/>
      <c r="G19" s="119" t="str">
        <f>IF($G$2&lt;&gt;"",$G$2,"")</f>
        <v>Grund</v>
      </c>
      <c r="H19" s="120">
        <v>7.1939997673034668</v>
      </c>
      <c r="I19" s="120">
        <v>5</v>
      </c>
      <c r="J19" s="120">
        <v>5.814000129699707</v>
      </c>
      <c r="K19" s="120">
        <v>5.85699987411499</v>
      </c>
      <c r="L19" s="121">
        <f t="shared" si="0"/>
        <v>5.966</v>
      </c>
      <c r="M19" s="122">
        <f t="shared" si="1"/>
        <v>1</v>
      </c>
      <c r="N19" s="122">
        <f>SUM(M19:M22)</f>
        <v>1</v>
      </c>
      <c r="O19" s="123">
        <f>IF(COUNTIF(L19:L22,"&gt;=0"),ROUND(AVERAGEIF(L19:L22,"&gt;=0"),3),0)</f>
        <v>5.966</v>
      </c>
      <c r="P19" s="82" cm="1">
        <f>IFERROR(LOOKUP(2,1/(L19:L22&gt;0),L19:L22),0)</f>
        <v>5.966</v>
      </c>
      <c r="Q19" s="82" cm="1">
        <f>IFERROR(LOOKUP(2,1/(J19:J22&gt;0),J19:J22),0)</f>
        <v>5.814000129699707</v>
      </c>
      <c r="R19" s="82">
        <f>N19*1000200010+O19*100010000+P19*10000+Q19</f>
        <v>1596919335.8140001</v>
      </c>
    </row>
    <row r="20">
      <c r="A20" s="306">
        <f>A19</f>
        <v>3</v>
      </c>
      <c r="B20" s="82" t="s">
        <v>145</v>
      </c>
      <c r="C20" s="82">
        <v>2</v>
      </c>
      <c r="D20" s="124" t="s">
        <v>146</v>
      </c>
      <c r="E20" s="125"/>
      <c r="F20" s="126" t="s">
        <v>41</v>
      </c>
      <c r="G20" s="127" t="str">
        <f>IF($G$3&lt;&gt;"",$G$3,"")</f>
        <v>Kür</v>
      </c>
      <c r="H20" s="128">
        <v>7.10099983215332</v>
      </c>
      <c r="I20" s="128">
        <v>8.1669998168945313</v>
      </c>
      <c r="J20" s="128">
        <v>7.1750001907348633</v>
      </c>
      <c r="K20" s="128">
        <v>8.2309999465942383</v>
      </c>
      <c r="L20" s="129">
        <f t="shared" si="0"/>
        <v>-1E-06</v>
      </c>
      <c r="M20" s="122">
        <f t="shared" si="1"/>
        <v>0</v>
      </c>
      <c r="N20" s="130">
        <f>SUM(M19:M22)</f>
        <v>1</v>
      </c>
      <c r="O20" s="131">
        <f>IF(COUNTIF(L19:L22,"&gt;=0"),ROUND(AVERAGEIF(L19:L22,"&gt;=0"),3),0)</f>
        <v>5.966</v>
      </c>
    </row>
    <row r="21">
      <c r="A21" s="132">
        <f>A19</f>
        <v>3</v>
      </c>
      <c r="B21" s="82" t="s">
        <v>145</v>
      </c>
      <c r="C21" s="82">
        <v>3</v>
      </c>
      <c r="D21" s="133" t="s">
        <v>147</v>
      </c>
      <c r="E21" s="125"/>
      <c r="F21" s="82" t="s">
        <v>148</v>
      </c>
      <c r="G21" s="127" t="str">
        <f>IF($G$4&lt;&gt;"",$G$4,"")</f>
        <v>Kür</v>
      </c>
      <c r="H21" s="128"/>
      <c r="I21" s="128"/>
      <c r="J21" s="128"/>
      <c r="K21" s="128"/>
      <c r="L21" s="129">
        <f t="shared" si="0"/>
        <v>-1E-06</v>
      </c>
      <c r="M21" s="122">
        <f t="shared" si="1"/>
        <v>0</v>
      </c>
      <c r="N21" s="130">
        <f>SUM(M19:M22)</f>
        <v>1</v>
      </c>
      <c r="O21" s="134">
        <f>IF(COUNTIF(L19:L22,"&gt;=0"),ROUND(AVERAGEIF(L19:L22,"&gt;=0"),3),0)</f>
        <v>5.966</v>
      </c>
    </row>
    <row r="22">
      <c r="A22" s="135">
        <f>A19</f>
        <v>3</v>
      </c>
      <c r="B22" s="112" t="s">
        <v>145</v>
      </c>
      <c r="C22" s="112">
        <v>4</v>
      </c>
      <c r="D22" s="109"/>
      <c r="E22" s="110"/>
      <c r="F22" s="112"/>
      <c r="G22" s="136">
        <f>IF($G$5&lt;&gt;"",$G$5,"")</f>
      </c>
      <c r="H22" s="137"/>
      <c r="I22" s="137"/>
      <c r="J22" s="137"/>
      <c r="K22" s="137"/>
      <c r="L22" s="138">
        <f t="shared" si="0"/>
        <v>-1E-06</v>
      </c>
      <c r="M22" s="122">
        <f t="shared" si="1"/>
        <v>0</v>
      </c>
      <c r="N22" s="139">
        <f>SUM(M19:M22)</f>
        <v>1</v>
      </c>
      <c r="O22" s="140">
        <f>IF(COUNTIF(L19:L22,"&gt;=0"),ROUND(AVERAGEIF(L19:L22,"&gt;=0"),3),0)</f>
        <v>5.966</v>
      </c>
    </row>
    <row r="23">
      <c r="A23" s="115">
        <f>ROUND(RANK(R23,$R$7:$R$234,0),0)</f>
        <v>5</v>
      </c>
      <c r="B23" s="116" t="s">
        <v>149</v>
      </c>
      <c r="C23" s="116">
        <v>1</v>
      </c>
      <c r="D23" s="117"/>
      <c r="E23" s="118"/>
      <c r="F23" s="116"/>
      <c r="G23" s="119" t="str">
        <f>IF($G$2&lt;&gt;"",$G$2,"")</f>
        <v>Grund</v>
      </c>
      <c r="H23" s="120">
        <v>6.0939998626708984</v>
      </c>
      <c r="I23" s="120">
        <v>5.9289999008178711</v>
      </c>
      <c r="J23" s="120">
        <v>6</v>
      </c>
      <c r="K23" s="120">
        <v>5.64300012588501</v>
      </c>
      <c r="L23" s="121">
        <f t="shared" si="0"/>
        <v>5.916</v>
      </c>
      <c r="M23" s="122">
        <f t="shared" si="1"/>
        <v>1</v>
      </c>
      <c r="N23" s="122">
        <f>SUM(M23:M26)</f>
        <v>1</v>
      </c>
      <c r="O23" s="123">
        <f>IF(COUNTIF(L23:L26,"&gt;=0"),ROUND(AVERAGEIF(L23:L26,"&gt;=0"),3),0)</f>
        <v>5.916</v>
      </c>
      <c r="P23" s="82" cm="1">
        <f>IFERROR(LOOKUP(2,1/(L23:L26&gt;0),L23:L26),0)</f>
        <v>5.916</v>
      </c>
      <c r="Q23" s="82" cm="1">
        <f>IFERROR(LOOKUP(2,1/(J23:J26&gt;0),J23:J26),0)</f>
        <v>6</v>
      </c>
      <c r="R23" s="82">
        <f>N23*1000200010+O23*100010000+P23*10000+Q23</f>
        <v>1591918336</v>
      </c>
    </row>
    <row r="24">
      <c r="A24" s="306">
        <f>A23</f>
        <v>5</v>
      </c>
      <c r="B24" s="82" t="s">
        <v>149</v>
      </c>
      <c r="C24" s="82">
        <v>2</v>
      </c>
      <c r="D24" s="124" t="s">
        <v>150</v>
      </c>
      <c r="E24" s="125"/>
      <c r="F24" s="126" t="s">
        <v>46</v>
      </c>
      <c r="G24" s="127" t="str">
        <f>IF($G$3&lt;&gt;"",$G$3,"")</f>
        <v>Kür</v>
      </c>
      <c r="H24" s="128">
        <v>6.0430002212524414</v>
      </c>
      <c r="I24" s="128">
        <v>6.5</v>
      </c>
      <c r="J24" s="128">
        <v>5.375</v>
      </c>
      <c r="K24" s="128">
        <v>6.0999999046325684</v>
      </c>
      <c r="L24" s="129">
        <f t="shared" si="0"/>
        <v>-1E-06</v>
      </c>
      <c r="M24" s="122">
        <f t="shared" si="1"/>
        <v>0</v>
      </c>
      <c r="N24" s="130">
        <f>SUM(M23:M26)</f>
        <v>1</v>
      </c>
      <c r="O24" s="131">
        <f>IF(COUNTIF(L23:L26,"&gt;=0"),ROUND(AVERAGEIF(L23:L26,"&gt;=0"),3),0)</f>
        <v>5.916</v>
      </c>
    </row>
    <row r="25">
      <c r="A25" s="132">
        <f>A23</f>
        <v>5</v>
      </c>
      <c r="B25" s="82" t="s">
        <v>149</v>
      </c>
      <c r="C25" s="82">
        <v>3</v>
      </c>
      <c r="D25" s="133" t="s">
        <v>151</v>
      </c>
      <c r="E25" s="125"/>
      <c r="F25" s="82" t="s">
        <v>152</v>
      </c>
      <c r="G25" s="127" t="str">
        <f>IF($G$4&lt;&gt;"",$G$4,"")</f>
        <v>Kür</v>
      </c>
      <c r="H25" s="128"/>
      <c r="I25" s="128"/>
      <c r="J25" s="128"/>
      <c r="K25" s="128"/>
      <c r="L25" s="129">
        <f t="shared" si="0"/>
        <v>-1E-06</v>
      </c>
      <c r="M25" s="122">
        <f t="shared" si="1"/>
        <v>0</v>
      </c>
      <c r="N25" s="130">
        <f>SUM(M23:M26)</f>
        <v>1</v>
      </c>
      <c r="O25" s="134">
        <f>IF(COUNTIF(L23:L26,"&gt;=0"),ROUND(AVERAGEIF(L23:L26,"&gt;=0"),3),0)</f>
        <v>5.916</v>
      </c>
    </row>
    <row r="26">
      <c r="A26" s="135">
        <f>A23</f>
        <v>5</v>
      </c>
      <c r="B26" s="112" t="s">
        <v>149</v>
      </c>
      <c r="C26" s="112">
        <v>4</v>
      </c>
      <c r="D26" s="109"/>
      <c r="E26" s="110"/>
      <c r="F26" s="112"/>
      <c r="G26" s="136">
        <f>IF($G$5&lt;&gt;"",$G$5,"")</f>
      </c>
      <c r="H26" s="137"/>
      <c r="I26" s="137"/>
      <c r="J26" s="137"/>
      <c r="K26" s="137"/>
      <c r="L26" s="138">
        <f t="shared" si="0"/>
        <v>-1E-06</v>
      </c>
      <c r="M26" s="122">
        <f t="shared" si="1"/>
        <v>0</v>
      </c>
      <c r="N26" s="139">
        <f>SUM(M23:M26)</f>
        <v>1</v>
      </c>
      <c r="O26" s="140">
        <f>IF(COUNTIF(L23:L26,"&gt;=0"),ROUND(AVERAGEIF(L23:L26,"&gt;=0"),3),0)</f>
        <v>5.916</v>
      </c>
    </row>
    <row r="27">
      <c r="A27" s="115">
        <f>ROUND(RANK(R27,$R$7:$R$234,0),0)</f>
        <v>10</v>
      </c>
      <c r="B27" s="116" t="s">
        <v>153</v>
      </c>
      <c r="C27" s="116">
        <v>1</v>
      </c>
      <c r="D27" s="117"/>
      <c r="E27" s="118"/>
      <c r="F27" s="116"/>
      <c r="G27" s="119" t="str">
        <f>IF($G$2&lt;&gt;"",$G$2,"")</f>
        <v>Grund</v>
      </c>
      <c r="H27" s="120">
        <v>6.0939998626708984</v>
      </c>
      <c r="I27" s="120">
        <v>3.5</v>
      </c>
      <c r="J27" s="120">
        <v>4.8860001564025879</v>
      </c>
      <c r="K27" s="120">
        <v>3.5710000991821289</v>
      </c>
      <c r="L27" s="121">
        <f t="shared" si="0"/>
        <v>4.513</v>
      </c>
      <c r="M27" s="122">
        <f t="shared" si="1"/>
        <v>1</v>
      </c>
      <c r="N27" s="122">
        <f>SUM(M27:M30)</f>
        <v>1</v>
      </c>
      <c r="O27" s="123">
        <f>IF(COUNTIF(L27:L30,"&gt;=0"),ROUND(AVERAGEIF(L27:L30,"&gt;=0"),3),0)</f>
        <v>4.513</v>
      </c>
      <c r="P27" s="82" cm="1">
        <f>IFERROR(LOOKUP(2,1/(L27:L30&gt;0),L27:L30),0)</f>
        <v>4.513</v>
      </c>
      <c r="Q27" s="82" cm="1">
        <f>IFERROR(LOOKUP(2,1/(J27:J30&gt;0),J27:J30),0)</f>
        <v>4.8860001564025879</v>
      </c>
      <c r="R27" s="82">
        <f>N27*1000200010+O27*100010000+P27*10000+Q27</f>
        <v>1451590274.8860002</v>
      </c>
    </row>
    <row r="28">
      <c r="A28" s="306">
        <f>A27</f>
        <v>10</v>
      </c>
      <c r="B28" s="82" t="s">
        <v>153</v>
      </c>
      <c r="C28" s="82">
        <v>2</v>
      </c>
      <c r="D28" s="124" t="s">
        <v>154</v>
      </c>
      <c r="E28" s="125"/>
      <c r="F28" s="126" t="s">
        <v>46</v>
      </c>
      <c r="G28" s="127" t="str">
        <f>IF($G$3&lt;&gt;"",$G$3,"")</f>
        <v>Kür</v>
      </c>
      <c r="H28" s="128">
        <v>5.9460000991821289</v>
      </c>
      <c r="I28" s="128">
        <v>6.3779997825622559</v>
      </c>
      <c r="J28" s="128">
        <v>4.7249999046325684</v>
      </c>
      <c r="K28" s="128">
        <v>6.4000000953674316</v>
      </c>
      <c r="L28" s="129">
        <f t="shared" si="0"/>
        <v>-1E-06</v>
      </c>
      <c r="M28" s="122">
        <f t="shared" si="1"/>
        <v>0</v>
      </c>
      <c r="N28" s="130">
        <f>SUM(M27:M30)</f>
        <v>1</v>
      </c>
      <c r="O28" s="131">
        <f>IF(COUNTIF(L27:L30,"&gt;=0"),ROUND(AVERAGEIF(L27:L30,"&gt;=0"),3),0)</f>
        <v>4.513</v>
      </c>
    </row>
    <row r="29">
      <c r="A29" s="132">
        <f>A27</f>
        <v>10</v>
      </c>
      <c r="B29" s="82" t="s">
        <v>153</v>
      </c>
      <c r="C29" s="82">
        <v>3</v>
      </c>
      <c r="D29" s="133" t="s">
        <v>151</v>
      </c>
      <c r="E29" s="125"/>
      <c r="F29" s="82" t="s">
        <v>152</v>
      </c>
      <c r="G29" s="127" t="str">
        <f>IF($G$4&lt;&gt;"",$G$4,"")</f>
        <v>Kür</v>
      </c>
      <c r="H29" s="128"/>
      <c r="I29" s="128"/>
      <c r="J29" s="128"/>
      <c r="K29" s="128"/>
      <c r="L29" s="129">
        <f t="shared" si="0"/>
        <v>-1E-06</v>
      </c>
      <c r="M29" s="122">
        <f t="shared" si="1"/>
        <v>0</v>
      </c>
      <c r="N29" s="130">
        <f>SUM(M27:M30)</f>
        <v>1</v>
      </c>
      <c r="O29" s="134">
        <f>IF(COUNTIF(L27:L30,"&gt;=0"),ROUND(AVERAGEIF(L27:L30,"&gt;=0"),3),0)</f>
        <v>4.513</v>
      </c>
    </row>
    <row r="30">
      <c r="A30" s="135">
        <f>A27</f>
        <v>10</v>
      </c>
      <c r="B30" s="112" t="s">
        <v>153</v>
      </c>
      <c r="C30" s="112">
        <v>4</v>
      </c>
      <c r="D30" s="109"/>
      <c r="E30" s="110"/>
      <c r="F30" s="112"/>
      <c r="G30" s="136">
        <f>IF($G$5&lt;&gt;"",$G$5,"")</f>
      </c>
      <c r="H30" s="137"/>
      <c r="I30" s="137"/>
      <c r="J30" s="137"/>
      <c r="K30" s="137"/>
      <c r="L30" s="138">
        <f t="shared" si="0"/>
        <v>-1E-06</v>
      </c>
      <c r="M30" s="122">
        <f t="shared" si="1"/>
        <v>0</v>
      </c>
      <c r="N30" s="139">
        <f>SUM(M27:M30)</f>
        <v>1</v>
      </c>
      <c r="O30" s="140">
        <f>IF(COUNTIF(L27:L30,"&gt;=0"),ROUND(AVERAGEIF(L27:L30,"&gt;=0"),3),0)</f>
        <v>4.513</v>
      </c>
    </row>
    <row r="31">
      <c r="A31" s="115">
        <f>ROUND(RANK(R31,$R$7:$R$234,0),0)</f>
        <v>9</v>
      </c>
      <c r="B31" s="116" t="s">
        <v>155</v>
      </c>
      <c r="C31" s="116">
        <v>1</v>
      </c>
      <c r="D31" s="117"/>
      <c r="E31" s="118"/>
      <c r="F31" s="116"/>
      <c r="G31" s="119" t="str">
        <f>IF($G$2&lt;&gt;"",$G$2,"")</f>
        <v>Grund</v>
      </c>
      <c r="H31" s="120">
        <v>6.0939998626708984</v>
      </c>
      <c r="I31" s="120">
        <v>4.7290000915527344</v>
      </c>
      <c r="J31" s="120">
        <v>4.8429999351501465</v>
      </c>
      <c r="K31" s="120">
        <v>4.7859997749328613</v>
      </c>
      <c r="L31" s="121">
        <f t="shared" si="0"/>
        <v>5.113</v>
      </c>
      <c r="M31" s="122">
        <f t="shared" si="1"/>
        <v>1</v>
      </c>
      <c r="N31" s="122">
        <f>SUM(M31:M34)</f>
        <v>1</v>
      </c>
      <c r="O31" s="123">
        <f>IF(COUNTIF(L31:L34,"&gt;=0"),ROUND(AVERAGEIF(L31:L34,"&gt;=0"),3),0)</f>
        <v>5.113</v>
      </c>
      <c r="P31" s="82" cm="1">
        <f>IFERROR(LOOKUP(2,1/(L31:L34&gt;0),L31:L34),0)</f>
        <v>5.113</v>
      </c>
      <c r="Q31" s="82" cm="1">
        <f>IFERROR(LOOKUP(2,1/(J31:J34&gt;0),J31:J34),0)</f>
        <v>4.8429999351501465</v>
      </c>
      <c r="R31" s="82">
        <f>N31*1000200010+O31*100010000+P31*10000+Q31</f>
        <v>1511602274.843</v>
      </c>
    </row>
    <row r="32">
      <c r="A32" s="306">
        <f>A31</f>
        <v>9</v>
      </c>
      <c r="B32" s="82" t="s">
        <v>155</v>
      </c>
      <c r="C32" s="82">
        <v>2</v>
      </c>
      <c r="D32" s="124" t="s">
        <v>156</v>
      </c>
      <c r="E32" s="125"/>
      <c r="F32" s="126" t="s">
        <v>92</v>
      </c>
      <c r="G32" s="127" t="str">
        <f>IF($G$3&lt;&gt;"",$G$3,"")</f>
        <v>Kür</v>
      </c>
      <c r="H32" s="128">
        <v>5.9089999198913574</v>
      </c>
      <c r="I32" s="128">
        <v>7.6360001564025879</v>
      </c>
      <c r="J32" s="128">
        <v>5.6999998092651367</v>
      </c>
      <c r="K32" s="128">
        <v>7</v>
      </c>
      <c r="L32" s="129">
        <f t="shared" si="0"/>
        <v>-1E-06</v>
      </c>
      <c r="M32" s="122">
        <f t="shared" si="1"/>
        <v>0</v>
      </c>
      <c r="N32" s="130">
        <f>SUM(M31:M34)</f>
        <v>1</v>
      </c>
      <c r="O32" s="131">
        <f>IF(COUNTIF(L31:L34,"&gt;=0"),ROUND(AVERAGEIF(L31:L34,"&gt;=0"),3),0)</f>
        <v>5.113</v>
      </c>
    </row>
    <row r="33">
      <c r="A33" s="132">
        <f>A31</f>
        <v>9</v>
      </c>
      <c r="B33" s="82" t="s">
        <v>155</v>
      </c>
      <c r="C33" s="82">
        <v>3</v>
      </c>
      <c r="D33" s="133" t="s">
        <v>151</v>
      </c>
      <c r="E33" s="125"/>
      <c r="F33" s="82" t="s">
        <v>152</v>
      </c>
      <c r="G33" s="127" t="str">
        <f>IF($G$4&lt;&gt;"",$G$4,"")</f>
        <v>Kür</v>
      </c>
      <c r="H33" s="128"/>
      <c r="I33" s="128"/>
      <c r="J33" s="128"/>
      <c r="K33" s="128"/>
      <c r="L33" s="129">
        <f t="shared" si="0"/>
        <v>-1E-06</v>
      </c>
      <c r="M33" s="122">
        <f t="shared" si="1"/>
        <v>0</v>
      </c>
      <c r="N33" s="130">
        <f>SUM(M31:M34)</f>
        <v>1</v>
      </c>
      <c r="O33" s="134">
        <f>IF(COUNTIF(L31:L34,"&gt;=0"),ROUND(AVERAGEIF(L31:L34,"&gt;=0"),3),0)</f>
        <v>5.113</v>
      </c>
    </row>
    <row r="34">
      <c r="A34" s="135">
        <f>A31</f>
        <v>9</v>
      </c>
      <c r="B34" s="112" t="s">
        <v>155</v>
      </c>
      <c r="C34" s="112">
        <v>4</v>
      </c>
      <c r="D34" s="109"/>
      <c r="E34" s="110"/>
      <c r="F34" s="112"/>
      <c r="G34" s="136">
        <f>IF($G$5&lt;&gt;"",$G$5,"")</f>
      </c>
      <c r="H34" s="137"/>
      <c r="I34" s="137"/>
      <c r="J34" s="137"/>
      <c r="K34" s="137"/>
      <c r="L34" s="138">
        <f t="shared" si="0"/>
        <v>-1E-06</v>
      </c>
      <c r="M34" s="122">
        <f t="shared" si="1"/>
        <v>0</v>
      </c>
      <c r="N34" s="139">
        <f>SUM(M31:M34)</f>
        <v>1</v>
      </c>
      <c r="O34" s="140">
        <f>IF(COUNTIF(L31:L34,"&gt;=0"),ROUND(AVERAGEIF(L31:L34,"&gt;=0"),3),0)</f>
        <v>5.113</v>
      </c>
    </row>
    <row r="35">
      <c r="A35" s="115">
        <f>ROUND(RANK(R35,$R$7:$R$234,0),0)</f>
        <v>6</v>
      </c>
      <c r="B35" s="116" t="s">
        <v>157</v>
      </c>
      <c r="C35" s="116">
        <v>1</v>
      </c>
      <c r="D35" s="117"/>
      <c r="E35" s="118"/>
      <c r="F35" s="116"/>
      <c r="G35" s="119" t="str">
        <f>IF($G$2&lt;&gt;"",$G$2,"")</f>
        <v>Grund</v>
      </c>
      <c r="H35" s="120">
        <v>6.0939998626708984</v>
      </c>
      <c r="I35" s="120">
        <v>5.2140002250671387</v>
      </c>
      <c r="J35" s="120">
        <v>5.5999999046325684</v>
      </c>
      <c r="K35" s="120">
        <v>5.5710000991821289</v>
      </c>
      <c r="L35" s="121">
        <f t="shared" si="0"/>
        <v>5.62</v>
      </c>
      <c r="M35" s="122">
        <f t="shared" si="1"/>
        <v>1</v>
      </c>
      <c r="N35" s="122">
        <f>SUM(M35:M38)</f>
        <v>1</v>
      </c>
      <c r="O35" s="123">
        <f>IF(COUNTIF(L35:L38,"&gt;=0"),ROUND(AVERAGEIF(L35:L38,"&gt;=0"),3),0)</f>
        <v>5.62</v>
      </c>
      <c r="P35" s="82" cm="1">
        <f>IFERROR(LOOKUP(2,1/(L35:L38&gt;0),L35:L38),0)</f>
        <v>5.62</v>
      </c>
      <c r="Q35" s="82" cm="1">
        <f>IFERROR(LOOKUP(2,1/(J35:J38&gt;0),J35:J38),0)</f>
        <v>5.5999999046325684</v>
      </c>
      <c r="R35" s="82">
        <f>N35*1000200010+O35*100010000+P35*10000+Q35</f>
        <v>1562312415.6</v>
      </c>
    </row>
    <row r="36">
      <c r="A36" s="306">
        <f>A35</f>
        <v>6</v>
      </c>
      <c r="B36" s="82" t="s">
        <v>157</v>
      </c>
      <c r="C36" s="82">
        <v>2</v>
      </c>
      <c r="D36" s="124" t="s">
        <v>158</v>
      </c>
      <c r="E36" s="125"/>
      <c r="F36" s="126" t="s">
        <v>92</v>
      </c>
      <c r="G36" s="127" t="str">
        <f>IF($G$3&lt;&gt;"",$G$3,"")</f>
        <v>Kür</v>
      </c>
      <c r="H36" s="128">
        <v>5.89900016784668</v>
      </c>
      <c r="I36" s="128">
        <v>6.7270002365112305</v>
      </c>
      <c r="J36" s="128">
        <v>5.4000000953674316</v>
      </c>
      <c r="K36" s="128">
        <v>6.3330001831054688</v>
      </c>
      <c r="L36" s="129">
        <f t="shared" si="0"/>
        <v>-1E-06</v>
      </c>
      <c r="M36" s="122">
        <f t="shared" si="1"/>
        <v>0</v>
      </c>
      <c r="N36" s="130">
        <f>SUM(M35:M38)</f>
        <v>1</v>
      </c>
      <c r="O36" s="131">
        <f>IF(COUNTIF(L35:L38,"&gt;=0"),ROUND(AVERAGEIF(L35:L38,"&gt;=0"),3),0)</f>
        <v>5.62</v>
      </c>
    </row>
    <row r="37">
      <c r="A37" s="132">
        <f>A35</f>
        <v>6</v>
      </c>
      <c r="B37" s="82" t="s">
        <v>157</v>
      </c>
      <c r="C37" s="82">
        <v>3</v>
      </c>
      <c r="D37" s="133" t="s">
        <v>151</v>
      </c>
      <c r="E37" s="125"/>
      <c r="F37" s="82" t="s">
        <v>152</v>
      </c>
      <c r="G37" s="127" t="str">
        <f>IF($G$4&lt;&gt;"",$G$4,"")</f>
        <v>Kür</v>
      </c>
      <c r="H37" s="128"/>
      <c r="I37" s="128"/>
      <c r="J37" s="128"/>
      <c r="K37" s="128"/>
      <c r="L37" s="129">
        <f t="shared" si="0"/>
        <v>-1E-06</v>
      </c>
      <c r="M37" s="122">
        <f t="shared" si="1"/>
        <v>0</v>
      </c>
      <c r="N37" s="130">
        <f>SUM(M35:M38)</f>
        <v>1</v>
      </c>
      <c r="O37" s="134">
        <f>IF(COUNTIF(L35:L38,"&gt;=0"),ROUND(AVERAGEIF(L35:L38,"&gt;=0"),3),0)</f>
        <v>5.62</v>
      </c>
    </row>
    <row r="38">
      <c r="A38" s="135">
        <f>A35</f>
        <v>6</v>
      </c>
      <c r="B38" s="112" t="s">
        <v>157</v>
      </c>
      <c r="C38" s="112">
        <v>4</v>
      </c>
      <c r="D38" s="109"/>
      <c r="E38" s="110"/>
      <c r="F38" s="112"/>
      <c r="G38" s="136">
        <f>IF($G$5&lt;&gt;"",$G$5,"")</f>
      </c>
      <c r="H38" s="137"/>
      <c r="I38" s="137"/>
      <c r="J38" s="137"/>
      <c r="K38" s="137"/>
      <c r="L38" s="138">
        <f t="shared" si="0"/>
        <v>-1E-06</v>
      </c>
      <c r="M38" s="122">
        <f t="shared" si="1"/>
        <v>0</v>
      </c>
      <c r="N38" s="139">
        <f>SUM(M35:M38)</f>
        <v>1</v>
      </c>
      <c r="O38" s="140">
        <f>IF(COUNTIF(L35:L38,"&gt;=0"),ROUND(AVERAGEIF(L35:L38,"&gt;=0"),3),0)</f>
        <v>5.62</v>
      </c>
    </row>
    <row r="39">
      <c r="A39" s="115">
        <f>ROUND(RANK(R39,$R$7:$R$234,0),0)</f>
        <v>2</v>
      </c>
      <c r="B39" s="116" t="s">
        <v>159</v>
      </c>
      <c r="C39" s="116">
        <v>1</v>
      </c>
      <c r="D39" s="117"/>
      <c r="E39" s="118"/>
      <c r="F39" s="116"/>
      <c r="G39" s="119" t="str">
        <f>IF($G$2&lt;&gt;"",$G$2,"")</f>
        <v>Grund</v>
      </c>
      <c r="H39" s="120">
        <v>7.5749998092651367</v>
      </c>
      <c r="I39" s="120">
        <v>5.6139998435974121</v>
      </c>
      <c r="J39" s="120">
        <v>6.3429999351501465</v>
      </c>
      <c r="K39" s="120">
        <v>5.9289999008178711</v>
      </c>
      <c r="L39" s="121">
        <f ref="L39:L70" t="shared" si="2">IF(COUNTBLANK(H39:K39)=0,ROUND(AVERAGE(H39:K39),3),-0.000001)</f>
        <v>6.365</v>
      </c>
      <c r="M39" s="122">
        <f ref="M39:M70" t="shared" si="3">IF(COUNTBLANK(H39:K39)=0,1,0)</f>
        <v>1</v>
      </c>
      <c r="N39" s="122">
        <f>SUM(M39:M42)</f>
        <v>1</v>
      </c>
      <c r="O39" s="123">
        <f>IF(COUNTIF(L39:L42,"&gt;=0"),ROUND(AVERAGEIF(L39:L42,"&gt;=0"),3),0)</f>
        <v>6.365</v>
      </c>
      <c r="P39" s="82" cm="1">
        <f>IFERROR(LOOKUP(2,1/(L39:L42&gt;0),L39:L42),0)</f>
        <v>6.365</v>
      </c>
      <c r="Q39" s="82" cm="1">
        <f>IFERROR(LOOKUP(2,1/(J39:J42&gt;0),J39:J42),0)</f>
        <v>6.3429999351501465</v>
      </c>
      <c r="R39" s="82">
        <f>N39*1000200010+O39*100010000+P39*10000+Q39</f>
        <v>1636827316.343</v>
      </c>
    </row>
    <row r="40">
      <c r="A40" s="306">
        <f>A39</f>
        <v>2</v>
      </c>
      <c r="B40" s="82" t="s">
        <v>159</v>
      </c>
      <c r="C40" s="82">
        <v>2</v>
      </c>
      <c r="D40" s="124" t="s">
        <v>160</v>
      </c>
      <c r="E40" s="125"/>
      <c r="F40" s="126" t="s">
        <v>46</v>
      </c>
      <c r="G40" s="127" t="str">
        <f>IF($G$3&lt;&gt;"",$G$3,"")</f>
        <v>Kür</v>
      </c>
      <c r="H40" s="128">
        <v>7.255000114440918</v>
      </c>
      <c r="I40" s="128">
        <v>7</v>
      </c>
      <c r="J40" s="128">
        <v>7.4250001907348633</v>
      </c>
      <c r="K40" s="128">
        <v>7.5</v>
      </c>
      <c r="L40" s="129">
        <f t="shared" si="2"/>
        <v>-1E-06</v>
      </c>
      <c r="M40" s="122">
        <f t="shared" si="3"/>
        <v>0</v>
      </c>
      <c r="N40" s="130">
        <f>SUM(M39:M42)</f>
        <v>1</v>
      </c>
      <c r="O40" s="131">
        <f>IF(COUNTIF(L39:L42,"&gt;=0"),ROUND(AVERAGEIF(L39:L42,"&gt;=0"),3),0)</f>
        <v>6.365</v>
      </c>
    </row>
    <row r="41">
      <c r="A41" s="132">
        <f>A39</f>
        <v>2</v>
      </c>
      <c r="B41" s="82" t="s">
        <v>159</v>
      </c>
      <c r="C41" s="82">
        <v>3</v>
      </c>
      <c r="D41" s="133" t="s">
        <v>47</v>
      </c>
      <c r="E41" s="125"/>
      <c r="F41" s="82" t="s">
        <v>115</v>
      </c>
      <c r="G41" s="127" t="str">
        <f>IF($G$4&lt;&gt;"",$G$4,"")</f>
        <v>Kür</v>
      </c>
      <c r="H41" s="128"/>
      <c r="I41" s="128"/>
      <c r="J41" s="128"/>
      <c r="K41" s="128"/>
      <c r="L41" s="129">
        <f t="shared" si="2"/>
        <v>-1E-06</v>
      </c>
      <c r="M41" s="122">
        <f t="shared" si="3"/>
        <v>0</v>
      </c>
      <c r="N41" s="130">
        <f>SUM(M39:M42)</f>
        <v>1</v>
      </c>
      <c r="O41" s="134">
        <f>IF(COUNTIF(L39:L42,"&gt;=0"),ROUND(AVERAGEIF(L39:L42,"&gt;=0"),3),0)</f>
        <v>6.365</v>
      </c>
    </row>
    <row r="42">
      <c r="A42" s="135">
        <f>A39</f>
        <v>2</v>
      </c>
      <c r="B42" s="112" t="s">
        <v>159</v>
      </c>
      <c r="C42" s="112">
        <v>4</v>
      </c>
      <c r="D42" s="109"/>
      <c r="E42" s="110"/>
      <c r="F42" s="112"/>
      <c r="G42" s="136">
        <f>IF($G$5&lt;&gt;"",$G$5,"")</f>
      </c>
      <c r="H42" s="137"/>
      <c r="I42" s="137"/>
      <c r="J42" s="137"/>
      <c r="K42" s="137"/>
      <c r="L42" s="138">
        <f t="shared" si="2"/>
        <v>-1E-06</v>
      </c>
      <c r="M42" s="122">
        <f t="shared" si="3"/>
        <v>0</v>
      </c>
      <c r="N42" s="139">
        <f>SUM(M39:M42)</f>
        <v>1</v>
      </c>
      <c r="O42" s="140">
        <f>IF(COUNTIF(L39:L42,"&gt;=0"),ROUND(AVERAGEIF(L39:L42,"&gt;=0"),3),0)</f>
        <v>6.365</v>
      </c>
    </row>
    <row r="43">
      <c r="A43" s="115">
        <f>ROUND(RANK(R43,$R$7:$R$234,0),0)</f>
        <v>4</v>
      </c>
      <c r="B43" s="116" t="s">
        <v>161</v>
      </c>
      <c r="C43" s="116">
        <v>1</v>
      </c>
      <c r="D43" s="117"/>
      <c r="E43" s="118"/>
      <c r="F43" s="116"/>
      <c r="G43" s="119" t="str">
        <f>IF($G$2&lt;&gt;"",$G$2,"")</f>
        <v>Grund</v>
      </c>
      <c r="H43" s="120">
        <v>6.0560002326965332</v>
      </c>
      <c r="I43" s="120">
        <v>6.3000001907348633</v>
      </c>
      <c r="J43" s="120">
        <v>5.9860000610351563</v>
      </c>
      <c r="K43" s="120">
        <v>5.4289999008178711</v>
      </c>
      <c r="L43" s="121">
        <f t="shared" si="2"/>
        <v>5.943</v>
      </c>
      <c r="M43" s="122">
        <f t="shared" si="3"/>
        <v>1</v>
      </c>
      <c r="N43" s="122">
        <f>SUM(M43:M46)</f>
        <v>1</v>
      </c>
      <c r="O43" s="123">
        <f>IF(COUNTIF(L43:L46,"&gt;=0"),ROUND(AVERAGEIF(L43:L46,"&gt;=0"),3),0)</f>
        <v>5.943</v>
      </c>
      <c r="P43" s="82" cm="1">
        <f>IFERROR(LOOKUP(2,1/(L43:L46&gt;0),L43:L46),0)</f>
        <v>5.943</v>
      </c>
      <c r="Q43" s="82" cm="1">
        <f>IFERROR(LOOKUP(2,1/(J43:J46&gt;0),J43:J46),0)</f>
        <v>5.9860000610351563</v>
      </c>
      <c r="R43" s="82">
        <f>N43*1000200010+O43*100010000+P43*10000+Q43</f>
        <v>1594618875.986</v>
      </c>
    </row>
    <row r="44">
      <c r="A44" s="306">
        <f>A43</f>
        <v>4</v>
      </c>
      <c r="B44" s="82" t="s">
        <v>161</v>
      </c>
      <c r="C44" s="82">
        <v>2</v>
      </c>
      <c r="D44" s="124" t="s">
        <v>162</v>
      </c>
      <c r="E44" s="125"/>
      <c r="F44" s="126" t="s">
        <v>52</v>
      </c>
      <c r="G44" s="127" t="str">
        <f>IF($G$3&lt;&gt;"",$G$3,"")</f>
        <v>Kür</v>
      </c>
      <c r="H44" s="128">
        <v>6.2049999237060547</v>
      </c>
      <c r="I44" s="128">
        <v>8</v>
      </c>
      <c r="J44" s="128">
        <v>6.8000001907348633</v>
      </c>
      <c r="K44" s="128">
        <v>8.6149997711181641</v>
      </c>
      <c r="L44" s="129">
        <f t="shared" si="2"/>
        <v>-1E-06</v>
      </c>
      <c r="M44" s="122">
        <f t="shared" si="3"/>
        <v>0</v>
      </c>
      <c r="N44" s="130">
        <f>SUM(M43:M46)</f>
        <v>1</v>
      </c>
      <c r="O44" s="131">
        <f>IF(COUNTIF(L43:L46,"&gt;=0"),ROUND(AVERAGEIF(L43:L46,"&gt;=0"),3),0)</f>
        <v>5.943</v>
      </c>
    </row>
    <row r="45">
      <c r="A45" s="132">
        <f>A43</f>
        <v>4</v>
      </c>
      <c r="B45" s="82" t="s">
        <v>161</v>
      </c>
      <c r="C45" s="82">
        <v>3</v>
      </c>
      <c r="D45" s="133" t="s">
        <v>57</v>
      </c>
      <c r="E45" s="125"/>
      <c r="F45" s="82" t="s">
        <v>58</v>
      </c>
      <c r="G45" s="127" t="str">
        <f>IF($G$4&lt;&gt;"",$G$4,"")</f>
        <v>Kür</v>
      </c>
      <c r="H45" s="128"/>
      <c r="I45" s="128"/>
      <c r="J45" s="128"/>
      <c r="K45" s="128"/>
      <c r="L45" s="129">
        <f t="shared" si="2"/>
        <v>-1E-06</v>
      </c>
      <c r="M45" s="122">
        <f t="shared" si="3"/>
        <v>0</v>
      </c>
      <c r="N45" s="130">
        <f>SUM(M43:M46)</f>
        <v>1</v>
      </c>
      <c r="O45" s="134">
        <f>IF(COUNTIF(L43:L46,"&gt;=0"),ROUND(AVERAGEIF(L43:L46,"&gt;=0"),3),0)</f>
        <v>5.943</v>
      </c>
    </row>
    <row r="46">
      <c r="A46" s="135">
        <f>A43</f>
        <v>4</v>
      </c>
      <c r="B46" s="112" t="s">
        <v>161</v>
      </c>
      <c r="C46" s="112">
        <v>4</v>
      </c>
      <c r="D46" s="109"/>
      <c r="E46" s="110"/>
      <c r="F46" s="112"/>
      <c r="G46" s="136">
        <f>IF($G$5&lt;&gt;"",$G$5,"")</f>
      </c>
      <c r="H46" s="137"/>
      <c r="I46" s="137"/>
      <c r="J46" s="137"/>
      <c r="K46" s="137"/>
      <c r="L46" s="138">
        <f t="shared" si="2"/>
        <v>-1E-06</v>
      </c>
      <c r="M46" s="122">
        <f t="shared" si="3"/>
        <v>0</v>
      </c>
      <c r="N46" s="139">
        <f>SUM(M43:M46)</f>
        <v>1</v>
      </c>
      <c r="O46" s="140">
        <f>IF(COUNTIF(L43:L46,"&gt;=0"),ROUND(AVERAGEIF(L43:L46,"&gt;=0"),3),0)</f>
        <v>5.943</v>
      </c>
    </row>
    <row r="47">
      <c r="A47" s="115">
        <f>ROUND(RANK(R47,$R$7:$R$234,0),0)</f>
        <v>11</v>
      </c>
      <c r="B47" s="116" t="s">
        <v>163</v>
      </c>
      <c r="C47" s="116">
        <v>1</v>
      </c>
      <c r="D47" s="117"/>
      <c r="E47" s="118"/>
      <c r="F47" s="116"/>
      <c r="G47" s="119" t="str">
        <f>IF($G$2&lt;&gt;"",$G$2,"")</f>
        <v>Grund</v>
      </c>
      <c r="H47" s="120">
        <v>6.3400001525878906</v>
      </c>
      <c r="I47" s="120">
        <v>5.5859999656677246</v>
      </c>
      <c r="J47" s="120">
        <v>5.5570001602172852</v>
      </c>
      <c r="K47" s="120">
        <v>5.5710000991821289</v>
      </c>
      <c r="L47" s="121">
        <f t="shared" si="2"/>
        <v>-1E-06</v>
      </c>
      <c r="M47" s="122">
        <f t="shared" si="3"/>
        <v>0</v>
      </c>
      <c r="N47" s="122">
        <f>SUM(M47:M50)</f>
        <v>0</v>
      </c>
      <c r="O47" s="123">
        <f>IF(COUNTIF(L47:L50,"&gt;=0"),ROUND(AVERAGEIF(L47:L50,"&gt;=0"),3),0)</f>
        <v>0</v>
      </c>
      <c r="P47" s="82" cm="1">
        <f>IFERROR(LOOKUP(2,1/(L47:L50&gt;0),L47:L50),0)</f>
        <v>0</v>
      </c>
      <c r="Q47" s="82" cm="1">
        <f>IFERROR(LOOKUP(2,1/(J47:J50&gt;0),J47:J50),0)</f>
        <v>0</v>
      </c>
      <c r="R47" s="82">
        <f>N47*1000200010+O47*100010000+P47*10000+Q47</f>
        <v>0</v>
      </c>
    </row>
    <row r="48">
      <c r="A48" s="306">
        <f>A47</f>
        <v>11</v>
      </c>
      <c r="B48" s="82" t="s">
        <v>163</v>
      </c>
      <c r="C48" s="82">
        <v>2</v>
      </c>
      <c r="D48" s="124" t="s">
        <v>164</v>
      </c>
      <c r="E48" s="125"/>
      <c r="F48" s="126" t="s">
        <v>165</v>
      </c>
      <c r="G48" s="127" t="str">
        <f>IF($G$3&lt;&gt;"",$G$3,"")</f>
        <v>Kür</v>
      </c>
      <c r="H48" s="128">
        <v>5.8559999465942383</v>
      </c>
      <c r="I48" s="128">
        <v>7</v>
      </c>
      <c r="J48" s="128">
        <v>6.9749999046325684</v>
      </c>
      <c r="K48" s="128">
        <v>7.4000000953674316</v>
      </c>
      <c r="L48" s="129">
        <f t="shared" si="2"/>
        <v>-1E-06</v>
      </c>
      <c r="M48" s="122">
        <f t="shared" si="3"/>
        <v>0</v>
      </c>
      <c r="N48" s="130">
        <f>SUM(M47:M50)</f>
        <v>0</v>
      </c>
      <c r="O48" s="131">
        <f>IF(COUNTIF(L47:L50,"&gt;=0"),ROUND(AVERAGEIF(L47:L50,"&gt;=0"),3),0)</f>
        <v>0</v>
      </c>
    </row>
    <row r="49">
      <c r="A49" s="132">
        <f>A47</f>
        <v>11</v>
      </c>
      <c r="B49" s="82" t="s">
        <v>163</v>
      </c>
      <c r="C49" s="82">
        <v>3</v>
      </c>
      <c r="D49" s="133" t="s">
        <v>104</v>
      </c>
      <c r="E49" s="125"/>
      <c r="F49" s="82" t="s">
        <v>166</v>
      </c>
      <c r="G49" s="127" t="str">
        <f>IF($G$4&lt;&gt;"",$G$4,"")</f>
        <v>Kür</v>
      </c>
      <c r="H49" s="128"/>
      <c r="I49" s="128"/>
      <c r="J49" s="128"/>
      <c r="K49" s="128"/>
      <c r="L49" s="129">
        <f t="shared" si="2"/>
        <v>-1E-06</v>
      </c>
      <c r="M49" s="122">
        <f t="shared" si="3"/>
        <v>0</v>
      </c>
      <c r="N49" s="130">
        <f>SUM(M47:M50)</f>
        <v>0</v>
      </c>
      <c r="O49" s="134">
        <f>IF(COUNTIF(L47:L50,"&gt;=0"),ROUND(AVERAGEIF(L47:L50,"&gt;=0"),3),0)</f>
        <v>0</v>
      </c>
    </row>
    <row r="50">
      <c r="A50" s="135">
        <f>A47</f>
        <v>11</v>
      </c>
      <c r="B50" s="112" t="s">
        <v>163</v>
      </c>
      <c r="C50" s="112">
        <v>4</v>
      </c>
      <c r="D50" s="109"/>
      <c r="E50" s="110"/>
      <c r="F50" s="112"/>
      <c r="G50" s="136">
        <f>IF($G$5&lt;&gt;"",$G$5,"")</f>
      </c>
      <c r="H50" s="137"/>
      <c r="I50" s="137"/>
      <c r="J50" s="137"/>
      <c r="K50" s="137"/>
      <c r="L50" s="138">
        <f t="shared" si="2"/>
        <v>-1E-06</v>
      </c>
      <c r="M50" s="122">
        <f t="shared" si="3"/>
        <v>0</v>
      </c>
      <c r="N50" s="139">
        <f>SUM(M47:M50)</f>
        <v>0</v>
      </c>
      <c r="O50" s="140">
        <f>IF(COUNTIF(L47:L50,"&gt;=0"),ROUND(AVERAGEIF(L47:L50,"&gt;=0"),3),0)</f>
        <v>0</v>
      </c>
    </row>
    <row r="51">
      <c r="A51" s="115">
        <f>ROUND(RANK(R51,$R$7:$R$234,0),0)</f>
        <v>11</v>
      </c>
      <c r="B51" s="116" t="s">
        <v>167</v>
      </c>
      <c r="C51" s="116">
        <v>1</v>
      </c>
      <c r="D51" s="117"/>
      <c r="E51" s="118"/>
      <c r="F51" s="116"/>
      <c r="G51" s="119" t="str">
        <f>IF($G$2&lt;&gt;"",$G$2,"")</f>
        <v>Grund</v>
      </c>
      <c r="H51" s="120">
        <v>6.5229997634887695</v>
      </c>
      <c r="I51" s="120">
        <v>5.5139999389648438</v>
      </c>
      <c r="J51" s="120">
        <v>5.3860001564025879</v>
      </c>
      <c r="K51" s="120">
        <v>5.85699987411499</v>
      </c>
      <c r="L51" s="121">
        <f t="shared" si="2"/>
        <v>-1E-06</v>
      </c>
      <c r="M51" s="122">
        <f t="shared" si="3"/>
        <v>0</v>
      </c>
      <c r="N51" s="122">
        <f>SUM(M51:M54)</f>
        <v>0</v>
      </c>
      <c r="O51" s="123">
        <f>IF(COUNTIF(L51:L54,"&gt;=0"),ROUND(AVERAGEIF(L51:L54,"&gt;=0"),3),0)</f>
        <v>0</v>
      </c>
      <c r="P51" s="82" cm="1">
        <f>IFERROR(LOOKUP(2,1/(L51:L54&gt;0),L51:L54),0)</f>
        <v>0</v>
      </c>
      <c r="Q51" s="82" cm="1">
        <f>IFERROR(LOOKUP(2,1/(J51:J54&gt;0),J51:J54),0)</f>
        <v>0</v>
      </c>
      <c r="R51" s="82">
        <f>N51*1000200010+O51*100010000+P51*10000+Q51</f>
        <v>0</v>
      </c>
    </row>
    <row r="52">
      <c r="A52" s="306">
        <f>A51</f>
        <v>11</v>
      </c>
      <c r="B52" s="82" t="s">
        <v>167</v>
      </c>
      <c r="C52" s="82">
        <v>2</v>
      </c>
      <c r="D52" s="124" t="s">
        <v>168</v>
      </c>
      <c r="E52" s="125"/>
      <c r="F52" s="126" t="s">
        <v>74</v>
      </c>
      <c r="G52" s="127" t="str">
        <f>IF($G$3&lt;&gt;"",$G$3,"")</f>
        <v>Kür</v>
      </c>
      <c r="H52" s="128">
        <v>6.47599983215332</v>
      </c>
      <c r="I52" s="128">
        <v>7.5710000991821289</v>
      </c>
      <c r="J52" s="128">
        <v>5.4499998092651367</v>
      </c>
      <c r="K52" s="128">
        <v>7.6919999122619629</v>
      </c>
      <c r="L52" s="129">
        <f t="shared" si="2"/>
        <v>-1E-06</v>
      </c>
      <c r="M52" s="122">
        <f t="shared" si="3"/>
        <v>0</v>
      </c>
      <c r="N52" s="130">
        <f>SUM(M51:M54)</f>
        <v>0</v>
      </c>
      <c r="O52" s="131">
        <f>IF(COUNTIF(L51:L54,"&gt;=0"),ROUND(AVERAGEIF(L51:L54,"&gt;=0"),3),0)</f>
        <v>0</v>
      </c>
    </row>
    <row r="53">
      <c r="A53" s="132">
        <f>A51</f>
        <v>11</v>
      </c>
      <c r="B53" s="82" t="s">
        <v>167</v>
      </c>
      <c r="C53" s="82">
        <v>3</v>
      </c>
      <c r="D53" s="133" t="s">
        <v>75</v>
      </c>
      <c r="E53" s="125"/>
      <c r="F53" s="82" t="s">
        <v>169</v>
      </c>
      <c r="G53" s="127" t="str">
        <f>IF($G$4&lt;&gt;"",$G$4,"")</f>
        <v>Kür</v>
      </c>
      <c r="H53" s="128"/>
      <c r="I53" s="128"/>
      <c r="J53" s="128"/>
      <c r="K53" s="128"/>
      <c r="L53" s="129">
        <f t="shared" si="2"/>
        <v>-1E-06</v>
      </c>
      <c r="M53" s="122">
        <f t="shared" si="3"/>
        <v>0</v>
      </c>
      <c r="N53" s="130">
        <f>SUM(M51:M54)</f>
        <v>0</v>
      </c>
      <c r="O53" s="134">
        <f>IF(COUNTIF(L51:L54,"&gt;=0"),ROUND(AVERAGEIF(L51:L54,"&gt;=0"),3),0)</f>
        <v>0</v>
      </c>
    </row>
    <row r="54">
      <c r="A54" s="135">
        <f>A51</f>
        <v>11</v>
      </c>
      <c r="B54" s="112" t="s">
        <v>167</v>
      </c>
      <c r="C54" s="112">
        <v>4</v>
      </c>
      <c r="D54" s="109"/>
      <c r="E54" s="110"/>
      <c r="F54" s="112"/>
      <c r="G54" s="136">
        <f>IF($G$5&lt;&gt;"",$G$5,"")</f>
      </c>
      <c r="H54" s="137"/>
      <c r="I54" s="137"/>
      <c r="J54" s="137"/>
      <c r="K54" s="137"/>
      <c r="L54" s="138">
        <f t="shared" si="2"/>
        <v>-1E-06</v>
      </c>
      <c r="M54" s="122">
        <f t="shared" si="3"/>
        <v>0</v>
      </c>
      <c r="N54" s="139">
        <f>SUM(M51:M54)</f>
        <v>0</v>
      </c>
      <c r="O54" s="140">
        <f>IF(COUNTIF(L51:L54,"&gt;=0"),ROUND(AVERAGEIF(L51:L54,"&gt;=0"),3),0)</f>
        <v>0</v>
      </c>
    </row>
    <row r="55">
      <c r="A55" s="115">
        <f>ROUND(RANK(R55,$R$7:$R$234,0),0)</f>
        <v>11</v>
      </c>
      <c r="B55" s="116" t="s">
        <v>170</v>
      </c>
      <c r="C55" s="116">
        <v>1</v>
      </c>
      <c r="D55" s="117"/>
      <c r="E55" s="118"/>
      <c r="F55" s="116"/>
      <c r="G55" s="119" t="str">
        <f>IF($G$2&lt;&gt;"",$G$2,"")</f>
        <v>Grund</v>
      </c>
      <c r="H55" s="120">
        <v>6.4479999542236328</v>
      </c>
      <c r="I55" s="120">
        <v>5.4289999008178711</v>
      </c>
      <c r="J55" s="120">
        <v>5.129000186920166</v>
      </c>
      <c r="K55" s="120">
        <v>5.35699987411499</v>
      </c>
      <c r="L55" s="121">
        <f t="shared" si="2"/>
        <v>-1E-06</v>
      </c>
      <c r="M55" s="122">
        <f t="shared" si="3"/>
        <v>0</v>
      </c>
      <c r="N55" s="122">
        <f>SUM(M55:M58)</f>
        <v>0</v>
      </c>
      <c r="O55" s="123">
        <f>IF(COUNTIF(L55:L58,"&gt;=0"),ROUND(AVERAGEIF(L55:L58,"&gt;=0"),3),0)</f>
        <v>0</v>
      </c>
      <c r="P55" s="82" cm="1">
        <f>IFERROR(LOOKUP(2,1/(L55:L58&gt;0),L55:L58),0)</f>
        <v>0</v>
      </c>
      <c r="Q55" s="82" cm="1">
        <f>IFERROR(LOOKUP(2,1/(J55:J58&gt;0),J55:J58),0)</f>
        <v>0</v>
      </c>
      <c r="R55" s="82">
        <f>N55*1000200010+O55*100010000+P55*10000+Q55</f>
        <v>0</v>
      </c>
    </row>
    <row r="56">
      <c r="A56" s="306">
        <f>A55</f>
        <v>11</v>
      </c>
      <c r="B56" s="82" t="s">
        <v>170</v>
      </c>
      <c r="C56" s="82">
        <v>2</v>
      </c>
      <c r="D56" s="124" t="s">
        <v>171</v>
      </c>
      <c r="E56" s="125"/>
      <c r="F56" s="126" t="s">
        <v>52</v>
      </c>
      <c r="G56" s="127" t="str">
        <f>IF($G$3&lt;&gt;"",$G$3,"")</f>
        <v>Kür</v>
      </c>
      <c r="H56" s="128">
        <v>6.4489998817443848</v>
      </c>
      <c r="I56" s="128">
        <v>7.4169998168945313</v>
      </c>
      <c r="J56" s="128">
        <v>6.2750000953674316</v>
      </c>
      <c r="K56" s="128">
        <v>7.75</v>
      </c>
      <c r="L56" s="129">
        <f t="shared" si="2"/>
        <v>-1E-06</v>
      </c>
      <c r="M56" s="122">
        <f t="shared" si="3"/>
        <v>0</v>
      </c>
      <c r="N56" s="130">
        <f>SUM(M55:M58)</f>
        <v>0</v>
      </c>
      <c r="O56" s="131">
        <f>IF(COUNTIF(L55:L58,"&gt;=0"),ROUND(AVERAGEIF(L55:L58,"&gt;=0"),3),0)</f>
        <v>0</v>
      </c>
    </row>
    <row r="57">
      <c r="A57" s="132">
        <f>A55</f>
        <v>11</v>
      </c>
      <c r="B57" s="82" t="s">
        <v>170</v>
      </c>
      <c r="C57" s="82">
        <v>3</v>
      </c>
      <c r="D57" s="133" t="s">
        <v>75</v>
      </c>
      <c r="E57" s="125"/>
      <c r="F57" s="82" t="s">
        <v>169</v>
      </c>
      <c r="G57" s="127" t="str">
        <f>IF($G$4&lt;&gt;"",$G$4,"")</f>
        <v>Kür</v>
      </c>
      <c r="H57" s="128"/>
      <c r="I57" s="128"/>
      <c r="J57" s="128"/>
      <c r="K57" s="128"/>
      <c r="L57" s="129">
        <f t="shared" si="2"/>
        <v>-1E-06</v>
      </c>
      <c r="M57" s="122">
        <f t="shared" si="3"/>
        <v>0</v>
      </c>
      <c r="N57" s="130">
        <f>SUM(M55:M58)</f>
        <v>0</v>
      </c>
      <c r="O57" s="134">
        <f>IF(COUNTIF(L55:L58,"&gt;=0"),ROUND(AVERAGEIF(L55:L58,"&gt;=0"),3),0)</f>
        <v>0</v>
      </c>
    </row>
    <row r="58">
      <c r="A58" s="135">
        <f>A55</f>
        <v>11</v>
      </c>
      <c r="B58" s="112" t="s">
        <v>170</v>
      </c>
      <c r="C58" s="112">
        <v>4</v>
      </c>
      <c r="D58" s="109"/>
      <c r="E58" s="110"/>
      <c r="F58" s="112"/>
      <c r="G58" s="136">
        <f>IF($G$5&lt;&gt;"",$G$5,"")</f>
      </c>
      <c r="H58" s="137"/>
      <c r="I58" s="137"/>
      <c r="J58" s="137"/>
      <c r="K58" s="137"/>
      <c r="L58" s="138">
        <f t="shared" si="2"/>
        <v>-1E-06</v>
      </c>
      <c r="M58" s="122">
        <f t="shared" si="3"/>
        <v>0</v>
      </c>
      <c r="N58" s="139">
        <f>SUM(M55:M58)</f>
        <v>0</v>
      </c>
      <c r="O58" s="140">
        <f>IF(COUNTIF(L55:L58,"&gt;=0"),ROUND(AVERAGEIF(L55:L58,"&gt;=0"),3),0)</f>
        <v>0</v>
      </c>
    </row>
    <row r="59">
      <c r="A59" s="115">
        <f>ROUND(RANK(R59,$R$7:$R$234,0),0)</f>
        <v>11</v>
      </c>
      <c r="B59" s="116" t="s">
        <v>172</v>
      </c>
      <c r="C59" s="116">
        <v>1</v>
      </c>
      <c r="D59" s="117"/>
      <c r="E59" s="118"/>
      <c r="F59" s="116"/>
      <c r="G59" s="119" t="str">
        <f>IF($G$2&lt;&gt;"",$G$2,"")</f>
        <v>Grund</v>
      </c>
      <c r="H59" s="120">
        <v>6.874000072479248</v>
      </c>
      <c r="I59" s="120">
        <v>6.6570000648498535</v>
      </c>
      <c r="J59" s="120">
        <v>7.3289999961853027</v>
      </c>
      <c r="K59" s="120">
        <v>6.5710000991821289</v>
      </c>
      <c r="L59" s="121">
        <f t="shared" si="2"/>
        <v>-1E-06</v>
      </c>
      <c r="M59" s="122">
        <f t="shared" si="3"/>
        <v>0</v>
      </c>
      <c r="N59" s="122">
        <f>SUM(M59:M62)</f>
        <v>0</v>
      </c>
      <c r="O59" s="123">
        <f>IF(COUNTIF(L59:L62,"&gt;=0"),ROUND(AVERAGEIF(L59:L62,"&gt;=0"),3),0)</f>
        <v>0</v>
      </c>
      <c r="P59" s="82" cm="1">
        <f>IFERROR(LOOKUP(2,1/(L59:L62&gt;0),L59:L62),0)</f>
        <v>0</v>
      </c>
      <c r="Q59" s="82" cm="1">
        <f>IFERROR(LOOKUP(2,1/(J59:J62&gt;0),J59:J62),0)</f>
        <v>0</v>
      </c>
      <c r="R59" s="82">
        <f>N59*1000200010+O59*100010000+P59*10000+Q59</f>
        <v>0</v>
      </c>
    </row>
    <row r="60">
      <c r="A60" s="306">
        <f>A59</f>
        <v>11</v>
      </c>
      <c r="B60" s="82" t="s">
        <v>172</v>
      </c>
      <c r="C60" s="82">
        <v>2</v>
      </c>
      <c r="D60" s="124" t="s">
        <v>173</v>
      </c>
      <c r="E60" s="125"/>
      <c r="F60" s="126" t="s">
        <v>74</v>
      </c>
      <c r="G60" s="127" t="str">
        <f>IF($G$3&lt;&gt;"",$G$3,"")</f>
        <v>Kür</v>
      </c>
      <c r="H60" s="128">
        <v>6.3289999961853027</v>
      </c>
      <c r="I60" s="128">
        <v>8.4619998931884766</v>
      </c>
      <c r="J60" s="128">
        <v>7.5</v>
      </c>
      <c r="K60" s="128">
        <v>7.7690000534057617</v>
      </c>
      <c r="L60" s="129">
        <f t="shared" si="2"/>
        <v>-1E-06</v>
      </c>
      <c r="M60" s="122">
        <f t="shared" si="3"/>
        <v>0</v>
      </c>
      <c r="N60" s="130">
        <f>SUM(M59:M62)</f>
        <v>0</v>
      </c>
      <c r="O60" s="131">
        <f>IF(COUNTIF(L59:L62,"&gt;=0"),ROUND(AVERAGEIF(L59:L62,"&gt;=0"),3),0)</f>
        <v>0</v>
      </c>
    </row>
    <row r="61">
      <c r="A61" s="132">
        <f>A59</f>
        <v>11</v>
      </c>
      <c r="B61" s="82" t="s">
        <v>172</v>
      </c>
      <c r="C61" s="82">
        <v>3</v>
      </c>
      <c r="D61" s="133" t="s">
        <v>83</v>
      </c>
      <c r="E61" s="125"/>
      <c r="F61" s="82" t="s">
        <v>174</v>
      </c>
      <c r="G61" s="127" t="str">
        <f>IF($G$4&lt;&gt;"",$G$4,"")</f>
        <v>Kür</v>
      </c>
      <c r="H61" s="128"/>
      <c r="I61" s="128"/>
      <c r="J61" s="128"/>
      <c r="K61" s="128"/>
      <c r="L61" s="129">
        <f t="shared" si="2"/>
        <v>-1E-06</v>
      </c>
      <c r="M61" s="122">
        <f t="shared" si="3"/>
        <v>0</v>
      </c>
      <c r="N61" s="130">
        <f>SUM(M59:M62)</f>
        <v>0</v>
      </c>
      <c r="O61" s="134">
        <f>IF(COUNTIF(L59:L62,"&gt;=0"),ROUND(AVERAGEIF(L59:L62,"&gt;=0"),3),0)</f>
        <v>0</v>
      </c>
    </row>
    <row r="62">
      <c r="A62" s="135">
        <f>A59</f>
        <v>11</v>
      </c>
      <c r="B62" s="112" t="s">
        <v>172</v>
      </c>
      <c r="C62" s="112">
        <v>4</v>
      </c>
      <c r="D62" s="109"/>
      <c r="E62" s="110"/>
      <c r="F62" s="112"/>
      <c r="G62" s="136">
        <f>IF($G$5&lt;&gt;"",$G$5,"")</f>
      </c>
      <c r="H62" s="137"/>
      <c r="I62" s="137"/>
      <c r="J62" s="137"/>
      <c r="K62" s="137"/>
      <c r="L62" s="138">
        <f t="shared" si="2"/>
        <v>-1E-06</v>
      </c>
      <c r="M62" s="122">
        <f t="shared" si="3"/>
        <v>0</v>
      </c>
      <c r="N62" s="139">
        <f>SUM(M59:M62)</f>
        <v>0</v>
      </c>
      <c r="O62" s="140">
        <f>IF(COUNTIF(L59:L62,"&gt;=0"),ROUND(AVERAGEIF(L59:L62,"&gt;=0"),3),0)</f>
        <v>0</v>
      </c>
    </row>
    <row r="63">
      <c r="A63" s="115">
        <f>ROUND(RANK(R63,$R$7:$R$234,0),0)</f>
        <v>11</v>
      </c>
      <c r="B63" s="116" t="s">
        <v>175</v>
      </c>
      <c r="C63" s="116">
        <v>1</v>
      </c>
      <c r="D63" s="117"/>
      <c r="E63" s="118"/>
      <c r="F63" s="116"/>
      <c r="G63" s="119" t="str">
        <f>IF($G$2&lt;&gt;"",$G$2,"")</f>
        <v>Grund</v>
      </c>
      <c r="H63" s="120">
        <v>6.84499979019165</v>
      </c>
      <c r="I63" s="120">
        <v>4.4289999008178711</v>
      </c>
      <c r="J63" s="120">
        <v>5.4289999008178711</v>
      </c>
      <c r="K63" s="120">
        <v>5.2859997749328613</v>
      </c>
      <c r="L63" s="121">
        <f t="shared" si="2"/>
        <v>-1E-06</v>
      </c>
      <c r="M63" s="122">
        <f t="shared" si="3"/>
        <v>0</v>
      </c>
      <c r="N63" s="122">
        <f>SUM(M63:M66)</f>
        <v>0</v>
      </c>
      <c r="O63" s="123">
        <f>IF(COUNTIF(L63:L66,"&gt;=0"),ROUND(AVERAGEIF(L63:L66,"&gt;=0"),3),0)</f>
        <v>0</v>
      </c>
      <c r="P63" s="82" cm="1">
        <f>IFERROR(LOOKUP(2,1/(L63:L66&gt;0),L63:L66),0)</f>
        <v>0</v>
      </c>
      <c r="Q63" s="82" cm="1">
        <f>IFERROR(LOOKUP(2,1/(J63:J66&gt;0),J63:J66),0)</f>
        <v>0</v>
      </c>
      <c r="R63" s="82">
        <f>N63*1000200010+O63*100010000+P63*10000+Q63</f>
        <v>0</v>
      </c>
    </row>
    <row r="64">
      <c r="A64" s="306">
        <f>A63</f>
        <v>11</v>
      </c>
      <c r="B64" s="82" t="s">
        <v>175</v>
      </c>
      <c r="C64" s="82">
        <v>2</v>
      </c>
      <c r="D64" s="124" t="s">
        <v>176</v>
      </c>
      <c r="E64" s="125"/>
      <c r="F64" s="126" t="s">
        <v>36</v>
      </c>
      <c r="G64" s="127" t="str">
        <f>IF($G$3&lt;&gt;"",$G$3,"")</f>
        <v>Kür</v>
      </c>
      <c r="H64" s="128">
        <v>6.7600002288818359</v>
      </c>
      <c r="I64" s="128">
        <v>7.85699987411499</v>
      </c>
      <c r="J64" s="128">
        <v>6.5500001907348633</v>
      </c>
      <c r="K64" s="128">
        <v>7</v>
      </c>
      <c r="L64" s="129">
        <f t="shared" si="2"/>
        <v>-1E-06</v>
      </c>
      <c r="M64" s="122">
        <f t="shared" si="3"/>
        <v>0</v>
      </c>
      <c r="N64" s="130">
        <f>SUM(M63:M66)</f>
        <v>0</v>
      </c>
      <c r="O64" s="131">
        <f>IF(COUNTIF(L63:L66,"&gt;=0"),ROUND(AVERAGEIF(L63:L66,"&gt;=0"),3),0)</f>
        <v>0</v>
      </c>
    </row>
    <row r="65">
      <c r="A65" s="132">
        <f>A63</f>
        <v>11</v>
      </c>
      <c r="B65" s="82" t="s">
        <v>175</v>
      </c>
      <c r="C65" s="82">
        <v>3</v>
      </c>
      <c r="D65" s="133" t="s">
        <v>177</v>
      </c>
      <c r="E65" s="125"/>
      <c r="F65" s="82" t="s">
        <v>178</v>
      </c>
      <c r="G65" s="127" t="str">
        <f>IF($G$4&lt;&gt;"",$G$4,"")</f>
        <v>Kür</v>
      </c>
      <c r="H65" s="128"/>
      <c r="I65" s="128"/>
      <c r="J65" s="128"/>
      <c r="K65" s="128"/>
      <c r="L65" s="129">
        <f t="shared" si="2"/>
        <v>-1E-06</v>
      </c>
      <c r="M65" s="122">
        <f t="shared" si="3"/>
        <v>0</v>
      </c>
      <c r="N65" s="130">
        <f>SUM(M63:M66)</f>
        <v>0</v>
      </c>
      <c r="O65" s="134">
        <f>IF(COUNTIF(L63:L66,"&gt;=0"),ROUND(AVERAGEIF(L63:L66,"&gt;=0"),3),0)</f>
        <v>0</v>
      </c>
    </row>
    <row r="66">
      <c r="A66" s="135">
        <f>A63</f>
        <v>11</v>
      </c>
      <c r="B66" s="112" t="s">
        <v>175</v>
      </c>
      <c r="C66" s="112">
        <v>4</v>
      </c>
      <c r="D66" s="109"/>
      <c r="E66" s="110"/>
      <c r="F66" s="112"/>
      <c r="G66" s="136">
        <f>IF($G$5&lt;&gt;"",$G$5,"")</f>
      </c>
      <c r="H66" s="137"/>
      <c r="I66" s="137"/>
      <c r="J66" s="137"/>
      <c r="K66" s="137"/>
      <c r="L66" s="138">
        <f t="shared" si="2"/>
        <v>-1E-06</v>
      </c>
      <c r="M66" s="122">
        <f t="shared" si="3"/>
        <v>0</v>
      </c>
      <c r="N66" s="139">
        <f>SUM(M63:M66)</f>
        <v>0</v>
      </c>
      <c r="O66" s="140">
        <f>IF(COUNTIF(L63:L66,"&gt;=0"),ROUND(AVERAGEIF(L63:L66,"&gt;=0"),3),0)</f>
        <v>0</v>
      </c>
    </row>
    <row r="67">
      <c r="A67" s="115">
        <f>ROUND(RANK(R67,$R$7:$R$234,0),0)</f>
        <v>11</v>
      </c>
      <c r="B67" s="116" t="s">
        <v>179</v>
      </c>
      <c r="C67" s="116">
        <v>1</v>
      </c>
      <c r="D67" s="117"/>
      <c r="E67" s="118"/>
      <c r="F67" s="116"/>
      <c r="G67" s="119" t="str">
        <f>IF($G$2&lt;&gt;"",$G$2,"")</f>
        <v>Grund</v>
      </c>
      <c r="H67" s="120">
        <v>6.84499979019165</v>
      </c>
      <c r="I67" s="120">
        <v>5.35699987411499</v>
      </c>
      <c r="J67" s="120">
        <v>6.370999813079834</v>
      </c>
      <c r="K67" s="120">
        <v>6</v>
      </c>
      <c r="L67" s="121">
        <f t="shared" si="2"/>
        <v>-1E-06</v>
      </c>
      <c r="M67" s="122">
        <f t="shared" si="3"/>
        <v>0</v>
      </c>
      <c r="N67" s="122">
        <f>SUM(M67:M70)</f>
        <v>0</v>
      </c>
      <c r="O67" s="123">
        <f>IF(COUNTIF(L67:L70,"&gt;=0"),ROUND(AVERAGEIF(L67:L70,"&gt;=0"),3),0)</f>
        <v>0</v>
      </c>
      <c r="P67" s="82" cm="1">
        <f>IFERROR(LOOKUP(2,1/(L67:L70&gt;0),L67:L70),0)</f>
        <v>0</v>
      </c>
      <c r="Q67" s="82" cm="1">
        <f>IFERROR(LOOKUP(2,1/(J67:J70&gt;0),J67:J70),0)</f>
        <v>0</v>
      </c>
      <c r="R67" s="82">
        <f>N67*1000200010+O67*100010000+P67*10000+Q67</f>
        <v>0</v>
      </c>
    </row>
    <row r="68">
      <c r="A68" s="306">
        <f>A67</f>
        <v>11</v>
      </c>
      <c r="B68" s="82" t="s">
        <v>179</v>
      </c>
      <c r="C68" s="82">
        <v>2</v>
      </c>
      <c r="D68" s="124" t="s">
        <v>180</v>
      </c>
      <c r="E68" s="125"/>
      <c r="F68" s="126" t="s">
        <v>36</v>
      </c>
      <c r="G68" s="127" t="str">
        <f>IF($G$3&lt;&gt;"",$G$3,"")</f>
        <v>Kür</v>
      </c>
      <c r="H68" s="128">
        <v>6.7399997711181641</v>
      </c>
      <c r="I68" s="128">
        <v>7.3330001831054688</v>
      </c>
      <c r="J68" s="128">
        <v>8</v>
      </c>
      <c r="K68" s="128">
        <v>7.6669998168945313</v>
      </c>
      <c r="L68" s="129">
        <f t="shared" si="2"/>
        <v>-1E-06</v>
      </c>
      <c r="M68" s="122">
        <f t="shared" si="3"/>
        <v>0</v>
      </c>
      <c r="N68" s="130">
        <f>SUM(M67:M70)</f>
        <v>0</v>
      </c>
      <c r="O68" s="131">
        <f>IF(COUNTIF(L67:L70,"&gt;=0"),ROUND(AVERAGEIF(L67:L70,"&gt;=0"),3),0)</f>
        <v>0</v>
      </c>
    </row>
    <row r="69">
      <c r="A69" s="132">
        <f>A67</f>
        <v>11</v>
      </c>
      <c r="B69" s="82" t="s">
        <v>179</v>
      </c>
      <c r="C69" s="82">
        <v>3</v>
      </c>
      <c r="D69" s="133" t="s">
        <v>177</v>
      </c>
      <c r="E69" s="125"/>
      <c r="F69" s="82" t="s">
        <v>178</v>
      </c>
      <c r="G69" s="127" t="str">
        <f>IF($G$4&lt;&gt;"",$G$4,"")</f>
        <v>Kür</v>
      </c>
      <c r="H69" s="128"/>
      <c r="I69" s="128"/>
      <c r="J69" s="128"/>
      <c r="K69" s="128"/>
      <c r="L69" s="129">
        <f t="shared" si="2"/>
        <v>-1E-06</v>
      </c>
      <c r="M69" s="122">
        <f t="shared" si="3"/>
        <v>0</v>
      </c>
      <c r="N69" s="130">
        <f>SUM(M67:M70)</f>
        <v>0</v>
      </c>
      <c r="O69" s="134">
        <f>IF(COUNTIF(L67:L70,"&gt;=0"),ROUND(AVERAGEIF(L67:L70,"&gt;=0"),3),0)</f>
        <v>0</v>
      </c>
    </row>
    <row r="70">
      <c r="A70" s="135">
        <f>A67</f>
        <v>11</v>
      </c>
      <c r="B70" s="112" t="s">
        <v>179</v>
      </c>
      <c r="C70" s="112">
        <v>4</v>
      </c>
      <c r="D70" s="109"/>
      <c r="E70" s="110"/>
      <c r="F70" s="112"/>
      <c r="G70" s="136">
        <f>IF($G$5&lt;&gt;"",$G$5,"")</f>
      </c>
      <c r="H70" s="137"/>
      <c r="I70" s="137"/>
      <c r="J70" s="137"/>
      <c r="K70" s="137"/>
      <c r="L70" s="138">
        <f t="shared" si="2"/>
        <v>-1E-06</v>
      </c>
      <c r="M70" s="122">
        <f t="shared" si="3"/>
        <v>0</v>
      </c>
      <c r="N70" s="139">
        <f>SUM(M67:M70)</f>
        <v>0</v>
      </c>
      <c r="O70" s="140">
        <f>IF(COUNTIF(L67:L70,"&gt;=0"),ROUND(AVERAGEIF(L67:L70,"&gt;=0"),3),0)</f>
        <v>0</v>
      </c>
    </row>
    <row r="71">
      <c r="A71" s="115">
        <f>ROUND(RANK(R71,$R$7:$R$234,0),0)</f>
        <v>11</v>
      </c>
      <c r="B71" s="116" t="s">
        <v>181</v>
      </c>
      <c r="C71" s="116">
        <v>1</v>
      </c>
      <c r="D71" s="117"/>
      <c r="E71" s="118"/>
      <c r="F71" s="116"/>
      <c r="G71" s="119" t="str">
        <f>IF($G$2&lt;&gt;"",$G$2,"")</f>
        <v>Grund</v>
      </c>
      <c r="H71" s="120">
        <v>7.21999979019165</v>
      </c>
      <c r="I71" s="120">
        <v>7.3289999961853027</v>
      </c>
      <c r="J71" s="120">
        <v>8.0290002822875977</v>
      </c>
      <c r="K71" s="120">
        <v>7.35699987411499</v>
      </c>
      <c r="L71" s="121">
        <f ref="L71:L78" t="shared" si="4">IF(COUNTBLANK(H71:K71)=0,ROUND(AVERAGE(H71:K71),3),-0.000001)</f>
        <v>-1E-06</v>
      </c>
      <c r="M71" s="122">
        <f ref="M71:M78" t="shared" si="5">IF(COUNTBLANK(H71:K71)=0,1,0)</f>
        <v>0</v>
      </c>
      <c r="N71" s="122">
        <f>SUM(M71:M74)</f>
        <v>0</v>
      </c>
      <c r="O71" s="123">
        <f>IF(COUNTIF(L71:L74,"&gt;=0"),ROUND(AVERAGEIF(L71:L74,"&gt;=0"),3),0)</f>
        <v>0</v>
      </c>
      <c r="P71" s="82" cm="1">
        <f>IFERROR(LOOKUP(2,1/(L71:L74&gt;0),L71:L74),0)</f>
        <v>0</v>
      </c>
      <c r="Q71" s="82" cm="1">
        <f>IFERROR(LOOKUP(2,1/(J71:J74&gt;0),J71:J74),0)</f>
        <v>0</v>
      </c>
      <c r="R71" s="82">
        <f>N71*1000200010+O71*100010000+P71*10000+Q71</f>
        <v>0</v>
      </c>
    </row>
    <row r="72">
      <c r="A72" s="306">
        <f>A71</f>
        <v>11</v>
      </c>
      <c r="B72" s="82" t="s">
        <v>181</v>
      </c>
      <c r="C72" s="82">
        <v>2</v>
      </c>
      <c r="D72" s="124" t="s">
        <v>182</v>
      </c>
      <c r="E72" s="125"/>
      <c r="F72" s="126" t="s">
        <v>41</v>
      </c>
      <c r="G72" s="127" t="str">
        <f>IF($G$3&lt;&gt;"",$G$3,"")</f>
        <v>Kür</v>
      </c>
      <c r="H72" s="128">
        <v>7.1810002326965332</v>
      </c>
      <c r="I72" s="128">
        <v>8</v>
      </c>
      <c r="J72" s="128">
        <v>8.3500003814697266</v>
      </c>
      <c r="K72" s="128">
        <v>8.6149997711181641</v>
      </c>
      <c r="L72" s="129">
        <f t="shared" si="4"/>
        <v>-1E-06</v>
      </c>
      <c r="M72" s="122">
        <f t="shared" si="5"/>
        <v>0</v>
      </c>
      <c r="N72" s="130">
        <f>SUM(M71:M74)</f>
        <v>0</v>
      </c>
      <c r="O72" s="131">
        <f>IF(COUNTIF(L71:L74,"&gt;=0"),ROUND(AVERAGEIF(L71:L74,"&gt;=0"),3),0)</f>
        <v>0</v>
      </c>
    </row>
    <row r="73">
      <c r="A73" s="132">
        <f>A71</f>
        <v>11</v>
      </c>
      <c r="B73" s="82" t="s">
        <v>181</v>
      </c>
      <c r="C73" s="82">
        <v>3</v>
      </c>
      <c r="D73" s="133" t="s">
        <v>42</v>
      </c>
      <c r="E73" s="125"/>
      <c r="F73" s="82" t="s">
        <v>136</v>
      </c>
      <c r="G73" s="127" t="str">
        <f>IF($G$4&lt;&gt;"",$G$4,"")</f>
        <v>Kür</v>
      </c>
      <c r="H73" s="128"/>
      <c r="I73" s="128"/>
      <c r="J73" s="128"/>
      <c r="K73" s="128"/>
      <c r="L73" s="129">
        <f t="shared" si="4"/>
        <v>-1E-06</v>
      </c>
      <c r="M73" s="122">
        <f t="shared" si="5"/>
        <v>0</v>
      </c>
      <c r="N73" s="130">
        <f>SUM(M71:M74)</f>
        <v>0</v>
      </c>
      <c r="O73" s="134">
        <f>IF(COUNTIF(L71:L74,"&gt;=0"),ROUND(AVERAGEIF(L71:L74,"&gt;=0"),3),0)</f>
        <v>0</v>
      </c>
    </row>
    <row r="74">
      <c r="A74" s="135">
        <f>A71</f>
        <v>11</v>
      </c>
      <c r="B74" s="112" t="s">
        <v>181</v>
      </c>
      <c r="C74" s="112">
        <v>4</v>
      </c>
      <c r="D74" s="109"/>
      <c r="E74" s="110"/>
      <c r="F74" s="112"/>
      <c r="G74" s="136">
        <f>IF($G$5&lt;&gt;"",$G$5,"")</f>
      </c>
      <c r="H74" s="137"/>
      <c r="I74" s="137"/>
      <c r="J74" s="137"/>
      <c r="K74" s="137"/>
      <c r="L74" s="138">
        <f t="shared" si="4"/>
        <v>-1E-06</v>
      </c>
      <c r="M74" s="122">
        <f t="shared" si="5"/>
        <v>0</v>
      </c>
      <c r="N74" s="139">
        <f>SUM(M71:M74)</f>
        <v>0</v>
      </c>
      <c r="O74" s="140">
        <f>IF(COUNTIF(L71:L74,"&gt;=0"),ROUND(AVERAGEIF(L71:L74,"&gt;=0"),3),0)</f>
        <v>0</v>
      </c>
    </row>
    <row r="75">
      <c r="A75" s="115">
        <f>ROUND(RANK(R75,$R$7:$R$234,0),0)</f>
        <v>11</v>
      </c>
      <c r="B75" s="116" t="s">
        <v>183</v>
      </c>
      <c r="C75" s="116">
        <v>1</v>
      </c>
      <c r="D75" s="117"/>
      <c r="E75" s="118"/>
      <c r="F75" s="116"/>
      <c r="G75" s="119" t="str">
        <f>IF($G$2&lt;&gt;"",$G$2,"")</f>
        <v>Grund</v>
      </c>
      <c r="H75" s="120">
        <v>7.21999979019165</v>
      </c>
      <c r="I75" s="120">
        <v>6.4710001945495605</v>
      </c>
      <c r="J75" s="120">
        <v>6.6999998092651367</v>
      </c>
      <c r="K75" s="120">
        <v>5.7140002250671387</v>
      </c>
      <c r="L75" s="121">
        <f t="shared" si="4"/>
        <v>-1E-06</v>
      </c>
      <c r="M75" s="122">
        <f t="shared" si="5"/>
        <v>0</v>
      </c>
      <c r="N75" s="122">
        <f>SUM(M75:M78)</f>
        <v>0</v>
      </c>
      <c r="O75" s="123">
        <f>IF(COUNTIF(L75:L78,"&gt;=0"),ROUND(AVERAGEIF(L75:L78,"&gt;=0"),3),0)</f>
        <v>0</v>
      </c>
      <c r="P75" s="82" cm="1">
        <f>IFERROR(LOOKUP(2,1/(L75:L78&gt;0),L75:L78),0)</f>
        <v>0</v>
      </c>
      <c r="Q75" s="82" cm="1">
        <f>IFERROR(LOOKUP(2,1/(J75:J78&gt;0),J75:J78),0)</f>
        <v>0</v>
      </c>
      <c r="R75" s="82">
        <f>N75*1000200010+O75*100010000+P75*10000+Q75</f>
        <v>0</v>
      </c>
    </row>
    <row r="76">
      <c r="A76" s="306">
        <f>A75</f>
        <v>11</v>
      </c>
      <c r="B76" s="82" t="s">
        <v>183</v>
      </c>
      <c r="C76" s="82">
        <v>2</v>
      </c>
      <c r="D76" s="124" t="s">
        <v>184</v>
      </c>
      <c r="E76" s="125"/>
      <c r="F76" s="126" t="s">
        <v>41</v>
      </c>
      <c r="G76" s="127" t="str">
        <f>IF($G$3&lt;&gt;"",$G$3,"")</f>
        <v>Kür</v>
      </c>
      <c r="H76" s="128">
        <v>7.1449999809265137</v>
      </c>
      <c r="I76" s="128">
        <v>8.0620002746582031</v>
      </c>
      <c r="J76" s="128">
        <v>6.6750001907348633</v>
      </c>
      <c r="K76" s="128">
        <v>7.6329998970031738</v>
      </c>
      <c r="L76" s="129">
        <f t="shared" si="4"/>
        <v>-1E-06</v>
      </c>
      <c r="M76" s="122">
        <f t="shared" si="5"/>
        <v>0</v>
      </c>
      <c r="N76" s="130">
        <f>SUM(M75:M78)</f>
        <v>0</v>
      </c>
      <c r="O76" s="131">
        <f>IF(COUNTIF(L75:L78,"&gt;=0"),ROUND(AVERAGEIF(L75:L78,"&gt;=0"),3),0)</f>
        <v>0</v>
      </c>
    </row>
    <row r="77">
      <c r="A77" s="132">
        <f>A75</f>
        <v>11</v>
      </c>
      <c r="B77" s="82" t="s">
        <v>183</v>
      </c>
      <c r="C77" s="82">
        <v>3</v>
      </c>
      <c r="D77" s="133" t="s">
        <v>42</v>
      </c>
      <c r="E77" s="125"/>
      <c r="F77" s="82" t="s">
        <v>136</v>
      </c>
      <c r="G77" s="127" t="str">
        <f>IF($G$4&lt;&gt;"",$G$4,"")</f>
        <v>Kür</v>
      </c>
      <c r="H77" s="128"/>
      <c r="I77" s="128"/>
      <c r="J77" s="128"/>
      <c r="K77" s="128"/>
      <c r="L77" s="129">
        <f t="shared" si="4"/>
        <v>-1E-06</v>
      </c>
      <c r="M77" s="122">
        <f t="shared" si="5"/>
        <v>0</v>
      </c>
      <c r="N77" s="130">
        <f>SUM(M75:M78)</f>
        <v>0</v>
      </c>
      <c r="O77" s="134">
        <f>IF(COUNTIF(L75:L78,"&gt;=0"),ROUND(AVERAGEIF(L75:L78,"&gt;=0"),3),0)</f>
        <v>0</v>
      </c>
    </row>
    <row r="78">
      <c r="A78" s="135">
        <f>A75</f>
        <v>11</v>
      </c>
      <c r="B78" s="112" t="s">
        <v>183</v>
      </c>
      <c r="C78" s="112">
        <v>4</v>
      </c>
      <c r="D78" s="109"/>
      <c r="E78" s="110"/>
      <c r="F78" s="112"/>
      <c r="G78" s="136">
        <f>IF($G$5&lt;&gt;"",$G$5,"")</f>
      </c>
      <c r="H78" s="137"/>
      <c r="I78" s="137"/>
      <c r="J78" s="137"/>
      <c r="K78" s="137"/>
      <c r="L78" s="138">
        <f t="shared" si="4"/>
        <v>-1E-06</v>
      </c>
      <c r="M78" s="122">
        <f t="shared" si="5"/>
        <v>0</v>
      </c>
      <c r="N78" s="139">
        <f>SUM(M75:M78)</f>
        <v>0</v>
      </c>
      <c r="O78" s="140">
        <f>IF(COUNTIF(L75:L78,"&gt;=0"),ROUND(AVERAGEIF(L75:L78,"&gt;=0"),3),0)</f>
        <v>0</v>
      </c>
    </row>
  </sheetData>
  <conditionalFormatting sqref="H7:K78">
    <cfRule type="expression" priority="1" stopIfTrue="1">
      <formula>COUNTBLANK($G7)=1</formula>
    </cfRule>
    <cfRule type="containsBlanks" dxfId="1" priority="21">
      <formula>LEN(TRIM(H7))=0</formula>
    </cfRule>
  </conditionalFormatting>
  <conditionalFormatting sqref="H11:K78">
    <cfRule type="expression" priority="22" stopIfTrue="1">
      <formula>COUNTBLANK($G11)=1</formula>
    </cfRule>
    <cfRule type="containsBlanks" dxfId="0" priority="23">
      <formula>LEN(TRIM(H11))=0</formula>
    </cfRule>
  </conditionalFormatting>
  <dataValidations count="3">
    <dataValidation type="decimal" allowBlank="1" showInputMessage="1" showErrorMessage="1" errorTitle="Illegal input value" error="Please enter a value between 0 and 10" sqref="H7:K10 M7:N10 H11:K14 M11:N14 H15:K18 M15:N18 H19:K22 M19:N22 H23:K26 M23:N26 H27:K30 M27:N30 H31:K34 M31:N34 H35:K38 M35:N38 H39:K42 M39:N42 H43:K46 M43:N46 H47:K50 M47:N50 H51:K54 M51:N54 H55:K58 M55:N58 H59:K62 M59:N62 H63:K66 M63:N66 H67:K70 M67:N70 H71:K74 M71:N74 H75:K78 M75:N78" xr:uid="{00000000-0002-0000-0000-000000000000}">
      <formula1>0</formula1>
      <formula2>10</formula2>
    </dataValidation>
    <dataValidation type="decimal" allowBlank="1" showInputMessage="1" showErrorMessage="1" sqref="O8:O10 O12:O14 O16:O18 O20:O22 O24:O26 O28:O30 O32:O34 O36:O38 O40:O42 O44:O46 O48:O50 O52:O54 O56:O58 O60:O62 O64:O66 O68:O70 O72:O74 O76:O78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 L11:L14 L15:L18 L19:L22 L23:L26 L27:L30 L31:L34 L35:L38 L39:L42 L43:L46 L47:L50 L51:L54 L55:L58 L59:L62 L63:L66 L67:L70 L71:L74 L75:L78" xr:uid="{00000000-0002-0000-0000-000002000000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/>
  <headerFooter>
    <oddHeader>&amp;C&amp;"Arial,bold"&amp;16Klass 6  -  Individuell minior 1* SM-klass</oddHeader>
    <oddFooter>&amp;C&amp;G</oddFooter>
  </headerFooter>
  <rowBreaks count="2" manualBreakCount="2">
    <brk id="42" max="1048575" man="1"/>
    <brk id="78" max="1048575" man="1"/>
  </rowBreaks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2216-0651-4EBA-B559-943158779CA6}">
  <sheetPr codeName="Sheet1">
    <pageSetUpPr fitToPage="1"/>
  </sheetPr>
  <dimension ref="A1:R10"/>
  <sheetViews>
    <sheetView showRuler="0" view="pageLayout" zoomScale="80" zoomScaleNormal="100" zoomScalePageLayoutView="80" workbookViewId="0">
      <selection activeCell="O13" sqref="O13"/>
    </sheetView>
  </sheetViews>
  <sheetFormatPr defaultColWidth="10.625" defaultRowHeight="15.75" x14ac:dyDescent="0.25"/>
  <cols>
    <col min="1" max="1" width="10.625" customWidth="1" style="82"/>
    <col min="2" max="3" hidden="1" width="10.625" customWidth="1" style="82"/>
    <col min="4" max="4" width="25.875" customWidth="1" style="133"/>
    <col min="5" max="5" width="6.75" customWidth="1" style="82"/>
    <col min="6" max="6" width="26.5" customWidth="1" style="82"/>
    <col min="7" max="12" width="10.625" customWidth="1" style="82"/>
    <col min="13" max="13" hidden="1" width="13.875" customWidth="1" style="82"/>
    <col min="14" max="14" hidden="1" width="15.625" customWidth="1" style="82"/>
    <col min="15" max="15" width="34.625" customWidth="1" style="82"/>
    <col min="16" max="99" width="10.625" customWidth="1" style="82"/>
    <col min="100" max="16384" width="10.625" customWidth="1" style="82"/>
  </cols>
  <sheetData>
    <row r="1" ht="15" customHeight="1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>
      <c r="A2" s="83" t="s">
        <v>4</v>
      </c>
      <c r="B2" s="84"/>
      <c r="C2" s="84"/>
      <c r="D2" s="84" t="s">
        <v>5</v>
      </c>
      <c r="E2" s="85"/>
      <c r="F2" s="86" t="s">
        <v>6</v>
      </c>
      <c r="G2" s="87" t="s">
        <v>16</v>
      </c>
      <c r="H2" s="88" t="s">
        <v>9</v>
      </c>
      <c r="I2" s="88" t="s">
        <v>17</v>
      </c>
      <c r="J2" s="88" t="s">
        <v>18</v>
      </c>
      <c r="K2" s="88" t="s">
        <v>185</v>
      </c>
      <c r="L2" s="89" t="s">
        <v>7</v>
      </c>
      <c r="M2" s="90"/>
      <c r="N2" s="90"/>
      <c r="O2" s="91"/>
    </row>
    <row r="3">
      <c r="A3" s="92"/>
      <c r="B3" s="93"/>
      <c r="C3" s="93"/>
      <c r="D3" s="94" t="s">
        <v>8</v>
      </c>
      <c r="E3" s="95"/>
      <c r="F3" s="86" t="s">
        <v>9</v>
      </c>
      <c r="G3" s="88" t="s">
        <v>16</v>
      </c>
      <c r="H3" s="88" t="s">
        <v>9</v>
      </c>
      <c r="I3" s="88" t="s">
        <v>17</v>
      </c>
      <c r="J3" s="88" t="s">
        <v>18</v>
      </c>
      <c r="K3" s="88" t="s">
        <v>185</v>
      </c>
      <c r="L3" s="89" t="s">
        <v>10</v>
      </c>
      <c r="M3" s="90"/>
      <c r="N3" s="90"/>
      <c r="O3" s="91" t="s">
        <v>7</v>
      </c>
    </row>
    <row r="4">
      <c r="A4" s="92"/>
      <c r="B4" s="93"/>
      <c r="C4" s="93"/>
      <c r="D4" s="84"/>
      <c r="E4" s="95"/>
      <c r="F4" s="96"/>
      <c r="G4" s="97"/>
      <c r="H4" s="88"/>
      <c r="I4" s="88"/>
      <c r="J4" s="88"/>
      <c r="K4" s="88"/>
      <c r="L4" s="89"/>
      <c r="M4" s="90"/>
      <c r="N4" s="90"/>
      <c r="O4" s="91"/>
    </row>
    <row r="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ht="6.75" customHeight="1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>
      <c r="A7" s="115">
        <f>ROUND(RANK(R7,$R$7:$R$234,0),0)</f>
        <v>1</v>
      </c>
      <c r="B7" s="116" t="s">
        <v>186</v>
      </c>
      <c r="C7" s="116">
        <v>1</v>
      </c>
      <c r="D7" s="117"/>
      <c r="E7" s="118"/>
      <c r="F7" s="116"/>
      <c r="G7" s="119" t="str">
        <f>IF($G$2&lt;&gt;"",$G$2,"")</f>
        <v>Kür</v>
      </c>
      <c r="H7" s="120">
        <v>7.1880002021789551</v>
      </c>
      <c r="I7" s="120">
        <v>6.0929999351501465</v>
      </c>
      <c r="J7" s="120">
        <v>5.5</v>
      </c>
      <c r="K7" s="120">
        <v>4.50600004196167</v>
      </c>
      <c r="L7" s="121">
        <f>IF(COUNTBLANK(H7:K7)=0,ROUND(AVERAGE(H7:K7),3),-0.000001)</f>
        <v>-1E-06</v>
      </c>
      <c r="M7" s="122">
        <f>IF(COUNTBLANK(H7:K7)=0,1,0)</f>
        <v>0</v>
      </c>
      <c r="N7" s="122">
        <f>SUM(M7:M10)</f>
        <v>0</v>
      </c>
      <c r="O7" s="123">
        <f>IF(COUNTIF(L7:L10,"&gt;=0"),ROUND(AVERAGEIF(L7:L10,"&gt;=0"),3),0)</f>
        <v>0</v>
      </c>
      <c r="P7" s="82" cm="1">
        <f ref="P7:P7" t="array">IFERROR(LOOKUP(2,1/(L7:L10&gt;0),L7:L10),0)</f>
        <v>0</v>
      </c>
      <c r="Q7" s="82" cm="1">
        <f ref="Q7:Q7" t="array">IFERROR(LOOKUP(2,1/(J7:J10&gt;0),J7:J10),0)</f>
        <v>0</v>
      </c>
      <c r="R7" s="82">
        <f>N7*1000200010+O7*100010000+P7*10000+Q7</f>
        <v>0</v>
      </c>
    </row>
    <row r="8">
      <c r="A8" s="306">
        <f>A7</f>
        <v>1</v>
      </c>
      <c r="B8" s="82" t="s">
        <v>186</v>
      </c>
      <c r="C8" s="82">
        <v>2</v>
      </c>
      <c r="D8" s="124" t="s">
        <v>187</v>
      </c>
      <c r="E8" s="125"/>
      <c r="F8" s="126" t="s">
        <v>165</v>
      </c>
      <c r="G8" s="127" t="str">
        <f>IF($G$3&lt;&gt;"",$G$3,"")</f>
        <v>Kür</v>
      </c>
      <c r="H8" s="128"/>
      <c r="I8" s="128"/>
      <c r="J8" s="128"/>
      <c r="K8" s="128"/>
      <c r="L8" s="129">
        <f>IF(COUNTBLANK(H8:K8)=0,ROUND(AVERAGE(H8:K8),3),-0.000001)</f>
        <v>-1E-06</v>
      </c>
      <c r="M8" s="122">
        <f>IF(COUNTBLANK(H8:K8)=0,1,0)</f>
        <v>0</v>
      </c>
      <c r="N8" s="130">
        <f>SUM(M7:M10)</f>
        <v>0</v>
      </c>
      <c r="O8" s="131">
        <f>IF(COUNTIF(L7:L10,"&gt;=0"),ROUND(AVERAGEIF(L7:L10,"&gt;=0"),3),0)</f>
        <v>0</v>
      </c>
    </row>
    <row r="9">
      <c r="A9" s="132">
        <f>A7</f>
        <v>1</v>
      </c>
      <c r="B9" s="82" t="s">
        <v>186</v>
      </c>
      <c r="C9" s="82">
        <v>3</v>
      </c>
      <c r="D9" s="133" t="s">
        <v>104</v>
      </c>
      <c r="E9" s="125"/>
      <c r="F9" s="82" t="s">
        <v>166</v>
      </c>
      <c r="G9" s="127">
        <f>IF($G$4&lt;&gt;"",$G$4,"")</f>
      </c>
      <c r="H9" s="128"/>
      <c r="I9" s="128"/>
      <c r="J9" s="128"/>
      <c r="K9" s="128"/>
      <c r="L9" s="129">
        <f>IF(COUNTBLANK(H9:K9)=0,ROUND(AVERAGE(H9:K9),3),-0.000001)</f>
        <v>-1E-06</v>
      </c>
      <c r="M9" s="122">
        <f>IF(COUNTBLANK(H9:K9)=0,1,0)</f>
        <v>0</v>
      </c>
      <c r="N9" s="130">
        <f>SUM(M7:M10)</f>
        <v>0</v>
      </c>
      <c r="O9" s="134">
        <f>IF(COUNTIF(L7:L10,"&gt;=0"),ROUND(AVERAGEIF(L7:L10,"&gt;=0"),3),0)</f>
        <v>0</v>
      </c>
    </row>
    <row r="10">
      <c r="A10" s="135">
        <f>A7</f>
        <v>1</v>
      </c>
      <c r="B10" s="112" t="s">
        <v>186</v>
      </c>
      <c r="C10" s="112">
        <v>4</v>
      </c>
      <c r="D10" s="109"/>
      <c r="E10" s="110"/>
      <c r="F10" s="112"/>
      <c r="G10" s="136">
        <f>IF($G$5&lt;&gt;"",$G$5,"")</f>
      </c>
      <c r="H10" s="137"/>
      <c r="I10" s="137"/>
      <c r="J10" s="137"/>
      <c r="K10" s="137"/>
      <c r="L10" s="138">
        <f>IF(COUNTBLANK(H10:K10)=0,ROUND(AVERAGE(H10:K10),3),-0.000001)</f>
        <v>-1E-06</v>
      </c>
      <c r="M10" s="122">
        <f>IF(COUNTBLANK(H10:K10)=0,1,0)</f>
        <v>0</v>
      </c>
      <c r="N10" s="139">
        <f>SUM(M7:M10)</f>
        <v>0</v>
      </c>
      <c r="O10" s="140">
        <f>IF(COUNTIF(L7:L10,"&gt;=0"),ROUND(AVERAGEIF(L7:L10,"&gt;=0"),3),0)</f>
        <v>0</v>
      </c>
    </row>
  </sheetData>
  <conditionalFormatting sqref="H7:K10">
    <cfRule type="expression" priority="1" stopIfTrue="1">
      <formula>COUNTBLANK($G7)=1</formula>
    </cfRule>
    <cfRule type="containsBlanks" dxfId="1" priority="21">
      <formula>LEN(TRIM(H7))=0</formula>
    </cfRule>
  </conditionalFormatting>
  <dataValidations count="3">
    <dataValidation type="decimal" allowBlank="1" showInputMessage="1" showErrorMessage="1" errorTitle="Illegal input value" error="Please enter a value between 0 and 10" sqref="H7:K10 M7:N10" xr:uid="{00000000-0002-0000-0000-000000000000}">
      <formula1>0</formula1>
      <formula2>10</formula2>
    </dataValidation>
    <dataValidation type="decimal" allowBlank="1" showInputMessage="1" showErrorMessage="1" sqref="O8:O10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" xr:uid="{00000000-0002-0000-0000-000002000000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/>
  <headerFooter>
    <oddHeader>&amp;C&amp;"Arial,bold"&amp;16Klass 7  -  Pas de deux SM-klass</oddHeader>
    <oddFooter>&amp;C&amp;G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0091-F448-42F8-8E74-21EAEF915A2E}">
  <sheetPr codeName="Sheet1">
    <pageSetUpPr fitToPage="1"/>
  </sheetPr>
  <dimension ref="A1:R30"/>
  <sheetViews>
    <sheetView showRuler="0" view="pageLayout" zoomScale="80" zoomScaleNormal="100" zoomScalePageLayoutView="80" workbookViewId="0">
      <selection activeCell="O13" sqref="O13"/>
    </sheetView>
  </sheetViews>
  <sheetFormatPr defaultColWidth="10.625" defaultRowHeight="15.75" x14ac:dyDescent="0.25"/>
  <cols>
    <col min="1" max="1" width="10.625" customWidth="1" style="82"/>
    <col min="2" max="3" hidden="1" width="10.625" customWidth="1" style="82"/>
    <col min="4" max="4" width="25.875" customWidth="1" style="133"/>
    <col min="5" max="5" width="6.75" customWidth="1" style="82"/>
    <col min="6" max="6" width="26.5" customWidth="1" style="82"/>
    <col min="7" max="12" width="10.625" customWidth="1" style="82"/>
    <col min="13" max="13" hidden="1" width="13.875" customWidth="1" style="82"/>
    <col min="14" max="14" hidden="1" width="15.625" customWidth="1" style="82"/>
    <col min="15" max="15" width="34.625" customWidth="1" style="82"/>
    <col min="16" max="99" width="10.625" customWidth="1" style="82"/>
    <col min="100" max="16384" width="10.625" customWidth="1" style="82"/>
  </cols>
  <sheetData>
    <row r="1" ht="15" customHeight="1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>
      <c r="A2" s="83" t="s">
        <v>4</v>
      </c>
      <c r="B2" s="84"/>
      <c r="C2" s="84"/>
      <c r="D2" s="84" t="s">
        <v>5</v>
      </c>
      <c r="E2" s="85"/>
      <c r="F2" s="86" t="s">
        <v>6</v>
      </c>
      <c r="G2" s="87" t="s">
        <v>15</v>
      </c>
      <c r="H2" s="88" t="s">
        <v>9</v>
      </c>
      <c r="I2" s="88" t="s">
        <v>15</v>
      </c>
      <c r="J2" s="88" t="s">
        <v>15</v>
      </c>
      <c r="K2" s="88" t="s">
        <v>15</v>
      </c>
      <c r="L2" s="89" t="s">
        <v>7</v>
      </c>
      <c r="M2" s="90"/>
      <c r="N2" s="90"/>
      <c r="O2" s="91"/>
    </row>
    <row r="3">
      <c r="A3" s="92"/>
      <c r="B3" s="93"/>
      <c r="C3" s="93"/>
      <c r="D3" s="94" t="s">
        <v>8</v>
      </c>
      <c r="E3" s="95"/>
      <c r="F3" s="86" t="s">
        <v>9</v>
      </c>
      <c r="G3" s="88" t="s">
        <v>16</v>
      </c>
      <c r="H3" s="88" t="s">
        <v>9</v>
      </c>
      <c r="I3" s="88" t="s">
        <v>17</v>
      </c>
      <c r="J3" s="88" t="s">
        <v>18</v>
      </c>
      <c r="K3" s="88" t="s">
        <v>17</v>
      </c>
      <c r="L3" s="89" t="s">
        <v>10</v>
      </c>
      <c r="M3" s="90"/>
      <c r="N3" s="90"/>
      <c r="O3" s="91" t="s">
        <v>7</v>
      </c>
    </row>
    <row r="4">
      <c r="A4" s="92"/>
      <c r="B4" s="93"/>
      <c r="C4" s="93"/>
      <c r="D4" s="84"/>
      <c r="E4" s="95"/>
      <c r="F4" s="96"/>
      <c r="G4" s="97" t="s">
        <v>16</v>
      </c>
      <c r="H4" s="88" t="s">
        <v>9</v>
      </c>
      <c r="I4" s="88" t="s">
        <v>17</v>
      </c>
      <c r="J4" s="88" t="s">
        <v>18</v>
      </c>
      <c r="K4" s="88" t="s">
        <v>17</v>
      </c>
      <c r="L4" s="89"/>
      <c r="M4" s="90"/>
      <c r="N4" s="90"/>
      <c r="O4" s="91"/>
    </row>
    <row r="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ht="6.75" customHeight="1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>
      <c r="A7" s="115">
        <f>ROUND(RANK(R7,$R$7:$R$234,0),0)</f>
        <v>3</v>
      </c>
      <c r="B7" s="116" t="s">
        <v>188</v>
      </c>
      <c r="C7" s="116">
        <v>1</v>
      </c>
      <c r="D7" s="117"/>
      <c r="E7" s="118"/>
      <c r="F7" s="116"/>
      <c r="G7" s="119" t="str">
        <f>IF($G$2&lt;&gt;"",$G$2,"")</f>
        <v>Grund</v>
      </c>
      <c r="H7" s="120">
        <v>7.3829998970031738</v>
      </c>
      <c r="I7" s="120">
        <v>3.437999963760376</v>
      </c>
      <c r="J7" s="120">
        <v>4.1500000953674316</v>
      </c>
      <c r="K7" s="120">
        <v>3.312999963760376</v>
      </c>
      <c r="L7" s="121">
        <f ref="L7:L30" t="shared" si="0">IF(COUNTBLANK(H7:K7)=0,ROUND(AVERAGE(H7:K7),3),-0.000001)</f>
        <v>4.571</v>
      </c>
      <c r="M7" s="122">
        <f ref="M7:M30" t="shared" si="1">IF(COUNTBLANK(H7:K7)=0,1,0)</f>
        <v>1</v>
      </c>
      <c r="N7" s="122">
        <f>SUM(M7:M10)</f>
        <v>1</v>
      </c>
      <c r="O7" s="123">
        <f>IF(COUNTIF(L7:L10,"&gt;=0"),ROUND(AVERAGEIF(L7:L10,"&gt;=0"),3),0)</f>
        <v>4.571</v>
      </c>
      <c r="P7" s="82" cm="1">
        <f ref="P7:P7" t="array">IFERROR(LOOKUP(2,1/(L7:L10&gt;0),L7:L10),0)</f>
        <v>4.571</v>
      </c>
      <c r="Q7" s="82" cm="1">
        <f ref="Q7:Q7" t="array">IFERROR(LOOKUP(2,1/(J7:J10&gt;0),J7:J10),0)</f>
        <v>4.1500000953674316</v>
      </c>
      <c r="R7" s="82">
        <f>N7*1000200010+O7*100010000+P7*10000+Q7</f>
        <v>1457391434.15</v>
      </c>
    </row>
    <row r="8">
      <c r="A8" s="306">
        <f>A7</f>
        <v>3</v>
      </c>
      <c r="B8" s="82" t="s">
        <v>188</v>
      </c>
      <c r="C8" s="82">
        <v>2</v>
      </c>
      <c r="D8" s="124" t="s">
        <v>189</v>
      </c>
      <c r="E8" s="125"/>
      <c r="F8" s="126" t="s">
        <v>46</v>
      </c>
      <c r="G8" s="127" t="str">
        <f>IF($G$3&lt;&gt;"",$G$3,"")</f>
        <v>Kür</v>
      </c>
      <c r="H8" s="128">
        <v>7.065000057220459</v>
      </c>
      <c r="I8" s="128">
        <v>4.8000001907348633</v>
      </c>
      <c r="J8" s="128">
        <v>4.4250001907348633</v>
      </c>
      <c r="K8" s="128">
        <v>4.7300000190734863</v>
      </c>
      <c r="L8" s="129">
        <f t="shared" si="0"/>
        <v>-1E-06</v>
      </c>
      <c r="M8" s="122">
        <f t="shared" si="1"/>
        <v>0</v>
      </c>
      <c r="N8" s="130">
        <f>SUM(M7:M10)</f>
        <v>1</v>
      </c>
      <c r="O8" s="131">
        <f>IF(COUNTIF(L7:L10,"&gt;=0"),ROUND(AVERAGEIF(L7:L10,"&gt;=0"),3),0)</f>
        <v>4.571</v>
      </c>
    </row>
    <row r="9">
      <c r="A9" s="132">
        <f>A7</f>
        <v>3</v>
      </c>
      <c r="B9" s="82" t="s">
        <v>188</v>
      </c>
      <c r="C9" s="82">
        <v>3</v>
      </c>
      <c r="D9" s="133" t="s">
        <v>47</v>
      </c>
      <c r="E9" s="125"/>
      <c r="F9" s="82" t="s">
        <v>98</v>
      </c>
      <c r="G9" s="127" t="str">
        <f>IF($G$4&lt;&gt;"",$G$4,"")</f>
        <v>Kür</v>
      </c>
      <c r="H9" s="128"/>
      <c r="I9" s="128"/>
      <c r="J9" s="128"/>
      <c r="K9" s="128"/>
      <c r="L9" s="129">
        <f t="shared" si="0"/>
        <v>-1E-06</v>
      </c>
      <c r="M9" s="122">
        <f t="shared" si="1"/>
        <v>0</v>
      </c>
      <c r="N9" s="130">
        <f>SUM(M7:M10)</f>
        <v>1</v>
      </c>
      <c r="O9" s="134">
        <f>IF(COUNTIF(L7:L10,"&gt;=0"),ROUND(AVERAGEIF(L7:L10,"&gt;=0"),3),0)</f>
        <v>4.571</v>
      </c>
    </row>
    <row r="10">
      <c r="A10" s="135">
        <f>A7</f>
        <v>3</v>
      </c>
      <c r="B10" s="112" t="s">
        <v>188</v>
      </c>
      <c r="C10" s="112">
        <v>4</v>
      </c>
      <c r="D10" s="109"/>
      <c r="E10" s="110"/>
      <c r="F10" s="112"/>
      <c r="G10" s="136">
        <f>IF($G$5&lt;&gt;"",$G$5,"")</f>
      </c>
      <c r="H10" s="137"/>
      <c r="I10" s="137"/>
      <c r="J10" s="137"/>
      <c r="K10" s="137"/>
      <c r="L10" s="138">
        <f t="shared" si="0"/>
        <v>-1E-06</v>
      </c>
      <c r="M10" s="122">
        <f t="shared" si="1"/>
        <v>0</v>
      </c>
      <c r="N10" s="139">
        <f>SUM(M7:M10)</f>
        <v>1</v>
      </c>
      <c r="O10" s="140">
        <f>IF(COUNTIF(L7:L10,"&gt;=0"),ROUND(AVERAGEIF(L7:L10,"&gt;=0"),3),0)</f>
        <v>4.571</v>
      </c>
    </row>
    <row r="11">
      <c r="A11" s="115">
        <f>ROUND(RANK(R11,$R$7:$R$234,0),0)</f>
        <v>1</v>
      </c>
      <c r="B11" s="116" t="s">
        <v>190</v>
      </c>
      <c r="C11" s="116">
        <v>1</v>
      </c>
      <c r="D11" s="117"/>
      <c r="E11" s="118"/>
      <c r="F11" s="116"/>
      <c r="G11" s="119" t="str">
        <f>IF($G$2&lt;&gt;"",$G$2,"")</f>
        <v>Grund</v>
      </c>
      <c r="H11" s="120">
        <v>6.125</v>
      </c>
      <c r="I11" s="120">
        <v>5.6630001068115234</v>
      </c>
      <c r="J11" s="120">
        <v>5.5999999046325684</v>
      </c>
      <c r="K11" s="120">
        <v>6</v>
      </c>
      <c r="L11" s="121">
        <f t="shared" si="0"/>
        <v>5.847</v>
      </c>
      <c r="M11" s="122">
        <f t="shared" si="1"/>
        <v>1</v>
      </c>
      <c r="N11" s="122">
        <f>SUM(M11:M14)</f>
        <v>1</v>
      </c>
      <c r="O11" s="123">
        <f>IF(COUNTIF(L11:L14,"&gt;=0"),ROUND(AVERAGEIF(L11:L14,"&gt;=0"),3),0)</f>
        <v>5.847</v>
      </c>
      <c r="P11" s="82" cm="1">
        <f>IFERROR(LOOKUP(2,1/(L11:L14&gt;0),L11:L14),0)</f>
        <v>5.847</v>
      </c>
      <c r="Q11" s="82" cm="1">
        <f>IFERROR(LOOKUP(2,1/(J11:J14&gt;0),J11:J14),0)</f>
        <v>5.5999999046325684</v>
      </c>
      <c r="R11" s="82">
        <f>N11*1000200010+O11*100010000+P11*10000+Q11</f>
        <v>1585016955.6</v>
      </c>
    </row>
    <row r="12">
      <c r="A12" s="306">
        <f>A11</f>
        <v>1</v>
      </c>
      <c r="B12" s="82" t="s">
        <v>190</v>
      </c>
      <c r="C12" s="82">
        <v>2</v>
      </c>
      <c r="D12" s="124" t="s">
        <v>191</v>
      </c>
      <c r="E12" s="125"/>
      <c r="F12" s="126" t="s">
        <v>52</v>
      </c>
      <c r="G12" s="127" t="str">
        <f>IF($G$3&lt;&gt;"",$G$3,"")</f>
        <v>Kür</v>
      </c>
      <c r="H12" s="128">
        <v>5.7899999618530273</v>
      </c>
      <c r="I12" s="128">
        <v>6.28000020980835</v>
      </c>
      <c r="J12" s="128">
        <v>6.2100000381469727</v>
      </c>
      <c r="K12" s="128">
        <v>6.3039999008178711</v>
      </c>
      <c r="L12" s="129">
        <f t="shared" si="0"/>
        <v>-1E-06</v>
      </c>
      <c r="M12" s="122">
        <f t="shared" si="1"/>
        <v>0</v>
      </c>
      <c r="N12" s="130">
        <f>SUM(M11:M14)</f>
        <v>1</v>
      </c>
      <c r="O12" s="131">
        <f>IF(COUNTIF(L11:L14,"&gt;=0"),ROUND(AVERAGEIF(L11:L14,"&gt;=0"),3),0)</f>
        <v>5.847</v>
      </c>
    </row>
    <row r="13">
      <c r="A13" s="132">
        <f>A11</f>
        <v>1</v>
      </c>
      <c r="B13" s="82" t="s">
        <v>190</v>
      </c>
      <c r="C13" s="82">
        <v>3</v>
      </c>
      <c r="D13" s="133" t="s">
        <v>53</v>
      </c>
      <c r="E13" s="125"/>
      <c r="F13" s="82" t="s">
        <v>112</v>
      </c>
      <c r="G13" s="127" t="str">
        <f>IF($G$4&lt;&gt;"",$G$4,"")</f>
        <v>Kür</v>
      </c>
      <c r="H13" s="128"/>
      <c r="I13" s="128"/>
      <c r="J13" s="128"/>
      <c r="K13" s="128"/>
      <c r="L13" s="129">
        <f t="shared" si="0"/>
        <v>-1E-06</v>
      </c>
      <c r="M13" s="122">
        <f t="shared" si="1"/>
        <v>0</v>
      </c>
      <c r="N13" s="130">
        <f>SUM(M11:M14)</f>
        <v>1</v>
      </c>
      <c r="O13" s="134">
        <f>IF(COUNTIF(L11:L14,"&gt;=0"),ROUND(AVERAGEIF(L11:L14,"&gt;=0"),3),0)</f>
        <v>5.847</v>
      </c>
    </row>
    <row r="14">
      <c r="A14" s="135">
        <f>A11</f>
        <v>1</v>
      </c>
      <c r="B14" s="112" t="s">
        <v>190</v>
      </c>
      <c r="C14" s="112">
        <v>4</v>
      </c>
      <c r="D14" s="109"/>
      <c r="E14" s="110"/>
      <c r="F14" s="112"/>
      <c r="G14" s="136">
        <f>IF($G$5&lt;&gt;"",$G$5,"")</f>
      </c>
      <c r="H14" s="137"/>
      <c r="I14" s="137"/>
      <c r="J14" s="137"/>
      <c r="K14" s="137"/>
      <c r="L14" s="138">
        <f t="shared" si="0"/>
        <v>-1E-06</v>
      </c>
      <c r="M14" s="122">
        <f t="shared" si="1"/>
        <v>0</v>
      </c>
      <c r="N14" s="139">
        <f>SUM(M11:M14)</f>
        <v>1</v>
      </c>
      <c r="O14" s="140">
        <f>IF(COUNTIF(L11:L14,"&gt;=0"),ROUND(AVERAGEIF(L11:L14,"&gt;=0"),3),0)</f>
        <v>5.847</v>
      </c>
    </row>
    <row r="15">
      <c r="A15" s="115">
        <f>ROUND(RANK(R15,$R$7:$R$234,0),0)</f>
        <v>2</v>
      </c>
      <c r="B15" s="116" t="s">
        <v>192</v>
      </c>
      <c r="C15" s="116">
        <v>1</v>
      </c>
      <c r="D15" s="117"/>
      <c r="E15" s="118"/>
      <c r="F15" s="116"/>
      <c r="G15" s="119" t="str">
        <f>IF($G$2&lt;&gt;"",$G$2,"")</f>
        <v>Grund</v>
      </c>
      <c r="H15" s="120">
        <v>6.0560002326965332</v>
      </c>
      <c r="I15" s="120">
        <v>5.3249998092651367</v>
      </c>
      <c r="J15" s="120">
        <v>5.48799991607666</v>
      </c>
      <c r="K15" s="120">
        <v>5.4380002021789551</v>
      </c>
      <c r="L15" s="121">
        <f t="shared" si="0"/>
        <v>5.577</v>
      </c>
      <c r="M15" s="122">
        <f t="shared" si="1"/>
        <v>1</v>
      </c>
      <c r="N15" s="122">
        <f>SUM(M15:M18)</f>
        <v>1</v>
      </c>
      <c r="O15" s="123">
        <f>IF(COUNTIF(L15:L18,"&gt;=0"),ROUND(AVERAGEIF(L15:L18,"&gt;=0"),3),0)</f>
        <v>5.577</v>
      </c>
      <c r="P15" s="82" cm="1">
        <f>IFERROR(LOOKUP(2,1/(L15:L18&gt;0),L15:L18),0)</f>
        <v>5.577</v>
      </c>
      <c r="Q15" s="82" cm="1">
        <f>IFERROR(LOOKUP(2,1/(J15:J18&gt;0),J15:J18),0)</f>
        <v>5.48799991607666</v>
      </c>
      <c r="R15" s="82">
        <f>N15*1000200010+O15*100010000+P15*10000+Q15</f>
        <v>1558011555.488</v>
      </c>
    </row>
    <row r="16">
      <c r="A16" s="306">
        <f>A15</f>
        <v>2</v>
      </c>
      <c r="B16" s="82" t="s">
        <v>192</v>
      </c>
      <c r="C16" s="82">
        <v>2</v>
      </c>
      <c r="D16" s="124" t="s">
        <v>193</v>
      </c>
      <c r="E16" s="125"/>
      <c r="F16" s="126" t="s">
        <v>31</v>
      </c>
      <c r="G16" s="127" t="str">
        <f>IF($G$3&lt;&gt;"",$G$3,"")</f>
        <v>Kür</v>
      </c>
      <c r="H16" s="128">
        <v>5.9310002326965332</v>
      </c>
      <c r="I16" s="128">
        <v>4.4829998016357422</v>
      </c>
      <c r="J16" s="128">
        <v>4.125</v>
      </c>
      <c r="K16" s="128">
        <v>4.1719999313354492</v>
      </c>
      <c r="L16" s="129">
        <f t="shared" si="0"/>
        <v>-1E-06</v>
      </c>
      <c r="M16" s="122">
        <f t="shared" si="1"/>
        <v>0</v>
      </c>
      <c r="N16" s="130">
        <f>SUM(M15:M18)</f>
        <v>1</v>
      </c>
      <c r="O16" s="131">
        <f>IF(COUNTIF(L15:L18,"&gt;=0"),ROUND(AVERAGEIF(L15:L18,"&gt;=0"),3),0)</f>
        <v>5.577</v>
      </c>
    </row>
    <row r="17">
      <c r="A17" s="132">
        <f>A15</f>
        <v>2</v>
      </c>
      <c r="B17" s="82" t="s">
        <v>192</v>
      </c>
      <c r="C17" s="82">
        <v>3</v>
      </c>
      <c r="D17" s="133" t="s">
        <v>57</v>
      </c>
      <c r="E17" s="125"/>
      <c r="F17" s="82" t="s">
        <v>58</v>
      </c>
      <c r="G17" s="127" t="str">
        <f>IF($G$4&lt;&gt;"",$G$4,"")</f>
        <v>Kür</v>
      </c>
      <c r="H17" s="128"/>
      <c r="I17" s="128"/>
      <c r="J17" s="128"/>
      <c r="K17" s="128"/>
      <c r="L17" s="129">
        <f t="shared" si="0"/>
        <v>-1E-06</v>
      </c>
      <c r="M17" s="122">
        <f t="shared" si="1"/>
        <v>0</v>
      </c>
      <c r="N17" s="130">
        <f>SUM(M15:M18)</f>
        <v>1</v>
      </c>
      <c r="O17" s="134">
        <f>IF(COUNTIF(L15:L18,"&gt;=0"),ROUND(AVERAGEIF(L15:L18,"&gt;=0"),3),0)</f>
        <v>5.577</v>
      </c>
    </row>
    <row r="18">
      <c r="A18" s="135">
        <f>A15</f>
        <v>2</v>
      </c>
      <c r="B18" s="112" t="s">
        <v>192</v>
      </c>
      <c r="C18" s="112">
        <v>4</v>
      </c>
      <c r="D18" s="109"/>
      <c r="E18" s="110"/>
      <c r="F18" s="112"/>
      <c r="G18" s="136">
        <f>IF($G$5&lt;&gt;"",$G$5,"")</f>
      </c>
      <c r="H18" s="137"/>
      <c r="I18" s="137"/>
      <c r="J18" s="137"/>
      <c r="K18" s="137"/>
      <c r="L18" s="138">
        <f t="shared" si="0"/>
        <v>-1E-06</v>
      </c>
      <c r="M18" s="122">
        <f t="shared" si="1"/>
        <v>0</v>
      </c>
      <c r="N18" s="139">
        <f>SUM(M15:M18)</f>
        <v>1</v>
      </c>
      <c r="O18" s="140">
        <f>IF(COUNTIF(L15:L18,"&gt;=0"),ROUND(AVERAGEIF(L15:L18,"&gt;=0"),3),0)</f>
        <v>5.577</v>
      </c>
    </row>
    <row r="19">
      <c r="A19" s="115">
        <f>ROUND(RANK(R19,$R$7:$R$234,0),0)</f>
        <v>4</v>
      </c>
      <c r="B19" s="116" t="s">
        <v>194</v>
      </c>
      <c r="C19" s="116">
        <v>1</v>
      </c>
      <c r="D19" s="117"/>
      <c r="E19" s="118"/>
      <c r="F19" s="116"/>
      <c r="G19" s="119" t="str">
        <f>IF($G$2&lt;&gt;"",$G$2,"")</f>
        <v>Grund</v>
      </c>
      <c r="H19" s="120">
        <v>6.96999979019165</v>
      </c>
      <c r="I19" s="120">
        <v>5.3880000114440918</v>
      </c>
      <c r="J19" s="120">
        <v>6.0500001907348633</v>
      </c>
      <c r="K19" s="120">
        <v>5.125</v>
      </c>
      <c r="L19" s="121">
        <f t="shared" si="0"/>
        <v>-1E-06</v>
      </c>
      <c r="M19" s="122">
        <f t="shared" si="1"/>
        <v>0</v>
      </c>
      <c r="N19" s="122">
        <f>SUM(M19:M22)</f>
        <v>0</v>
      </c>
      <c r="O19" s="123">
        <f>IF(COUNTIF(L19:L22,"&gt;=0"),ROUND(AVERAGEIF(L19:L22,"&gt;=0"),3),0)</f>
        <v>0</v>
      </c>
      <c r="P19" s="82" cm="1">
        <f>IFERROR(LOOKUP(2,1/(L19:L22&gt;0),L19:L22),0)</f>
        <v>0</v>
      </c>
      <c r="Q19" s="82" cm="1">
        <f>IFERROR(LOOKUP(2,1/(J19:J22&gt;0),J19:J22),0)</f>
        <v>0</v>
      </c>
      <c r="R19" s="82">
        <f>N19*1000200010+O19*100010000+P19*10000+Q19</f>
        <v>0</v>
      </c>
    </row>
    <row r="20">
      <c r="A20" s="306">
        <f>A19</f>
        <v>4</v>
      </c>
      <c r="B20" s="82" t="s">
        <v>194</v>
      </c>
      <c r="C20" s="82">
        <v>2</v>
      </c>
      <c r="D20" s="124" t="s">
        <v>195</v>
      </c>
      <c r="E20" s="125"/>
      <c r="F20" s="126" t="s">
        <v>74</v>
      </c>
      <c r="G20" s="127" t="str">
        <f>IF($G$3&lt;&gt;"",$G$3,"")</f>
        <v>Kür</v>
      </c>
      <c r="H20" s="128">
        <v>6.3829998970031738</v>
      </c>
      <c r="I20" s="128">
        <v>6.0190000534057617</v>
      </c>
      <c r="J20" s="128">
        <v>4.9749999046325684</v>
      </c>
      <c r="K20" s="128">
        <v>6.0819997787475586</v>
      </c>
      <c r="L20" s="129">
        <f t="shared" si="0"/>
        <v>-1E-06</v>
      </c>
      <c r="M20" s="122">
        <f t="shared" si="1"/>
        <v>0</v>
      </c>
      <c r="N20" s="130">
        <f>SUM(M19:M22)</f>
        <v>0</v>
      </c>
      <c r="O20" s="131">
        <f>IF(COUNTIF(L19:L22,"&gt;=0"),ROUND(AVERAGEIF(L19:L22,"&gt;=0"),3),0)</f>
        <v>0</v>
      </c>
    </row>
    <row r="21">
      <c r="A21" s="132">
        <f>A19</f>
        <v>4</v>
      </c>
      <c r="B21" s="82" t="s">
        <v>194</v>
      </c>
      <c r="C21" s="82">
        <v>3</v>
      </c>
      <c r="D21" s="133" t="s">
        <v>75</v>
      </c>
      <c r="E21" s="125"/>
      <c r="F21" s="82" t="s">
        <v>131</v>
      </c>
      <c r="G21" s="127" t="str">
        <f>IF($G$4&lt;&gt;"",$G$4,"")</f>
        <v>Kür</v>
      </c>
      <c r="H21" s="128"/>
      <c r="I21" s="128"/>
      <c r="J21" s="128"/>
      <c r="K21" s="128"/>
      <c r="L21" s="129">
        <f t="shared" si="0"/>
        <v>-1E-06</v>
      </c>
      <c r="M21" s="122">
        <f t="shared" si="1"/>
        <v>0</v>
      </c>
      <c r="N21" s="130">
        <f>SUM(M19:M22)</f>
        <v>0</v>
      </c>
      <c r="O21" s="134">
        <f>IF(COUNTIF(L19:L22,"&gt;=0"),ROUND(AVERAGEIF(L19:L22,"&gt;=0"),3),0)</f>
        <v>0</v>
      </c>
    </row>
    <row r="22">
      <c r="A22" s="135">
        <f>A19</f>
        <v>4</v>
      </c>
      <c r="B22" s="112" t="s">
        <v>194</v>
      </c>
      <c r="C22" s="112">
        <v>4</v>
      </c>
      <c r="D22" s="109"/>
      <c r="E22" s="110"/>
      <c r="F22" s="112"/>
      <c r="G22" s="136">
        <f>IF($G$5&lt;&gt;"",$G$5,"")</f>
      </c>
      <c r="H22" s="137"/>
      <c r="I22" s="137"/>
      <c r="J22" s="137"/>
      <c r="K22" s="137"/>
      <c r="L22" s="138">
        <f t="shared" si="0"/>
        <v>-1E-06</v>
      </c>
      <c r="M22" s="122">
        <f t="shared" si="1"/>
        <v>0</v>
      </c>
      <c r="N22" s="139">
        <f>SUM(M19:M22)</f>
        <v>0</v>
      </c>
      <c r="O22" s="140">
        <f>IF(COUNTIF(L19:L22,"&gt;=0"),ROUND(AVERAGEIF(L19:L22,"&gt;=0"),3),0)</f>
        <v>0</v>
      </c>
    </row>
    <row r="23">
      <c r="A23" s="115">
        <f>ROUND(RANK(R23,$R$7:$R$234,0),0)</f>
        <v>4</v>
      </c>
      <c r="B23" s="116" t="s">
        <v>196</v>
      </c>
      <c r="C23" s="116">
        <v>1</v>
      </c>
      <c r="D23" s="117"/>
      <c r="E23" s="118"/>
      <c r="F23" s="116"/>
      <c r="G23" s="119" t="str">
        <f>IF($G$2&lt;&gt;"",$G$2,"")</f>
        <v>Grund</v>
      </c>
      <c r="H23" s="120">
        <v>4.9479999542236328</v>
      </c>
      <c r="I23" s="120">
        <v>4.25</v>
      </c>
      <c r="J23" s="120">
        <v>4.9380002021789551</v>
      </c>
      <c r="K23" s="120">
        <v>4.0630002021789551</v>
      </c>
      <c r="L23" s="121">
        <f t="shared" si="0"/>
        <v>-1E-06</v>
      </c>
      <c r="M23" s="122">
        <f t="shared" si="1"/>
        <v>0</v>
      </c>
      <c r="N23" s="122">
        <f>SUM(M23:M26)</f>
        <v>0</v>
      </c>
      <c r="O23" s="123">
        <f>IF(COUNTIF(L23:L26,"&gt;=0"),ROUND(AVERAGEIF(L23:L26,"&gt;=0"),3),0)</f>
        <v>0</v>
      </c>
      <c r="P23" s="82" cm="1">
        <f>IFERROR(LOOKUP(2,1/(L23:L26&gt;0),L23:L26),0)</f>
        <v>0</v>
      </c>
      <c r="Q23" s="82" cm="1">
        <f>IFERROR(LOOKUP(2,1/(J23:J26&gt;0),J23:J26),0)</f>
        <v>0</v>
      </c>
      <c r="R23" s="82">
        <f>N23*1000200010+O23*100010000+P23*10000+Q23</f>
        <v>0</v>
      </c>
    </row>
    <row r="24">
      <c r="A24" s="306">
        <f>A23</f>
        <v>4</v>
      </c>
      <c r="B24" s="82" t="s">
        <v>196</v>
      </c>
      <c r="C24" s="82">
        <v>2</v>
      </c>
      <c r="D24" s="124" t="s">
        <v>197</v>
      </c>
      <c r="E24" s="125"/>
      <c r="F24" s="126" t="s">
        <v>31</v>
      </c>
      <c r="G24" s="127" t="str">
        <f>IF($G$3&lt;&gt;"",$G$3,"")</f>
        <v>Kür</v>
      </c>
      <c r="H24" s="128">
        <v>4.4930000305175781</v>
      </c>
      <c r="I24" s="128">
        <v>5.6050000190734863</v>
      </c>
      <c r="J24" s="128">
        <v>4.1500000953674316</v>
      </c>
      <c r="K24" s="128">
        <v>5.4619998931884766</v>
      </c>
      <c r="L24" s="129">
        <f t="shared" si="0"/>
        <v>-1E-06</v>
      </c>
      <c r="M24" s="122">
        <f t="shared" si="1"/>
        <v>0</v>
      </c>
      <c r="N24" s="130">
        <f>SUM(M23:M26)</f>
        <v>0</v>
      </c>
      <c r="O24" s="131">
        <f>IF(COUNTIF(L23:L26,"&gt;=0"),ROUND(AVERAGEIF(L23:L26,"&gt;=0"),3),0)</f>
        <v>0</v>
      </c>
    </row>
    <row r="25">
      <c r="A25" s="132">
        <f>A23</f>
        <v>4</v>
      </c>
      <c r="B25" s="82" t="s">
        <v>196</v>
      </c>
      <c r="C25" s="82">
        <v>3</v>
      </c>
      <c r="D25" s="133" t="s">
        <v>198</v>
      </c>
      <c r="E25" s="125"/>
      <c r="F25" s="82" t="s">
        <v>199</v>
      </c>
      <c r="G25" s="127" t="str">
        <f>IF($G$4&lt;&gt;"",$G$4,"")</f>
        <v>Kür</v>
      </c>
      <c r="H25" s="128"/>
      <c r="I25" s="128"/>
      <c r="J25" s="128"/>
      <c r="K25" s="128"/>
      <c r="L25" s="129">
        <f t="shared" si="0"/>
        <v>-1E-06</v>
      </c>
      <c r="M25" s="122">
        <f t="shared" si="1"/>
        <v>0</v>
      </c>
      <c r="N25" s="130">
        <f>SUM(M23:M26)</f>
        <v>0</v>
      </c>
      <c r="O25" s="134">
        <f>IF(COUNTIF(L23:L26,"&gt;=0"),ROUND(AVERAGEIF(L23:L26,"&gt;=0"),3),0)</f>
        <v>0</v>
      </c>
    </row>
    <row r="26">
      <c r="A26" s="135">
        <f>A23</f>
        <v>4</v>
      </c>
      <c r="B26" s="112" t="s">
        <v>196</v>
      </c>
      <c r="C26" s="112">
        <v>4</v>
      </c>
      <c r="D26" s="109"/>
      <c r="E26" s="110"/>
      <c r="F26" s="112"/>
      <c r="G26" s="136">
        <f>IF($G$5&lt;&gt;"",$G$5,"")</f>
      </c>
      <c r="H26" s="137"/>
      <c r="I26" s="137"/>
      <c r="J26" s="137"/>
      <c r="K26" s="137"/>
      <c r="L26" s="138">
        <f t="shared" si="0"/>
        <v>-1E-06</v>
      </c>
      <c r="M26" s="122">
        <f t="shared" si="1"/>
        <v>0</v>
      </c>
      <c r="N26" s="139">
        <f>SUM(M23:M26)</f>
        <v>0</v>
      </c>
      <c r="O26" s="140">
        <f>IF(COUNTIF(L23:L26,"&gt;=0"),ROUND(AVERAGEIF(L23:L26,"&gt;=0"),3),0)</f>
        <v>0</v>
      </c>
    </row>
    <row r="27">
      <c r="A27" s="115">
        <f>ROUND(RANK(R27,$R$7:$R$234,0),0)</f>
        <v>4</v>
      </c>
      <c r="B27" s="116" t="s">
        <v>200</v>
      </c>
      <c r="C27" s="116">
        <v>1</v>
      </c>
      <c r="D27" s="117"/>
      <c r="E27" s="118"/>
      <c r="F27" s="116"/>
      <c r="G27" s="119" t="str">
        <f>IF($G$2&lt;&gt;"",$G$2,"")</f>
        <v>Grund</v>
      </c>
      <c r="H27" s="120">
        <v>5.0780000686645508</v>
      </c>
      <c r="I27" s="120">
        <v>3.375</v>
      </c>
      <c r="J27" s="120">
        <v>4.5630002021789551</v>
      </c>
      <c r="K27" s="120">
        <v>3.625</v>
      </c>
      <c r="L27" s="121">
        <f t="shared" si="0"/>
        <v>-1E-06</v>
      </c>
      <c r="M27" s="122">
        <f t="shared" si="1"/>
        <v>0</v>
      </c>
      <c r="N27" s="122">
        <f>SUM(M27:M30)</f>
        <v>0</v>
      </c>
      <c r="O27" s="123">
        <f>IF(COUNTIF(L27:L30,"&gt;=0"),ROUND(AVERAGEIF(L27:L30,"&gt;=0"),3),0)</f>
        <v>0</v>
      </c>
      <c r="P27" s="82" cm="1">
        <f>IFERROR(LOOKUP(2,1/(L27:L30&gt;0),L27:L30),0)</f>
        <v>0</v>
      </c>
      <c r="Q27" s="82" cm="1">
        <f>IFERROR(LOOKUP(2,1/(J27:J30&gt;0),J27:J30),0)</f>
        <v>0</v>
      </c>
      <c r="R27" s="82">
        <f>N27*1000200010+O27*100010000+P27*10000+Q27</f>
        <v>0</v>
      </c>
    </row>
    <row r="28">
      <c r="A28" s="306">
        <f>A27</f>
        <v>4</v>
      </c>
      <c r="B28" s="82" t="s">
        <v>200</v>
      </c>
      <c r="C28" s="82">
        <v>2</v>
      </c>
      <c r="D28" s="124" t="s">
        <v>201</v>
      </c>
      <c r="E28" s="125"/>
      <c r="F28" s="126" t="s">
        <v>31</v>
      </c>
      <c r="G28" s="127" t="str">
        <f>IF($G$3&lt;&gt;"",$G$3,"")</f>
        <v>Kür</v>
      </c>
      <c r="H28" s="128">
        <v>5.9650001525878906</v>
      </c>
      <c r="I28" s="128">
        <v>5.4800000190734863</v>
      </c>
      <c r="J28" s="128">
        <v>4.9250001907348633</v>
      </c>
      <c r="K28" s="128">
        <v>5.9120001792907715</v>
      </c>
      <c r="L28" s="129">
        <f t="shared" si="0"/>
        <v>-1E-06</v>
      </c>
      <c r="M28" s="122">
        <f t="shared" si="1"/>
        <v>0</v>
      </c>
      <c r="N28" s="130">
        <f>SUM(M27:M30)</f>
        <v>0</v>
      </c>
      <c r="O28" s="131">
        <f>IF(COUNTIF(L27:L30,"&gt;=0"),ROUND(AVERAGEIF(L27:L30,"&gt;=0"),3),0)</f>
        <v>0</v>
      </c>
    </row>
    <row r="29">
      <c r="A29" s="132">
        <f>A27</f>
        <v>4</v>
      </c>
      <c r="B29" s="82" t="s">
        <v>200</v>
      </c>
      <c r="C29" s="82">
        <v>3</v>
      </c>
      <c r="D29" s="133" t="s">
        <v>202</v>
      </c>
      <c r="E29" s="125"/>
      <c r="F29" s="82" t="s">
        <v>203</v>
      </c>
      <c r="G29" s="127" t="str">
        <f>IF($G$4&lt;&gt;"",$G$4,"")</f>
        <v>Kür</v>
      </c>
      <c r="H29" s="128"/>
      <c r="I29" s="128"/>
      <c r="J29" s="128"/>
      <c r="K29" s="128"/>
      <c r="L29" s="129">
        <f t="shared" si="0"/>
        <v>-1E-06</v>
      </c>
      <c r="M29" s="122">
        <f t="shared" si="1"/>
        <v>0</v>
      </c>
      <c r="N29" s="130">
        <f>SUM(M27:M30)</f>
        <v>0</v>
      </c>
      <c r="O29" s="134">
        <f>IF(COUNTIF(L27:L30,"&gt;=0"),ROUND(AVERAGEIF(L27:L30,"&gt;=0"),3),0)</f>
        <v>0</v>
      </c>
    </row>
    <row r="30">
      <c r="A30" s="135">
        <f>A27</f>
        <v>4</v>
      </c>
      <c r="B30" s="112" t="s">
        <v>200</v>
      </c>
      <c r="C30" s="112">
        <v>4</v>
      </c>
      <c r="D30" s="109"/>
      <c r="E30" s="110"/>
      <c r="F30" s="112"/>
      <c r="G30" s="136">
        <f>IF($G$5&lt;&gt;"",$G$5,"")</f>
      </c>
      <c r="H30" s="137"/>
      <c r="I30" s="137"/>
      <c r="J30" s="137"/>
      <c r="K30" s="137"/>
      <c r="L30" s="138">
        <f t="shared" si="0"/>
        <v>-1E-06</v>
      </c>
      <c r="M30" s="122">
        <f t="shared" si="1"/>
        <v>0</v>
      </c>
      <c r="N30" s="139">
        <f>SUM(M27:M30)</f>
        <v>0</v>
      </c>
      <c r="O30" s="140">
        <f>IF(COUNTIF(L27:L30,"&gt;=0"),ROUND(AVERAGEIF(L27:L30,"&gt;=0"),3),0)</f>
        <v>0</v>
      </c>
    </row>
  </sheetData>
  <conditionalFormatting sqref="H7:K30">
    <cfRule type="expression" priority="1" stopIfTrue="1">
      <formula>COUNTBLANK($G7)=1</formula>
    </cfRule>
    <cfRule type="containsBlanks" dxfId="1" priority="21">
      <formula>LEN(TRIM(H7))=0</formula>
    </cfRule>
  </conditionalFormatting>
  <conditionalFormatting sqref="H11:K30">
    <cfRule type="expression" priority="22" stopIfTrue="1">
      <formula>COUNTBLANK($G11)=1</formula>
    </cfRule>
    <cfRule type="containsBlanks" dxfId="0" priority="23">
      <formula>LEN(TRIM(H11))=0</formula>
    </cfRule>
  </conditionalFormatting>
  <dataValidations count="3">
    <dataValidation type="decimal" allowBlank="1" showInputMessage="1" showErrorMessage="1" errorTitle="Illegal input value" error="Please enter a value between 0 and 10" sqref="H7:K10 M7:N10 H11:K14 M11:N14 H15:K18 M15:N18 H19:K22 M19:N22 H23:K26 M23:N26 H27:K30 M27:N30" xr:uid="{00000000-0002-0000-0000-000000000000}">
      <formula1>0</formula1>
      <formula2>10</formula2>
    </dataValidation>
    <dataValidation type="decimal" allowBlank="1" showInputMessage="1" showErrorMessage="1" sqref="O8:O10 O12:O14 O16:O18 O20:O22 O24:O26 O28:O30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 L11:L14 L15:L18 L19:L22 L23:L26 L27:L30" xr:uid="{00000000-0002-0000-0000-000002000000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/>
  <headerFooter>
    <oddHeader>&amp;C&amp;"Arial,bold"&amp;16Klass 8  -  Individuell senior 2* Riksmästerskap</oddHeader>
    <oddFooter>&amp;C&amp;G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59F5-F19A-4BF0-A03C-AA0474395D9B}">
  <sheetPr codeName="Sheet1">
    <pageSetUpPr fitToPage="1"/>
  </sheetPr>
  <dimension ref="A1:R26"/>
  <sheetViews>
    <sheetView showRuler="0" view="pageLayout" zoomScale="80" zoomScaleNormal="100" zoomScalePageLayoutView="80" workbookViewId="0">
      <selection activeCell="O13" sqref="O13"/>
    </sheetView>
  </sheetViews>
  <sheetFormatPr defaultColWidth="10.625" defaultRowHeight="15.75" x14ac:dyDescent="0.25"/>
  <cols>
    <col min="1" max="1" width="10.625" customWidth="1" style="82"/>
    <col min="2" max="3" hidden="1" width="10.625" customWidth="1" style="82"/>
    <col min="4" max="4" width="25.875" customWidth="1" style="133"/>
    <col min="5" max="5" width="6.75" customWidth="1" style="82"/>
    <col min="6" max="6" width="26.5" customWidth="1" style="82"/>
    <col min="7" max="12" width="10.625" customWidth="1" style="82"/>
    <col min="13" max="13" hidden="1" width="13.875" customWidth="1" style="82"/>
    <col min="14" max="14" hidden="1" width="15.625" customWidth="1" style="82"/>
    <col min="15" max="15" width="34.625" customWidth="1" style="82"/>
    <col min="16" max="99" width="10.625" customWidth="1" style="82"/>
    <col min="100" max="16384" width="10.625" customWidth="1" style="82"/>
  </cols>
  <sheetData>
    <row r="1" ht="15" customHeight="1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>
      <c r="A2" s="83" t="s">
        <v>4</v>
      </c>
      <c r="B2" s="84"/>
      <c r="C2" s="84"/>
      <c r="D2" s="84" t="s">
        <v>5</v>
      </c>
      <c r="E2" s="85"/>
      <c r="F2" s="86" t="s">
        <v>6</v>
      </c>
      <c r="G2" s="87" t="s">
        <v>15</v>
      </c>
      <c r="H2" s="88" t="s">
        <v>9</v>
      </c>
      <c r="I2" s="88" t="s">
        <v>15</v>
      </c>
      <c r="J2" s="88" t="s">
        <v>15</v>
      </c>
      <c r="K2" s="88" t="s">
        <v>15</v>
      </c>
      <c r="L2" s="89" t="s">
        <v>7</v>
      </c>
      <c r="M2" s="90"/>
      <c r="N2" s="90"/>
      <c r="O2" s="91"/>
    </row>
    <row r="3">
      <c r="A3" s="92"/>
      <c r="B3" s="93"/>
      <c r="C3" s="93"/>
      <c r="D3" s="94" t="s">
        <v>8</v>
      </c>
      <c r="E3" s="95"/>
      <c r="F3" s="86" t="s">
        <v>9</v>
      </c>
      <c r="G3" s="88" t="s">
        <v>16</v>
      </c>
      <c r="H3" s="88" t="s">
        <v>9</v>
      </c>
      <c r="I3" s="88" t="s">
        <v>17</v>
      </c>
      <c r="J3" s="88" t="s">
        <v>18</v>
      </c>
      <c r="K3" s="88" t="s">
        <v>17</v>
      </c>
      <c r="L3" s="89" t="s">
        <v>10</v>
      </c>
      <c r="M3" s="90"/>
      <c r="N3" s="90"/>
      <c r="O3" s="91" t="s">
        <v>7</v>
      </c>
    </row>
    <row r="4">
      <c r="A4" s="92"/>
      <c r="B4" s="93"/>
      <c r="C4" s="93"/>
      <c r="D4" s="84"/>
      <c r="E4" s="95"/>
      <c r="F4" s="96"/>
      <c r="G4" s="97" t="s">
        <v>16</v>
      </c>
      <c r="H4" s="88" t="s">
        <v>9</v>
      </c>
      <c r="I4" s="88" t="s">
        <v>17</v>
      </c>
      <c r="J4" s="88" t="s">
        <v>18</v>
      </c>
      <c r="K4" s="88" t="s">
        <v>17</v>
      </c>
      <c r="L4" s="89"/>
      <c r="M4" s="90"/>
      <c r="N4" s="90"/>
      <c r="O4" s="91"/>
    </row>
    <row r="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ht="6.75" customHeight="1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>
      <c r="A7" s="115">
        <f>ROUND(RANK(R7,$R$7:$R$234,0),0)</f>
        <v>1</v>
      </c>
      <c r="B7" s="116" t="s">
        <v>204</v>
      </c>
      <c r="C7" s="116">
        <v>1</v>
      </c>
      <c r="D7" s="117"/>
      <c r="E7" s="118"/>
      <c r="F7" s="116"/>
      <c r="G7" s="119" t="str">
        <f>IF($G$2&lt;&gt;"",$G$2,"")</f>
        <v>Grund</v>
      </c>
      <c r="H7" s="120">
        <v>6.4809999465942383</v>
      </c>
      <c r="I7" s="120">
        <v>4.7140002250671387</v>
      </c>
      <c r="J7" s="120">
        <v>5.3000001907348633</v>
      </c>
      <c r="K7" s="120">
        <v>4.9289999008178711</v>
      </c>
      <c r="L7" s="121">
        <f ref="L7:L26" t="shared" si="0">IF(COUNTBLANK(H7:K7)=0,ROUND(AVERAGE(H7:K7),3),-0.000001)</f>
        <v>5.356</v>
      </c>
      <c r="M7" s="122">
        <f ref="M7:M26" t="shared" si="1">IF(COUNTBLANK(H7:K7)=0,1,0)</f>
        <v>1</v>
      </c>
      <c r="N7" s="122">
        <f>SUM(M7:M10)</f>
        <v>1</v>
      </c>
      <c r="O7" s="123">
        <f>IF(COUNTIF(L7:L10,"&gt;=0"),ROUND(AVERAGEIF(L7:L10,"&gt;=0"),3),0)</f>
        <v>5.356</v>
      </c>
      <c r="P7" s="82" cm="1">
        <f ref="P7:P7" t="array">IFERROR(LOOKUP(2,1/(L7:L10&gt;0),L7:L10),0)</f>
        <v>5.356</v>
      </c>
      <c r="Q7" s="82" cm="1">
        <f ref="Q7:Q7" t="array">IFERROR(LOOKUP(2,1/(J7:J10&gt;0),J7:J10),0)</f>
        <v>5.3000001907348633</v>
      </c>
      <c r="R7" s="82">
        <f>N7*1000200010+O7*100010000+P7*10000+Q7</f>
        <v>1535907135.3000002</v>
      </c>
    </row>
    <row r="8">
      <c r="A8" s="306">
        <f>A7</f>
        <v>1</v>
      </c>
      <c r="B8" s="82" t="s">
        <v>204</v>
      </c>
      <c r="C8" s="82">
        <v>2</v>
      </c>
      <c r="D8" s="124" t="s">
        <v>205</v>
      </c>
      <c r="E8" s="125"/>
      <c r="F8" s="126" t="s">
        <v>31</v>
      </c>
      <c r="G8" s="127" t="str">
        <f>IF($G$3&lt;&gt;"",$G$3,"")</f>
        <v>Kür</v>
      </c>
      <c r="H8" s="128">
        <v>6.01800012588501</v>
      </c>
      <c r="I8" s="128">
        <v>7.6999998092651367</v>
      </c>
      <c r="J8" s="128">
        <v>6.0999999046325684</v>
      </c>
      <c r="K8" s="128">
        <v>7.3330001831054688</v>
      </c>
      <c r="L8" s="129">
        <f t="shared" si="0"/>
        <v>-1E-06</v>
      </c>
      <c r="M8" s="122">
        <f t="shared" si="1"/>
        <v>0</v>
      </c>
      <c r="N8" s="130">
        <f>SUM(M7:M10)</f>
        <v>1</v>
      </c>
      <c r="O8" s="131">
        <f>IF(COUNTIF(L7:L10,"&gt;=0"),ROUND(AVERAGEIF(L7:L10,"&gt;=0"),3),0)</f>
        <v>5.356</v>
      </c>
    </row>
    <row r="9">
      <c r="A9" s="132">
        <f>A7</f>
        <v>1</v>
      </c>
      <c r="B9" s="82" t="s">
        <v>204</v>
      </c>
      <c r="C9" s="82">
        <v>3</v>
      </c>
      <c r="D9" s="133" t="s">
        <v>141</v>
      </c>
      <c r="E9" s="125"/>
      <c r="F9" s="82" t="s">
        <v>142</v>
      </c>
      <c r="G9" s="127" t="str">
        <f>IF($G$4&lt;&gt;"",$G$4,"")</f>
        <v>Kür</v>
      </c>
      <c r="H9" s="128"/>
      <c r="I9" s="128"/>
      <c r="J9" s="128"/>
      <c r="K9" s="128"/>
      <c r="L9" s="129">
        <f t="shared" si="0"/>
        <v>-1E-06</v>
      </c>
      <c r="M9" s="122">
        <f t="shared" si="1"/>
        <v>0</v>
      </c>
      <c r="N9" s="130">
        <f>SUM(M7:M10)</f>
        <v>1</v>
      </c>
      <c r="O9" s="134">
        <f>IF(COUNTIF(L7:L10,"&gt;=0"),ROUND(AVERAGEIF(L7:L10,"&gt;=0"),3),0)</f>
        <v>5.356</v>
      </c>
    </row>
    <row r="10">
      <c r="A10" s="135">
        <f>A7</f>
        <v>1</v>
      </c>
      <c r="B10" s="112" t="s">
        <v>204</v>
      </c>
      <c r="C10" s="112">
        <v>4</v>
      </c>
      <c r="D10" s="109"/>
      <c r="E10" s="110"/>
      <c r="F10" s="112"/>
      <c r="G10" s="136">
        <f>IF($G$5&lt;&gt;"",$G$5,"")</f>
      </c>
      <c r="H10" s="137"/>
      <c r="I10" s="137"/>
      <c r="J10" s="137"/>
      <c r="K10" s="137"/>
      <c r="L10" s="138">
        <f t="shared" si="0"/>
        <v>-1E-06</v>
      </c>
      <c r="M10" s="122">
        <f t="shared" si="1"/>
        <v>0</v>
      </c>
      <c r="N10" s="139">
        <f>SUM(M7:M10)</f>
        <v>1</v>
      </c>
      <c r="O10" s="140">
        <f>IF(COUNTIF(L7:L10,"&gt;=0"),ROUND(AVERAGEIF(L7:L10,"&gt;=0"),3),0)</f>
        <v>5.356</v>
      </c>
    </row>
    <row r="11">
      <c r="A11" s="115">
        <f>ROUND(RANK(R11,$R$7:$R$234,0),0)</f>
        <v>2</v>
      </c>
      <c r="B11" s="116" t="s">
        <v>206</v>
      </c>
      <c r="C11" s="116">
        <v>1</v>
      </c>
      <c r="D11" s="117"/>
      <c r="E11" s="118"/>
      <c r="F11" s="116"/>
      <c r="G11" s="119" t="str">
        <f>IF($G$2&lt;&gt;"",$G$2,"")</f>
        <v>Grund</v>
      </c>
      <c r="H11" s="120">
        <v>5.4289999008178711</v>
      </c>
      <c r="I11" s="120">
        <v>2.4289999008178711</v>
      </c>
      <c r="J11" s="120">
        <v>2.3710000514984131</v>
      </c>
      <c r="K11" s="120">
        <v>2.1429998874664307</v>
      </c>
      <c r="L11" s="121">
        <f t="shared" si="0"/>
        <v>-1E-06</v>
      </c>
      <c r="M11" s="122">
        <f t="shared" si="1"/>
        <v>0</v>
      </c>
      <c r="N11" s="122">
        <f>SUM(M11:M14)</f>
        <v>0</v>
      </c>
      <c r="O11" s="123">
        <f>IF(COUNTIF(L11:L14,"&gt;=0"),ROUND(AVERAGEIF(L11:L14,"&gt;=0"),3),0)</f>
        <v>0</v>
      </c>
      <c r="P11" s="82" cm="1">
        <f>IFERROR(LOOKUP(2,1/(L11:L14&gt;0),L11:L14),0)</f>
        <v>0</v>
      </c>
      <c r="Q11" s="82" cm="1">
        <f>IFERROR(LOOKUP(2,1/(J11:J14&gt;0),J11:J14),0)</f>
        <v>0</v>
      </c>
      <c r="R11" s="82">
        <f>N11*1000200010+O11*100010000+P11*10000+Q11</f>
        <v>0</v>
      </c>
    </row>
    <row r="12">
      <c r="A12" s="306">
        <f>A11</f>
        <v>2</v>
      </c>
      <c r="B12" s="82" t="s">
        <v>206</v>
      </c>
      <c r="C12" s="82">
        <v>2</v>
      </c>
      <c r="D12" s="124" t="s">
        <v>207</v>
      </c>
      <c r="E12" s="125"/>
      <c r="F12" s="126" t="s">
        <v>52</v>
      </c>
      <c r="G12" s="127" t="str">
        <f>IF($G$3&lt;&gt;"",$G$3,"")</f>
        <v>Kür</v>
      </c>
      <c r="H12" s="128">
        <v>6.1529998779296875</v>
      </c>
      <c r="I12" s="128">
        <v>7.4289999008178711</v>
      </c>
      <c r="J12" s="128">
        <v>5.5</v>
      </c>
      <c r="K12" s="128">
        <v>6.875</v>
      </c>
      <c r="L12" s="129">
        <f t="shared" si="0"/>
        <v>-1E-06</v>
      </c>
      <c r="M12" s="122">
        <f t="shared" si="1"/>
        <v>0</v>
      </c>
      <c r="N12" s="130">
        <f>SUM(M11:M14)</f>
        <v>0</v>
      </c>
      <c r="O12" s="131">
        <f>IF(COUNTIF(L11:L14,"&gt;=0"),ROUND(AVERAGEIF(L11:L14,"&gt;=0"),3),0)</f>
        <v>0</v>
      </c>
    </row>
    <row r="13">
      <c r="A13" s="132">
        <f>A11</f>
        <v>2</v>
      </c>
      <c r="B13" s="82" t="s">
        <v>206</v>
      </c>
      <c r="C13" s="82">
        <v>3</v>
      </c>
      <c r="D13" s="133" t="s">
        <v>83</v>
      </c>
      <c r="E13" s="125"/>
      <c r="F13" s="82" t="s">
        <v>101</v>
      </c>
      <c r="G13" s="127" t="str">
        <f>IF($G$4&lt;&gt;"",$G$4,"")</f>
        <v>Kür</v>
      </c>
      <c r="H13" s="128"/>
      <c r="I13" s="128"/>
      <c r="J13" s="128"/>
      <c r="K13" s="128"/>
      <c r="L13" s="129">
        <f t="shared" si="0"/>
        <v>-1E-06</v>
      </c>
      <c r="M13" s="122">
        <f t="shared" si="1"/>
        <v>0</v>
      </c>
      <c r="N13" s="130">
        <f>SUM(M11:M14)</f>
        <v>0</v>
      </c>
      <c r="O13" s="134">
        <f>IF(COUNTIF(L11:L14,"&gt;=0"),ROUND(AVERAGEIF(L11:L14,"&gt;=0"),3),0)</f>
        <v>0</v>
      </c>
    </row>
    <row r="14">
      <c r="A14" s="135">
        <f>A11</f>
        <v>2</v>
      </c>
      <c r="B14" s="112" t="s">
        <v>206</v>
      </c>
      <c r="C14" s="112">
        <v>4</v>
      </c>
      <c r="D14" s="109"/>
      <c r="E14" s="110"/>
      <c r="F14" s="112"/>
      <c r="G14" s="136">
        <f>IF($G$5&lt;&gt;"",$G$5,"")</f>
      </c>
      <c r="H14" s="137"/>
      <c r="I14" s="137"/>
      <c r="J14" s="137"/>
      <c r="K14" s="137"/>
      <c r="L14" s="138">
        <f t="shared" si="0"/>
        <v>-1E-06</v>
      </c>
      <c r="M14" s="122">
        <f t="shared" si="1"/>
        <v>0</v>
      </c>
      <c r="N14" s="139">
        <f>SUM(M11:M14)</f>
        <v>0</v>
      </c>
      <c r="O14" s="140">
        <f>IF(COUNTIF(L11:L14,"&gt;=0"),ROUND(AVERAGEIF(L11:L14,"&gt;=0"),3),0)</f>
        <v>0</v>
      </c>
    </row>
    <row r="15">
      <c r="A15" s="115">
        <f>ROUND(RANK(R15,$R$7:$R$234,0),0)</f>
        <v>2</v>
      </c>
      <c r="B15" s="116" t="s">
        <v>208</v>
      </c>
      <c r="C15" s="116">
        <v>1</v>
      </c>
      <c r="D15" s="117"/>
      <c r="E15" s="118"/>
      <c r="F15" s="116"/>
      <c r="G15" s="119" t="str">
        <f>IF($G$2&lt;&gt;"",$G$2,"")</f>
        <v>Grund</v>
      </c>
      <c r="H15" s="120">
        <v>6.2010002136230469</v>
      </c>
      <c r="I15" s="120">
        <v>4.5139999389648438</v>
      </c>
      <c r="J15" s="120">
        <v>5.35699987411499</v>
      </c>
      <c r="K15" s="120">
        <v>5.14300012588501</v>
      </c>
      <c r="L15" s="121">
        <f t="shared" si="0"/>
        <v>-1E-06</v>
      </c>
      <c r="M15" s="122">
        <f t="shared" si="1"/>
        <v>0</v>
      </c>
      <c r="N15" s="122">
        <f>SUM(M15:M18)</f>
        <v>0</v>
      </c>
      <c r="O15" s="123">
        <f>IF(COUNTIF(L15:L18,"&gt;=0"),ROUND(AVERAGEIF(L15:L18,"&gt;=0"),3),0)</f>
        <v>0</v>
      </c>
      <c r="P15" s="82" cm="1">
        <f>IFERROR(LOOKUP(2,1/(L15:L18&gt;0),L15:L18),0)</f>
        <v>0</v>
      </c>
      <c r="Q15" s="82" cm="1">
        <f>IFERROR(LOOKUP(2,1/(J15:J18&gt;0),J15:J18),0)</f>
        <v>0</v>
      </c>
      <c r="R15" s="82">
        <f>N15*1000200010+O15*100010000+P15*10000+Q15</f>
        <v>0</v>
      </c>
    </row>
    <row r="16">
      <c r="A16" s="306">
        <f>A15</f>
        <v>2</v>
      </c>
      <c r="B16" s="82" t="s">
        <v>208</v>
      </c>
      <c r="C16" s="82">
        <v>2</v>
      </c>
      <c r="D16" s="124" t="s">
        <v>209</v>
      </c>
      <c r="E16" s="125"/>
      <c r="F16" s="126" t="s">
        <v>31</v>
      </c>
      <c r="G16" s="127" t="str">
        <f>IF($G$3&lt;&gt;"",$G$3,"")</f>
        <v>Kür</v>
      </c>
      <c r="H16" s="128">
        <v>5.560999870300293</v>
      </c>
      <c r="I16" s="128">
        <v>6.6149997711181641</v>
      </c>
      <c r="J16" s="128">
        <v>5.8000001907348633</v>
      </c>
      <c r="K16" s="128">
        <v>7.3850002288818359</v>
      </c>
      <c r="L16" s="129">
        <f t="shared" si="0"/>
        <v>-1E-06</v>
      </c>
      <c r="M16" s="122">
        <f t="shared" si="1"/>
        <v>0</v>
      </c>
      <c r="N16" s="130">
        <f>SUM(M15:M18)</f>
        <v>0</v>
      </c>
      <c r="O16" s="131">
        <f>IF(COUNTIF(L15:L18,"&gt;=0"),ROUND(AVERAGEIF(L15:L18,"&gt;=0"),3),0)</f>
        <v>0</v>
      </c>
    </row>
    <row r="17">
      <c r="A17" s="132">
        <f>A15</f>
        <v>2</v>
      </c>
      <c r="B17" s="82" t="s">
        <v>208</v>
      </c>
      <c r="C17" s="82">
        <v>3</v>
      </c>
      <c r="D17" s="133" t="s">
        <v>198</v>
      </c>
      <c r="E17" s="125"/>
      <c r="F17" s="82" t="s">
        <v>199</v>
      </c>
      <c r="G17" s="127" t="str">
        <f>IF($G$4&lt;&gt;"",$G$4,"")</f>
        <v>Kür</v>
      </c>
      <c r="H17" s="128"/>
      <c r="I17" s="128"/>
      <c r="J17" s="128"/>
      <c r="K17" s="128"/>
      <c r="L17" s="129">
        <f t="shared" si="0"/>
        <v>-1E-06</v>
      </c>
      <c r="M17" s="122">
        <f t="shared" si="1"/>
        <v>0</v>
      </c>
      <c r="N17" s="130">
        <f>SUM(M15:M18)</f>
        <v>0</v>
      </c>
      <c r="O17" s="134">
        <f>IF(COUNTIF(L15:L18,"&gt;=0"),ROUND(AVERAGEIF(L15:L18,"&gt;=0"),3),0)</f>
        <v>0</v>
      </c>
    </row>
    <row r="18">
      <c r="A18" s="135">
        <f>A15</f>
        <v>2</v>
      </c>
      <c r="B18" s="112" t="s">
        <v>208</v>
      </c>
      <c r="C18" s="112">
        <v>4</v>
      </c>
      <c r="D18" s="109"/>
      <c r="E18" s="110"/>
      <c r="F18" s="112"/>
      <c r="G18" s="136">
        <f>IF($G$5&lt;&gt;"",$G$5,"")</f>
      </c>
      <c r="H18" s="137"/>
      <c r="I18" s="137"/>
      <c r="J18" s="137"/>
      <c r="K18" s="137"/>
      <c r="L18" s="138">
        <f t="shared" si="0"/>
        <v>-1E-06</v>
      </c>
      <c r="M18" s="122">
        <f t="shared" si="1"/>
        <v>0</v>
      </c>
      <c r="N18" s="139">
        <f>SUM(M15:M18)</f>
        <v>0</v>
      </c>
      <c r="O18" s="140">
        <f>IF(COUNTIF(L15:L18,"&gt;=0"),ROUND(AVERAGEIF(L15:L18,"&gt;=0"),3),0)</f>
        <v>0</v>
      </c>
    </row>
    <row r="19">
      <c r="A19" s="115">
        <f>ROUND(RANK(R19,$R$7:$R$234,0),0)</f>
        <v>2</v>
      </c>
      <c r="B19" s="116" t="s">
        <v>210</v>
      </c>
      <c r="C19" s="116">
        <v>1</v>
      </c>
      <c r="D19" s="117"/>
      <c r="E19" s="118"/>
      <c r="F19" s="116"/>
      <c r="G19" s="119" t="str">
        <f>IF($G$2&lt;&gt;"",$G$2,"")</f>
        <v>Grund</v>
      </c>
      <c r="H19" s="120">
        <v>6.195000171661377</v>
      </c>
      <c r="I19" s="120">
        <v>5.2709999084472656</v>
      </c>
      <c r="J19" s="120">
        <v>5.7709999084472656</v>
      </c>
      <c r="K19" s="120">
        <v>5.14300012588501</v>
      </c>
      <c r="L19" s="121">
        <f t="shared" si="0"/>
        <v>-1E-06</v>
      </c>
      <c r="M19" s="122">
        <f t="shared" si="1"/>
        <v>0</v>
      </c>
      <c r="N19" s="122">
        <f>SUM(M19:M22)</f>
        <v>0</v>
      </c>
      <c r="O19" s="123">
        <f>IF(COUNTIF(L19:L22,"&gt;=0"),ROUND(AVERAGEIF(L19:L22,"&gt;=0"),3),0)</f>
        <v>0</v>
      </c>
      <c r="P19" s="82" cm="1">
        <f>IFERROR(LOOKUP(2,1/(L19:L22&gt;0),L19:L22),0)</f>
        <v>0</v>
      </c>
      <c r="Q19" s="82" cm="1">
        <f>IFERROR(LOOKUP(2,1/(J19:J22&gt;0),J19:J22),0)</f>
        <v>0</v>
      </c>
      <c r="R19" s="82">
        <f>N19*1000200010+O19*100010000+P19*10000+Q19</f>
        <v>0</v>
      </c>
    </row>
    <row r="20">
      <c r="A20" s="306">
        <f>A19</f>
        <v>2</v>
      </c>
      <c r="B20" s="82" t="s">
        <v>210</v>
      </c>
      <c r="C20" s="82">
        <v>2</v>
      </c>
      <c r="D20" s="124" t="s">
        <v>211</v>
      </c>
      <c r="E20" s="125"/>
      <c r="F20" s="126" t="s">
        <v>31</v>
      </c>
      <c r="G20" s="127" t="str">
        <f>IF($G$3&lt;&gt;"",$G$3,"")</f>
        <v>Kür</v>
      </c>
      <c r="H20" s="128">
        <v>6.059999942779541</v>
      </c>
      <c r="I20" s="128">
        <v>7.2220001220703125</v>
      </c>
      <c r="J20" s="128">
        <v>5.25</v>
      </c>
      <c r="K20" s="128">
        <v>6.1999998092651367</v>
      </c>
      <c r="L20" s="129">
        <f t="shared" si="0"/>
        <v>-1E-06</v>
      </c>
      <c r="M20" s="122">
        <f t="shared" si="1"/>
        <v>0</v>
      </c>
      <c r="N20" s="130">
        <f>SUM(M19:M22)</f>
        <v>0</v>
      </c>
      <c r="O20" s="131">
        <f>IF(COUNTIF(L19:L22,"&gt;=0"),ROUND(AVERAGEIF(L19:L22,"&gt;=0"),3),0)</f>
        <v>0</v>
      </c>
    </row>
    <row r="21">
      <c r="A21" s="132">
        <f>A19</f>
        <v>2</v>
      </c>
      <c r="B21" s="82" t="s">
        <v>210</v>
      </c>
      <c r="C21" s="82">
        <v>3</v>
      </c>
      <c r="D21" s="133" t="s">
        <v>202</v>
      </c>
      <c r="E21" s="125"/>
      <c r="F21" s="82" t="s">
        <v>203</v>
      </c>
      <c r="G21" s="127" t="str">
        <f>IF($G$4&lt;&gt;"",$G$4,"")</f>
        <v>Kür</v>
      </c>
      <c r="H21" s="128"/>
      <c r="I21" s="128"/>
      <c r="J21" s="128"/>
      <c r="K21" s="128"/>
      <c r="L21" s="129">
        <f t="shared" si="0"/>
        <v>-1E-06</v>
      </c>
      <c r="M21" s="122">
        <f t="shared" si="1"/>
        <v>0</v>
      </c>
      <c r="N21" s="130">
        <f>SUM(M19:M22)</f>
        <v>0</v>
      </c>
      <c r="O21" s="134">
        <f>IF(COUNTIF(L19:L22,"&gt;=0"),ROUND(AVERAGEIF(L19:L22,"&gt;=0"),3),0)</f>
        <v>0</v>
      </c>
    </row>
    <row r="22">
      <c r="A22" s="135">
        <f>A19</f>
        <v>2</v>
      </c>
      <c r="B22" s="112" t="s">
        <v>210</v>
      </c>
      <c r="C22" s="112">
        <v>4</v>
      </c>
      <c r="D22" s="109"/>
      <c r="E22" s="110"/>
      <c r="F22" s="112"/>
      <c r="G22" s="136">
        <f>IF($G$5&lt;&gt;"",$G$5,"")</f>
      </c>
      <c r="H22" s="137"/>
      <c r="I22" s="137"/>
      <c r="J22" s="137"/>
      <c r="K22" s="137"/>
      <c r="L22" s="138">
        <f t="shared" si="0"/>
        <v>-1E-06</v>
      </c>
      <c r="M22" s="122">
        <f t="shared" si="1"/>
        <v>0</v>
      </c>
      <c r="N22" s="139">
        <f>SUM(M19:M22)</f>
        <v>0</v>
      </c>
      <c r="O22" s="140">
        <f>IF(COUNTIF(L19:L22,"&gt;=0"),ROUND(AVERAGEIF(L19:L22,"&gt;=0"),3),0)</f>
        <v>0</v>
      </c>
    </row>
    <row r="23">
      <c r="A23" s="115">
        <f>ROUND(RANK(R23,$R$7:$R$234,0),0)</f>
        <v>2</v>
      </c>
      <c r="B23" s="116" t="s">
        <v>212</v>
      </c>
      <c r="C23" s="116">
        <v>1</v>
      </c>
      <c r="D23" s="117"/>
      <c r="E23" s="118"/>
      <c r="F23" s="116"/>
      <c r="G23" s="119" t="str">
        <f>IF($G$2&lt;&gt;"",$G$2,"")</f>
        <v>Grund</v>
      </c>
      <c r="H23" s="120">
        <v>6.84499979019165</v>
      </c>
      <c r="I23" s="120">
        <v>5.2569999694824219</v>
      </c>
      <c r="J23" s="120">
        <v>5.14300012588501</v>
      </c>
      <c r="K23" s="120">
        <v>5</v>
      </c>
      <c r="L23" s="121">
        <f t="shared" si="0"/>
        <v>-1E-06</v>
      </c>
      <c r="M23" s="122">
        <f t="shared" si="1"/>
        <v>0</v>
      </c>
      <c r="N23" s="122">
        <f>SUM(M23:M26)</f>
        <v>0</v>
      </c>
      <c r="O23" s="123">
        <f>IF(COUNTIF(L23:L26,"&gt;=0"),ROUND(AVERAGEIF(L23:L26,"&gt;=0"),3),0)</f>
        <v>0</v>
      </c>
      <c r="P23" s="82" cm="1">
        <f>IFERROR(LOOKUP(2,1/(L23:L26&gt;0),L23:L26),0)</f>
        <v>0</v>
      </c>
      <c r="Q23" s="82" cm="1">
        <f>IFERROR(LOOKUP(2,1/(J23:J26&gt;0),J23:J26),0)</f>
        <v>0</v>
      </c>
      <c r="R23" s="82">
        <f>N23*1000200010+O23*100010000+P23*10000+Q23</f>
        <v>0</v>
      </c>
    </row>
    <row r="24">
      <c r="A24" s="306">
        <f>A23</f>
        <v>2</v>
      </c>
      <c r="B24" s="82" t="s">
        <v>212</v>
      </c>
      <c r="C24" s="82">
        <v>2</v>
      </c>
      <c r="D24" s="124" t="s">
        <v>213</v>
      </c>
      <c r="E24" s="125"/>
      <c r="F24" s="126" t="s">
        <v>36</v>
      </c>
      <c r="G24" s="127" t="str">
        <f>IF($G$3&lt;&gt;"",$G$3,"")</f>
        <v>Kür</v>
      </c>
      <c r="H24" s="128">
        <v>6.7899999618530273</v>
      </c>
      <c r="I24" s="128">
        <v>7.4169998168945313</v>
      </c>
      <c r="J24" s="128">
        <v>7.0999999046325684</v>
      </c>
      <c r="K24" s="128">
        <v>7.1820001602172852</v>
      </c>
      <c r="L24" s="129">
        <f t="shared" si="0"/>
        <v>-1E-06</v>
      </c>
      <c r="M24" s="122">
        <f t="shared" si="1"/>
        <v>0</v>
      </c>
      <c r="N24" s="130">
        <f>SUM(M23:M26)</f>
        <v>0</v>
      </c>
      <c r="O24" s="131">
        <f>IF(COUNTIF(L23:L26,"&gt;=0"),ROUND(AVERAGEIF(L23:L26,"&gt;=0"),3),0)</f>
        <v>0</v>
      </c>
    </row>
    <row r="25">
      <c r="A25" s="132">
        <f>A23</f>
        <v>2</v>
      </c>
      <c r="B25" s="82" t="s">
        <v>212</v>
      </c>
      <c r="C25" s="82">
        <v>3</v>
      </c>
      <c r="D25" s="133" t="s">
        <v>177</v>
      </c>
      <c r="E25" s="125"/>
      <c r="F25" s="82" t="s">
        <v>178</v>
      </c>
      <c r="G25" s="127" t="str">
        <f>IF($G$4&lt;&gt;"",$G$4,"")</f>
        <v>Kür</v>
      </c>
      <c r="H25" s="128"/>
      <c r="I25" s="128"/>
      <c r="J25" s="128"/>
      <c r="K25" s="128"/>
      <c r="L25" s="129">
        <f t="shared" si="0"/>
        <v>-1E-06</v>
      </c>
      <c r="M25" s="122">
        <f t="shared" si="1"/>
        <v>0</v>
      </c>
      <c r="N25" s="130">
        <f>SUM(M23:M26)</f>
        <v>0</v>
      </c>
      <c r="O25" s="134">
        <f>IF(COUNTIF(L23:L26,"&gt;=0"),ROUND(AVERAGEIF(L23:L26,"&gt;=0"),3),0)</f>
        <v>0</v>
      </c>
    </row>
    <row r="26">
      <c r="A26" s="135">
        <f>A23</f>
        <v>2</v>
      </c>
      <c r="B26" s="112" t="s">
        <v>212</v>
      </c>
      <c r="C26" s="112">
        <v>4</v>
      </c>
      <c r="D26" s="109"/>
      <c r="E26" s="110"/>
      <c r="F26" s="112"/>
      <c r="G26" s="136">
        <f>IF($G$5&lt;&gt;"",$G$5,"")</f>
      </c>
      <c r="H26" s="137"/>
      <c r="I26" s="137"/>
      <c r="J26" s="137"/>
      <c r="K26" s="137"/>
      <c r="L26" s="138">
        <f t="shared" si="0"/>
        <v>-1E-06</v>
      </c>
      <c r="M26" s="122">
        <f t="shared" si="1"/>
        <v>0</v>
      </c>
      <c r="N26" s="139">
        <f>SUM(M23:M26)</f>
        <v>0</v>
      </c>
      <c r="O26" s="140">
        <f>IF(COUNTIF(L23:L26,"&gt;=0"),ROUND(AVERAGEIF(L23:L26,"&gt;=0"),3),0)</f>
        <v>0</v>
      </c>
    </row>
  </sheetData>
  <conditionalFormatting sqref="H7:K26">
    <cfRule type="expression" priority="1" stopIfTrue="1">
      <formula>COUNTBLANK($G7)=1</formula>
    </cfRule>
    <cfRule type="containsBlanks" dxfId="1" priority="21">
      <formula>LEN(TRIM(H7))=0</formula>
    </cfRule>
  </conditionalFormatting>
  <conditionalFormatting sqref="H11:K26">
    <cfRule type="expression" priority="22" stopIfTrue="1">
      <formula>COUNTBLANK($G11)=1</formula>
    </cfRule>
    <cfRule type="containsBlanks" dxfId="0" priority="23">
      <formula>LEN(TRIM(H11))=0</formula>
    </cfRule>
  </conditionalFormatting>
  <dataValidations count="3">
    <dataValidation type="decimal" allowBlank="1" showInputMessage="1" showErrorMessage="1" errorTitle="Illegal input value" error="Please enter a value between 0 and 10" sqref="H7:K10 M7:N10 H11:K14 M11:N14 H15:K18 M15:N18 H19:K22 M19:N22 H23:K26 M23:N26" xr:uid="{00000000-0002-0000-0000-000000000000}">
      <formula1>0</formula1>
      <formula2>10</formula2>
    </dataValidation>
    <dataValidation type="decimal" allowBlank="1" showInputMessage="1" showErrorMessage="1" sqref="O8:O10 O12:O14 O16:O18 O20:O22 O24:O26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 L11:L14 L15:L18 L19:L22 L23:L26" xr:uid="{00000000-0002-0000-0000-000002000000}">
      <formula1>-1E-06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/>
  <headerFooter>
    <oddHeader>&amp;C&amp;"Arial,bold"&amp;16Klass 9  -  Individuell junior 1* Riksmästerskap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937</vt:i4>
      </vt:variant>
    </vt:vector>
  </HeadingPairs>
  <TitlesOfParts>
    <vt:vector size="956" baseType="lpstr">
      <vt:lpstr>ResultTemplate</vt:lpstr>
      <vt:lpstr>GKGK4</vt:lpstr>
      <vt:lpstr>GK3</vt:lpstr>
      <vt:lpstr>GTK4</vt:lpstr>
      <vt:lpstr>GTK3</vt:lpstr>
      <vt:lpstr>GKM3</vt:lpstr>
      <vt:lpstr>GK2</vt:lpstr>
      <vt:lpstr>GK1</vt:lpstr>
      <vt:lpstr>TRAGK2</vt:lpstr>
      <vt:lpstr>TRAK1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'1'!_FilterDatabase</vt:lpstr>
      <vt:lpstr>'2'!_FilterDatabase</vt:lpstr>
      <vt:lpstr>'3'!_FilterDatabase</vt:lpstr>
      <vt:lpstr>'4'!_FilterDatabase</vt:lpstr>
      <vt:lpstr>'5'!_FilterDatabase</vt:lpstr>
      <vt:lpstr>'6'!_FilterDatabase</vt:lpstr>
      <vt:lpstr>'7'!_FilterDatabase</vt:lpstr>
      <vt:lpstr>'8'!_FilterDatabase</vt:lpstr>
      <vt:lpstr>'9'!_FilterDatabase</vt:lpstr>
      <vt:lpstr>'1'!domare</vt:lpstr>
      <vt:lpstr>'2'!domare</vt:lpstr>
      <vt:lpstr>'3'!domare</vt:lpstr>
      <vt:lpstr>'4'!domare</vt:lpstr>
      <vt:lpstr>'5'!domare</vt:lpstr>
      <vt:lpstr>'6'!domare</vt:lpstr>
      <vt:lpstr>'7'!domare</vt:lpstr>
      <vt:lpstr>'8'!domare</vt:lpstr>
      <vt:lpstr>'9'!domare</vt:lpstr>
      <vt:lpstr>'GK1'!domare</vt:lpstr>
      <vt:lpstr>'GK2'!domare</vt:lpstr>
      <vt:lpstr>'GK3'!domare</vt:lpstr>
      <vt:lpstr>GKGK4!domare</vt:lpstr>
      <vt:lpstr>'GKM3'!domare</vt:lpstr>
      <vt:lpstr>'GTK3'!domare</vt:lpstr>
      <vt:lpstr>'GTK4'!domare</vt:lpstr>
      <vt:lpstr>ResultTemplate!domare</vt:lpstr>
      <vt:lpstr>TRAGK2!domare</vt:lpstr>
      <vt:lpstr>TRAK1!domare</vt:lpstr>
      <vt:lpstr>'1'!ekipage</vt:lpstr>
      <vt:lpstr>'2'!ekipage</vt:lpstr>
      <vt:lpstr>'3'!ekipage</vt:lpstr>
      <vt:lpstr>'4'!ekipage</vt:lpstr>
      <vt:lpstr>'5'!ekipage</vt:lpstr>
      <vt:lpstr>'6'!ekipage</vt:lpstr>
      <vt:lpstr>'7'!ekipage</vt:lpstr>
      <vt:lpstr>'8'!ekipage</vt:lpstr>
      <vt:lpstr>'9'!ekipage</vt:lpstr>
      <vt:lpstr>'GK1'!ekipage</vt:lpstr>
      <vt:lpstr>'GK2'!ekipage</vt:lpstr>
      <vt:lpstr>'GK3'!ekipage</vt:lpstr>
      <vt:lpstr>GKGK4!ekipage</vt:lpstr>
      <vt:lpstr>'GKM3'!ekipage</vt:lpstr>
      <vt:lpstr>'GTK3'!ekipage</vt:lpstr>
      <vt:lpstr>'GTK4'!ekipage</vt:lpstr>
      <vt:lpstr>ResultTemplate!ekipage</vt:lpstr>
      <vt:lpstr>TRAGK2!ekipage</vt:lpstr>
      <vt:lpstr>TRAK1!ekipage</vt:lpstr>
      <vt:lpstr>'1'!id_30498_1_36035_1_A</vt:lpstr>
      <vt:lpstr>'1'!id_30498_1_36035_1_B</vt:lpstr>
      <vt:lpstr>'1'!id_30498_1_36035_1_C</vt:lpstr>
      <vt:lpstr>'1'!id_30498_1_36035_1_D</vt:lpstr>
      <vt:lpstr>'1'!id_30498_1_36035_2_A</vt:lpstr>
      <vt:lpstr>'1'!id_30498_1_36035_2_B</vt:lpstr>
      <vt:lpstr>'1'!id_30498_1_36035_2_C</vt:lpstr>
      <vt:lpstr>'1'!id_30498_1_36035_2_D</vt:lpstr>
      <vt:lpstr>'1'!id_30498_1_36035_3_A</vt:lpstr>
      <vt:lpstr>'1'!id_30498_1_36035_3_B</vt:lpstr>
      <vt:lpstr>'1'!id_30498_1_36035_3_C</vt:lpstr>
      <vt:lpstr>'1'!id_30498_1_36035_3_D</vt:lpstr>
      <vt:lpstr>'1'!id_30499_1_36036_1_A</vt:lpstr>
      <vt:lpstr>'1'!id_30499_1_36036_1_B</vt:lpstr>
      <vt:lpstr>'1'!id_30499_1_36036_1_C</vt:lpstr>
      <vt:lpstr>'1'!id_30499_1_36036_1_D</vt:lpstr>
      <vt:lpstr>'1'!id_30499_1_36036_2_A</vt:lpstr>
      <vt:lpstr>'1'!id_30499_1_36036_2_B</vt:lpstr>
      <vt:lpstr>'1'!id_30499_1_36036_2_C</vt:lpstr>
      <vt:lpstr>'1'!id_30499_1_36036_2_D</vt:lpstr>
      <vt:lpstr>'1'!id_30499_1_36036_3_A</vt:lpstr>
      <vt:lpstr>'1'!id_30499_1_36036_3_B</vt:lpstr>
      <vt:lpstr>'1'!id_30499_1_36036_3_C</vt:lpstr>
      <vt:lpstr>'1'!id_30499_1_36036_3_D</vt:lpstr>
      <vt:lpstr>'2'!id_30500_2_36037_1_A</vt:lpstr>
      <vt:lpstr>'2'!id_30500_2_36037_1_B</vt:lpstr>
      <vt:lpstr>'2'!id_30500_2_36037_1_C</vt:lpstr>
      <vt:lpstr>'2'!id_30500_2_36037_1_D</vt:lpstr>
      <vt:lpstr>'2'!id_30500_2_36037_2_A</vt:lpstr>
      <vt:lpstr>'2'!id_30500_2_36037_2_B</vt:lpstr>
      <vt:lpstr>'2'!id_30500_2_36037_2_C</vt:lpstr>
      <vt:lpstr>'2'!id_30500_2_36037_2_D</vt:lpstr>
      <vt:lpstr>'2'!id_30500_2_36037_3_A</vt:lpstr>
      <vt:lpstr>'2'!id_30500_2_36037_3_B</vt:lpstr>
      <vt:lpstr>'2'!id_30500_2_36037_3_C</vt:lpstr>
      <vt:lpstr>'2'!id_30500_2_36037_3_D</vt:lpstr>
      <vt:lpstr>'2'!id_30501_2_36039_1_A</vt:lpstr>
      <vt:lpstr>'2'!id_30501_2_36039_1_B</vt:lpstr>
      <vt:lpstr>'2'!id_30501_2_36039_1_C</vt:lpstr>
      <vt:lpstr>'2'!id_30501_2_36039_1_D</vt:lpstr>
      <vt:lpstr>'2'!id_30501_2_36039_2_A</vt:lpstr>
      <vt:lpstr>'2'!id_30501_2_36039_2_B</vt:lpstr>
      <vt:lpstr>'2'!id_30501_2_36039_2_C</vt:lpstr>
      <vt:lpstr>'2'!id_30501_2_36039_2_D</vt:lpstr>
      <vt:lpstr>'2'!id_30501_2_36039_3_A</vt:lpstr>
      <vt:lpstr>'2'!id_30501_2_36039_3_B</vt:lpstr>
      <vt:lpstr>'2'!id_30501_2_36039_3_C</vt:lpstr>
      <vt:lpstr>'2'!id_30501_2_36039_3_D</vt:lpstr>
      <vt:lpstr>'2'!id_30502_2_36040_1_A</vt:lpstr>
      <vt:lpstr>'2'!id_30502_2_36040_1_B</vt:lpstr>
      <vt:lpstr>'2'!id_30502_2_36040_1_C</vt:lpstr>
      <vt:lpstr>'2'!id_30502_2_36040_1_D</vt:lpstr>
      <vt:lpstr>'2'!id_30502_2_36040_2_A</vt:lpstr>
      <vt:lpstr>'2'!id_30502_2_36040_2_B</vt:lpstr>
      <vt:lpstr>'2'!id_30502_2_36040_2_C</vt:lpstr>
      <vt:lpstr>'2'!id_30502_2_36040_2_D</vt:lpstr>
      <vt:lpstr>'2'!id_30502_2_36040_3_A</vt:lpstr>
      <vt:lpstr>'2'!id_30502_2_36040_3_B</vt:lpstr>
      <vt:lpstr>'2'!id_30502_2_36040_3_C</vt:lpstr>
      <vt:lpstr>'2'!id_30502_2_36040_3_D</vt:lpstr>
      <vt:lpstr>'2'!id_30503_2_36038_1_A</vt:lpstr>
      <vt:lpstr>'2'!id_30503_2_36038_1_B</vt:lpstr>
      <vt:lpstr>'2'!id_30503_2_36038_1_C</vt:lpstr>
      <vt:lpstr>'2'!id_30503_2_36038_1_D</vt:lpstr>
      <vt:lpstr>'2'!id_30503_2_36038_2_A</vt:lpstr>
      <vt:lpstr>'2'!id_30503_2_36038_2_B</vt:lpstr>
      <vt:lpstr>'2'!id_30503_2_36038_2_C</vt:lpstr>
      <vt:lpstr>'2'!id_30503_2_36038_2_D</vt:lpstr>
      <vt:lpstr>'2'!id_30503_2_36038_3_A</vt:lpstr>
      <vt:lpstr>'2'!id_30503_2_36038_3_B</vt:lpstr>
      <vt:lpstr>'2'!id_30503_2_36038_3_C</vt:lpstr>
      <vt:lpstr>'2'!id_30503_2_36038_3_D</vt:lpstr>
      <vt:lpstr>'7'!id_30504_7_36055_1_A</vt:lpstr>
      <vt:lpstr>'7'!id_30504_7_36055_1_B</vt:lpstr>
      <vt:lpstr>'7'!id_30504_7_36055_1_C</vt:lpstr>
      <vt:lpstr>'7'!id_30504_7_36055_1_D</vt:lpstr>
      <vt:lpstr>'7'!id_30504_7_36055_2_A</vt:lpstr>
      <vt:lpstr>'7'!id_30504_7_36055_2_B</vt:lpstr>
      <vt:lpstr>'7'!id_30504_7_36055_2_C</vt:lpstr>
      <vt:lpstr>'7'!id_30504_7_36055_2_D</vt:lpstr>
      <vt:lpstr>'3'!id_48172_3_36041_1_A</vt:lpstr>
      <vt:lpstr>'3'!id_48172_3_36041_1_B</vt:lpstr>
      <vt:lpstr>'3'!id_48172_3_36041_1_C</vt:lpstr>
      <vt:lpstr>'3'!id_48172_3_36041_1_D</vt:lpstr>
      <vt:lpstr>'3'!id_48172_3_36041_2_A</vt:lpstr>
      <vt:lpstr>'3'!id_48172_3_36041_2_B</vt:lpstr>
      <vt:lpstr>'3'!id_48172_3_36041_2_C</vt:lpstr>
      <vt:lpstr>'3'!id_48172_3_36041_2_D</vt:lpstr>
      <vt:lpstr>'3'!id_48172_3_36041_3_A</vt:lpstr>
      <vt:lpstr>'3'!id_48172_3_36041_3_B</vt:lpstr>
      <vt:lpstr>'3'!id_48172_3_36041_3_C</vt:lpstr>
      <vt:lpstr>'3'!id_48172_3_36041_3_D</vt:lpstr>
      <vt:lpstr>'3'!id_48173_3_36042_1_A</vt:lpstr>
      <vt:lpstr>'3'!id_48173_3_36042_1_B</vt:lpstr>
      <vt:lpstr>'3'!id_48173_3_36042_1_C</vt:lpstr>
      <vt:lpstr>'3'!id_48173_3_36042_1_D</vt:lpstr>
      <vt:lpstr>'3'!id_48173_3_36042_2_A</vt:lpstr>
      <vt:lpstr>'3'!id_48173_3_36042_2_B</vt:lpstr>
      <vt:lpstr>'3'!id_48173_3_36042_2_C</vt:lpstr>
      <vt:lpstr>'3'!id_48173_3_36042_2_D</vt:lpstr>
      <vt:lpstr>'3'!id_48173_3_36042_3_A</vt:lpstr>
      <vt:lpstr>'3'!id_48173_3_36042_3_B</vt:lpstr>
      <vt:lpstr>'3'!id_48173_3_36042_3_C</vt:lpstr>
      <vt:lpstr>'3'!id_48173_3_36042_3_D</vt:lpstr>
      <vt:lpstr>'3'!id_48174_3_36043_1_A</vt:lpstr>
      <vt:lpstr>'3'!id_48174_3_36043_1_B</vt:lpstr>
      <vt:lpstr>'3'!id_48174_3_36043_1_C</vt:lpstr>
      <vt:lpstr>'3'!id_48174_3_36043_1_D</vt:lpstr>
      <vt:lpstr>'3'!id_48174_3_36043_2_A</vt:lpstr>
      <vt:lpstr>'3'!id_48174_3_36043_2_B</vt:lpstr>
      <vt:lpstr>'3'!id_48174_3_36043_2_C</vt:lpstr>
      <vt:lpstr>'3'!id_48174_3_36043_2_D</vt:lpstr>
      <vt:lpstr>'3'!id_48174_3_36043_3_A</vt:lpstr>
      <vt:lpstr>'3'!id_48174_3_36043_3_B</vt:lpstr>
      <vt:lpstr>'3'!id_48174_3_36043_3_C</vt:lpstr>
      <vt:lpstr>'3'!id_48174_3_36043_3_D</vt:lpstr>
      <vt:lpstr>'3'!id_48175_3_36063_1_A</vt:lpstr>
      <vt:lpstr>'3'!id_48175_3_36063_1_B</vt:lpstr>
      <vt:lpstr>'3'!id_48175_3_36063_1_C</vt:lpstr>
      <vt:lpstr>'3'!id_48175_3_36063_1_D</vt:lpstr>
      <vt:lpstr>'3'!id_48175_3_36063_2_A</vt:lpstr>
      <vt:lpstr>'3'!id_48175_3_36063_2_B</vt:lpstr>
      <vt:lpstr>'3'!id_48175_3_36063_2_C</vt:lpstr>
      <vt:lpstr>'3'!id_48175_3_36063_2_D</vt:lpstr>
      <vt:lpstr>'3'!id_48175_3_36063_3_A</vt:lpstr>
      <vt:lpstr>'3'!id_48175_3_36063_3_B</vt:lpstr>
      <vt:lpstr>'3'!id_48175_3_36063_3_C</vt:lpstr>
      <vt:lpstr>'3'!id_48175_3_36063_3_D</vt:lpstr>
      <vt:lpstr>'4'!id_48176_4_36045_1_A</vt:lpstr>
      <vt:lpstr>'4'!id_48176_4_36045_1_B</vt:lpstr>
      <vt:lpstr>'4'!id_48176_4_36045_1_C</vt:lpstr>
      <vt:lpstr>'4'!id_48176_4_36045_1_D</vt:lpstr>
      <vt:lpstr>'4'!id_48176_4_36045_2_A</vt:lpstr>
      <vt:lpstr>'4'!id_48176_4_36045_2_B</vt:lpstr>
      <vt:lpstr>'4'!id_48176_4_36045_2_C</vt:lpstr>
      <vt:lpstr>'4'!id_48176_4_36045_2_D</vt:lpstr>
      <vt:lpstr>'4'!id_48176_4_36045_3_A</vt:lpstr>
      <vt:lpstr>'4'!id_48176_4_36045_3_B</vt:lpstr>
      <vt:lpstr>'4'!id_48176_4_36045_3_C</vt:lpstr>
      <vt:lpstr>'4'!id_48176_4_36045_3_D</vt:lpstr>
      <vt:lpstr>'4'!id_48177_4_36042_1_A</vt:lpstr>
      <vt:lpstr>'4'!id_48177_4_36042_1_B</vt:lpstr>
      <vt:lpstr>'4'!id_48177_4_36042_1_C</vt:lpstr>
      <vt:lpstr>'4'!id_48177_4_36042_1_D</vt:lpstr>
      <vt:lpstr>'4'!id_48177_4_36042_2_A</vt:lpstr>
      <vt:lpstr>'4'!id_48177_4_36042_2_B</vt:lpstr>
      <vt:lpstr>'4'!id_48177_4_36042_2_C</vt:lpstr>
      <vt:lpstr>'4'!id_48177_4_36042_2_D</vt:lpstr>
      <vt:lpstr>'4'!id_48177_4_36042_3_A</vt:lpstr>
      <vt:lpstr>'4'!id_48177_4_36042_3_B</vt:lpstr>
      <vt:lpstr>'4'!id_48177_4_36042_3_C</vt:lpstr>
      <vt:lpstr>'4'!id_48177_4_36042_3_D</vt:lpstr>
      <vt:lpstr>'4'!id_48178_4_36042_1_A</vt:lpstr>
      <vt:lpstr>'4'!id_48178_4_36042_1_B</vt:lpstr>
      <vt:lpstr>'4'!id_48178_4_36042_1_C</vt:lpstr>
      <vt:lpstr>'4'!id_48178_4_36042_1_D</vt:lpstr>
      <vt:lpstr>'4'!id_48178_4_36042_2_A</vt:lpstr>
      <vt:lpstr>'4'!id_48178_4_36042_2_B</vt:lpstr>
      <vt:lpstr>'4'!id_48178_4_36042_2_C</vt:lpstr>
      <vt:lpstr>'4'!id_48178_4_36042_2_D</vt:lpstr>
      <vt:lpstr>'4'!id_48178_4_36042_3_A</vt:lpstr>
      <vt:lpstr>'4'!id_48178_4_36042_3_B</vt:lpstr>
      <vt:lpstr>'4'!id_48178_4_36042_3_C</vt:lpstr>
      <vt:lpstr>'4'!id_48178_4_36042_3_D</vt:lpstr>
      <vt:lpstr>'4'!id_48179_4_36064_1_A</vt:lpstr>
      <vt:lpstr>'4'!id_48179_4_36064_1_B</vt:lpstr>
      <vt:lpstr>'4'!id_48179_4_36064_1_C</vt:lpstr>
      <vt:lpstr>'4'!id_48179_4_36064_1_D</vt:lpstr>
      <vt:lpstr>'4'!id_48179_4_36064_2_A</vt:lpstr>
      <vt:lpstr>'4'!id_48179_4_36064_2_B</vt:lpstr>
      <vt:lpstr>'4'!id_48179_4_36064_2_C</vt:lpstr>
      <vt:lpstr>'4'!id_48179_4_36064_2_D</vt:lpstr>
      <vt:lpstr>'4'!id_48179_4_36064_3_A</vt:lpstr>
      <vt:lpstr>'4'!id_48179_4_36064_3_B</vt:lpstr>
      <vt:lpstr>'4'!id_48179_4_36064_3_C</vt:lpstr>
      <vt:lpstr>'4'!id_48179_4_36064_3_D</vt:lpstr>
      <vt:lpstr>'4'!id_48180_4_36063_1_A</vt:lpstr>
      <vt:lpstr>'4'!id_48180_4_36063_1_B</vt:lpstr>
      <vt:lpstr>'4'!id_48180_4_36063_1_C</vt:lpstr>
      <vt:lpstr>'4'!id_48180_4_36063_1_D</vt:lpstr>
      <vt:lpstr>'4'!id_48180_4_36063_2_A</vt:lpstr>
      <vt:lpstr>'4'!id_48180_4_36063_2_B</vt:lpstr>
      <vt:lpstr>'4'!id_48180_4_36063_2_C</vt:lpstr>
      <vt:lpstr>'4'!id_48180_4_36063_2_D</vt:lpstr>
      <vt:lpstr>'4'!id_48180_4_36063_3_A</vt:lpstr>
      <vt:lpstr>'4'!id_48180_4_36063_3_B</vt:lpstr>
      <vt:lpstr>'4'!id_48180_4_36063_3_C</vt:lpstr>
      <vt:lpstr>'4'!id_48180_4_36063_3_D</vt:lpstr>
      <vt:lpstr>'4'!id_48181_4_36047_1_A</vt:lpstr>
      <vt:lpstr>'4'!id_48181_4_36047_1_B</vt:lpstr>
      <vt:lpstr>'4'!id_48181_4_36047_1_C</vt:lpstr>
      <vt:lpstr>'4'!id_48181_4_36047_1_D</vt:lpstr>
      <vt:lpstr>'4'!id_48181_4_36047_2_A</vt:lpstr>
      <vt:lpstr>'4'!id_48181_4_36047_2_B</vt:lpstr>
      <vt:lpstr>'4'!id_48181_4_36047_2_C</vt:lpstr>
      <vt:lpstr>'4'!id_48181_4_36047_2_D</vt:lpstr>
      <vt:lpstr>'4'!id_48181_4_36047_3_A</vt:lpstr>
      <vt:lpstr>'4'!id_48181_4_36047_3_B</vt:lpstr>
      <vt:lpstr>'4'!id_48181_4_36047_3_C</vt:lpstr>
      <vt:lpstr>'4'!id_48181_4_36047_3_D</vt:lpstr>
      <vt:lpstr>'4'!id_48182_4_36043_1_A</vt:lpstr>
      <vt:lpstr>'4'!id_48182_4_36043_1_B</vt:lpstr>
      <vt:lpstr>'4'!id_48182_4_36043_1_C</vt:lpstr>
      <vt:lpstr>'4'!id_48182_4_36043_1_D</vt:lpstr>
      <vt:lpstr>'4'!id_48182_4_36043_2_A</vt:lpstr>
      <vt:lpstr>'4'!id_48182_4_36043_2_B</vt:lpstr>
      <vt:lpstr>'4'!id_48182_4_36043_2_C</vt:lpstr>
      <vt:lpstr>'4'!id_48182_4_36043_2_D</vt:lpstr>
      <vt:lpstr>'4'!id_48182_4_36043_3_A</vt:lpstr>
      <vt:lpstr>'4'!id_48182_4_36043_3_B</vt:lpstr>
      <vt:lpstr>'4'!id_48182_4_36043_3_C</vt:lpstr>
      <vt:lpstr>'4'!id_48182_4_36043_3_D</vt:lpstr>
      <vt:lpstr>'5'!id_48183_5_36066_1_A</vt:lpstr>
      <vt:lpstr>'5'!id_48183_5_36066_1_B</vt:lpstr>
      <vt:lpstr>'5'!id_48183_5_36066_1_C</vt:lpstr>
      <vt:lpstr>'5'!id_48183_5_36066_1_D</vt:lpstr>
      <vt:lpstr>'5'!id_48183_5_36066_2_A</vt:lpstr>
      <vt:lpstr>'5'!id_48183_5_36066_2_B</vt:lpstr>
      <vt:lpstr>'5'!id_48183_5_36066_2_C</vt:lpstr>
      <vt:lpstr>'5'!id_48183_5_36066_2_D</vt:lpstr>
      <vt:lpstr>'5'!id_48183_5_36066_3_A</vt:lpstr>
      <vt:lpstr>'5'!id_48183_5_36066_3_B</vt:lpstr>
      <vt:lpstr>'5'!id_48183_5_36066_3_C</vt:lpstr>
      <vt:lpstr>'5'!id_48183_5_36066_3_D</vt:lpstr>
      <vt:lpstr>'5'!id_48184_5_36066_1_A</vt:lpstr>
      <vt:lpstr>'5'!id_48184_5_36066_1_B</vt:lpstr>
      <vt:lpstr>'5'!id_48184_5_36066_1_C</vt:lpstr>
      <vt:lpstr>'5'!id_48184_5_36066_1_D</vt:lpstr>
      <vt:lpstr>'5'!id_48184_5_36066_2_A</vt:lpstr>
      <vt:lpstr>'5'!id_48184_5_36066_2_B</vt:lpstr>
      <vt:lpstr>'5'!id_48184_5_36066_2_C</vt:lpstr>
      <vt:lpstr>'5'!id_48184_5_36066_2_D</vt:lpstr>
      <vt:lpstr>'5'!id_48184_5_36066_3_A</vt:lpstr>
      <vt:lpstr>'5'!id_48184_5_36066_3_B</vt:lpstr>
      <vt:lpstr>'5'!id_48184_5_36066_3_C</vt:lpstr>
      <vt:lpstr>'5'!id_48184_5_36066_3_D</vt:lpstr>
      <vt:lpstr>'5'!id_48185_5_36050_1_A</vt:lpstr>
      <vt:lpstr>'5'!id_48185_5_36050_1_B</vt:lpstr>
      <vt:lpstr>'5'!id_48185_5_36050_1_C</vt:lpstr>
      <vt:lpstr>'5'!id_48185_5_36050_1_D</vt:lpstr>
      <vt:lpstr>'5'!id_48185_5_36050_2_A</vt:lpstr>
      <vt:lpstr>'5'!id_48185_5_36050_2_B</vt:lpstr>
      <vt:lpstr>'5'!id_48185_5_36050_2_C</vt:lpstr>
      <vt:lpstr>'5'!id_48185_5_36050_2_D</vt:lpstr>
      <vt:lpstr>'5'!id_48185_5_36050_3_A</vt:lpstr>
      <vt:lpstr>'5'!id_48185_5_36050_3_B</vt:lpstr>
      <vt:lpstr>'5'!id_48185_5_36050_3_C</vt:lpstr>
      <vt:lpstr>'5'!id_48185_5_36050_3_D</vt:lpstr>
      <vt:lpstr>'5'!id_48186_5_36050_1_A</vt:lpstr>
      <vt:lpstr>'5'!id_48186_5_36050_1_B</vt:lpstr>
      <vt:lpstr>'5'!id_48186_5_36050_1_C</vt:lpstr>
      <vt:lpstr>'5'!id_48186_5_36050_1_D</vt:lpstr>
      <vt:lpstr>'5'!id_48186_5_36050_2_A</vt:lpstr>
      <vt:lpstr>'5'!id_48186_5_36050_2_B</vt:lpstr>
      <vt:lpstr>'5'!id_48186_5_36050_2_C</vt:lpstr>
      <vt:lpstr>'5'!id_48186_5_36050_2_D</vt:lpstr>
      <vt:lpstr>'5'!id_48186_5_36050_3_A</vt:lpstr>
      <vt:lpstr>'5'!id_48186_5_36050_3_B</vt:lpstr>
      <vt:lpstr>'5'!id_48186_5_36050_3_C</vt:lpstr>
      <vt:lpstr>'5'!id_48186_5_36050_3_D</vt:lpstr>
      <vt:lpstr>'5'!id_48187_5_36050_1_A</vt:lpstr>
      <vt:lpstr>'5'!id_48187_5_36050_1_B</vt:lpstr>
      <vt:lpstr>'5'!id_48187_5_36050_1_C</vt:lpstr>
      <vt:lpstr>'5'!id_48187_5_36050_1_D</vt:lpstr>
      <vt:lpstr>'5'!id_48187_5_36050_2_A</vt:lpstr>
      <vt:lpstr>'5'!id_48187_5_36050_2_B</vt:lpstr>
      <vt:lpstr>'5'!id_48187_5_36050_2_C</vt:lpstr>
      <vt:lpstr>'5'!id_48187_5_36050_2_D</vt:lpstr>
      <vt:lpstr>'5'!id_48187_5_36050_3_A</vt:lpstr>
      <vt:lpstr>'5'!id_48187_5_36050_3_B</vt:lpstr>
      <vt:lpstr>'5'!id_48187_5_36050_3_C</vt:lpstr>
      <vt:lpstr>'5'!id_48187_5_36050_3_D</vt:lpstr>
      <vt:lpstr>'5'!id_48188_5_36039_1_A</vt:lpstr>
      <vt:lpstr>'5'!id_48188_5_36039_1_B</vt:lpstr>
      <vt:lpstr>'5'!id_48188_5_36039_1_C</vt:lpstr>
      <vt:lpstr>'5'!id_48188_5_36039_1_D</vt:lpstr>
      <vt:lpstr>'5'!id_48188_5_36039_2_A</vt:lpstr>
      <vt:lpstr>'5'!id_48188_5_36039_2_B</vt:lpstr>
      <vt:lpstr>'5'!id_48188_5_36039_2_C</vt:lpstr>
      <vt:lpstr>'5'!id_48188_5_36039_2_D</vt:lpstr>
      <vt:lpstr>'5'!id_48188_5_36039_3_A</vt:lpstr>
      <vt:lpstr>'5'!id_48188_5_36039_3_B</vt:lpstr>
      <vt:lpstr>'5'!id_48188_5_36039_3_C</vt:lpstr>
      <vt:lpstr>'5'!id_48188_5_36039_3_D</vt:lpstr>
      <vt:lpstr>'5'!id_48189_5_36052_1_A</vt:lpstr>
      <vt:lpstr>'5'!id_48189_5_36052_1_B</vt:lpstr>
      <vt:lpstr>'5'!id_48189_5_36052_1_C</vt:lpstr>
      <vt:lpstr>'5'!id_48189_5_36052_1_D</vt:lpstr>
      <vt:lpstr>'5'!id_48189_5_36052_2_A</vt:lpstr>
      <vt:lpstr>'5'!id_48189_5_36052_2_B</vt:lpstr>
      <vt:lpstr>'5'!id_48189_5_36052_2_C</vt:lpstr>
      <vt:lpstr>'5'!id_48189_5_36052_2_D</vt:lpstr>
      <vt:lpstr>'5'!id_48189_5_36052_3_A</vt:lpstr>
      <vt:lpstr>'5'!id_48189_5_36052_3_B</vt:lpstr>
      <vt:lpstr>'5'!id_48189_5_36052_3_C</vt:lpstr>
      <vt:lpstr>'5'!id_48189_5_36052_3_D</vt:lpstr>
      <vt:lpstr>'5'!id_48191_5_36047_1_A</vt:lpstr>
      <vt:lpstr>'5'!id_48191_5_36047_1_B</vt:lpstr>
      <vt:lpstr>'5'!id_48191_5_36047_1_C</vt:lpstr>
      <vt:lpstr>'5'!id_48191_5_36047_1_D</vt:lpstr>
      <vt:lpstr>'5'!id_48191_5_36047_2_A</vt:lpstr>
      <vt:lpstr>'5'!id_48191_5_36047_2_B</vt:lpstr>
      <vt:lpstr>'5'!id_48191_5_36047_2_C</vt:lpstr>
      <vt:lpstr>'5'!id_48191_5_36047_2_D</vt:lpstr>
      <vt:lpstr>'5'!id_48191_5_36047_3_A</vt:lpstr>
      <vt:lpstr>'5'!id_48191_5_36047_3_B</vt:lpstr>
      <vt:lpstr>'5'!id_48191_5_36047_3_C</vt:lpstr>
      <vt:lpstr>'5'!id_48191_5_36047_3_D</vt:lpstr>
      <vt:lpstr>'5'!id_48192_5_36049_1_A</vt:lpstr>
      <vt:lpstr>'5'!id_48192_5_36049_1_B</vt:lpstr>
      <vt:lpstr>'5'!id_48192_5_36049_1_C</vt:lpstr>
      <vt:lpstr>'5'!id_48192_5_36049_1_D</vt:lpstr>
      <vt:lpstr>'5'!id_48192_5_36049_2_A</vt:lpstr>
      <vt:lpstr>'5'!id_48192_5_36049_2_B</vt:lpstr>
      <vt:lpstr>'5'!id_48192_5_36049_2_C</vt:lpstr>
      <vt:lpstr>'5'!id_48192_5_36049_2_D</vt:lpstr>
      <vt:lpstr>'5'!id_48192_5_36049_3_A</vt:lpstr>
      <vt:lpstr>'5'!id_48192_5_36049_3_B</vt:lpstr>
      <vt:lpstr>'5'!id_48192_5_36049_3_C</vt:lpstr>
      <vt:lpstr>'5'!id_48192_5_36049_3_D</vt:lpstr>
      <vt:lpstr>'5'!id_48193_5_36044_1_A</vt:lpstr>
      <vt:lpstr>'5'!id_48193_5_36044_1_B</vt:lpstr>
      <vt:lpstr>'5'!id_48193_5_36044_1_C</vt:lpstr>
      <vt:lpstr>'5'!id_48193_5_36044_1_D</vt:lpstr>
      <vt:lpstr>'5'!id_48193_5_36044_2_A</vt:lpstr>
      <vt:lpstr>'5'!id_48193_5_36044_2_B</vt:lpstr>
      <vt:lpstr>'5'!id_48193_5_36044_2_C</vt:lpstr>
      <vt:lpstr>'5'!id_48193_5_36044_2_D</vt:lpstr>
      <vt:lpstr>'5'!id_48193_5_36044_3_A</vt:lpstr>
      <vt:lpstr>'5'!id_48193_5_36044_3_B</vt:lpstr>
      <vt:lpstr>'5'!id_48193_5_36044_3_C</vt:lpstr>
      <vt:lpstr>'5'!id_48193_5_36044_3_D</vt:lpstr>
      <vt:lpstr>'5'!id_48194_5_36046_1_A</vt:lpstr>
      <vt:lpstr>'5'!id_48194_5_36046_1_B</vt:lpstr>
      <vt:lpstr>'5'!id_48194_5_36046_1_C</vt:lpstr>
      <vt:lpstr>'5'!id_48194_5_36046_1_D</vt:lpstr>
      <vt:lpstr>'5'!id_48194_5_36046_2_A</vt:lpstr>
      <vt:lpstr>'5'!id_48194_5_36046_2_B</vt:lpstr>
      <vt:lpstr>'5'!id_48194_5_36046_2_C</vt:lpstr>
      <vt:lpstr>'5'!id_48194_5_36046_2_D</vt:lpstr>
      <vt:lpstr>'5'!id_48194_5_36046_3_A</vt:lpstr>
      <vt:lpstr>'5'!id_48194_5_36046_3_B</vt:lpstr>
      <vt:lpstr>'5'!id_48194_5_36046_3_C</vt:lpstr>
      <vt:lpstr>'5'!id_48194_5_36046_3_D</vt:lpstr>
      <vt:lpstr>'5'!id_48195_5_36045_1_A</vt:lpstr>
      <vt:lpstr>'5'!id_48195_5_36045_1_B</vt:lpstr>
      <vt:lpstr>'5'!id_48195_5_36045_1_C</vt:lpstr>
      <vt:lpstr>'5'!id_48195_5_36045_1_D</vt:lpstr>
      <vt:lpstr>'5'!id_48195_5_36045_2_A</vt:lpstr>
      <vt:lpstr>'5'!id_48195_5_36045_2_B</vt:lpstr>
      <vt:lpstr>'5'!id_48195_5_36045_2_C</vt:lpstr>
      <vt:lpstr>'5'!id_48195_5_36045_2_D</vt:lpstr>
      <vt:lpstr>'5'!id_48195_5_36045_3_A</vt:lpstr>
      <vt:lpstr>'5'!id_48195_5_36045_3_B</vt:lpstr>
      <vt:lpstr>'5'!id_48195_5_36045_3_C</vt:lpstr>
      <vt:lpstr>'5'!id_48195_5_36045_3_D</vt:lpstr>
      <vt:lpstr>'5'!id_48196_5_36051_1_A</vt:lpstr>
      <vt:lpstr>'5'!id_48196_5_36051_1_B</vt:lpstr>
      <vt:lpstr>'5'!id_48196_5_36051_1_C</vt:lpstr>
      <vt:lpstr>'5'!id_48196_5_36051_1_D</vt:lpstr>
      <vt:lpstr>'5'!id_48196_5_36051_2_A</vt:lpstr>
      <vt:lpstr>'5'!id_48196_5_36051_2_B</vt:lpstr>
      <vt:lpstr>'5'!id_48196_5_36051_2_C</vt:lpstr>
      <vt:lpstr>'5'!id_48196_5_36051_2_D</vt:lpstr>
      <vt:lpstr>'5'!id_48196_5_36051_3_A</vt:lpstr>
      <vt:lpstr>'5'!id_48196_5_36051_3_B</vt:lpstr>
      <vt:lpstr>'5'!id_48196_5_36051_3_C</vt:lpstr>
      <vt:lpstr>'5'!id_48196_5_36051_3_D</vt:lpstr>
      <vt:lpstr>'5'!id_48197_5_36067_1_A</vt:lpstr>
      <vt:lpstr>'5'!id_48197_5_36067_1_B</vt:lpstr>
      <vt:lpstr>'5'!id_48197_5_36067_1_C</vt:lpstr>
      <vt:lpstr>'5'!id_48197_5_36067_1_D</vt:lpstr>
      <vt:lpstr>'5'!id_48197_5_36067_2_A</vt:lpstr>
      <vt:lpstr>'5'!id_48197_5_36067_2_B</vt:lpstr>
      <vt:lpstr>'5'!id_48197_5_36067_2_C</vt:lpstr>
      <vt:lpstr>'5'!id_48197_5_36067_2_D</vt:lpstr>
      <vt:lpstr>'5'!id_48197_5_36067_3_A</vt:lpstr>
      <vt:lpstr>'5'!id_48197_5_36067_3_B</vt:lpstr>
      <vt:lpstr>'5'!id_48197_5_36067_3_C</vt:lpstr>
      <vt:lpstr>'5'!id_48197_5_36067_3_D</vt:lpstr>
      <vt:lpstr>'5'!id_48198_5_36048_1_A</vt:lpstr>
      <vt:lpstr>'5'!id_48198_5_36048_1_B</vt:lpstr>
      <vt:lpstr>'5'!id_48198_5_36048_1_C</vt:lpstr>
      <vt:lpstr>'5'!id_48198_5_36048_1_D</vt:lpstr>
      <vt:lpstr>'5'!id_48198_5_36048_2_A</vt:lpstr>
      <vt:lpstr>'5'!id_48198_5_36048_2_B</vt:lpstr>
      <vt:lpstr>'5'!id_48198_5_36048_2_C</vt:lpstr>
      <vt:lpstr>'5'!id_48198_5_36048_2_D</vt:lpstr>
      <vt:lpstr>'5'!id_48198_5_36048_3_A</vt:lpstr>
      <vt:lpstr>'5'!id_48198_5_36048_3_B</vt:lpstr>
      <vt:lpstr>'5'!id_48198_5_36048_3_C</vt:lpstr>
      <vt:lpstr>'5'!id_48198_5_36048_3_D</vt:lpstr>
      <vt:lpstr>'5'!id_48199_5_36065_1_A</vt:lpstr>
      <vt:lpstr>'5'!id_48199_5_36065_1_B</vt:lpstr>
      <vt:lpstr>'5'!id_48199_5_36065_1_C</vt:lpstr>
      <vt:lpstr>'5'!id_48199_5_36065_1_D</vt:lpstr>
      <vt:lpstr>'5'!id_48199_5_36065_2_A</vt:lpstr>
      <vt:lpstr>'5'!id_48199_5_36065_2_B</vt:lpstr>
      <vt:lpstr>'5'!id_48199_5_36065_2_C</vt:lpstr>
      <vt:lpstr>'5'!id_48199_5_36065_2_D</vt:lpstr>
      <vt:lpstr>'5'!id_48199_5_36065_3_A</vt:lpstr>
      <vt:lpstr>'5'!id_48199_5_36065_3_B</vt:lpstr>
      <vt:lpstr>'5'!id_48199_5_36065_3_C</vt:lpstr>
      <vt:lpstr>'5'!id_48199_5_36065_3_D</vt:lpstr>
      <vt:lpstr>'5'!id_48200_5_36054_1_A</vt:lpstr>
      <vt:lpstr>'5'!id_48200_5_36054_1_B</vt:lpstr>
      <vt:lpstr>'5'!id_48200_5_36054_1_C</vt:lpstr>
      <vt:lpstr>'5'!id_48200_5_36054_1_D</vt:lpstr>
      <vt:lpstr>'5'!id_48200_5_36054_2_A</vt:lpstr>
      <vt:lpstr>'5'!id_48200_5_36054_2_B</vt:lpstr>
      <vt:lpstr>'5'!id_48200_5_36054_2_C</vt:lpstr>
      <vt:lpstr>'5'!id_48200_5_36054_2_D</vt:lpstr>
      <vt:lpstr>'5'!id_48200_5_36054_3_A</vt:lpstr>
      <vt:lpstr>'5'!id_48200_5_36054_3_B</vt:lpstr>
      <vt:lpstr>'5'!id_48200_5_36054_3_C</vt:lpstr>
      <vt:lpstr>'5'!id_48200_5_36054_3_D</vt:lpstr>
      <vt:lpstr>'5'!id_48201_5_36064_1_A</vt:lpstr>
      <vt:lpstr>'5'!id_48201_5_36064_1_B</vt:lpstr>
      <vt:lpstr>'5'!id_48201_5_36064_1_C</vt:lpstr>
      <vt:lpstr>'5'!id_48201_5_36064_1_D</vt:lpstr>
      <vt:lpstr>'5'!id_48201_5_36064_2_A</vt:lpstr>
      <vt:lpstr>'5'!id_48201_5_36064_2_B</vt:lpstr>
      <vt:lpstr>'5'!id_48201_5_36064_2_C</vt:lpstr>
      <vt:lpstr>'5'!id_48201_5_36064_2_D</vt:lpstr>
      <vt:lpstr>'5'!id_48201_5_36064_3_A</vt:lpstr>
      <vt:lpstr>'5'!id_48201_5_36064_3_B</vt:lpstr>
      <vt:lpstr>'5'!id_48201_5_36064_3_C</vt:lpstr>
      <vt:lpstr>'5'!id_48201_5_36064_3_D</vt:lpstr>
      <vt:lpstr>'6'!id_48202_6_36053_1_A</vt:lpstr>
      <vt:lpstr>'6'!id_48202_6_36053_1_B</vt:lpstr>
      <vt:lpstr>'6'!id_48202_6_36053_1_C</vt:lpstr>
      <vt:lpstr>'6'!id_48202_6_36053_1_D</vt:lpstr>
      <vt:lpstr>'6'!id_48202_6_36053_2_A</vt:lpstr>
      <vt:lpstr>'6'!id_48202_6_36053_2_B</vt:lpstr>
      <vt:lpstr>'6'!id_48202_6_36053_2_C</vt:lpstr>
      <vt:lpstr>'6'!id_48202_6_36053_2_D</vt:lpstr>
      <vt:lpstr>'6'!id_48202_6_36053_3_A</vt:lpstr>
      <vt:lpstr>'6'!id_48202_6_36053_3_B</vt:lpstr>
      <vt:lpstr>'6'!id_48202_6_36053_3_C</vt:lpstr>
      <vt:lpstr>'6'!id_48202_6_36053_3_D</vt:lpstr>
      <vt:lpstr>'6'!id_48203_6_36066_1_A</vt:lpstr>
      <vt:lpstr>'6'!id_48203_6_36066_1_B</vt:lpstr>
      <vt:lpstr>'6'!id_48203_6_36066_1_C</vt:lpstr>
      <vt:lpstr>'6'!id_48203_6_36066_1_D</vt:lpstr>
      <vt:lpstr>'6'!id_48203_6_36066_2_A</vt:lpstr>
      <vt:lpstr>'6'!id_48203_6_36066_2_B</vt:lpstr>
      <vt:lpstr>'6'!id_48203_6_36066_2_C</vt:lpstr>
      <vt:lpstr>'6'!id_48203_6_36066_2_D</vt:lpstr>
      <vt:lpstr>'6'!id_48203_6_36066_3_A</vt:lpstr>
      <vt:lpstr>'6'!id_48203_6_36066_3_B</vt:lpstr>
      <vt:lpstr>'6'!id_48203_6_36066_3_C</vt:lpstr>
      <vt:lpstr>'6'!id_48203_6_36066_3_D</vt:lpstr>
      <vt:lpstr>'6'!id_48204_6_36056_1_A</vt:lpstr>
      <vt:lpstr>'6'!id_48204_6_36056_1_B</vt:lpstr>
      <vt:lpstr>'6'!id_48204_6_36056_1_C</vt:lpstr>
      <vt:lpstr>'6'!id_48204_6_36056_1_D</vt:lpstr>
      <vt:lpstr>'6'!id_48204_6_36056_2_A</vt:lpstr>
      <vt:lpstr>'6'!id_48204_6_36056_2_B</vt:lpstr>
      <vt:lpstr>'6'!id_48204_6_36056_2_C</vt:lpstr>
      <vt:lpstr>'6'!id_48204_6_36056_2_D</vt:lpstr>
      <vt:lpstr>'6'!id_48204_6_36056_3_A</vt:lpstr>
      <vt:lpstr>'6'!id_48204_6_36056_3_B</vt:lpstr>
      <vt:lpstr>'6'!id_48204_6_36056_3_C</vt:lpstr>
      <vt:lpstr>'6'!id_48204_6_36056_3_D</vt:lpstr>
      <vt:lpstr>'6'!id_48205_6_36052_1_A</vt:lpstr>
      <vt:lpstr>'6'!id_48205_6_36052_1_B</vt:lpstr>
      <vt:lpstr>'6'!id_48205_6_36052_1_C</vt:lpstr>
      <vt:lpstr>'6'!id_48205_6_36052_1_D</vt:lpstr>
      <vt:lpstr>'6'!id_48205_6_36052_2_A</vt:lpstr>
      <vt:lpstr>'6'!id_48205_6_36052_2_B</vt:lpstr>
      <vt:lpstr>'6'!id_48205_6_36052_2_C</vt:lpstr>
      <vt:lpstr>'6'!id_48205_6_36052_2_D</vt:lpstr>
      <vt:lpstr>'6'!id_48205_6_36052_3_A</vt:lpstr>
      <vt:lpstr>'6'!id_48205_6_36052_3_B</vt:lpstr>
      <vt:lpstr>'6'!id_48205_6_36052_3_C</vt:lpstr>
      <vt:lpstr>'6'!id_48205_6_36052_3_D</vt:lpstr>
      <vt:lpstr>'6'!id_48206_6_36052_1_A</vt:lpstr>
      <vt:lpstr>'6'!id_48206_6_36052_1_B</vt:lpstr>
      <vt:lpstr>'6'!id_48206_6_36052_1_C</vt:lpstr>
      <vt:lpstr>'6'!id_48206_6_36052_1_D</vt:lpstr>
      <vt:lpstr>'6'!id_48206_6_36052_2_A</vt:lpstr>
      <vt:lpstr>'6'!id_48206_6_36052_2_B</vt:lpstr>
      <vt:lpstr>'6'!id_48206_6_36052_2_C</vt:lpstr>
      <vt:lpstr>'6'!id_48206_6_36052_2_D</vt:lpstr>
      <vt:lpstr>'6'!id_48206_6_36052_3_A</vt:lpstr>
      <vt:lpstr>'6'!id_48206_6_36052_3_B</vt:lpstr>
      <vt:lpstr>'6'!id_48206_6_36052_3_C</vt:lpstr>
      <vt:lpstr>'6'!id_48206_6_36052_3_D</vt:lpstr>
      <vt:lpstr>'6'!id_48207_6_36053_1_A</vt:lpstr>
      <vt:lpstr>'6'!id_48207_6_36053_1_B</vt:lpstr>
      <vt:lpstr>'6'!id_48207_6_36053_1_C</vt:lpstr>
      <vt:lpstr>'6'!id_48207_6_36053_1_D</vt:lpstr>
      <vt:lpstr>'6'!id_48207_6_36053_2_A</vt:lpstr>
      <vt:lpstr>'6'!id_48207_6_36053_2_B</vt:lpstr>
      <vt:lpstr>'6'!id_48207_6_36053_2_C</vt:lpstr>
      <vt:lpstr>'6'!id_48207_6_36053_2_D</vt:lpstr>
      <vt:lpstr>'6'!id_48207_6_36053_3_A</vt:lpstr>
      <vt:lpstr>'6'!id_48207_6_36053_3_B</vt:lpstr>
      <vt:lpstr>'6'!id_48207_6_36053_3_C</vt:lpstr>
      <vt:lpstr>'6'!id_48207_6_36053_3_D</vt:lpstr>
      <vt:lpstr>'6'!id_48208_6_36053_1_A</vt:lpstr>
      <vt:lpstr>'6'!id_48208_6_36053_1_B</vt:lpstr>
      <vt:lpstr>'6'!id_48208_6_36053_1_C</vt:lpstr>
      <vt:lpstr>'6'!id_48208_6_36053_1_D</vt:lpstr>
      <vt:lpstr>'6'!id_48208_6_36053_2_A</vt:lpstr>
      <vt:lpstr>'6'!id_48208_6_36053_2_B</vt:lpstr>
      <vt:lpstr>'6'!id_48208_6_36053_2_C</vt:lpstr>
      <vt:lpstr>'6'!id_48208_6_36053_2_D</vt:lpstr>
      <vt:lpstr>'6'!id_48208_6_36053_3_A</vt:lpstr>
      <vt:lpstr>'6'!id_48208_6_36053_3_B</vt:lpstr>
      <vt:lpstr>'6'!id_48208_6_36053_3_C</vt:lpstr>
      <vt:lpstr>'6'!id_48208_6_36053_3_D</vt:lpstr>
      <vt:lpstr>'6'!id_48209_6_36055_1_A</vt:lpstr>
      <vt:lpstr>'6'!id_48209_6_36055_1_B</vt:lpstr>
      <vt:lpstr>'6'!id_48209_6_36055_1_C</vt:lpstr>
      <vt:lpstr>'6'!id_48209_6_36055_1_D</vt:lpstr>
      <vt:lpstr>'6'!id_48209_6_36055_2_A</vt:lpstr>
      <vt:lpstr>'6'!id_48209_6_36055_2_B</vt:lpstr>
      <vt:lpstr>'6'!id_48209_6_36055_2_C</vt:lpstr>
      <vt:lpstr>'6'!id_48209_6_36055_2_D</vt:lpstr>
      <vt:lpstr>'6'!id_48209_6_36055_3_A</vt:lpstr>
      <vt:lpstr>'6'!id_48209_6_36055_3_B</vt:lpstr>
      <vt:lpstr>'6'!id_48209_6_36055_3_C</vt:lpstr>
      <vt:lpstr>'6'!id_48209_6_36055_3_D</vt:lpstr>
      <vt:lpstr>'6'!id_48210_6_36044_1_A</vt:lpstr>
      <vt:lpstr>'6'!id_48210_6_36044_1_B</vt:lpstr>
      <vt:lpstr>'6'!id_48210_6_36044_1_C</vt:lpstr>
      <vt:lpstr>'6'!id_48210_6_36044_1_D</vt:lpstr>
      <vt:lpstr>'6'!id_48210_6_36044_2_A</vt:lpstr>
      <vt:lpstr>'6'!id_48210_6_36044_2_B</vt:lpstr>
      <vt:lpstr>'6'!id_48210_6_36044_2_C</vt:lpstr>
      <vt:lpstr>'6'!id_48210_6_36044_2_D</vt:lpstr>
      <vt:lpstr>'6'!id_48210_6_36044_3_A</vt:lpstr>
      <vt:lpstr>'6'!id_48210_6_36044_3_B</vt:lpstr>
      <vt:lpstr>'6'!id_48210_6_36044_3_C</vt:lpstr>
      <vt:lpstr>'6'!id_48210_6_36044_3_D</vt:lpstr>
      <vt:lpstr>'6'!id_48211_6_36056_1_A</vt:lpstr>
      <vt:lpstr>'6'!id_48211_6_36056_1_B</vt:lpstr>
      <vt:lpstr>'6'!id_48211_6_36056_1_C</vt:lpstr>
      <vt:lpstr>'6'!id_48211_6_36056_1_D</vt:lpstr>
      <vt:lpstr>'6'!id_48211_6_36056_2_A</vt:lpstr>
      <vt:lpstr>'6'!id_48211_6_36056_2_B</vt:lpstr>
      <vt:lpstr>'6'!id_48211_6_36056_2_C</vt:lpstr>
      <vt:lpstr>'6'!id_48211_6_36056_2_D</vt:lpstr>
      <vt:lpstr>'6'!id_48211_6_36056_3_A</vt:lpstr>
      <vt:lpstr>'6'!id_48211_6_36056_3_B</vt:lpstr>
      <vt:lpstr>'6'!id_48211_6_36056_3_C</vt:lpstr>
      <vt:lpstr>'6'!id_48211_6_36056_3_D</vt:lpstr>
      <vt:lpstr>'6'!id_48212_6_36057_1_A</vt:lpstr>
      <vt:lpstr>'6'!id_48212_6_36057_1_B</vt:lpstr>
      <vt:lpstr>'6'!id_48212_6_36057_1_C</vt:lpstr>
      <vt:lpstr>'6'!id_48212_6_36057_1_D</vt:lpstr>
      <vt:lpstr>'6'!id_48212_6_36057_2_A</vt:lpstr>
      <vt:lpstr>'6'!id_48212_6_36057_2_B</vt:lpstr>
      <vt:lpstr>'6'!id_48212_6_36057_2_C</vt:lpstr>
      <vt:lpstr>'6'!id_48212_6_36057_2_D</vt:lpstr>
      <vt:lpstr>'6'!id_48212_6_36057_3_A</vt:lpstr>
      <vt:lpstr>'6'!id_48212_6_36057_3_B</vt:lpstr>
      <vt:lpstr>'6'!id_48212_6_36057_3_C</vt:lpstr>
      <vt:lpstr>'6'!id_48212_6_36057_3_D</vt:lpstr>
      <vt:lpstr>'6'!id_48213_6_36057_1_A</vt:lpstr>
      <vt:lpstr>'6'!id_48213_6_36057_1_B</vt:lpstr>
      <vt:lpstr>'6'!id_48213_6_36057_1_C</vt:lpstr>
      <vt:lpstr>'6'!id_48213_6_36057_1_D</vt:lpstr>
      <vt:lpstr>'6'!id_48213_6_36057_2_A</vt:lpstr>
      <vt:lpstr>'6'!id_48213_6_36057_2_B</vt:lpstr>
      <vt:lpstr>'6'!id_48213_6_36057_2_C</vt:lpstr>
      <vt:lpstr>'6'!id_48213_6_36057_2_D</vt:lpstr>
      <vt:lpstr>'6'!id_48213_6_36057_3_A</vt:lpstr>
      <vt:lpstr>'6'!id_48213_6_36057_3_B</vt:lpstr>
      <vt:lpstr>'6'!id_48213_6_36057_3_C</vt:lpstr>
      <vt:lpstr>'6'!id_48213_6_36057_3_D</vt:lpstr>
      <vt:lpstr>'6'!id_48214_6_36061_1_A</vt:lpstr>
      <vt:lpstr>'6'!id_48214_6_36061_1_B</vt:lpstr>
      <vt:lpstr>'6'!id_48214_6_36061_1_C</vt:lpstr>
      <vt:lpstr>'6'!id_48214_6_36061_1_D</vt:lpstr>
      <vt:lpstr>'6'!id_48214_6_36061_2_A</vt:lpstr>
      <vt:lpstr>'6'!id_48214_6_36061_2_B</vt:lpstr>
      <vt:lpstr>'6'!id_48214_6_36061_2_C</vt:lpstr>
      <vt:lpstr>'6'!id_48214_6_36061_2_D</vt:lpstr>
      <vt:lpstr>'6'!id_48214_6_36061_3_A</vt:lpstr>
      <vt:lpstr>'6'!id_48214_6_36061_3_B</vt:lpstr>
      <vt:lpstr>'6'!id_48214_6_36061_3_C</vt:lpstr>
      <vt:lpstr>'6'!id_48214_6_36061_3_D</vt:lpstr>
      <vt:lpstr>'6'!id_48215_6_36053_1_A</vt:lpstr>
      <vt:lpstr>'6'!id_48215_6_36053_1_B</vt:lpstr>
      <vt:lpstr>'6'!id_48215_6_36053_1_C</vt:lpstr>
      <vt:lpstr>'6'!id_48215_6_36053_1_D</vt:lpstr>
      <vt:lpstr>'6'!id_48215_6_36053_2_A</vt:lpstr>
      <vt:lpstr>'6'!id_48215_6_36053_2_B</vt:lpstr>
      <vt:lpstr>'6'!id_48215_6_36053_2_C</vt:lpstr>
      <vt:lpstr>'6'!id_48215_6_36053_2_D</vt:lpstr>
      <vt:lpstr>'6'!id_48215_6_36053_3_A</vt:lpstr>
      <vt:lpstr>'6'!id_48215_6_36053_3_B</vt:lpstr>
      <vt:lpstr>'6'!id_48215_6_36053_3_C</vt:lpstr>
      <vt:lpstr>'6'!id_48215_6_36053_3_D</vt:lpstr>
      <vt:lpstr>'6'!id_48216_6_36058_1_A</vt:lpstr>
      <vt:lpstr>'6'!id_48216_6_36058_1_B</vt:lpstr>
      <vt:lpstr>'6'!id_48216_6_36058_1_C</vt:lpstr>
      <vt:lpstr>'6'!id_48216_6_36058_1_D</vt:lpstr>
      <vt:lpstr>'6'!id_48216_6_36058_2_A</vt:lpstr>
      <vt:lpstr>'6'!id_48216_6_36058_2_B</vt:lpstr>
      <vt:lpstr>'6'!id_48216_6_36058_2_C</vt:lpstr>
      <vt:lpstr>'6'!id_48216_6_36058_2_D</vt:lpstr>
      <vt:lpstr>'6'!id_48216_6_36058_3_A</vt:lpstr>
      <vt:lpstr>'6'!id_48216_6_36058_3_B</vt:lpstr>
      <vt:lpstr>'6'!id_48216_6_36058_3_C</vt:lpstr>
      <vt:lpstr>'6'!id_48216_6_36058_3_D</vt:lpstr>
      <vt:lpstr>'6'!id_48217_6_36041_1_A</vt:lpstr>
      <vt:lpstr>'6'!id_48217_6_36041_1_B</vt:lpstr>
      <vt:lpstr>'6'!id_48217_6_36041_1_C</vt:lpstr>
      <vt:lpstr>'6'!id_48217_6_36041_1_D</vt:lpstr>
      <vt:lpstr>'6'!id_48217_6_36041_2_A</vt:lpstr>
      <vt:lpstr>'6'!id_48217_6_36041_2_B</vt:lpstr>
      <vt:lpstr>'6'!id_48217_6_36041_2_C</vt:lpstr>
      <vt:lpstr>'6'!id_48217_6_36041_2_D</vt:lpstr>
      <vt:lpstr>'6'!id_48217_6_36041_3_A</vt:lpstr>
      <vt:lpstr>'6'!id_48217_6_36041_3_B</vt:lpstr>
      <vt:lpstr>'6'!id_48217_6_36041_3_C</vt:lpstr>
      <vt:lpstr>'6'!id_48217_6_36041_3_D</vt:lpstr>
      <vt:lpstr>'6'!id_48218_6_36059_1_A</vt:lpstr>
      <vt:lpstr>'6'!id_48218_6_36059_1_B</vt:lpstr>
      <vt:lpstr>'6'!id_48218_6_36059_1_C</vt:lpstr>
      <vt:lpstr>'6'!id_48218_6_36059_1_D</vt:lpstr>
      <vt:lpstr>'6'!id_48218_6_36059_2_A</vt:lpstr>
      <vt:lpstr>'6'!id_48218_6_36059_2_B</vt:lpstr>
      <vt:lpstr>'6'!id_48218_6_36059_2_C</vt:lpstr>
      <vt:lpstr>'6'!id_48218_6_36059_2_D</vt:lpstr>
      <vt:lpstr>'6'!id_48218_6_36059_3_A</vt:lpstr>
      <vt:lpstr>'6'!id_48218_6_36059_3_B</vt:lpstr>
      <vt:lpstr>'6'!id_48218_6_36059_3_C</vt:lpstr>
      <vt:lpstr>'6'!id_48218_6_36059_3_D</vt:lpstr>
      <vt:lpstr>'6'!id_48219_6_36061_1_A</vt:lpstr>
      <vt:lpstr>'6'!id_48219_6_36061_1_B</vt:lpstr>
      <vt:lpstr>'6'!id_48219_6_36061_1_C</vt:lpstr>
      <vt:lpstr>'6'!id_48219_6_36061_1_D</vt:lpstr>
      <vt:lpstr>'6'!id_48219_6_36061_2_A</vt:lpstr>
      <vt:lpstr>'6'!id_48219_6_36061_2_B</vt:lpstr>
      <vt:lpstr>'6'!id_48219_6_36061_2_C</vt:lpstr>
      <vt:lpstr>'6'!id_48219_6_36061_2_D</vt:lpstr>
      <vt:lpstr>'6'!id_48219_6_36061_3_A</vt:lpstr>
      <vt:lpstr>'6'!id_48219_6_36061_3_B</vt:lpstr>
      <vt:lpstr>'6'!id_48219_6_36061_3_C</vt:lpstr>
      <vt:lpstr>'6'!id_48219_6_36061_3_D</vt:lpstr>
      <vt:lpstr>'8'!id_48220_8_36051_1_A</vt:lpstr>
      <vt:lpstr>'8'!id_48220_8_36051_1_B</vt:lpstr>
      <vt:lpstr>'8'!id_48220_8_36051_1_C</vt:lpstr>
      <vt:lpstr>'8'!id_48220_8_36051_1_D</vt:lpstr>
      <vt:lpstr>'8'!id_48220_8_36051_2_A</vt:lpstr>
      <vt:lpstr>'8'!id_48220_8_36051_2_B</vt:lpstr>
      <vt:lpstr>'8'!id_48220_8_36051_2_C</vt:lpstr>
      <vt:lpstr>'8'!id_48220_8_36051_2_D</vt:lpstr>
      <vt:lpstr>'8'!id_48220_8_36051_3_A</vt:lpstr>
      <vt:lpstr>'8'!id_48220_8_36051_3_B</vt:lpstr>
      <vt:lpstr>'8'!id_48220_8_36051_3_C</vt:lpstr>
      <vt:lpstr>'8'!id_48220_8_36051_3_D</vt:lpstr>
      <vt:lpstr>'8'!id_48221_8_36060_1_A</vt:lpstr>
      <vt:lpstr>'8'!id_48221_8_36060_1_B</vt:lpstr>
      <vt:lpstr>'8'!id_48221_8_36060_1_C</vt:lpstr>
      <vt:lpstr>'8'!id_48221_8_36060_1_D</vt:lpstr>
      <vt:lpstr>'8'!id_48221_8_36060_2_A</vt:lpstr>
      <vt:lpstr>'8'!id_48221_8_36060_2_B</vt:lpstr>
      <vt:lpstr>'8'!id_48221_8_36060_2_C</vt:lpstr>
      <vt:lpstr>'8'!id_48221_8_36060_2_D</vt:lpstr>
      <vt:lpstr>'8'!id_48221_8_36060_3_A</vt:lpstr>
      <vt:lpstr>'8'!id_48221_8_36060_3_B</vt:lpstr>
      <vt:lpstr>'8'!id_48221_8_36060_3_C</vt:lpstr>
      <vt:lpstr>'8'!id_48221_8_36060_3_D</vt:lpstr>
      <vt:lpstr>'8'!id_48222_8_36067_1_A</vt:lpstr>
      <vt:lpstr>'8'!id_48222_8_36067_1_B</vt:lpstr>
      <vt:lpstr>'8'!id_48222_8_36067_1_C</vt:lpstr>
      <vt:lpstr>'8'!id_48222_8_36067_1_D</vt:lpstr>
      <vt:lpstr>'8'!id_48222_8_36067_2_A</vt:lpstr>
      <vt:lpstr>'8'!id_48222_8_36067_2_B</vt:lpstr>
      <vt:lpstr>'8'!id_48222_8_36067_2_C</vt:lpstr>
      <vt:lpstr>'8'!id_48222_8_36067_2_D</vt:lpstr>
      <vt:lpstr>'8'!id_48222_8_36067_3_A</vt:lpstr>
      <vt:lpstr>'8'!id_48222_8_36067_3_B</vt:lpstr>
      <vt:lpstr>'8'!id_48222_8_36067_3_C</vt:lpstr>
      <vt:lpstr>'8'!id_48222_8_36067_3_D</vt:lpstr>
      <vt:lpstr>'8'!id_48223_8_36041_1_A</vt:lpstr>
      <vt:lpstr>'8'!id_48223_8_36041_1_B</vt:lpstr>
      <vt:lpstr>'8'!id_48223_8_36041_1_C</vt:lpstr>
      <vt:lpstr>'8'!id_48223_8_36041_1_D</vt:lpstr>
      <vt:lpstr>'8'!id_48223_8_36041_2_A</vt:lpstr>
      <vt:lpstr>'8'!id_48223_8_36041_2_B</vt:lpstr>
      <vt:lpstr>'8'!id_48223_8_36041_2_C</vt:lpstr>
      <vt:lpstr>'8'!id_48223_8_36041_2_D</vt:lpstr>
      <vt:lpstr>'8'!id_48223_8_36041_3_A</vt:lpstr>
      <vt:lpstr>'8'!id_48223_8_36041_3_B</vt:lpstr>
      <vt:lpstr>'8'!id_48223_8_36041_3_C</vt:lpstr>
      <vt:lpstr>'8'!id_48223_8_36041_3_D</vt:lpstr>
      <vt:lpstr>'9'!id_48224_9_36056_1_A</vt:lpstr>
      <vt:lpstr>'9'!id_48224_9_36056_1_B</vt:lpstr>
      <vt:lpstr>'9'!id_48224_9_36056_1_C</vt:lpstr>
      <vt:lpstr>'9'!id_48224_9_36056_1_D</vt:lpstr>
      <vt:lpstr>'9'!id_48224_9_36056_2_A</vt:lpstr>
      <vt:lpstr>'9'!id_48224_9_36056_2_B</vt:lpstr>
      <vt:lpstr>'9'!id_48224_9_36056_2_C</vt:lpstr>
      <vt:lpstr>'9'!id_48224_9_36056_2_D</vt:lpstr>
      <vt:lpstr>'9'!id_48224_9_36056_3_A</vt:lpstr>
      <vt:lpstr>'9'!id_48224_9_36056_3_B</vt:lpstr>
      <vt:lpstr>'9'!id_48224_9_36056_3_C</vt:lpstr>
      <vt:lpstr>'9'!id_48224_9_36056_3_D</vt:lpstr>
      <vt:lpstr>'9'!id_48225_9_36060_1_A</vt:lpstr>
      <vt:lpstr>'9'!id_48225_9_36060_1_B</vt:lpstr>
      <vt:lpstr>'9'!id_48225_9_36060_1_C</vt:lpstr>
      <vt:lpstr>'9'!id_48225_9_36060_1_D</vt:lpstr>
      <vt:lpstr>'9'!id_48225_9_36060_2_A</vt:lpstr>
      <vt:lpstr>'9'!id_48225_9_36060_2_B</vt:lpstr>
      <vt:lpstr>'9'!id_48225_9_36060_2_C</vt:lpstr>
      <vt:lpstr>'9'!id_48225_9_36060_2_D</vt:lpstr>
      <vt:lpstr>'9'!id_48225_9_36060_3_A</vt:lpstr>
      <vt:lpstr>'9'!id_48225_9_36060_3_B</vt:lpstr>
      <vt:lpstr>'9'!id_48225_9_36060_3_C</vt:lpstr>
      <vt:lpstr>'9'!id_48225_9_36060_3_D</vt:lpstr>
      <vt:lpstr>'9'!id_48226_9_36057_1_A</vt:lpstr>
      <vt:lpstr>'9'!id_48226_9_36057_1_B</vt:lpstr>
      <vt:lpstr>'9'!id_48226_9_36057_1_C</vt:lpstr>
      <vt:lpstr>'9'!id_48226_9_36057_1_D</vt:lpstr>
      <vt:lpstr>'9'!id_48226_9_36057_2_A</vt:lpstr>
      <vt:lpstr>'9'!id_48226_9_36057_2_B</vt:lpstr>
      <vt:lpstr>'9'!id_48226_9_36057_2_C</vt:lpstr>
      <vt:lpstr>'9'!id_48226_9_36057_2_D</vt:lpstr>
      <vt:lpstr>'9'!id_48226_9_36057_3_A</vt:lpstr>
      <vt:lpstr>'9'!id_48226_9_36057_3_B</vt:lpstr>
      <vt:lpstr>'9'!id_48226_9_36057_3_C</vt:lpstr>
      <vt:lpstr>'9'!id_48226_9_36057_3_D</vt:lpstr>
      <vt:lpstr>'8'!id_48233_8_36062_1_A</vt:lpstr>
      <vt:lpstr>'8'!id_48233_8_36062_1_B</vt:lpstr>
      <vt:lpstr>'8'!id_48233_8_36062_1_C</vt:lpstr>
      <vt:lpstr>'8'!id_48233_8_36062_1_D</vt:lpstr>
      <vt:lpstr>'8'!id_48233_8_36062_2_A</vt:lpstr>
      <vt:lpstr>'8'!id_48233_8_36062_2_B</vt:lpstr>
      <vt:lpstr>'8'!id_48233_8_36062_2_C</vt:lpstr>
      <vt:lpstr>'8'!id_48233_8_36062_2_D</vt:lpstr>
      <vt:lpstr>'8'!id_48233_8_36062_3_A</vt:lpstr>
      <vt:lpstr>'8'!id_48233_8_36062_3_B</vt:lpstr>
      <vt:lpstr>'8'!id_48233_8_36062_3_C</vt:lpstr>
      <vt:lpstr>'8'!id_48233_8_36062_3_D</vt:lpstr>
      <vt:lpstr>'9'!id_48237_9_36062_1_A</vt:lpstr>
      <vt:lpstr>'9'!id_48237_9_36062_1_B</vt:lpstr>
      <vt:lpstr>'9'!id_48237_9_36062_1_C</vt:lpstr>
      <vt:lpstr>'9'!id_48237_9_36062_1_D</vt:lpstr>
      <vt:lpstr>'9'!id_48237_9_36062_2_A</vt:lpstr>
      <vt:lpstr>'9'!id_48237_9_36062_2_B</vt:lpstr>
      <vt:lpstr>'9'!id_48237_9_36062_2_C</vt:lpstr>
      <vt:lpstr>'9'!id_48237_9_36062_2_D</vt:lpstr>
      <vt:lpstr>'9'!id_48237_9_36062_3_A</vt:lpstr>
      <vt:lpstr>'9'!id_48237_9_36062_3_B</vt:lpstr>
      <vt:lpstr>'9'!id_48237_9_36062_3_C</vt:lpstr>
      <vt:lpstr>'9'!id_48237_9_36062_3_D</vt:lpstr>
      <vt:lpstr>'9'!id_48261_9_36049_1_A</vt:lpstr>
      <vt:lpstr>'9'!id_48261_9_36049_1_B</vt:lpstr>
      <vt:lpstr>'9'!id_48261_9_36049_1_C</vt:lpstr>
      <vt:lpstr>'9'!id_48261_9_36049_1_D</vt:lpstr>
      <vt:lpstr>'9'!id_48261_9_36049_2_A</vt:lpstr>
      <vt:lpstr>'9'!id_48261_9_36049_2_B</vt:lpstr>
      <vt:lpstr>'9'!id_48261_9_36049_2_C</vt:lpstr>
      <vt:lpstr>'9'!id_48261_9_36049_2_D</vt:lpstr>
      <vt:lpstr>'9'!id_48261_9_36049_3_A</vt:lpstr>
      <vt:lpstr>'9'!id_48261_9_36049_3_B</vt:lpstr>
      <vt:lpstr>'9'!id_48261_9_36049_3_C</vt:lpstr>
      <vt:lpstr>'9'!id_48261_9_36049_3_D</vt:lpstr>
      <vt:lpstr>'8'!id_48262_8_36054_1_A</vt:lpstr>
      <vt:lpstr>'8'!id_48262_8_36054_1_B</vt:lpstr>
      <vt:lpstr>'8'!id_48262_8_36054_1_C</vt:lpstr>
      <vt:lpstr>'8'!id_48262_8_36054_1_D</vt:lpstr>
      <vt:lpstr>'8'!id_48262_8_36054_2_A</vt:lpstr>
      <vt:lpstr>'8'!id_48262_8_36054_2_B</vt:lpstr>
      <vt:lpstr>'8'!id_48262_8_36054_2_C</vt:lpstr>
      <vt:lpstr>'8'!id_48262_8_36054_2_D</vt:lpstr>
      <vt:lpstr>'8'!id_48262_8_36054_3_A</vt:lpstr>
      <vt:lpstr>'8'!id_48262_8_36054_3_B</vt:lpstr>
      <vt:lpstr>'8'!id_48262_8_36054_3_C</vt:lpstr>
      <vt:lpstr>'8'!id_48262_8_36054_3_D</vt:lpstr>
      <vt:lpstr>'1'!Print_Titles</vt:lpstr>
      <vt:lpstr>'2'!Print_Titles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  <vt:lpstr>'9'!Print_Titles</vt:lpstr>
      <vt:lpstr>'GK1'!Print_Titles</vt:lpstr>
      <vt:lpstr>'GK2'!Print_Titles</vt:lpstr>
      <vt:lpstr>'GK3'!Print_Titles</vt:lpstr>
      <vt:lpstr>GKGK4!Print_Titles</vt:lpstr>
      <vt:lpstr>'GKM3'!Print_Titles</vt:lpstr>
      <vt:lpstr>'GTK3'!Print_Titles</vt:lpstr>
      <vt:lpstr>'GTK4'!Print_Titles</vt:lpstr>
      <vt:lpstr>ResultTemplate!Print_Titles</vt:lpstr>
      <vt:lpstr>TRAGK2!Print_Titles</vt:lpstr>
      <vt:lpstr>TRAK1!Print_Titles</vt:lpstr>
      <vt:lpstr>'1'!results</vt:lpstr>
      <vt:lpstr>'2'!results</vt:lpstr>
      <vt:lpstr>'3'!results</vt:lpstr>
      <vt:lpstr>'4'!results</vt:lpstr>
      <vt:lpstr>'5'!results</vt:lpstr>
      <vt:lpstr>'6'!results</vt:lpstr>
      <vt:lpstr>'7'!results</vt:lpstr>
      <vt:lpstr>'8'!results</vt:lpstr>
      <vt:lpstr>'9'!results</vt:lpstr>
      <vt:lpstr>'GK1'!results</vt:lpstr>
      <vt:lpstr>'GK2'!results</vt:lpstr>
      <vt:lpstr>'GK3'!results</vt:lpstr>
      <vt:lpstr>GKGK4!results</vt:lpstr>
      <vt:lpstr>'GKM3'!results</vt:lpstr>
      <vt:lpstr>'GTK3'!results</vt:lpstr>
      <vt:lpstr>'GTK4'!results</vt:lpstr>
      <vt:lpstr>ResultTemplate!results</vt:lpstr>
      <vt:lpstr>TRAGK2!results</vt:lpstr>
      <vt:lpstr>TRAK1!results</vt:lpstr>
      <vt:lpstr>'1'!round1</vt:lpstr>
      <vt:lpstr>'2'!round1</vt:lpstr>
      <vt:lpstr>'3'!round1</vt:lpstr>
      <vt:lpstr>'4'!round1</vt:lpstr>
      <vt:lpstr>'5'!round1</vt:lpstr>
      <vt:lpstr>'6'!round1</vt:lpstr>
      <vt:lpstr>'7'!round1</vt:lpstr>
      <vt:lpstr>'8'!round1</vt:lpstr>
      <vt:lpstr>'9'!round1</vt:lpstr>
      <vt:lpstr>'GK1'!round1</vt:lpstr>
      <vt:lpstr>'GK2'!round1</vt:lpstr>
      <vt:lpstr>'GK3'!round1</vt:lpstr>
      <vt:lpstr>GKGK4!round1</vt:lpstr>
      <vt:lpstr>'GKM3'!round1</vt:lpstr>
      <vt:lpstr>'GTK3'!round1</vt:lpstr>
      <vt:lpstr>'GTK4'!round1</vt:lpstr>
      <vt:lpstr>ResultTemplate!round1</vt:lpstr>
      <vt:lpstr>TRAGK2!round1</vt:lpstr>
      <vt:lpstr>TRAK1!round1</vt:lpstr>
      <vt:lpstr>'1'!round2</vt:lpstr>
      <vt:lpstr>'2'!round2</vt:lpstr>
      <vt:lpstr>'3'!round2</vt:lpstr>
      <vt:lpstr>'4'!round2</vt:lpstr>
      <vt:lpstr>'5'!round2</vt:lpstr>
      <vt:lpstr>'6'!round2</vt:lpstr>
      <vt:lpstr>'7'!round2</vt:lpstr>
      <vt:lpstr>'8'!round2</vt:lpstr>
      <vt:lpstr>'9'!round2</vt:lpstr>
      <vt:lpstr>'GK1'!round2</vt:lpstr>
      <vt:lpstr>'GK2'!round2</vt:lpstr>
      <vt:lpstr>'GK3'!round2</vt:lpstr>
      <vt:lpstr>GKGK4!round2</vt:lpstr>
      <vt:lpstr>'GKM3'!round2</vt:lpstr>
      <vt:lpstr>'GTK3'!round2</vt:lpstr>
      <vt:lpstr>'GTK4'!round2</vt:lpstr>
      <vt:lpstr>ResultTemplate!round2</vt:lpstr>
      <vt:lpstr>TRAGK2!round2</vt:lpstr>
      <vt:lpstr>TRAK1!round2</vt:lpstr>
      <vt:lpstr>'1'!round3</vt:lpstr>
      <vt:lpstr>'2'!round3</vt:lpstr>
      <vt:lpstr>'3'!round3</vt:lpstr>
      <vt:lpstr>'4'!round3</vt:lpstr>
      <vt:lpstr>'5'!round3</vt:lpstr>
      <vt:lpstr>'6'!round3</vt:lpstr>
      <vt:lpstr>'7'!round3</vt:lpstr>
      <vt:lpstr>'8'!round3</vt:lpstr>
      <vt:lpstr>'9'!round3</vt:lpstr>
      <vt:lpstr>'GK1'!round3</vt:lpstr>
      <vt:lpstr>'GK2'!round3</vt:lpstr>
      <vt:lpstr>'GK3'!round3</vt:lpstr>
      <vt:lpstr>GKGK4!round3</vt:lpstr>
      <vt:lpstr>'GKM3'!round3</vt:lpstr>
      <vt:lpstr>'GTK3'!round3</vt:lpstr>
      <vt:lpstr>'GTK4'!round3</vt:lpstr>
      <vt:lpstr>ResultTemplate!round3</vt:lpstr>
      <vt:lpstr>TRAGK2!round3</vt:lpstr>
      <vt:lpstr>TRAK1!round3</vt:lpstr>
      <vt:lpstr>'1'!round4</vt:lpstr>
      <vt:lpstr>'2'!round4</vt:lpstr>
      <vt:lpstr>'3'!round4</vt:lpstr>
      <vt:lpstr>'4'!round4</vt:lpstr>
      <vt:lpstr>'5'!round4</vt:lpstr>
      <vt:lpstr>'6'!round4</vt:lpstr>
      <vt:lpstr>'7'!round4</vt:lpstr>
      <vt:lpstr>'8'!round4</vt:lpstr>
      <vt:lpstr>'9'!round4</vt:lpstr>
      <vt:lpstr>'GK1'!round4</vt:lpstr>
      <vt:lpstr>'GK2'!round4</vt:lpstr>
      <vt:lpstr>'GK3'!round4</vt:lpstr>
      <vt:lpstr>GKGK4!round4</vt:lpstr>
      <vt:lpstr>'GKM3'!round4</vt:lpstr>
      <vt:lpstr>'GTK3'!round4</vt:lpstr>
      <vt:lpstr>'GTK4'!round4</vt:lpstr>
      <vt:lpstr>ResultTemplate!round4</vt:lpstr>
      <vt:lpstr>TRAGK2!round4</vt:lpstr>
      <vt:lpstr>TRAK1!round4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Lundström</cp:lastModifiedBy>
  <cp:lastPrinted>2017-10-03T11:58:36Z</cp:lastPrinted>
  <dcterms:created xsi:type="dcterms:W3CDTF">2017-06-20T09:54:48Z</dcterms:created>
  <dcterms:modified xsi:type="dcterms:W3CDTF">2024-09-28T09:00:05Z</dcterms:modified>
</cp:coreProperties>
</file>