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324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8F562D3-2DC2-4A94-AEA0-6B5B9B2E15B8}" xr6:coauthVersionLast="47" xr6:coauthVersionMax="47" xr10:uidLastSave="{00000000-0000-0000-0000-000000000000}"/>
  <x:bookViews>
    <x:workbookView xWindow="43080" yWindow="-120" windowWidth="38640" windowHeight="21240" tabRatio="966" firstSheet="14" activeTab="14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</x:calcChain>
</file>

<file path=xl/sharedStrings.xml><?xml version="1.0" encoding="utf-8"?>
<x:sst xmlns:x="http://schemas.openxmlformats.org/spreadsheetml/2006/main" count="225" uniqueCount="225">
  <x:si>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</x:si>
  <x:si>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</x:si>
  <x:si>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</x:si>
  <x:si>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</x:si>
  <x:si>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</x:si>
  <x:si>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</x:si>
  <x:si>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</x:si>
  <x:si>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</x:si>
  <x:si>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</x:si>
  <x:si>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</x:si>
  <x:si>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</x:si>
  <x:si>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</x:si>
  <x:si>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</x:si>
  <x:si>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</x:si>
  <x:si>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</x:si>
  <x:si>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</x:si>
  <x:si>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</x:si>
  <x:si>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</x:si>
  <x:si>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</x:si>
  <x:si>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</x:si>
  <x:si>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</x:si>
  <x:si>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</x:si>
  <x:si>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</x:si>
  <x:si>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</x:si>
  <x:si>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</x:si>
  <x:si>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</x:si>
  <x:si>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</x:si>
  <x:si>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</x:si>
  <x:si>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</x:si>
  <x:si>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</x:si>
  <x:si>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</x:si>
  <x:si>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</x:si>
  <x:si>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</x:si>
  <x:si>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</x:si>
  <x:si>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</x:si>
  <x:si>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</x:si>
  <x:si>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</x:si>
  <x:si>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</x:si>
  <x:si>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</x:si>
  <x:si>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</x:si>
  <x:si>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</x:si>
  <x:si>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</x:si>
  <x:si>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</x:si>
  <x:si>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</x:si>
  <x:si>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</x:si>
  <x:si>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</x:si>
  <x:si>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</x:si>
  <x:si>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</x:si>
  <x:si>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</x:si>
  <x:si>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</x:si>
  <x:si>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</x:si>
  <x:si>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</x:si>
  <x:si>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</x:si>
  <x:si>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</x:si>
  <x:si>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</x:si>
  <x:si>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</x:si>
  <x:si>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</x:si>
  <x:si>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Hästpoäng</x:t>
  </x:si>
  <x:si>
    <x:t>Bord</x:t>
  </x:si>
  <x:si>
    <x:t>Datum:</x:t>
  </x:si>
  <x:si>
    <x:t>Klass nr</x:t>
  </x:si>
  <x:si>
    <x:t>Tävlingsplats:</x:t>
  </x:si>
  <x:si>
    <x:t>Moment</x:t>
  </x:si>
  <x:si>
    <x:t>Voltigör:</x:t>
  </x:si>
  <x:si>
    <x:t>Klubb:</x:t>
  </x:si>
  <x:si>
    <x:t>Arm nr</x:t>
  </x:si>
  <x:si>
    <x:t>Nation:</x:t>
  </x:si>
  <x:si>
    <x:t>Häst:</x:t>
  </x:si>
  <x:si>
    <x:t>Linförare: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</x:si>
  <x:si>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</x:si>
  <x:si>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</x:si>
  <x:si>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</x:si>
  <x:si>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</x:si>
  <x:si>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</x:si>
  <x:si>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</x:si>
  <x:si>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</x:si>
  <x:si>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</x:si>
  <x:si>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</x:si>
  <x:si>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</x:si>
  <x:si>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</x:si>
  <x:si>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</x:si>
  <x:si>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</x:si>
  <x:si>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</x:si>
  <x:si>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</x:si>
  <x:si>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</x:si>
  <x:si>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</x:si>
  <x:si>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</x:si>
  <x:si>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</x:si>
  <x:si>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</x:si>
  <x:si>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</x:si>
  <x:si>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</x:si>
  <x:si>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</x:si>
  <x:si>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</x:si>
  <x:si>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</x:si>
  <x:si>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</x:si>
  <x:si>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</x:si>
  <x:si>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</x:si>
  <x:si>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</x:si>
  <x:si>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</x:si>
  <x:si>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</x:si>
  <x:si>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</x:si>
  <x:si>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</x:si>
  <x:si>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</x:si>
  <x:si>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</x:si>
  <x:si>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</x:si>
  <x:si>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</x:si>
  <x:si>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</x:si>
  <x:si>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</x:si>
  <x:si>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</x:si>
  <x:si>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</x:si>
  <x:si>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</x:si>
  <x:si>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</x:si>
  <x:si>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</x:si>
  <x:si>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</x:si>
  <x:si>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</x:si>
  <x:si>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</x:si>
  <x:si>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</x:si>
  <x:si>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</x:si>
  <x:si>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</x:si>
  <x:si>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</x:si>
  <x:si>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</x:si>
  <x:si>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</x:si>
  <x:si>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</x:si>
  <x:si>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</x:si>
  <x:si>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</x:si>
  <x:si>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</x:si>
  <x:si>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</x:si>
  <x:si>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</x:si>
  <x:si>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</x:si>
  <x:si>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</x:si>
  <x:si>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</x:si>
  <x:si>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</x:si>
  <x:si>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</x:si>
  <x:si>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</x:si>
  <x:si>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</x:si>
  <x:si>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</x:si>
  <x:si>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</x:si>
  <x:si>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</x:si>
  <x:si>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</x:si>
  <x:si>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</x:si>
  <x:si>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</x:si>
  <x:si>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</x:si>
  <x:si>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</x:si>
  <x:si>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</x:si>
  <x:si>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</x:si>
  <x:si>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</x:si>
  <x:si>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</x:si>
  <x:si>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</x:si>
  <x:si>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</x:si>
  <x:si>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</x:si>
  <x:si>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</x:si>
  <x:si>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</x:si>
  <x:si>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</x:si>
  <x:si>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</x:si>
  <x:si>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</x:si>
  <x:si>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</x:si>
  <x:si>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</x:si>
  <x:si>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</x:si>
  <x:si>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</x:si>
  <x:si>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</x:si>
  <x:si>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</x:si>
  <x:si>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</x:si>
  <x:si>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</x:si>
  <x:si>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</x:si>
  <x:si>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</x:si>
  <x:si>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</x:si>
  <x:si>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</x:si>
  <x:si>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</x:si>
  <x:si>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</x:si>
  <x:si>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</x:si>
  <x:si>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</x:si>
  <x:si>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</x:si>
  <x:si>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</x:si>
  <x:si>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</x:si>
  <x:si>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</x:si>
  <x:si>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</x:si>
  <x:si>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</x:si>
  <x:si>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</x:si>
  <x:si>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</x:si>
  <x:si>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</x:si>
  <x:si>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</x:si>
  <x:si>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</x:si>
  <x:si>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</x:si>
  <x:si>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</x:si>
  <x:si>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</x:si>
  <x:si>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</x:si>
  <x:si>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</x:si>
  <x:si>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</x:si>
  <x:si>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id_48927_3_36120_2_A</x:t>
  </x:si>
  <x:si>
    <x:t>Individuellt tekniskt test Young Vaulter</x:t>
  </x:si>
  <x:si>
    <x:t>A</x:t>
  </x:si>
  <x:si>
    <x:t>3</x:t>
  </x:si>
  <x:si>
    <x:t>Uppsala</x:t>
  </x:si>
  <x:si>
    <x:t>Tekn kür</x:t>
  </x:si>
  <x:si>
    <x:t>Novalie Wall</x:t>
  </x:si>
  <x:si>
    <x:t>Uppsala Voltige</x:t>
  </x:si>
  <x:si>
    <x:t>Svart 13</x:t>
  </x:si>
  <x:si>
    <x:t>SE</x:t>
  </x:si>
  <x:si>
    <x:t>-</x:t>
  </x:si>
  <x:si>
    <x:t>Tekniska övningar (3 valfria)</x:t>
  </x:si>
  <x:si>
    <x:t>/ 4</x:t>
  </x:si>
  <x:si>
    <x:t>Anna Andersson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</x:si>
  <x:si>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</x:si>
  <x:si>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</x:si>
  <x:si>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</x:si>
  <x:si>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</x:si>
  <x:si>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</x:si>
  <x:si>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</x:si>
  <x:si>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</x:si>
  <x:si>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</x:si>
  <x:si>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</x:si>
  <x:si>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</x:si>
  <x:si>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</x:si>
  <x:si>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</x:si>
  <x:si>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</x:si>
  <x:si>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</x:si>
  <x:si>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</x:si>
  <x:si>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</x:si>
  <x:si>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</x:si>
  <x:si>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id_48927_3_36120_2_B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</x:si>
  <x:si>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</x:si>
  <x:si>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</x:si>
  <x:si>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</x:si>
  <x:si>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</x:si>
  <x:si>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Joanna Stålenheim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</x:si>
</x:sst>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00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5" borderId="0" applyNumberFormat="1" applyFill="0" applyBorder="0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1" fillId="0" borderId="5" xfId="5" applyFont="1" applyBorder="1" applyAlignment="1">
      <x:alignment vertical="top"/>
    </x:xf>
    <x:xf numFmtId="0" fontId="1" fillId="0" borderId="0" xfId="5" applyFont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5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6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7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8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9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0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1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2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3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4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5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6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7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8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1" /><Relationship Type="http://schemas.openxmlformats.org/officeDocument/2006/relationships/vmlDrawing" Target="/xl/drawings/vmldrawing15.vml" Id="rId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3.bin" Id="rId1" /><Relationship Type="http://schemas.openxmlformats.org/officeDocument/2006/relationships/vmlDrawing" Target="/xl/drawings/vmldrawing16.vml" Id="rId2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4.bin" Id="rId1" /><Relationship Type="http://schemas.openxmlformats.org/officeDocument/2006/relationships/vmlDrawing" Target="/xl/drawings/vmldrawing17.vml" Id="rId2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5.bin" Id="rId1" /><Relationship Type="http://schemas.openxmlformats.org/officeDocument/2006/relationships/vmlDrawing" Target="/xl/drawings/vmldrawing18.vml" Id="rId2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6.bin" Id="rId1" /><Relationship Type="http://schemas.openxmlformats.org/officeDocument/2006/relationships/vmlDrawing" Target="/xl/drawings/vmldrawing19.vml" Id="rId2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7.bin" Id="rId1" /><Relationship Type="http://schemas.openxmlformats.org/officeDocument/2006/relationships/vmlDrawing" Target="/xl/drawings/vmldrawing20.vml" Id="rId2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8.bin" Id="rId1" /><Relationship Type="http://schemas.openxmlformats.org/officeDocument/2006/relationships/vmlDrawing" Target="/xl/drawings/vmldrawing21.vml" Id="rId2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drawing" Target="../drawings/drawing1.xml" Id="rId2" /><Relationship Type="http://schemas.openxmlformats.org/officeDocument/2006/relationships/printerSettings" Target="../printerSettings/printerSettings9.bin" Id="rId1" /><Relationship Type="http://schemas.openxmlformats.org/officeDocument/2006/relationships/vmlDrawing" Target="/xl/drawings/vmldrawing22.vml" Id="rId3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drawing" Target="../drawings/drawing2.xml" Id="rId2" /><Relationship Type="http://schemas.openxmlformats.org/officeDocument/2006/relationships/printerSettings" Target="../printerSettings/printerSettings10.bin" Id="rId1" /><Relationship Type="http://schemas.openxmlformats.org/officeDocument/2006/relationships/vmlDrawing" Target="/xl/drawings/vmldrawing23.vml" Id="rId3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drawing" Target="../drawings/drawing3.xml" Id="rId2" /><Relationship Type="http://schemas.openxmlformats.org/officeDocument/2006/relationships/printerSettings" Target="../printerSettings/printerSettings11.bin" Id="rId1" /><Relationship Type="http://schemas.openxmlformats.org/officeDocument/2006/relationships/vmlDrawing" Target="/xl/drawings/vmldrawing24.vml" Id="rId3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2.bin" Id="rId1" /><Relationship Type="http://schemas.openxmlformats.org/officeDocument/2006/relationships/vmlDrawing" Target="/xl/drawings/vmldrawing25.vml" Id="rId2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3.bin" Id="rId1" /><Relationship Type="http://schemas.openxmlformats.org/officeDocument/2006/relationships/vmlDrawing" Target="/xl/drawings/vmldrawing26.vml" Id="rId2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4.bin" Id="rId1" /><Relationship Type="http://schemas.openxmlformats.org/officeDocument/2006/relationships/vmlDrawing" Target="/xl/drawings/vmldrawing27.vml" Id="rId2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5.bin" Id="rId1" /><Relationship Type="http://schemas.openxmlformats.org/officeDocument/2006/relationships/vmlDrawing" Target="/xl/drawings/vmldrawing28.vml" Id="rId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s="0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s="0" customFormat="1" ht="20.1" customHeight="1" x14ac:dyDescent="0.35">
      <x:c r="B16" s="205" t="s">
        <x:v>9</x:v>
      </x:c>
      <x:c r="C16" s="0" t="s"/>
      <x:c r="F16" s="205" t="s">
        <x:v>10</x:v>
      </x:c>
    </x:row>
    <x:row r="17" spans="1:18" s="0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s="0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s="0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s="0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s="0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s="0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s="0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s="0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s="0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s="0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s="0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s="0" customFormat="1" ht="20.1" customHeight="1" x14ac:dyDescent="0.35">
      <x:c r="B31" s="205" t="s">
        <x:v>9</x:v>
      </x:c>
      <x:c r="F31" s="205" t="s">
        <x:v>10</x:v>
      </x:c>
    </x:row>
    <x:row r="32" spans="1:18" s="0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s="0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s="0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s="0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s="0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s="0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s="0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s="0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s="0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s="0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s="0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s="0" customFormat="1" ht="13.15" customHeight="1" x14ac:dyDescent="0.4">
      <x:c r="A46" s="204" t="s">
        <x:v>34</x:v>
      </x:c>
    </x:row>
    <x:row r="48" spans="1:18" s="0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s="0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s="0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s="0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s="0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s="0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s="0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s="0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s="0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s="0" customFormat="1" ht="13.15" customHeight="1" x14ac:dyDescent="0.4">
      <x:c r="A59" s="204" t="s">
        <x:v>37</x:v>
      </x:c>
    </x:row>
    <x:row r="61" spans="1:18" s="0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s="0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s="0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s="0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s="0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s="0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s="0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s="0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s="0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s="0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s="0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s="0" customFormat="1" ht="26.25" customHeight="1" x14ac:dyDescent="0.35">
      <x:c r="F79" s="228" t="s"/>
    </x:row>
    <x:row r="80" spans="1:18" s="0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s="0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23" sqref="B23 B23:C23"/>
    </x:sheetView>
  </x:sheetViews>
  <x:sheetFormatPr defaultColWidth="9.199219" defaultRowHeight="12.4" x14ac:dyDescent="0.3"/>
  <x:cols>
    <x:col min="1" max="1" width="5.730469" style="1" customWidth="1"/>
    <x:col min="2" max="2" width="10.730469" style="0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1" customWidth="1"/>
    <x:col min="12" max="12" width="8.730469" style="1" customWidth="1"/>
    <x:col min="13" max="13" width="7.265625" style="1" customWidth="1"/>
    <x:col min="14" max="16384" width="9.199219" style="1" customWidth="1"/>
  </x:cols>
  <x:sheetData>
    <x:row r="1" spans="1:13" s="0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s"/>
    </x:row>
    <x:row r="2" spans="1:13" s="0" customFormat="1" ht="24" customHeight="1" thickBot="1" x14ac:dyDescent="0.35">
      <x:c r="A2" s="4" t="s">
        <x:v>57</x:v>
      </x:c>
      <x:c r="H2" s="13" t="s"/>
      <x:c r="I2" s="14" t="s">
        <x:v>58</x:v>
      </x:c>
      <x:c r="J2" s="15" t="s"/>
      <x:c r="K2" s="16" t="s"/>
      <x:c r="L2" s="264" t="s"/>
    </x:row>
    <x:row r="3" spans="1:13" s="0" customFormat="1" ht="24" customHeight="1" thickBot="1" x14ac:dyDescent="0.35">
      <x:c r="A3" s="2" t="s">
        <x:v>59</x:v>
      </x:c>
      <x:c r="B3" s="2" t="s"/>
      <x:c r="C3" s="307" t="s"/>
      <x:c r="D3" s="307" t="s"/>
      <x:c r="E3" s="265" t="s"/>
      <x:c r="F3" s="265" t="s"/>
      <x:c r="H3" s="13" t="s"/>
      <x:c r="I3" s="14" t="s">
        <x:v>60</x:v>
      </x:c>
      <x:c r="J3" s="15" t="s"/>
      <x:c r="K3" s="16" t="s"/>
      <x:c r="L3" s="264" t="s"/>
    </x:row>
    <x:row r="4" spans="1:13" s="0" customFormat="1" ht="24" customHeight="1" thickBot="1" x14ac:dyDescent="0.35">
      <x:c r="A4" s="11" t="s">
        <x:v>61</x:v>
      </x:c>
      <x:c r="B4" s="11" t="s"/>
      <x:c r="C4" s="306" t="s"/>
      <x:c r="D4" s="306" t="s"/>
      <x:c r="E4" s="306" t="s"/>
      <x:c r="F4" s="306" t="s"/>
      <x:c r="H4" s="13" t="s"/>
      <x:c r="I4" s="14" t="s">
        <x:v>62</x:v>
      </x:c>
      <x:c r="J4" s="17" t="s"/>
      <x:c r="K4" s="16" t="s"/>
      <x:c r="L4" s="264" t="s"/>
    </x:row>
    <x:row r="5" spans="1:13" s="0" customFormat="1" ht="15.75" customHeight="1" thickBot="1" x14ac:dyDescent="0.35">
      <x:c r="A5" s="11" t="s">
        <x:v>63</x:v>
      </x:c>
      <x:c r="B5" s="11" t="s"/>
      <x:c r="C5" s="306" t="s"/>
      <x:c r="D5" s="306" t="s"/>
      <x:c r="E5" s="306" t="s"/>
      <x:c r="F5" s="306" t="s"/>
      <x:c r="K5" s="30" t="s"/>
    </x:row>
    <x:row r="6" spans="1:13" s="0" customFormat="1" ht="17.2" customHeight="1" thickBot="1" x14ac:dyDescent="0.35">
      <x:c r="A6" s="11" t="s">
        <x:v>64</x:v>
      </x:c>
      <x:c r="B6" s="11" t="s"/>
      <x:c r="C6" s="266" t="s"/>
      <x:c r="D6" s="266" t="s"/>
      <x:c r="E6" s="266" t="s"/>
      <x:c r="F6" s="266" t="s"/>
      <x:c r="J6" s="22" t="s">
        <x:v>65</x:v>
      </x:c>
      <x:c r="K6" s="31" t="s"/>
      <x:c r="L6" s="267" t="s"/>
    </x:row>
    <x:row r="7" spans="1:13" s="0" customFormat="1" ht="17.2" customHeight="1" x14ac:dyDescent="0.3">
      <x:c r="A7" s="2" t="s">
        <x:v>66</x:v>
      </x:c>
      <x:c r="B7" s="2" t="s"/>
      <x:c r="C7" s="306" t="s"/>
      <x:c r="D7" s="306" t="s"/>
      <x:c r="E7" s="306" t="s"/>
      <x:c r="F7" s="306" t="s"/>
      <x:c r="K7" s="30" t="s"/>
    </x:row>
    <x:row r="8" spans="1:13" s="0" customFormat="1" ht="17.2" customHeight="1" x14ac:dyDescent="0.3">
      <x:c r="A8" s="11" t="s">
        <x:v>67</x:v>
      </x:c>
      <x:c r="B8" s="11" t="s"/>
      <x:c r="C8" s="306" t="s"/>
      <x:c r="D8" s="306" t="s"/>
      <x:c r="E8" s="306" t="s"/>
      <x:c r="F8" s="306" t="s"/>
      <x:c r="K8" s="30" t="s"/>
    </x:row>
    <x:row r="9" spans="1:13" s="0" customFormat="1" ht="17.2" customHeight="1" x14ac:dyDescent="0.3">
      <x:c r="A9" s="11" t="s">
        <x:v>68</x:v>
      </x:c>
      <x:c r="B9" s="11" t="s"/>
      <x:c r="C9" s="306" t="s"/>
      <x:c r="D9" s="306" t="s"/>
      <x:c r="E9" s="306" t="s"/>
      <x:c r="F9" s="306" t="s"/>
      <x:c r="K9" s="30" t="s"/>
    </x:row>
    <x:row r="10" spans="1:13" s="0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13" s="0" customFormat="1" ht="17.2" customHeight="1" thickBot="1" x14ac:dyDescent="0.35">
      <x:c r="C11" s="268" t="s"/>
      <x:c r="D11" s="268" t="s"/>
      <x:c r="E11" s="268" t="s"/>
      <x:c r="F11" s="268" t="s"/>
      <x:c r="H11" s="308" t="s">
        <x:v>69</x:v>
      </x:c>
      <x:c r="I11" s="309" t="s"/>
      <x:c r="J11" s="310" t="s">
        <x:v>70</x:v>
      </x:c>
      <x:c r="K11" s="311" t="s"/>
      <x:c r="L11" s="312" t="s"/>
    </x:row>
    <x:row r="12" spans="1:13" s="0" customFormat="1" ht="34.5" customHeight="1" x14ac:dyDescent="0.3">
      <x:c r="A12" s="232" t="s">
        <x:v>71</x:v>
      </x:c>
      <x:c r="B12" s="317" t="s">
        <x:v>72</x:v>
      </x:c>
      <x:c r="C12" s="318" t="s"/>
      <x:c r="D12" s="318" t="s"/>
      <x:c r="E12" s="318" t="s"/>
      <x:c r="F12" s="318" t="s"/>
      <x:c r="G12" s="319" t="s"/>
      <x:c r="H12" s="484" t="s"/>
      <x:c r="I12" s="485" t="s"/>
      <x:c r="J12" s="332" t="s">
        <x:v>73</x:v>
      </x:c>
      <x:c r="K12" s="486">
        <x:f>SUM(B17:G17)/6</x:f>
      </x:c>
      <x:c r="L12" s="337">
        <x:f>ROUND(K12*0.6,3)</x:f>
      </x:c>
    </x:row>
    <x:row r="13" spans="1:13" s="0" customFormat="1" ht="31.5" customHeight="1" x14ac:dyDescent="0.3">
      <x:c r="A13" s="314" t="s"/>
      <x:c r="B13" s="320" t="s"/>
      <x:c r="C13" s="321" t="s"/>
      <x:c r="D13" s="321" t="s"/>
      <x:c r="E13" s="321" t="s"/>
      <x:c r="F13" s="321" t="s"/>
      <x:c r="G13" s="322" t="s"/>
      <x:c r="H13" s="487" t="s"/>
      <x:c r="I13" s="488" t="s"/>
      <x:c r="J13" s="333" t="s"/>
      <x:c r="K13" s="489" t="s"/>
      <x:c r="L13" s="338" t="s"/>
    </x:row>
    <x:row r="14" spans="1:13" s="0" customFormat="1" ht="38.25" customHeight="1" x14ac:dyDescent="0.3">
      <x:c r="A14" s="314" t="s"/>
      <x:c r="B14" s="320" t="s"/>
      <x:c r="C14" s="321" t="s"/>
      <x:c r="D14" s="321" t="s"/>
      <x:c r="E14" s="321" t="s"/>
      <x:c r="F14" s="321" t="s"/>
      <x:c r="G14" s="322" t="s"/>
      <x:c r="H14" s="487" t="s"/>
      <x:c r="I14" s="488" t="s"/>
      <x:c r="J14" s="333" t="s"/>
      <x:c r="K14" s="489" t="s"/>
      <x:c r="L14" s="338" t="s"/>
    </x:row>
    <x:row r="15" spans="1:13" s="0" customFormat="1" ht="70.5" customHeight="1" thickBot="1" x14ac:dyDescent="0.35">
      <x:c r="A15" s="314" t="s"/>
      <x:c r="B15" s="323" t="s"/>
      <x:c r="C15" s="324" t="s"/>
      <x:c r="D15" s="324" t="s"/>
      <x:c r="E15" s="324" t="s"/>
      <x:c r="F15" s="324" t="s"/>
      <x:c r="G15" s="325" t="s"/>
      <x:c r="H15" s="487" t="s"/>
      <x:c r="I15" s="488" t="s"/>
      <x:c r="J15" s="333" t="s"/>
      <x:c r="K15" s="489" t="s"/>
      <x:c r="L15" s="338" t="s"/>
    </x:row>
    <x:row r="16" spans="1:13" s="0" customFormat="1" ht="29" customHeight="1" thickBot="1" x14ac:dyDescent="0.4">
      <x:c r="A16" s="315" t="s"/>
      <x:c r="B16" s="271" t="s">
        <x:v>74</x:v>
      </x:c>
      <x:c r="C16" s="271" t="s">
        <x:v>75</x:v>
      </x:c>
      <x:c r="D16" s="271" t="s">
        <x:v>76</x:v>
      </x:c>
      <x:c r="E16" s="271" t="s">
        <x:v>77</x:v>
      </x:c>
      <x:c r="F16" s="271" t="s">
        <x:v>78</x:v>
      </x:c>
      <x:c r="G16" s="490" t="s">
        <x:v>79</x:v>
      </x:c>
      <x:c r="H16" s="487" t="s"/>
      <x:c r="I16" s="488" t="s"/>
      <x:c r="J16" s="333" t="s"/>
      <x:c r="K16" s="489" t="s"/>
      <x:c r="L16" s="338" t="s"/>
    </x:row>
    <x:row r="17" spans="1:13" s="0" customFormat="1" ht="32.25" customHeight="1" thickBot="1" x14ac:dyDescent="0.35">
      <x:c r="A17" s="316" t="s"/>
      <x:c r="B17" s="491" t="s"/>
      <x:c r="C17" s="492" t="s"/>
      <x:c r="D17" s="492" t="s"/>
      <x:c r="E17" s="492" t="s"/>
      <x:c r="F17" s="492" t="s"/>
      <x:c r="G17" s="493" t="s"/>
      <x:c r="H17" s="494" t="s"/>
      <x:c r="I17" s="495" t="s"/>
      <x:c r="J17" s="334" t="s"/>
      <x:c r="K17" s="489" t="s"/>
      <x:c r="L17" s="339" t="s"/>
    </x:row>
    <x:row r="18" spans="1:13" s="0" customFormat="1" ht="47.25" customHeight="1" x14ac:dyDescent="0.3">
      <x:c r="A18" s="342" t="s"/>
      <x:c r="B18" s="496" t="s">
        <x:v>80</x:v>
      </x:c>
      <x:c r="C18" s="496" t="s"/>
      <x:c r="D18" s="496" t="s"/>
      <x:c r="E18" s="496" t="s"/>
      <x:c r="F18" s="496" t="s"/>
      <x:c r="G18" s="496" t="s"/>
      <x:c r="H18" s="354" t="s"/>
      <x:c r="I18" s="136" t="s"/>
      <x:c r="J18" s="354" t="s">
        <x:v>81</x:v>
      </x:c>
      <x:c r="K18" s="497">
        <x:f>SUMPRODUCT(B23:G23,B22:G22)</x:f>
      </x:c>
      <x:c r="L18" s="357">
        <x:f>IF(K18=0,"",MAX(0.0000000001,IF(K25="",ROUND(K18*0.25,3),ROUND((K18-K25)*0.25,3))))</x:f>
      </x:c>
    </x:row>
    <x:row r="19" spans="1:13" s="0" customFormat="1" ht="18.75" customHeight="1" x14ac:dyDescent="0.3">
      <x:c r="A19" s="343" t="s"/>
      <x:c r="B19" s="498" t="s"/>
      <x:c r="C19" s="498" t="s"/>
      <x:c r="D19" s="498" t="s"/>
      <x:c r="E19" s="498" t="s"/>
      <x:c r="F19" s="498" t="s"/>
      <x:c r="G19" s="498" t="s"/>
      <x:c r="H19" s="355" t="s"/>
      <x:c r="I19" s="499" t="s"/>
      <x:c r="J19" s="355" t="s"/>
      <x:c r="K19" s="500" t="s"/>
      <x:c r="L19" s="358" t="s"/>
    </x:row>
    <x:row r="20" spans="1:13" s="0" customFormat="1" ht="13.5" customHeight="1" x14ac:dyDescent="0.3">
      <x:c r="A20" s="343" t="s"/>
      <x:c r="B20" s="501" t="s"/>
      <x:c r="C20" s="501" t="s"/>
      <x:c r="D20" s="501" t="s"/>
      <x:c r="E20" s="501" t="s"/>
      <x:c r="F20" s="501" t="s"/>
      <x:c r="G20" s="498" t="s"/>
      <x:c r="H20" s="355" t="s"/>
      <x:c r="I20" s="499" t="s"/>
      <x:c r="J20" s="355" t="s"/>
      <x:c r="K20" s="500" t="s"/>
      <x:c r="L20" s="358" t="s"/>
    </x:row>
    <x:row r="21" spans="1:13" s="0" customFormat="1" ht="13.5" customHeight="1" x14ac:dyDescent="0.3">
      <x:c r="A21" s="343" t="s"/>
      <x:c r="B21" s="367" t="s">
        <x:v>82</x:v>
      </x:c>
      <x:c r="C21" s="368" t="s"/>
      <x:c r="D21" s="369" t="s">
        <x:v>83</x:v>
      </x:c>
      <x:c r="E21" s="370" t="s"/>
      <x:c r="F21" s="371" t="s">
        <x:v>84</x:v>
      </x:c>
      <x:c r="G21" s="502" t="s"/>
      <x:c r="H21" s="355" t="s"/>
      <x:c r="I21" s="499" t="s"/>
      <x:c r="J21" s="355" t="s"/>
      <x:c r="K21" s="500" t="s"/>
      <x:c r="L21" s="358" t="s"/>
    </x:row>
    <x:row r="22" spans="1:13" s="0" customFormat="1" ht="13.5" customHeight="1" x14ac:dyDescent="0.3">
      <x:c r="A22" s="343" t="s"/>
      <x:c r="B22" s="373" t="n">
        <x:v>0.5</x:v>
      </x:c>
      <x:c r="C22" s="374" t="s"/>
      <x:c r="D22" s="297" t="n">
        <x:v>0.25</x:v>
      </x:c>
      <x:c r="E22" s="298" t="s"/>
      <x:c r="F22" s="299" t="n">
        <x:v>0.25</x:v>
      </x:c>
      <x:c r="G22" s="503" t="s"/>
      <x:c r="H22" s="355" t="s"/>
      <x:c r="I22" s="499" t="s"/>
      <x:c r="J22" s="355" t="s"/>
      <x:c r="K22" s="500" t="s"/>
      <x:c r="L22" s="358" t="s"/>
    </x:row>
    <x:row r="23" spans="1:13" s="0" customFormat="1" ht="24.75" customHeight="1" thickBot="1" x14ac:dyDescent="0.35">
      <x:c r="A23" s="343" t="s"/>
      <x:c r="B23" s="504" t="n">
        <x:v>0</x:v>
      </x:c>
      <x:c r="C23" s="505" t="s"/>
      <x:c r="D23" s="506" t="n">
        <x:v>0</x:v>
      </x:c>
      <x:c r="E23" s="507" t="s"/>
      <x:c r="F23" s="505" t="n">
        <x:v>0</x:v>
      </x:c>
      <x:c r="G23" s="508" t="s"/>
      <x:c r="H23" s="355" t="s"/>
      <x:c r="I23" s="499" t="s"/>
      <x:c r="J23" s="355" t="s"/>
      <x:c r="K23" s="500" t="s"/>
      <x:c r="L23" s="358" t="s"/>
      <x:c r="M23" s="0" t="s"/>
    </x:row>
    <x:row r="24" spans="1:13" s="483" customFormat="1" ht="9.75" customHeight="1" thickBot="1" x14ac:dyDescent="0.35">
      <x:c r="A24" s="343" t="s"/>
      <x:c r="B24" s="509" t="s"/>
      <x:c r="C24" s="510" t="s"/>
      <x:c r="D24" s="510" t="s"/>
      <x:c r="E24" s="510" t="s"/>
      <x:c r="F24" s="510" t="s"/>
      <x:c r="G24" s="512" t="s"/>
      <x:c r="H24" s="355" t="s"/>
      <x:c r="I24" s="499" t="s"/>
      <x:c r="J24" s="355" t="s"/>
      <x:c r="K24" s="513" t="s"/>
      <x:c r="L24" s="358" t="s"/>
    </x:row>
    <x:row r="25" spans="1:13" s="0" customFormat="1" ht="28.25" customHeight="1" thickBot="1" x14ac:dyDescent="0.35">
      <x:c r="A25" s="344" t="s"/>
      <x:c r="B25" s="514" t="s">
        <x:v>85</x:v>
      </x:c>
      <x:c r="C25" s="515" t="n">
        <x:v>0</x:v>
      </x:c>
      <x:c r="D25" s="515" t="s"/>
      <x:c r="E25" s="515" t="s"/>
      <x:c r="F25" s="515" t="s"/>
      <x:c r="G25" s="515" t="s"/>
      <x:c r="H25" s="356" t="s"/>
      <x:c r="I25" s="516" t="s"/>
      <x:c r="J25" s="356" t="s"/>
      <x:c r="K25" s="517">
        <x:f>IF(SUM(C25:G25)=0,"",MAX(0.0000000001,SUM(C25:G25)))</x:f>
      </x:c>
      <x:c r="L25" s="359" t="s"/>
    </x:row>
    <x:row r="26" spans="1:13" s="0" customFormat="1" ht="87.5" customHeight="1" thickBot="1" x14ac:dyDescent="0.35">
      <x:c r="A26" s="342" t="s">
        <x:v>86</x:v>
      </x:c>
      <x:c r="B26" s="496" t="s">
        <x:v>87</x:v>
      </x:c>
      <x:c r="C26" s="360" t="s"/>
      <x:c r="D26" s="360" t="s"/>
      <x:c r="E26" s="360" t="s"/>
      <x:c r="F26" s="360" t="s"/>
      <x:c r="G26" s="361" t="s"/>
      <x:c r="H26" s="362" t="s"/>
      <x:c r="I26" s="363" t="s"/>
      <x:c r="J26" s="333" t="s">
        <x:v>88</x:v>
      </x:c>
      <x:c r="K26" s="518" t="n">
        <x:v>0</x:v>
      </x:c>
      <x:c r="L26" s="338">
        <x:f>IF((K26-K27)&gt;=0,(ROUND((K26-K27)*0.15,3)),0.000000001)</x:f>
      </x:c>
    </x:row>
    <x:row r="27" spans="1:13" s="0" customFormat="1" ht="28.25" customHeight="1" thickBot="1" x14ac:dyDescent="0.35">
      <x:c r="A27" s="344" t="s"/>
      <x:c r="B27" s="519" t="s">
        <x:v>85</x:v>
      </x:c>
      <x:c r="C27" s="515" t="n">
        <x:v>0</x:v>
      </x:c>
      <x:c r="D27" s="515" t="n">
        <x:v>0</x:v>
      </x:c>
      <x:c r="E27" s="515" t="n">
        <x:v>0</x:v>
      </x:c>
      <x:c r="F27" s="515" t="n">
        <x:v>0</x:v>
      </x:c>
      <x:c r="G27" s="515" t="n">
        <x:v>0</x:v>
      </x:c>
      <x:c r="H27" s="364" t="s"/>
      <x:c r="I27" s="365" t="s"/>
      <x:c r="J27" s="366" t="s"/>
      <x:c r="K27" s="520">
        <x:f>SUM(C27:G27)</x:f>
      </x:c>
      <x:c r="L27" s="359" t="s"/>
    </x:row>
    <x:row r="28" spans="1:13" s="0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13" s="0" customFormat="1" ht="34.5" customHeight="1" thickBot="1" x14ac:dyDescent="0.35">
      <x:c r="I29" s="22" t="s">
        <x:v>57</x:v>
      </x:c>
      <x:c r="J29" s="23" t="s"/>
      <x:c r="K29" s="340">
        <x:f>SUM(L12:L26)</x:f>
      </x:c>
      <x:c r="L29" s="341" t="s"/>
    </x:row>
    <x:row r="30" spans="1:13" s="0" customFormat="1" ht="12.75" customHeight="1" x14ac:dyDescent="0.3"/>
    <x:row r="31" spans="1:13" s="0" customFormat="1" ht="12.75" customHeight="1" x14ac:dyDescent="0.3"/>
    <x:row r="32" spans="1:13" s="0" customFormat="1" ht="12.75" customHeight="1" x14ac:dyDescent="0.3"/>
    <x:row r="33" spans="1:13" s="0" customFormat="1" ht="12.75" customHeight="1" x14ac:dyDescent="0.3">
      <x:c r="A33" s="2" t="s">
        <x:v>89</x:v>
      </x:c>
      <x:c r="B33" s="29" t="s"/>
      <x:c r="C33" s="279" t="s"/>
      <x:c r="D33" s="279" t="s"/>
      <x:c r="E33" s="279" t="s"/>
      <x:c r="H33" s="2" t="s">
        <x:v>90</x:v>
      </x:c>
      <x:c r="I33" s="2" t="s"/>
      <x:c r="J33" s="2" t="s"/>
      <x:c r="K33" s="101" t="s"/>
      <x:c r="L33" s="2" t="s"/>
    </x:row>
  </x:sheetData>
  <x:mergeCells count="35">
    <x:mergeCell ref="A12:A17"/>
    <x:mergeCell ref="H12:I17"/>
    <x:mergeCell ref="J12:J17"/>
    <x:mergeCell ref="K12:K17"/>
    <x:mergeCell ref="L12:L17"/>
    <x:mergeCell ref="C3:D3"/>
    <x:mergeCell ref="C4:F4"/>
    <x:mergeCell ref="C5:F5"/>
    <x:mergeCell ref="C7:F7"/>
    <x:mergeCell ref="C8:F8"/>
    <x:mergeCell ref="C9:F9"/>
    <x:mergeCell ref="H11:I11"/>
    <x:mergeCell ref="J11:L11"/>
    <x:mergeCell ref="B12:G15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0" customWidth="1"/>
    <x:col min="13" max="13" width="7.265625" style="1" customWidth="1"/>
    <x:col min="14" max="16384" width="9.132812" style="1" customWidth="1"/>
  </x:cols>
  <x:sheetData>
    <x:row r="1" spans="1:13" s="0" customFormat="1" ht="6" customHeight="1" thickBot="1" x14ac:dyDescent="0.35"/>
    <x:row r="2" spans="1:13" s="0" customFormat="1" ht="24" customHeight="1" thickBot="1" x14ac:dyDescent="0.4">
      <x:c r="A2" s="3" t="s">
        <x:v>91</x:v>
      </x:c>
      <x:c r="H2" s="13" t="s"/>
      <x:c r="I2" s="14" t="s">
        <x:v>56</x:v>
      </x:c>
      <x:c r="J2" s="15" t="s"/>
      <x:c r="K2" s="16" t="s"/>
      <x:c r="L2" s="16" t="s"/>
    </x:row>
    <x:row r="3" spans="1:13" s="0" customFormat="1" ht="24" customHeight="1" thickBot="1" x14ac:dyDescent="0.35">
      <x:c r="A3" s="4" t="s">
        <x:v>92</x:v>
      </x:c>
      <x:c r="H3" s="13" t="s"/>
      <x:c r="I3" s="14" t="s">
        <x:v>58</x:v>
      </x:c>
      <x:c r="J3" s="15" t="s"/>
      <x:c r="K3" s="16" t="s"/>
      <x:c r="L3" s="16" t="s"/>
    </x:row>
    <x:row r="4" spans="1:13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3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3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3" s="0" customFormat="1" ht="17.1" customHeight="1" thickBot="1" x14ac:dyDescent="0.35">
      <x:c r="A7" s="11" t="s">
        <x:v>64</x:v>
      </x:c>
      <x:c r="B7" s="11" t="s"/>
      <x:c r="C7" s="11" t="s"/>
      <x:c r="D7" s="11" t="s"/>
      <x:c r="E7" s="11" t="s"/>
      <x:c r="F7" s="11" t="s"/>
      <x:c r="J7" s="22" t="s">
        <x:v>65</x:v>
      </x:c>
      <x:c r="K7" s="31" t="s"/>
      <x:c r="L7" s="27" t="s"/>
    </x:row>
    <x:row r="8" spans="1:13" s="0" customFormat="1" ht="17.1" customHeight="1" x14ac:dyDescent="0.3">
      <x:c r="A8" s="2" t="s">
        <x:v>66</x:v>
      </x:c>
      <x:c r="B8" s="2" t="s"/>
      <x:c r="C8" s="242" t="s"/>
      <x:c r="D8" s="242" t="s"/>
      <x:c r="E8" s="242" t="s"/>
      <x:c r="F8" s="242" t="s"/>
    </x:row>
    <x:row r="9" spans="1:13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3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3" s="0" customFormat="1" ht="17.1" customHeight="1" x14ac:dyDescent="0.3"/>
    <x:row r="12" spans="1:13" s="0" customFormat="1" ht="57.75" customHeight="1" x14ac:dyDescent="0.3"/>
    <x:row r="13" spans="1:13" s="0" customFormat="1" ht="16.5" hidden="1" customHeight="1" x14ac:dyDescent="0.3"/>
    <x:row r="14" spans="1:13" s="0" customFormat="1" ht="21.75" customHeight="1" x14ac:dyDescent="0.3">
      <x:c r="A14" s="97" t="s"/>
      <x:c r="B14" s="11" t="s"/>
      <x:c r="C14" s="98" t="s"/>
      <x:c r="D14" s="34" t="s"/>
      <x:c r="E14" s="213" t="s">
        <x:v>69</x:v>
      </x:c>
      <x:c r="F14" s="33" t="s"/>
      <x:c r="G14" s="33" t="s"/>
      <x:c r="H14" s="33" t="s"/>
      <x:c r="I14" s="11" t="s"/>
      <x:c r="J14" s="11" t="s"/>
      <x:c r="K14" s="34" t="s"/>
      <x:c r="L14" s="35" t="s">
        <x:v>93</x:v>
      </x:c>
    </x:row>
    <x:row r="15" spans="1:13" s="0" customFormat="1" ht="20.1" customHeight="1" x14ac:dyDescent="0.3">
      <x:c r="A15" s="211" t="s">
        <x:v>94</x:v>
      </x:c>
      <x:c r="B15" s="87" t="s"/>
      <x:c r="C15" s="87" t="s"/>
      <x:c r="D15" s="212" t="s"/>
      <x:c r="E15" s="384" t="s"/>
      <x:c r="F15" s="33" t="s"/>
      <x:c r="G15" s="33" t="s"/>
      <x:c r="H15" s="33" t="s"/>
      <x:c r="I15" s="33" t="s"/>
      <x:c r="J15" s="33" t="s"/>
      <x:c r="K15" s="386" t="s"/>
      <x:c r="L15" s="521" t="s"/>
      <x:c r="M15" s="0" t="s"/>
    </x:row>
    <x:row r="16" spans="1:13" s="0" customFormat="1" ht="20.1" customHeight="1" x14ac:dyDescent="0.3">
      <x:c r="A16" s="211" t="s">
        <x:v>95</x:v>
      </x:c>
      <x:c r="B16" s="87" t="s"/>
      <x:c r="C16" s="87" t="s"/>
      <x:c r="D16" s="212" t="s"/>
      <x:c r="E16" s="384" t="s"/>
      <x:c r="F16" s="33" t="s"/>
      <x:c r="G16" s="33" t="s"/>
      <x:c r="H16" s="33" t="s"/>
      <x:c r="I16" s="33" t="s"/>
      <x:c r="J16" s="33" t="s"/>
      <x:c r="K16" s="386" t="s"/>
      <x:c r="L16" s="521" t="s"/>
    </x:row>
    <x:row r="17" spans="1:13" s="0" customFormat="1" ht="20.1" customHeight="1" x14ac:dyDescent="0.3">
      <x:c r="A17" s="209" t="s">
        <x:v>96</x:v>
      </x:c>
      <x:c r="B17" s="210" t="s"/>
      <x:c r="C17" s="210" t="s"/>
      <x:c r="D17" s="383" t="s"/>
      <x:c r="E17" s="384" t="s"/>
      <x:c r="F17" s="33" t="s"/>
      <x:c r="G17" s="33" t="s"/>
      <x:c r="H17" s="33" t="s"/>
      <x:c r="I17" s="33" t="s"/>
      <x:c r="J17" s="33" t="s"/>
      <x:c r="K17" s="386" t="s"/>
      <x:c r="L17" s="521" t="s"/>
    </x:row>
    <x:row r="18" spans="1:13" s="0" customFormat="1" ht="20.1" customHeight="1" x14ac:dyDescent="0.3">
      <x:c r="A18" s="211" t="s">
        <x:v>97</x:v>
      </x:c>
      <x:c r="B18" s="87" t="s"/>
      <x:c r="C18" s="87" t="s"/>
      <x:c r="D18" s="212" t="s"/>
      <x:c r="E18" s="384" t="s"/>
      <x:c r="F18" s="33" t="s"/>
      <x:c r="G18" s="33" t="s"/>
      <x:c r="H18" s="33" t="s"/>
      <x:c r="I18" s="33" t="s"/>
      <x:c r="J18" s="33" t="s"/>
      <x:c r="K18" s="386" t="s"/>
      <x:c r="L18" s="521" t="s"/>
    </x:row>
    <x:row r="19" spans="1:13" s="0" customFormat="1" ht="20.1" customHeight="1" x14ac:dyDescent="0.3">
      <x:c r="A19" s="211" t="s">
        <x:v>98</x:v>
      </x:c>
      <x:c r="B19" s="87" t="s"/>
      <x:c r="C19" s="87" t="s"/>
      <x:c r="D19" s="212" t="s"/>
      <x:c r="E19" s="387" t="s"/>
      <x:c r="F19" s="387" t="s"/>
      <x:c r="G19" s="387" t="s"/>
      <x:c r="H19" s="387" t="s"/>
      <x:c r="I19" s="387" t="s"/>
      <x:c r="J19" s="387" t="s"/>
      <x:c r="K19" s="36" t="s"/>
      <x:c r="L19" s="521" t="s"/>
    </x:row>
    <x:row r="20" spans="1:13" s="0" customFormat="1" ht="20.1" customHeight="1" x14ac:dyDescent="0.3">
      <x:c r="A20" s="54" t="s">
        <x:v>99</x:v>
      </x:c>
      <x:c r="B20" s="25" t="s"/>
      <x:c r="C20" s="25" t="s"/>
      <x:c r="D20" s="55" t="s"/>
      <x:c r="E20" s="384" t="s"/>
      <x:c r="F20" s="33" t="s"/>
      <x:c r="G20" s="33" t="s"/>
      <x:c r="H20" s="33" t="s"/>
      <x:c r="I20" s="33" t="s"/>
      <x:c r="J20" s="33" t="s"/>
      <x:c r="K20" s="386" t="s"/>
      <x:c r="L20" s="521" t="s"/>
    </x:row>
    <x:row r="21" spans="1:13" s="0" customFormat="1" ht="20.1" customHeight="1" x14ac:dyDescent="0.3">
      <x:c r="A21" s="211" t="s">
        <x:v>100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1" t="s"/>
    </x:row>
    <x:row r="22" spans="1:13" s="0" customFormat="1" ht="20.1" customHeight="1" x14ac:dyDescent="0.3">
      <x:c r="K22" s="37" t="s"/>
      <x:c r="L22" s="37" t="s"/>
    </x:row>
    <x:row r="23" spans="1:13" s="0" customFormat="1" ht="15.75" customHeight="1" x14ac:dyDescent="0.3">
      <x:c r="I23" s="38" t="s"/>
      <x:c r="J23" s="39" t="s"/>
      <x:c r="K23" s="38" t="s">
        <x:v>101</x:v>
      </x:c>
      <x:c r="L23" s="35">
        <x:f>SUM(L15:L21)</x:f>
      </x:c>
    </x:row>
    <x:row r="24" spans="1:13" s="0" customFormat="1" ht="18.75" customHeight="1" x14ac:dyDescent="0.3">
      <x:c r="K24" s="38" t="s">
        <x:v>102</x:v>
      </x:c>
      <x:c r="L24" s="39" t="s"/>
    </x:row>
    <x:row r="25" spans="1:13" s="0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103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s="0" customFormat="1" ht="18" customHeight="1" x14ac:dyDescent="0.3">
      <x:c r="A32" s="2" t="s">
        <x:v>89</x:v>
      </x:c>
      <x:c r="B32" s="29" t="s"/>
      <x:c r="C32" s="29" t="s"/>
      <x:c r="D32" s="29" t="s"/>
      <x:c r="E32" s="29" t="s"/>
      <x:c r="F32" s="47" t="s"/>
      <x:c r="H32" s="2" t="s">
        <x:v>104</x:v>
      </x:c>
      <x:c r="I32" s="2" t="s"/>
      <x:c r="J32" s="2" t="s"/>
      <x:c r="K32" s="2" t="s"/>
      <x:c r="L32" s="2" t="s"/>
    </x:row>
    <x:row r="33" spans="1:13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1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0" customWidth="1"/>
    <x:col min="13" max="13" width="7.265625" style="1" customWidth="1"/>
    <x:col min="14" max="16384" width="9.132812" style="1" customWidth="1"/>
  </x:cols>
  <x:sheetData>
    <x:row r="1" spans="1:13" s="0" customFormat="1" ht="6" customHeight="1" thickBot="1" x14ac:dyDescent="0.35"/>
    <x:row r="2" spans="1:13" s="0" customFormat="1" ht="24" customHeight="1" thickBot="1" x14ac:dyDescent="0.4">
      <x:c r="A2" s="3" t="s">
        <x:v>105</x:v>
      </x:c>
      <x:c r="H2" s="13" t="s"/>
      <x:c r="I2" s="14" t="s">
        <x:v>56</x:v>
      </x:c>
      <x:c r="J2" s="15" t="s"/>
      <x:c r="K2" s="16" t="s"/>
      <x:c r="L2" s="16" t="s"/>
    </x:row>
    <x:row r="3" spans="1:13" s="0" customFormat="1" ht="24" customHeight="1" thickBot="1" x14ac:dyDescent="0.35">
      <x:c r="A3" s="4" t="s">
        <x:v>92</x:v>
      </x:c>
      <x:c r="H3" s="13" t="s"/>
      <x:c r="I3" s="14" t="s">
        <x:v>58</x:v>
      </x:c>
      <x:c r="J3" s="15" t="s"/>
      <x:c r="K3" s="16" t="s"/>
      <x:c r="L3" s="16" t="s"/>
    </x:row>
    <x:row r="4" spans="1:13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3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3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3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3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3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3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3" s="0" customFormat="1" ht="17.1" customHeight="1" x14ac:dyDescent="0.3"/>
    <x:row r="12" spans="1:13" s="0" customFormat="1" ht="17.1" customHeight="1" x14ac:dyDescent="0.3"/>
    <x:row r="13" spans="1:13" s="0" customFormat="1" ht="39.75" customHeight="1" x14ac:dyDescent="0.3"/>
    <x:row r="14" spans="1:13" s="0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69</x:v>
      </x:c>
      <x:c r="G14" s="33" t="s"/>
      <x:c r="H14" s="33" t="s"/>
      <x:c r="I14" s="33" t="s"/>
      <x:c r="J14" s="11" t="s"/>
      <x:c r="K14" s="34" t="s"/>
      <x:c r="L14" s="35" t="s">
        <x:v>93</x:v>
      </x:c>
    </x:row>
    <x:row r="15" spans="1:13" s="0" customFormat="1" ht="20.1" customHeight="1" x14ac:dyDescent="0.3">
      <x:c r="A15" s="211" t="s">
        <x:v>94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1" t="s"/>
      <x:c r="M15" s="0" t="s"/>
    </x:row>
    <x:row r="16" spans="1:13" s="0" customFormat="1" ht="20.1" customHeight="1" x14ac:dyDescent="0.3">
      <x:c r="A16" s="211" t="s">
        <x:v>95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1" t="s"/>
    </x:row>
    <x:row r="17" spans="1:13" s="0" customFormat="1" ht="20.1" customHeight="1" x14ac:dyDescent="0.3">
      <x:c r="A17" s="209" t="s">
        <x:v>96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1" t="s"/>
    </x:row>
    <x:row r="18" spans="1:13" s="0" customFormat="1" ht="20.1" customHeight="1" x14ac:dyDescent="0.3">
      <x:c r="A18" s="211" t="s">
        <x:v>106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1" t="s"/>
    </x:row>
    <x:row r="19" spans="1:13" s="0" customFormat="1" ht="20.1" customHeight="1" x14ac:dyDescent="0.3">
      <x:c r="A19" s="211" t="s">
        <x:v>107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1" t="s"/>
    </x:row>
    <x:row r="20" spans="1:13" s="0" customFormat="1" ht="20.1" customHeight="1" x14ac:dyDescent="0.3">
      <x:c r="A20" s="211" t="s">
        <x:v>108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1" t="s"/>
    </x:row>
    <x:row r="21" spans="1:13" s="0" customFormat="1" ht="20.1" customHeight="1" x14ac:dyDescent="0.3">
      <x:c r="A21" s="211" t="s">
        <x:v>97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1" t="s"/>
    </x:row>
    <x:row r="22" spans="1:13" s="0" customFormat="1" ht="20.1" customHeight="1" x14ac:dyDescent="0.3">
      <x:c r="A22" s="211" t="s">
        <x:v>109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1" t="s"/>
    </x:row>
    <x:row r="23" spans="1:13" s="0" customFormat="1" ht="20.1" customHeight="1" x14ac:dyDescent="0.3">
      <x:c r="K23" s="37" t="s"/>
      <x:c r="L23" s="37" t="s"/>
    </x:row>
    <x:row r="24" spans="1:13" s="0" customFormat="1" ht="15.75" customHeight="1" x14ac:dyDescent="0.3">
      <x:c r="I24" s="38" t="s"/>
      <x:c r="J24" s="39" t="s"/>
      <x:c r="K24" s="38" t="s">
        <x:v>101</x:v>
      </x:c>
      <x:c r="L24" s="35">
        <x:f>SUM(L15:L22)</x:f>
      </x:c>
    </x:row>
    <x:row r="25" spans="1:13" s="0" customFormat="1" ht="18.75" customHeight="1" x14ac:dyDescent="0.3">
      <x:c r="K25" s="38" t="s">
        <x:v>110</x:v>
      </x:c>
      <x:c r="L25" s="39" t="s"/>
    </x:row>
    <x:row r="26" spans="1:13" s="0" customFormat="1" ht="18.75" customHeight="1" thickBot="1" x14ac:dyDescent="0.35">
      <x:c r="F26" s="40" t="s"/>
      <x:c r="I26" s="38" t="s"/>
      <x:c r="J26" s="41" t="s"/>
    </x:row>
    <x:row r="27" spans="1:13" s="0" customFormat="1" ht="21.75" customHeight="1" thickBot="1" x14ac:dyDescent="0.35">
      <x:c r="H27" s="42" t="s"/>
      <x:c r="I27" s="43" t="s">
        <x:v>103</x:v>
      </x:c>
      <x:c r="J27" s="44" t="s"/>
      <x:c r="K27" s="45" t="s"/>
      <x:c r="L27" s="46">
        <x:f>ROUND(L24/8,3)</x:f>
      </x:c>
    </x:row>
    <x:row r="28" spans="1:13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s="0" customFormat="1" ht="18" customHeight="1" x14ac:dyDescent="0.3">
      <x:c r="A32" s="2" t="s">
        <x:v>89</x:v>
      </x:c>
      <x:c r="B32" s="29" t="s"/>
      <x:c r="C32" s="29" t="s"/>
      <x:c r="D32" s="29" t="s"/>
      <x:c r="E32" s="29" t="s"/>
      <x:c r="F32" s="47" t="s"/>
      <x:c r="H32" s="2" t="s">
        <x:v>104</x:v>
      </x:c>
      <x:c r="I32" s="2" t="s"/>
      <x:c r="J32" s="2" t="s"/>
      <x:c r="K32" s="2" t="s"/>
      <x:c r="L32" s="2" t="s"/>
    </x:row>
    <x:row r="33" spans="1:13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0" customWidth="1"/>
    <x:col min="13" max="13" width="7.265625" style="1" customWidth="1"/>
    <x:col min="14" max="16384" width="9.132812" style="1" customWidth="1"/>
  </x:cols>
  <x:sheetData>
    <x:row r="1" spans="1:13" s="0" customFormat="1" ht="6" customHeight="1" thickBot="1" x14ac:dyDescent="0.35"/>
    <x:row r="2" spans="1:13" s="0" customFormat="1" ht="24" customHeight="1" thickBot="1" x14ac:dyDescent="0.4">
      <x:c r="A2" s="3" t="s">
        <x:v>111</x:v>
      </x:c>
      <x:c r="H2" s="13" t="s"/>
      <x:c r="I2" s="14" t="s">
        <x:v>56</x:v>
      </x:c>
      <x:c r="J2" s="15" t="s"/>
      <x:c r="K2" s="16" t="s"/>
      <x:c r="L2" s="16" t="s"/>
    </x:row>
    <x:row r="3" spans="1:13" s="0" customFormat="1" ht="24" customHeight="1" thickBot="1" x14ac:dyDescent="0.35">
      <x:c r="A3" s="4" t="s">
        <x:v>92</x:v>
      </x:c>
      <x:c r="H3" s="13" t="s"/>
      <x:c r="I3" s="14" t="s">
        <x:v>58</x:v>
      </x:c>
      <x:c r="J3" s="15" t="s"/>
      <x:c r="K3" s="16" t="s"/>
      <x:c r="L3" s="16" t="s"/>
    </x:row>
    <x:row r="4" spans="1:13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3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3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3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3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3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3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3" s="0" customFormat="1" ht="17.1" customHeight="1" x14ac:dyDescent="0.3"/>
    <x:row r="12" spans="1:13" s="0" customFormat="1" ht="17.1" customHeight="1" x14ac:dyDescent="0.3"/>
    <x:row r="13" spans="1:13" s="0" customFormat="1" ht="36" customHeight="1" x14ac:dyDescent="0.3"/>
    <x:row r="14" spans="1:13" s="0" customFormat="1" ht="21.75" customHeight="1" x14ac:dyDescent="0.3">
      <x:c r="A14" s="97" t="s"/>
      <x:c r="B14" s="11" t="s"/>
      <x:c r="C14" s="98" t="s"/>
      <x:c r="D14" s="34" t="s"/>
      <x:c r="E14" s="104" t="s">
        <x:v>69</x:v>
      </x:c>
      <x:c r="F14" s="33" t="s"/>
      <x:c r="G14" s="33" t="s"/>
      <x:c r="H14" s="11" t="s"/>
      <x:c r="I14" s="33" t="s"/>
      <x:c r="J14" s="11" t="s"/>
      <x:c r="K14" s="34" t="s"/>
      <x:c r="L14" s="35" t="s">
        <x:v>93</x:v>
      </x:c>
    </x:row>
    <x:row r="15" spans="1:13" s="0" customFormat="1" ht="19.5" customHeight="1" x14ac:dyDescent="0.3">
      <x:c r="A15" s="211" t="s">
        <x:v>94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1" t="s"/>
      <x:c r="M15" s="0" t="s"/>
    </x:row>
    <x:row r="16" spans="1:13" s="0" customFormat="1" ht="19.5" customHeight="1" x14ac:dyDescent="0.3">
      <x:c r="A16" s="209" t="s">
        <x:v>96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1" t="s"/>
    </x:row>
    <x:row r="17" spans="1:13" s="0" customFormat="1" ht="19.5" customHeight="1" x14ac:dyDescent="0.3">
      <x:c r="A17" s="211" t="s">
        <x:v>106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1" t="s"/>
    </x:row>
    <x:row r="18" spans="1:13" s="0" customFormat="1" ht="19.5" customHeight="1" x14ac:dyDescent="0.3">
      <x:c r="A18" s="211" t="s">
        <x:v>107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1" t="s"/>
    </x:row>
    <x:row r="19" spans="1:13" s="0" customFormat="1" ht="19.5" customHeight="1" x14ac:dyDescent="0.3">
      <x:c r="A19" s="211" t="s">
        <x:v>108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1" t="s"/>
    </x:row>
    <x:row r="20" spans="1:13" s="0" customFormat="1" ht="19.5" customHeight="1" x14ac:dyDescent="0.3">
      <x:c r="A20" s="211" t="s">
        <x:v>97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1" t="s"/>
    </x:row>
    <x:row r="21" spans="1:13" s="0" customFormat="1" ht="19.5" customHeight="1" x14ac:dyDescent="0.3">
      <x:c r="A21" s="211" t="s">
        <x:v>112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1" t="s"/>
    </x:row>
    <x:row r="22" spans="1:13" s="0" customFormat="1" ht="19.5" customHeight="1" x14ac:dyDescent="0.3">
      <x:c r="A22" s="398" t="s">
        <x:v>113</x:v>
      </x:c>
      <x:c r="B22" s="399" t="s"/>
      <x:c r="C22" s="399" t="s"/>
      <x:c r="D22" s="400" t="s"/>
      <x:c r="E22" s="33" t="s"/>
      <x:c r="F22" s="33" t="s"/>
      <x:c r="G22" s="33" t="s"/>
      <x:c r="H22" s="11" t="s"/>
      <x:c r="I22" s="33" t="s"/>
      <x:c r="J22" s="11" t="s"/>
      <x:c r="K22" s="26" t="s"/>
      <x:c r="L22" s="521" t="s"/>
    </x:row>
    <x:row r="23" spans="1:13" s="0" customFormat="1" ht="20.1" customHeight="1" x14ac:dyDescent="0.3">
      <x:c r="A23" s="287" t="s">
        <x:v>114</x:v>
      </x:c>
      <x:c r="K23" s="37" t="s"/>
      <x:c r="L23" s="37" t="s"/>
    </x:row>
    <x:row r="24" spans="1:13" s="0" customFormat="1" ht="15.75" customHeight="1" x14ac:dyDescent="0.3">
      <x:c r="A24" s="287" t="s">
        <x:v>115</x:v>
      </x:c>
      <x:c r="I24" s="38" t="s"/>
      <x:c r="J24" s="39" t="s"/>
      <x:c r="K24" s="38" t="s">
        <x:v>101</x:v>
      </x:c>
      <x:c r="L24" s="35">
        <x:f>SUM(L15:L22)</x:f>
      </x:c>
    </x:row>
    <x:row r="25" spans="1:13" s="0" customFormat="1" ht="18.75" customHeight="1" x14ac:dyDescent="0.3">
      <x:c r="K25" s="38" t="s">
        <x:v>110</x:v>
      </x:c>
      <x:c r="L25" s="39" t="s"/>
    </x:row>
    <x:row r="26" spans="1:13" s="0" customFormat="1" ht="18.75" customHeight="1" thickBot="1" x14ac:dyDescent="0.35">
      <x:c r="F26" s="40" t="s"/>
      <x:c r="I26" s="38" t="s"/>
      <x:c r="J26" s="41" t="s"/>
    </x:row>
    <x:row r="27" spans="1:13" s="0" customFormat="1" ht="21.75" customHeight="1" thickBot="1" x14ac:dyDescent="0.35">
      <x:c r="H27" s="42" t="s"/>
      <x:c r="I27" s="43" t="s">
        <x:v>103</x:v>
      </x:c>
      <x:c r="J27" s="44" t="s"/>
      <x:c r="K27" s="45" t="s"/>
      <x:c r="L27" s="46">
        <x:f>ROUND(L24/8,3)</x:f>
      </x:c>
    </x:row>
    <x:row r="28" spans="1:13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s="0" customFormat="1" ht="18" customHeight="1" x14ac:dyDescent="0.3">
      <x:c r="A32" s="2" t="s">
        <x:v>89</x:v>
      </x:c>
      <x:c r="B32" s="29" t="s"/>
      <x:c r="C32" s="29" t="s"/>
      <x:c r="D32" s="29" t="s"/>
      <x:c r="E32" s="29" t="s"/>
      <x:c r="F32" s="47" t="s"/>
      <x:c r="H32" s="2" t="s">
        <x:v>104</x:v>
      </x:c>
      <x:c r="I32" s="2" t="s"/>
      <x:c r="J32" s="2" t="s"/>
      <x:c r="K32" s="2" t="s"/>
      <x:c r="L32" s="2" t="s"/>
    </x:row>
    <x:row r="33" spans="1:13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5" width="7.265625" style="0" customWidth="1"/>
    <x:col min="6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s="0" customFormat="1" ht="6" customHeight="1" thickBot="1" x14ac:dyDescent="0.35"/>
    <x:row r="2" spans="1:12" s="0" customFormat="1" ht="22.5" customHeight="1" thickBot="1" x14ac:dyDescent="0.4">
      <x:c r="A2" s="282" t="s">
        <x:v>116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s="0" customFormat="1" ht="24" customHeight="1" thickBot="1" x14ac:dyDescent="0.35">
      <x:c r="A3" s="4" t="s">
        <x:v>117</x:v>
      </x:c>
      <x:c r="H3" s="13" t="s"/>
      <x:c r="I3" s="14" t="s">
        <x:v>58</x:v>
      </x:c>
      <x:c r="J3" s="15" t="s"/>
      <x:c r="K3" s="16" t="s"/>
      <x:c r="L3" s="16" t="s"/>
    </x:row>
    <x:row r="4" spans="1:12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2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2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2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2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2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2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2" s="0" customFormat="1" ht="33.75" customHeight="1" x14ac:dyDescent="0.3"/>
    <x:row r="12" spans="1:12" s="0" customFormat="1" ht="17.1" customHeight="1" x14ac:dyDescent="0.3">
      <x:c r="A12" s="64" t="s">
        <x:v>118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12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12" s="0" customFormat="1" ht="18" customHeight="1" x14ac:dyDescent="0.3">
      <x:c r="A15" s="32" t="s">
        <x:v>119</x:v>
      </x:c>
      <x:c r="B15" s="34" t="s"/>
      <x:c r="C15" s="32" t="s"/>
      <x:c r="D15" s="11" t="s"/>
      <x:c r="E15" s="522" t="s"/>
      <x:c r="F15" s="522" t="n">
        <x:v>0</x:v>
      </x:c>
      <x:c r="G15" s="522" t="n">
        <x:v>0</x:v>
      </x:c>
      <x:c r="H15" s="522" t="n">
        <x:v>0</x:v>
      </x:c>
      <x:c r="I15" s="522" t="n">
        <x:v>0</x:v>
      </x:c>
      <x:c r="J15" s="522" t="n">
        <x:v>0</x:v>
      </x:c>
      <x:c r="K15" s="105" t="s"/>
      <x:c r="L15" s="106" t="s"/>
    </x:row>
    <x:row r="16" spans="1:12" s="0" customFormat="1" ht="19.5" customHeight="1" thickBot="1" x14ac:dyDescent="0.4">
      <x:c r="A16" s="3" t="s">
        <x:v>120</x:v>
      </x:c>
    </x:row>
    <x:row r="17" spans="1:12" s="0" customFormat="1" ht="15" customHeight="1" thickBot="1" x14ac:dyDescent="0.35">
      <x:c r="H17" s="170" t="s"/>
      <x:c r="I17" s="70" t="s"/>
      <x:c r="K17" s="171" t="s">
        <x:v>121</x:v>
      </x:c>
    </x:row>
    <x:row r="18" spans="1:12" s="0" customFormat="1" ht="15" customHeight="1" x14ac:dyDescent="0.3">
      <x:c r="K18" s="30" t="s"/>
    </x:row>
    <x:row r="19" spans="1:12" s="0" customFormat="1" ht="15" customHeight="1" x14ac:dyDescent="0.3">
      <x:c r="K19" s="30" t="s"/>
    </x:row>
    <x:row r="20" spans="1:12" s="0" customFormat="1" ht="15" customHeight="1" x14ac:dyDescent="0.3">
      <x:c r="K20" s="30" t="s"/>
    </x:row>
    <x:row r="21" spans="1:12" s="0" customFormat="1" ht="15" customHeight="1" x14ac:dyDescent="0.3">
      <x:c r="K21" s="30" t="s"/>
    </x:row>
    <x:row r="23" spans="1:12" s="0" customFormat="1" ht="21" customHeight="1" x14ac:dyDescent="0.35">
      <x:c r="G23" s="172" t="s"/>
      <x:c r="J23" s="173" t="s"/>
      <x:c r="K23" s="91" t="s"/>
      <x:c r="L23" s="82" t="s"/>
    </x:row>
    <x:row r="24" spans="1:12" s="0" customFormat="1" ht="23.25" customHeight="1" x14ac:dyDescent="0.3">
      <x:c r="A24" s="4" t="s">
        <x:v>122</x:v>
      </x:c>
    </x:row>
    <x:row r="25" spans="1:12" s="0" customFormat="1" ht="13.5" customHeight="1" x14ac:dyDescent="0.3">
      <x:c r="B25" s="83" t="s">
        <x:v>123</x:v>
      </x:c>
      <x:c r="H25" s="30" t="s"/>
      <x:c r="I25" s="52" t="s"/>
      <x:c r="J25" s="84" t="s"/>
      <x:c r="K25" s="85" t="s"/>
    </x:row>
    <x:row r="26" spans="1:12" s="0" customFormat="1" ht="15" customHeight="1" x14ac:dyDescent="0.3">
      <x:c r="B26" s="54" t="s">
        <x:v>124</x:v>
      </x:c>
      <x:c r="C26" s="25" t="s"/>
      <x:c r="D26" s="55" t="s"/>
      <x:c r="E26" s="523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125</x:v>
      </x:c>
      <x:c r="G26" s="55" t="s"/>
      <x:c r="H26" s="524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s="0" customFormat="1" ht="8.25" customHeight="1" x14ac:dyDescent="0.3">
      <x:c r="H27" s="30" t="s"/>
      <x:c r="I27" s="52" t="s"/>
      <x:c r="J27" s="84" t="s"/>
      <x:c r="K27" s="85" t="s"/>
    </x:row>
    <x:row r="28" spans="1:12" s="0" customFormat="1" ht="12" customHeight="1" x14ac:dyDescent="0.3">
      <x:c r="I28" s="52" t="s"/>
      <x:c r="J28" s="84" t="s"/>
    </x:row>
    <x:row r="29" spans="1:12" s="0" customFormat="1" ht="15" customHeight="1" x14ac:dyDescent="0.3">
      <x:c r="D29" s="86" t="s">
        <x:v>119</x:v>
      </x:c>
      <x:c r="E29" s="11" t="s"/>
      <x:c r="F29" s="180" t="s"/>
      <x:c r="G29" s="25" t="s"/>
      <x:c r="H29" s="25" t="s"/>
      <x:c r="I29" s="87" t="s"/>
      <x:c r="J29" s="95" t="s"/>
      <x:c r="K29" s="525">
        <x:f>SUM(E15:J15)</x:f>
      </x:c>
    </x:row>
    <x:row r="30" spans="1:12" s="0" customFormat="1" ht="7.5" customHeight="1" thickBot="1" x14ac:dyDescent="0.35">
      <x:c r="L30" s="30" t="s"/>
    </x:row>
    <x:row r="31" spans="1:12" s="0" customFormat="1" ht="20.25" customHeight="1" thickBot="1" x14ac:dyDescent="0.35">
      <x:c r="G31" s="79" t="s">
        <x:v>126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s="0" customFormat="1" ht="11.25" customHeight="1" thickBot="1" x14ac:dyDescent="0.35"/>
    <x:row r="33" spans="1:12" s="0" customFormat="1" ht="20.25" customHeight="1" thickBot="1" x14ac:dyDescent="0.35">
      <x:c r="I33" s="22" t="s">
        <x:v>127</x:v>
      </x:c>
      <x:c r="J33" s="23" t="s"/>
      <x:c r="K33" s="23" t="s"/>
      <x:c r="L33" s="57">
        <x:f>IFERROR(K31,"")</x:f>
      </x:c>
    </x:row>
    <x:row r="35" spans="1:12" s="0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89</x:v>
      </x:c>
      <x:c r="B37" s="29" t="s"/>
      <x:c r="C37" s="29" t="s"/>
      <x:c r="D37" s="29" t="s"/>
      <x:c r="E37" s="29" t="s"/>
      <x:c r="H37" s="2" t="s">
        <x:v>104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 E26:E26 H26:H26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0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s="0" customFormat="1" ht="6" customHeight="1" thickBot="1" x14ac:dyDescent="0.35"/>
    <x:row r="2" spans="1:16140" s="0" customFormat="1" ht="22.5" customHeight="1" thickBot="1" x14ac:dyDescent="0.4">
      <x:c r="A2" s="282" t="s">
        <x:v>128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s="0" customFormat="1" ht="24" customHeight="1" thickBot="1" x14ac:dyDescent="0.35">
      <x:c r="A3" s="4" t="s">
        <x:v>117</x:v>
      </x:c>
      <x:c r="H3" s="13" t="s"/>
      <x:c r="I3" s="14" t="s">
        <x:v>58</x:v>
      </x:c>
      <x:c r="J3" s="15" t="s"/>
      <x:c r="K3" s="16" t="s"/>
      <x:c r="L3" s="16" t="s"/>
    </x:row>
    <x:row r="4" spans="1:16140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0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0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0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0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0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0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0" s="0" customFormat="1" ht="51.75" customHeight="1" x14ac:dyDescent="0.3"/>
    <x:row r="12" spans="1:16140" s="0" customFormat="1" ht="17.1" customHeight="1" x14ac:dyDescent="0.3">
      <x:c r="A12" s="64" t="s">
        <x:v>118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E22</x:f>
      </x:c>
    </x:row>
    <x:row r="13" spans="1:16140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16140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16140" s="0" customFormat="1" ht="18" customHeight="1" x14ac:dyDescent="0.3">
      <x:c r="A15" s="32" t="s">
        <x:v>119</x:v>
      </x:c>
      <x:c r="B15" s="34" t="s"/>
      <x:c r="C15" s="32" t="s"/>
      <x:c r="D15" s="11" t="s"/>
      <x:c r="E15" s="522" t="s"/>
      <x:c r="F15" s="522" t="n">
        <x:v>0</x:v>
      </x:c>
      <x:c r="G15" s="522" t="n">
        <x:v>0</x:v>
      </x:c>
      <x:c r="H15" s="522" t="n">
        <x:v>0</x:v>
      </x:c>
      <x:c r="I15" s="522" t="n">
        <x:v>0</x:v>
      </x:c>
      <x:c r="J15" s="522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s="0" customFormat="1" ht="19.5" customHeight="1" x14ac:dyDescent="0.35">
      <x:c r="A16" s="3" t="s">
        <x:v>120</x:v>
      </x:c>
    </x:row>
    <x:row r="17" spans="1:16140" s="0" customFormat="1" ht="15" customHeight="1" x14ac:dyDescent="0.3">
      <x:c r="G17" s="68" t="s"/>
      <x:c r="H17" s="69" t="s">
        <x:v>129</x:v>
      </x:c>
      <x:c r="I17" s="70" t="s"/>
      <x:c r="K17" s="71" t="s">
        <x:v>93</x:v>
      </x:c>
    </x:row>
    <x:row r="18" spans="1:16140" s="0" customFormat="1" ht="15" customHeight="1" x14ac:dyDescent="0.3">
      <x:c r="B18" s="72" t="s">
        <x:v>130</x:v>
      </x:c>
      <x:c r="C18" s="54" t="s"/>
      <x:c r="D18" s="55" t="s"/>
      <x:c r="E18" s="523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s="0" customFormat="1" ht="15" customHeight="1" x14ac:dyDescent="0.3">
      <x:c r="B19" s="72" t="s">
        <x:v>131</x:v>
      </x:c>
      <x:c r="C19" s="54" t="s"/>
      <x:c r="D19" s="55" t="s"/>
      <x:c r="E19" s="523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s="0" customFormat="1" ht="15" customHeight="1" x14ac:dyDescent="0.3">
      <x:c r="B20" s="72" t="s">
        <x:v>132</x:v>
      </x:c>
      <x:c r="C20" s="54" t="s"/>
      <x:c r="D20" s="55" t="s"/>
      <x:c r="E20" s="523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s="0" customFormat="1" ht="15" customHeight="1" x14ac:dyDescent="0.3">
      <x:c r="B21" s="72" t="s">
        <x:v>133</x:v>
      </x:c>
      <x:c r="C21" s="54" t="s"/>
      <x:c r="D21" s="55" t="s"/>
      <x:c r="E21" s="523">
        <x:f>LEN(A$13)-LEN(SUBSTITUTE(A$13,"E",""))+LEN(A$13)-LEN(SUBSTITUTE(A$13,"L",""))</x:f>
      </x:c>
      <x:c r="F21" s="107" t="s">
        <x:v>134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s="0" customFormat="1" ht="12.75" customHeight="1" thickBot="1" x14ac:dyDescent="0.35">
      <x:c r="B22" s="32" t="s">
        <x:v>135</x:v>
      </x:c>
      <x:c r="C22" s="11" t="s"/>
      <x:c r="D22" s="11" t="s"/>
      <x:c r="E22" s="78">
        <x:f>SUM(E18:E21)</x:f>
      </x:c>
    </x:row>
    <x:row r="23" spans="1:16140" s="0" customFormat="1" ht="21" customHeight="1" thickBot="1" x14ac:dyDescent="0.4">
      <x:c r="G23" s="79" t="s">
        <x:v>136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s="0" customFormat="1" ht="23.25" customHeight="1" x14ac:dyDescent="0.3">
      <x:c r="A24" s="4" t="s">
        <x:v>122</x:v>
      </x:c>
    </x:row>
    <x:row r="25" spans="1:16140" s="0" customFormat="1" ht="13.5" customHeight="1" x14ac:dyDescent="0.3">
      <x:c r="B25" s="83" t="s">
        <x:v>123</x:v>
      </x:c>
      <x:c r="H25" s="30" t="s"/>
      <x:c r="I25" s="52" t="s"/>
      <x:c r="J25" s="84" t="s"/>
      <x:c r="K25" s="85" t="s"/>
    </x:row>
    <x:row r="26" spans="1:16140" s="0" customFormat="1" ht="15" customHeight="1" x14ac:dyDescent="0.3">
      <x:c r="B26" s="54" t="s">
        <x:v>124</x:v>
      </x:c>
      <x:c r="C26" s="25" t="s"/>
      <x:c r="D26" s="55" t="s"/>
      <x:c r="E26" s="523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125</x:v>
      </x:c>
      <x:c r="G26" s="55" t="s"/>
      <x:c r="H26" s="524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s="0" customFormat="1" ht="8.25" customHeight="1" x14ac:dyDescent="0.3">
      <x:c r="H27" s="30" t="s"/>
      <x:c r="I27" s="52" t="s"/>
      <x:c r="J27" s="84" t="s"/>
      <x:c r="K27" s="85" t="s"/>
    </x:row>
    <x:row r="28" spans="1:16140" s="0" customFormat="1" ht="12" customHeight="1" x14ac:dyDescent="0.3">
      <x:c r="I28" s="52" t="s"/>
      <x:c r="J28" s="84" t="s"/>
    </x:row>
    <x:row r="29" spans="1:16140" s="0" customFormat="1" ht="15" customHeight="1" x14ac:dyDescent="0.3">
      <x:c r="E29" s="86" t="s">
        <x:v>119</x:v>
      </x:c>
      <x:c r="F29" s="11" t="s"/>
      <x:c r="G29" s="25" t="s"/>
      <x:c r="H29" s="25" t="s"/>
      <x:c r="I29" s="87" t="s"/>
      <x:c r="J29" s="88" t="s"/>
      <x:c r="K29" s="525">
        <x:f>SUM(E15:J15)</x:f>
      </x:c>
    </x:row>
    <x:row r="30" spans="1:16140" s="0" customFormat="1" ht="7.5" customHeight="1" thickBot="1" x14ac:dyDescent="0.35">
      <x:c r="L30" s="30" t="s"/>
    </x:row>
    <x:row r="31" spans="1:16140" s="0" customFormat="1" ht="20.25" customHeight="1" thickBot="1" x14ac:dyDescent="0.35">
      <x:c r="G31" s="79" t="s">
        <x:v>126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s="0" customFormat="1" ht="11.25" customHeight="1" thickBot="1" x14ac:dyDescent="0.35"/>
    <x:row r="33" spans="1:16140" s="0" customFormat="1" ht="20.25" customHeight="1" thickBot="1" x14ac:dyDescent="0.35">
      <x:c r="I33" s="22" t="s">
        <x:v>127</x:v>
      </x:c>
      <x:c r="J33" s="23" t="s"/>
      <x:c r="K33" s="23" t="s"/>
      <x:c r="L33" s="57">
        <x:f>ROUND(K23*0.3 + K31*0.7,3)</x:f>
      </x:c>
    </x:row>
    <x:row r="35" spans="1:16140" s="0" customFormat="1" ht="31.5" customHeight="1" x14ac:dyDescent="0.3"/>
    <x:row r="37" spans="1:16140" x14ac:dyDescent="0.3">
      <x:c r="A37" s="2" t="s">
        <x:v>89</x:v>
      </x:c>
      <x:c r="B37" s="29" t="s"/>
      <x:c r="C37" s="29" t="s"/>
      <x:c r="D37" s="29" t="s"/>
      <x:c r="E37" s="29" t="s"/>
      <x:c r="H37" s="2" t="s">
        <x:v>104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0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s="0" customFormat="1" ht="6" customHeight="1" thickBot="1" x14ac:dyDescent="0.35"/>
    <x:row r="2" spans="1:16140" s="0" customFormat="1" ht="22.5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0" s="0" customFormat="1" ht="24" customHeight="1" thickBot="1" x14ac:dyDescent="0.35">
      <x:c r="A3" s="4" t="s">
        <x:v>117</x:v>
      </x:c>
      <x:c r="H3" s="13" t="s"/>
      <x:c r="I3" s="14" t="s">
        <x:v>58</x:v>
      </x:c>
      <x:c r="J3" s="15" t="s"/>
      <x:c r="K3" s="16" t="s"/>
      <x:c r="L3" s="16" t="s"/>
    </x:row>
    <x:row r="4" spans="1:16140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0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0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0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0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0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0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0" s="0" customFormat="1" ht="51.75" customHeight="1" x14ac:dyDescent="0.3"/>
    <x:row r="12" spans="1:16140" s="0" customFormat="1" ht="17.1" customHeight="1" x14ac:dyDescent="0.3">
      <x:c r="A12" s="64" t="s">
        <x:v>118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E22</x:f>
      </x:c>
    </x:row>
    <x:row r="13" spans="1:16140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16140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16140" s="0" customFormat="1" ht="18" customHeight="1" x14ac:dyDescent="0.3">
      <x:c r="A15" s="32" t="s">
        <x:v>119</x:v>
      </x:c>
      <x:c r="B15" s="34" t="s"/>
      <x:c r="C15" s="32" t="s"/>
      <x:c r="D15" s="11" t="s"/>
      <x:c r="E15" s="522" t="n">
        <x:v>0</x:v>
      </x:c>
      <x:c r="F15" s="522" t="n">
        <x:v>0</x:v>
      </x:c>
      <x:c r="G15" s="522" t="n">
        <x:v>0</x:v>
      </x:c>
      <x:c r="H15" s="522" t="n">
        <x:v>0</x:v>
      </x:c>
      <x:c r="I15" s="522" t="n">
        <x:v>0</x:v>
      </x:c>
      <x:c r="J15" s="522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s="0" customFormat="1" ht="19.5" customHeight="1" x14ac:dyDescent="0.35">
      <x:c r="A16" s="3" t="s">
        <x:v>120</x:v>
      </x:c>
    </x:row>
    <x:row r="17" spans="1:16140" s="0" customFormat="1" ht="15" customHeight="1" x14ac:dyDescent="0.3">
      <x:c r="G17" s="68" t="s"/>
      <x:c r="H17" s="69" t="s">
        <x:v>129</x:v>
      </x:c>
      <x:c r="I17" s="70" t="s"/>
      <x:c r="K17" s="71" t="s">
        <x:v>93</x:v>
      </x:c>
    </x:row>
    <x:row r="18" spans="1:16140" s="0" customFormat="1" ht="15" customHeight="1" x14ac:dyDescent="0.3">
      <x:c r="B18" s="72" t="s">
        <x:v>130</x:v>
      </x:c>
      <x:c r="C18" s="54" t="s"/>
      <x:c r="D18" s="55" t="s"/>
      <x:c r="E18" s="523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s="0" customFormat="1" ht="15" customHeight="1" x14ac:dyDescent="0.3">
      <x:c r="B19" s="72" t="s">
        <x:v>131</x:v>
      </x:c>
      <x:c r="C19" s="54" t="s"/>
      <x:c r="D19" s="55" t="s"/>
      <x:c r="E19" s="523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s="0" customFormat="1" ht="15" customHeight="1" x14ac:dyDescent="0.3">
      <x:c r="B20" s="72" t="s">
        <x:v>132</x:v>
      </x:c>
      <x:c r="C20" s="54" t="s"/>
      <x:c r="D20" s="55" t="s"/>
      <x:c r="E20" s="523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s="0" customFormat="1" ht="15" customHeight="1" x14ac:dyDescent="0.3">
      <x:c r="B21" s="72" t="s">
        <x:v>133</x:v>
      </x:c>
      <x:c r="C21" s="54" t="s"/>
      <x:c r="D21" s="55" t="s"/>
      <x:c r="E21" s="523">
        <x:f>LEN(A$13)-LEN(SUBSTITUTE(A$13,"E",""))+LEN(A$13)-LEN(SUBSTITUTE(A$13,"L",""))</x:f>
      </x:c>
      <x:c r="F21" s="107" t="s">
        <x:v>134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s="0" customFormat="1" ht="12.75" customHeight="1" thickBot="1" x14ac:dyDescent="0.35">
      <x:c r="B22" s="32" t="s">
        <x:v>135</x:v>
      </x:c>
      <x:c r="C22" s="11" t="s"/>
      <x:c r="D22" s="11" t="s"/>
      <x:c r="E22" s="78">
        <x:f>SUM(E18:E21)</x:f>
      </x:c>
    </x:row>
    <x:row r="23" spans="1:16140" s="0" customFormat="1" ht="21" customHeight="1" thickBot="1" x14ac:dyDescent="0.4">
      <x:c r="G23" s="79" t="s">
        <x:v>136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s="0" customFormat="1" ht="23.25" customHeight="1" x14ac:dyDescent="0.3">
      <x:c r="A24" s="4" t="s">
        <x:v>122</x:v>
      </x:c>
    </x:row>
    <x:row r="25" spans="1:16140" s="0" customFormat="1" ht="13.5" customHeight="1" x14ac:dyDescent="0.3">
      <x:c r="B25" s="83" t="s">
        <x:v>123</x:v>
      </x:c>
      <x:c r="H25" s="30" t="s"/>
      <x:c r="I25" s="52" t="s"/>
      <x:c r="J25" s="84" t="s"/>
      <x:c r="K25" s="85" t="s"/>
    </x:row>
    <x:row r="26" spans="1:16140" s="0" customFormat="1" ht="15" customHeight="1" x14ac:dyDescent="0.3">
      <x:c r="B26" s="54" t="s">
        <x:v>124</x:v>
      </x:c>
      <x:c r="C26" s="25" t="s"/>
      <x:c r="D26" s="55" t="s"/>
      <x:c r="E26" s="523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125</x:v>
      </x:c>
      <x:c r="G26" s="55" t="s"/>
      <x:c r="H26" s="524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s="0" customFormat="1" ht="8.25" customHeight="1" x14ac:dyDescent="0.3">
      <x:c r="H27" s="30" t="s"/>
      <x:c r="I27" s="52" t="s"/>
      <x:c r="J27" s="84" t="s"/>
      <x:c r="K27" s="85" t="s"/>
    </x:row>
    <x:row r="28" spans="1:16140" s="0" customFormat="1" ht="12" customHeight="1" x14ac:dyDescent="0.3">
      <x:c r="I28" s="52" t="s"/>
      <x:c r="J28" s="84" t="s"/>
    </x:row>
    <x:row r="29" spans="1:16140" s="0" customFormat="1" ht="15" customHeight="1" x14ac:dyDescent="0.3">
      <x:c r="E29" s="86" t="s">
        <x:v>119</x:v>
      </x:c>
      <x:c r="F29" s="11" t="s"/>
      <x:c r="G29" s="25" t="s"/>
      <x:c r="H29" s="25" t="s"/>
      <x:c r="I29" s="87" t="s"/>
      <x:c r="J29" s="88" t="s"/>
      <x:c r="K29" s="525">
        <x:f>SUM(E15:J15)</x:f>
      </x:c>
    </x:row>
    <x:row r="30" spans="1:16140" s="0" customFormat="1" ht="7.5" customHeight="1" thickBot="1" x14ac:dyDescent="0.35">
      <x:c r="L30" s="30" t="s"/>
    </x:row>
    <x:row r="31" spans="1:16140" s="0" customFormat="1" ht="20.25" customHeight="1" thickBot="1" x14ac:dyDescent="0.35">
      <x:c r="G31" s="79" t="s">
        <x:v>126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s="0" customFormat="1" ht="11.25" customHeight="1" thickBot="1" x14ac:dyDescent="0.35"/>
    <x:row r="33" spans="1:16140" s="0" customFormat="1" ht="20.25" customHeight="1" thickBot="1" x14ac:dyDescent="0.35">
      <x:c r="I33" s="22" t="s">
        <x:v>127</x:v>
      </x:c>
      <x:c r="J33" s="23" t="s"/>
      <x:c r="K33" s="23" t="s"/>
      <x:c r="L33" s="57">
        <x:f>IFERROR(ROUND(K23*0.3 + K31*0.7,3),"")</x:f>
      </x:c>
    </x:row>
    <x:row r="35" spans="1:16140" s="0" customFormat="1" ht="31.5" customHeight="1" x14ac:dyDescent="0.3"/>
    <x:row r="37" spans="1:16140" x14ac:dyDescent="0.3">
      <x:c r="A37" s="2" t="s">
        <x:v>89</x:v>
      </x:c>
      <x:c r="B37" s="29" t="s"/>
      <x:c r="C37" s="29" t="s"/>
      <x:c r="D37" s="29" t="s"/>
      <x:c r="E37" s="29" t="s"/>
      <x:c r="H37" s="2" t="s">
        <x:v>104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/>
    <x:row r="2" spans="1:16141" s="0" customFormat="1" ht="24" customHeight="1" thickBot="1" x14ac:dyDescent="0.4">
      <x:c r="A2" s="282" t="s">
        <x:v>116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s="0" customFormat="1" ht="24" customHeight="1" thickBot="1" x14ac:dyDescent="0.35">
      <x:c r="A3" s="4" t="s">
        <x:v>138</x:v>
      </x:c>
      <x:c r="H3" s="13" t="s"/>
      <x:c r="I3" s="14" t="s">
        <x:v>58</x:v>
      </x:c>
      <x:c r="J3" s="15" t="s"/>
      <x:c r="K3" s="16" t="s"/>
      <x:c r="L3" s="16" t="s"/>
    </x:row>
    <x:row r="4" spans="1:16141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1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1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1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1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1" s="0" customFormat="1" ht="10.15" customHeight="1" x14ac:dyDescent="0.3"/>
    <x:row r="12" spans="1:16141" s="0" customFormat="1" ht="22.15" customHeight="1" thickBot="1" x14ac:dyDescent="0.35">
      <x:c r="C12" s="51" t="s"/>
      <x:c r="I12" s="52" t="s"/>
      <x:c r="K12" s="10" t="s">
        <x:v>139</x:v>
      </x:c>
    </x:row>
    <x:row r="13" spans="1:16141" s="0" customFormat="1" ht="69" customHeight="1" thickBot="1" x14ac:dyDescent="0.35">
      <x:c r="A13" s="283" t="s">
        <x:v>140</x:v>
      </x:c>
      <x:c r="B13" s="432" t="s">
        <x:v>141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142</x:v>
      </x:c>
      <x:c r="K13" s="526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93.75" customHeight="1" x14ac:dyDescent="0.3">
      <x:c r="A14" s="232" t="s">
        <x:v>143</x:v>
      </x:c>
      <x:c r="B14" s="418" t="s">
        <x:v>144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145</x:v>
      </x:c>
      <x:c r="K14" s="527" t="s"/>
      <x:c r="L14" s="147">
        <x:f>K14*0.25</x:f>
      </x:c>
    </x:row>
    <x:row r="15" spans="1:16141" s="0" customFormat="1" ht="108" customHeight="1" thickBot="1" x14ac:dyDescent="0.35">
      <x:c r="A15" s="314" t="s"/>
      <x:c r="B15" s="421" t="s">
        <x:v>146</x:v>
      </x:c>
      <x:c r="C15" s="422" t="s"/>
      <x:c r="D15" s="422" t="s"/>
      <x:c r="E15" s="422" t="s"/>
      <x:c r="F15" s="422" t="s"/>
      <x:c r="G15" s="422" t="s"/>
      <x:c r="H15" s="422" t="s"/>
      <x:c r="I15" s="423" t="s"/>
      <x:c r="J15" s="20" t="s">
        <x:v>147</x:v>
      </x:c>
      <x:c r="K15" s="528" t="s"/>
      <x:c r="L15" s="233">
        <x:f>K15*0.2</x:f>
      </x:c>
    </x:row>
    <x:row r="16" spans="1:16141" s="0" customFormat="1" ht="64.5" customHeight="1" x14ac:dyDescent="0.3">
      <x:c r="A16" s="283" t="s">
        <x:v>148</x:v>
      </x:c>
      <x:c r="B16" s="426" t="s">
        <x:v>149</x:v>
      </x:c>
      <x:c r="C16" s="427" t="s"/>
      <x:c r="D16" s="427" t="s"/>
      <x:c r="E16" s="427" t="s"/>
      <x:c r="F16" s="427" t="s"/>
      <x:c r="G16" s="427" t="s"/>
      <x:c r="H16" s="427" t="s"/>
      <x:c r="I16" s="428" t="s"/>
      <x:c r="J16" s="18" t="s">
        <x:v>150</x:v>
      </x:c>
      <x:c r="K16" s="529" t="s"/>
      <x:c r="L16" s="145">
        <x:f>K16*0.2</x:f>
      </x:c>
    </x:row>
    <x:row r="17" spans="1:16141" s="0" customFormat="1" ht="80.25" customHeight="1" x14ac:dyDescent="0.3">
      <x:c r="A17" s="425" t="s"/>
      <x:c r="B17" s="429" t="s">
        <x:v>151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152</x:v>
      </x:c>
      <x:c r="K17" s="530" t="s"/>
      <x:c r="L17" s="143">
        <x:f>K17*0.15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123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2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153</x:v>
      </x:c>
      <x:c r="J22" s="23" t="s"/>
      <x:c r="K22" s="23" t="s"/>
      <x:c r="L22" s="57">
        <x:f>SUM(L13:L17)-L20</x:f>
      </x:c>
    </x:row>
    <x:row r="23" spans="1:16141" s="0" customFormat="1" ht="18.75" customHeight="1" x14ac:dyDescent="0.3"/>
    <x:row r="24" spans="1:16141" s="0" customFormat="1" ht="21.75" customHeight="1" x14ac:dyDescent="0.3"/>
    <x:row r="25" spans="1:16141" s="0" customFormat="1" ht="18" customHeight="1" x14ac:dyDescent="0.3"/>
    <x:row r="26" spans="1:16141" s="0" customFormat="1" ht="18" customHeight="1" x14ac:dyDescent="0.3">
      <x:c r="A26" s="2" t="s">
        <x:v>89</x:v>
      </x:c>
      <x:c r="B26" s="29" t="s"/>
      <x:c r="C26" s="29" t="s"/>
      <x:c r="D26" s="29" t="s"/>
      <x:c r="E26" s="29" t="s"/>
      <x:c r="H26" s="2" t="s">
        <x:v>104</x:v>
      </x:c>
      <x:c r="I26" s="2" t="s"/>
      <x:c r="J26" s="2" t="s"/>
      <x:c r="K26" s="2" t="s"/>
      <x:c r="L26" s="2" t="s"/>
    </x:row>
    <x:row r="27" spans="1:16141" s="0" customFormat="1" ht="18" customHeight="1" x14ac:dyDescent="0.3"/>
    <x:row r="28" spans="1:16141" s="0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16:A17"/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Endast siffror" error="Du kan endast mata in siffror mellan 0 och 10. Var noga med punkt eller komma beroende på språk" promptTitle="" prompt="" sqref="K13:K17 L20:L20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4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/>
    <x:row r="2" spans="1:16141" s="0" customFormat="1" ht="24" customHeight="1" thickBot="1" x14ac:dyDescent="0.4">
      <x:c r="A2" s="282" t="s">
        <x:v>128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s="0" customFormat="1" ht="24" customHeight="1" thickBot="1" x14ac:dyDescent="0.35">
      <x:c r="A3" s="4" t="s">
        <x:v>138</x:v>
      </x:c>
      <x:c r="H3" s="13" t="s"/>
      <x:c r="I3" s="14" t="s">
        <x:v>58</x:v>
      </x:c>
      <x:c r="J3" s="15" t="s"/>
      <x:c r="K3" s="16" t="s"/>
      <x:c r="L3" s="16" t="s"/>
    </x:row>
    <x:row r="4" spans="1:16141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1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1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1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1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1" s="0" customFormat="1" ht="8.65" customHeight="1" x14ac:dyDescent="0.3"/>
    <x:row r="12" spans="1:16141" s="0" customFormat="1" ht="25.15" customHeight="1" thickBot="1" x14ac:dyDescent="0.35">
      <x:c r="C12" s="51" t="s"/>
      <x:c r="I12" s="52" t="s"/>
      <x:c r="K12" s="10" t="s">
        <x:v>139</x:v>
      </x:c>
    </x:row>
    <x:row r="13" spans="1:16141" s="0" customFormat="1" ht="73.5" customHeight="1" thickBot="1" x14ac:dyDescent="0.35">
      <x:c r="A13" s="283" t="s">
        <x:v>140</x:v>
      </x:c>
      <x:c r="B13" s="432" t="s">
        <x:v>154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142</x:v>
      </x:c>
      <x:c r="K13" s="526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91.5" customHeight="1" x14ac:dyDescent="0.3">
      <x:c r="A14" s="232" t="s">
        <x:v>155</x:v>
      </x:c>
      <x:c r="B14" s="418" t="s">
        <x:v>156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157</x:v>
      </x:c>
      <x:c r="K14" s="527" t="s"/>
      <x:c r="L14" s="147">
        <x:f>K14*0.2</x:f>
      </x:c>
    </x:row>
    <x:row r="15" spans="1:16141" s="0" customFormat="1" ht="123" customHeight="1" thickBot="1" x14ac:dyDescent="0.35">
      <x:c r="A15" s="438" t="s"/>
      <x:c r="B15" s="439" t="s">
        <x:v>158</x:v>
      </x:c>
      <x:c r="C15" s="422" t="s"/>
      <x:c r="D15" s="422" t="s"/>
      <x:c r="E15" s="422" t="s"/>
      <x:c r="F15" s="422" t="s"/>
      <x:c r="G15" s="422" t="s"/>
      <x:c r="H15" s="422" t="s"/>
      <x:c r="I15" s="423" t="s"/>
      <x:c r="J15" s="20" t="s">
        <x:v>159</x:v>
      </x:c>
      <x:c r="K15" s="528" t="s"/>
      <x:c r="L15" s="233">
        <x:f>K15*0.1</x:f>
      </x:c>
    </x:row>
    <x:row r="16" spans="1:16141" s="0" customFormat="1" ht="85.5" customHeight="1" x14ac:dyDescent="0.3">
      <x:c r="A16" s="232" t="s">
        <x:v>160</x:v>
      </x:c>
      <x:c r="B16" s="435" t="s">
        <x:v>161</x:v>
      </x:c>
      <x:c r="C16" s="436" t="s"/>
      <x:c r="D16" s="436" t="s"/>
      <x:c r="E16" s="436" t="s"/>
      <x:c r="F16" s="436" t="s"/>
      <x:c r="G16" s="436" t="s"/>
      <x:c r="H16" s="436" t="s"/>
      <x:c r="I16" s="437" t="s"/>
      <x:c r="J16" s="18" t="s">
        <x:v>162</x:v>
      </x:c>
      <x:c r="K16" s="529" t="s"/>
      <x:c r="L16" s="145">
        <x:f>K16*0.25</x:f>
      </x:c>
    </x:row>
    <x:row r="17" spans="1:16141" s="0" customFormat="1" ht="72" customHeight="1" x14ac:dyDescent="0.3">
      <x:c r="A17" s="314" t="s"/>
      <x:c r="B17" s="429" t="s">
        <x:v>163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164</x:v>
      </x:c>
      <x:c r="K17" s="530" t="s"/>
      <x:c r="L17" s="143">
        <x:f>K17*0.25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123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2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153</x:v>
      </x:c>
      <x:c r="J22" s="23" t="s"/>
      <x:c r="K22" s="23" t="s"/>
      <x:c r="L22" s="57">
        <x:f>SUM(L13:L17)-L20</x:f>
      </x:c>
    </x:row>
    <x:row r="23" spans="1:16141" s="0" customFormat="1" ht="18.75" customHeight="1" x14ac:dyDescent="0.3"/>
    <x:row r="24" spans="1:16141" s="0" customFormat="1" ht="21.75" customHeight="1" x14ac:dyDescent="0.3"/>
    <x:row r="25" spans="1:16141" s="0" customFormat="1" ht="18" customHeight="1" x14ac:dyDescent="0.3"/>
    <x:row r="26" spans="1:16141" s="0" customFormat="1" ht="18" customHeight="1" x14ac:dyDescent="0.3">
      <x:c r="A26" s="2" t="s">
        <x:v>89</x:v>
      </x:c>
      <x:c r="B26" s="29" t="s"/>
      <x:c r="C26" s="29" t="s"/>
      <x:c r="D26" s="29" t="s"/>
      <x:c r="E26" s="29" t="s"/>
      <x:c r="H26" s="2" t="s">
        <x:v>104</x:v>
      </x:c>
      <x:c r="I26" s="2" t="s"/>
      <x:c r="J26" s="2" t="s"/>
      <x:c r="K26" s="2" t="s"/>
      <x:c r="L26" s="2" t="s"/>
    </x:row>
    <x:row r="27" spans="1:16141" s="0" customFormat="1" ht="18" customHeight="1" x14ac:dyDescent="0.3"/>
    <x:row r="28" spans="1:16141" s="0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16:A17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/>
    <x:row r="2" spans="1:16141" s="0" customFormat="1" ht="24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1" s="0" customFormat="1" ht="24" customHeight="1" thickBot="1" x14ac:dyDescent="0.35">
      <x:c r="A3" s="4" t="s">
        <x:v>138</x:v>
      </x:c>
      <x:c r="H3" s="13" t="s"/>
      <x:c r="I3" s="14" t="s">
        <x:v>58</x:v>
      </x:c>
      <x:c r="J3" s="15" t="s"/>
      <x:c r="K3" s="16" t="s"/>
      <x:c r="L3" s="16" t="s"/>
    </x:row>
    <x:row r="4" spans="1:16141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1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1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1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1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1" s="0" customFormat="1" ht="10.15" customHeight="1" x14ac:dyDescent="0.3"/>
    <x:row r="12" spans="1:16141" s="0" customFormat="1" ht="22.9" customHeight="1" thickBot="1" x14ac:dyDescent="0.35">
      <x:c r="C12" s="51" t="s"/>
      <x:c r="I12" s="52" t="s"/>
      <x:c r="K12" s="10" t="s">
        <x:v>139</x:v>
      </x:c>
    </x:row>
    <x:row r="13" spans="1:16141" s="0" customFormat="1" ht="71.25" customHeight="1" thickBot="1" x14ac:dyDescent="0.35">
      <x:c r="A13" s="283" t="s">
        <x:v>140</x:v>
      </x:c>
      <x:c r="B13" s="432" t="s">
        <x:v>165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142</x:v>
      </x:c>
      <x:c r="K13" s="526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85.5" customHeight="1" thickBot="1" x14ac:dyDescent="0.35">
      <x:c r="A14" s="232" t="s">
        <x:v>155</x:v>
      </x:c>
      <x:c r="B14" s="418" t="s">
        <x:v>166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167</x:v>
      </x:c>
      <x:c r="K14" s="527" t="s"/>
      <x:c r="L14" s="147">
        <x:f>K14*0.1</x:f>
      </x:c>
    </x:row>
    <x:row r="15" spans="1:16141" s="0" customFormat="1" ht="110.25" customHeight="1" thickBot="1" x14ac:dyDescent="0.35">
      <x:c r="A15" s="438" t="s"/>
      <x:c r="B15" s="418" t="s">
        <x:v>168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159</x:v>
      </x:c>
      <x:c r="K15" s="528" t="s"/>
      <x:c r="L15" s="233">
        <x:f>K15*0.1</x:f>
      </x:c>
    </x:row>
    <x:row r="16" spans="1:16141" s="0" customFormat="1" ht="85.5" customHeight="1" x14ac:dyDescent="0.3">
      <x:c r="A16" s="232" t="s">
        <x:v>160</x:v>
      </x:c>
      <x:c r="B16" s="435" t="s">
        <x:v>169</x:v>
      </x:c>
      <x:c r="C16" s="436" t="s"/>
      <x:c r="D16" s="436" t="s"/>
      <x:c r="E16" s="436" t="s"/>
      <x:c r="F16" s="436" t="s"/>
      <x:c r="G16" s="436" t="s"/>
      <x:c r="H16" s="436" t="s"/>
      <x:c r="I16" s="437" t="s"/>
      <x:c r="J16" s="18" t="s">
        <x:v>170</x:v>
      </x:c>
      <x:c r="K16" s="529" t="s"/>
      <x:c r="L16" s="145">
        <x:f>K16*0.3</x:f>
      </x:c>
    </x:row>
    <x:row r="17" spans="1:16141" s="0" customFormat="1" ht="72" customHeight="1" x14ac:dyDescent="0.3">
      <x:c r="A17" s="314" t="s"/>
      <x:c r="B17" s="429" t="s">
        <x:v>171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172</x:v>
      </x:c>
      <x:c r="K17" s="530" t="s"/>
      <x:c r="L17" s="143">
        <x:f>K17*0.3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123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2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153</x:v>
      </x:c>
      <x:c r="J22" s="23" t="s"/>
      <x:c r="K22" s="23" t="s"/>
      <x:c r="L22" s="57">
        <x:f>SUM(L13:L17)-L20</x:f>
      </x:c>
    </x:row>
    <x:row r="23" spans="1:16141" s="0" customFormat="1" ht="18.75" customHeight="1" x14ac:dyDescent="0.3"/>
    <x:row r="25" spans="1:16141" s="0" customFormat="1" ht="18" customHeight="1" x14ac:dyDescent="0.3">
      <x:c r="A25" s="2" t="s">
        <x:v>89</x:v>
      </x:c>
      <x:c r="B25" s="29" t="s"/>
      <x:c r="C25" s="29" t="s"/>
      <x:c r="D25" s="29" t="s"/>
      <x:c r="E25" s="29" t="s"/>
      <x:c r="H25" s="2" t="s">
        <x:v>104</x:v>
      </x:c>
      <x:c r="I25" s="2" t="s"/>
      <x:c r="J25" s="2" t="s"/>
      <x:c r="K25" s="2" t="s"/>
      <x:c r="L25" s="2" t="s"/>
    </x:row>
    <x:row r="26" spans="1:16141" s="0" customFormat="1" ht="18" customHeight="1" x14ac:dyDescent="0.3"/>
    <x:row r="27" spans="1:16141" s="0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A16:A17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0" customWidth="1"/>
    <x:col min="13" max="16384" width="9.132812" style="1" customWidth="1"/>
  </x:cols>
  <x:sheetData>
    <x:row r="1" spans="1:18" s="0" customFormat="1" ht="35.25" customHeight="1" thickBot="1" x14ac:dyDescent="0.35"/>
    <x:row r="2" spans="1:18" s="0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s="0" customFormat="1" ht="24" customHeight="1" thickBot="1" x14ac:dyDescent="0.35">
      <x:c r="A3" s="4" t="s">
        <x:v>174</x:v>
      </x:c>
      <x:c r="H3" s="13" t="s"/>
      <x:c r="I3" s="14" t="s">
        <x:v>58</x:v>
      </x:c>
      <x:c r="J3" s="15" t="s"/>
      <x:c r="K3" s="16" t="s"/>
      <x:c r="L3" s="16" t="s"/>
    </x:row>
    <x:row r="4" spans="1:18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8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8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8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8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8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8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8" s="0" customFormat="1" ht="17.1" customHeight="1" x14ac:dyDescent="0.3"/>
    <x:row r="12" spans="1:18" s="0" customFormat="1" ht="17.1" customHeight="1" x14ac:dyDescent="0.3"/>
    <x:row r="13" spans="1:18" s="0" customFormat="1" ht="17.1" customHeight="1" x14ac:dyDescent="0.3"/>
    <x:row r="14" spans="1:18" s="0" customFormat="1" ht="21.75" customHeight="1" x14ac:dyDescent="0.3">
      <x:c r="A14" s="108" t="s">
        <x:v>174</x:v>
      </x:c>
      <x:c r="B14" s="109" t="s"/>
      <x:c r="C14" s="109" t="s"/>
      <x:c r="D14" s="109" t="s"/>
      <x:c r="E14" s="109" t="s"/>
      <x:c r="F14" s="110" t="s"/>
      <x:c r="G14" s="104" t="s">
        <x:v>69</x:v>
      </x:c>
      <x:c r="H14" s="33" t="s"/>
      <x:c r="I14" s="11" t="s"/>
      <x:c r="J14" s="11" t="s"/>
      <x:c r="K14" s="34" t="s"/>
      <x:c r="L14" s="35" t="s">
        <x:v>93</x:v>
      </x:c>
    </x:row>
    <x:row r="15" spans="1:18" s="0" customFormat="1" ht="30" customHeight="1" x14ac:dyDescent="0.3">
      <x:c r="A15" s="440" t="s">
        <x:v>175</x:v>
      </x:c>
      <x:c r="B15" s="441" t="s"/>
      <x:c r="C15" s="441" t="s"/>
      <x:c r="D15" s="441" t="s"/>
      <x:c r="E15" s="441" t="s"/>
      <x:c r="F15" s="442" t="s"/>
      <x:c r="G15" s="33" t="s"/>
      <x:c r="H15" s="33" t="s"/>
      <x:c r="I15" s="11" t="s"/>
      <x:c r="J15" s="11" t="s"/>
      <x:c r="K15" s="36" t="s"/>
      <x:c r="L15" s="521" t="s"/>
    </x:row>
    <x:row r="16" spans="1:18" s="0" customFormat="1" ht="30" customHeight="1" x14ac:dyDescent="0.3">
      <x:c r="A16" s="440" t="s">
        <x:v>176</x:v>
      </x:c>
      <x:c r="B16" s="441" t="s"/>
      <x:c r="C16" s="441" t="s"/>
      <x:c r="D16" s="441" t="s"/>
      <x:c r="E16" s="441" t="s"/>
      <x:c r="F16" s="442" t="s"/>
      <x:c r="G16" s="33" t="s"/>
      <x:c r="H16" s="33" t="s"/>
      <x:c r="I16" s="11" t="s"/>
      <x:c r="J16" s="11" t="s"/>
      <x:c r="K16" s="26" t="s"/>
      <x:c r="L16" s="521" t="s"/>
    </x:row>
    <x:row r="17" spans="1:18" s="0" customFormat="1" ht="30" customHeight="1" x14ac:dyDescent="0.3">
      <x:c r="A17" s="211" t="s">
        <x:v>177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1" t="s"/>
    </x:row>
    <x:row r="18" spans="1:18" s="0" customFormat="1" ht="30" customHeight="1" x14ac:dyDescent="0.3">
      <x:c r="A18" s="211" t="s">
        <x:v>178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1" t="s"/>
    </x:row>
    <x:row r="19" spans="1:18" s="0" customFormat="1" ht="30" customHeight="1" x14ac:dyDescent="0.3">
      <x:c r="A19" s="211" t="s">
        <x:v>179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1" t="s"/>
    </x:row>
    <x:row r="20" spans="1:18" s="0" customFormat="1" ht="20.1" customHeight="1" thickBot="1" x14ac:dyDescent="0.35">
      <x:c r="K20" s="37" t="s"/>
      <x:c r="L20" s="37" t="s"/>
    </x:row>
    <x:row r="21" spans="1:18" s="0" customFormat="1" ht="24" customHeight="1" x14ac:dyDescent="0.3">
      <x:c r="A21" s="449" t="s">
        <x:v>180</x:v>
      </x:c>
      <x:c r="B21" s="450" t="s"/>
      <x:c r="C21" s="450" t="s"/>
      <x:c r="D21" s="450" t="s"/>
      <x:c r="E21" s="450" t="s"/>
      <x:c r="F21" s="450" t="s"/>
      <x:c r="G21" s="450" t="s"/>
      <x:c r="H21" s="450" t="s"/>
      <x:c r="I21" s="450" t="s"/>
      <x:c r="J21" s="137" t="s"/>
      <x:c r="K21" s="136" t="s"/>
      <x:c r="L21" s="8" t="s"/>
      <x:c r="R21" s="131" t="s"/>
    </x:row>
    <x:row r="22" spans="1:18" s="0" customFormat="1" ht="66" customHeight="1" x14ac:dyDescent="0.3">
      <x:c r="A22" s="457" t="s">
        <x:v>118</x:v>
      </x:c>
      <x:c r="B22" s="458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s="0" customFormat="1" ht="23.25" customHeight="1" x14ac:dyDescent="0.3">
      <x:c r="A23" s="531" t="s">
        <x:v>181</x:v>
      </x:c>
      <x:c r="B23" s="532" t="s"/>
      <x:c r="C23" s="533" t="s"/>
      <x:c r="D23" s="534" t="s">
        <x:v>135</x:v>
      </x:c>
      <x:c r="E23" s="535" t="s"/>
      <x:c r="F23" s="536" t="s"/>
      <x:c r="G23" s="537" t="s">
        <x:v>182</x:v>
      </x:c>
      <x:c r="H23" s="538">
        <x:f>IFERROR(IF(ROUND(C23/F23,3)&gt;10,10,ROUND(C23/F23,3)),10)</x:f>
      </x:c>
      <x:c r="I23" s="539" t="s">
        <x:v>183</x:v>
      </x:c>
      <x:c r="J23" s="537" t="s">
        <x:v>182</x:v>
      </x:c>
      <x:c r="K23" s="540">
        <x:f>10-H23</x:f>
      </x:c>
      <x:c r="N23" s="132" t="s"/>
      <x:c r="R23" s="131" t="s"/>
    </x:row>
    <x:row r="24" spans="1:18" s="0" customFormat="1" ht="20.1" customHeight="1" thickBot="1" x14ac:dyDescent="0.35">
      <x:c r="A24" s="541" t="s">
        <x:v>119</x:v>
      </x:c>
      <x:c r="B24" s="542" t="s"/>
      <x:c r="C24" s="542" t="s"/>
      <x:c r="D24" s="543" t="s"/>
      <x:c r="E24" s="543" t="s"/>
      <x:c r="F24" s="543" t="s"/>
      <x:c r="G24" s="543" t="s"/>
      <x:c r="H24" s="543" t="s"/>
      <x:c r="I24" s="543" t="s"/>
      <x:c r="J24" s="544" t="s"/>
      <x:c r="K24" s="545" t="s"/>
      <x:c r="R24" s="131" t="s"/>
    </x:row>
    <x:row r="25" spans="1:18" s="0" customFormat="1" ht="16.35" customHeight="1" thickBot="1" x14ac:dyDescent="0.35">
      <x:c r="A25" s="446" t="s">
        <x:v>184</x:v>
      </x:c>
      <x:c r="B25" s="447" t="s"/>
      <x:c r="C25" s="447" t="s"/>
      <x:c r="D25" s="447" t="s"/>
      <x:c r="E25" s="447" t="s"/>
      <x:c r="F25" s="447" t="s"/>
      <x:c r="G25" s="447" t="s"/>
      <x:c r="H25" s="447" t="s"/>
      <x:c r="I25" s="447" t="s"/>
      <x:c r="J25" s="447" t="s"/>
      <x:c r="K25" s="448" t="s"/>
      <x:c r="L25" s="9">
        <x:f>IFERROR(K23-K24,0)</x:f>
      </x:c>
      <x:c r="M25" s="129" t="s"/>
      <x:c r="N25" s="8" t="s"/>
      <x:c r="R25" s="128" t="s"/>
    </x:row>
    <x:row r="26" spans="1:18" s="0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s="0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185</x:v>
      </x:c>
      <x:c r="L27" s="546">
        <x:f>SUM(L15:L25)</x:f>
      </x:c>
    </x:row>
    <x:row r="28" spans="1:18" s="0" customFormat="1" ht="18.75" customHeight="1" x14ac:dyDescent="0.3">
      <x:c r="L28" s="547" t="s">
        <x:v>186</x:v>
      </x:c>
    </x:row>
    <x:row r="29" spans="1:18" s="0" customFormat="1" ht="12" customHeight="1" thickBot="1" x14ac:dyDescent="0.35">
      <x:c r="F29" s="40" t="s"/>
      <x:c r="I29" s="38" t="s"/>
      <x:c r="J29" s="548" t="s"/>
    </x:row>
    <x:row r="30" spans="1:18" s="0" customFormat="1" ht="21.75" customHeight="1" thickBot="1" x14ac:dyDescent="0.35">
      <x:c r="H30" s="122" t="s"/>
      <x:c r="I30" s="43" t="s">
        <x:v>187</x:v>
      </x:c>
      <x:c r="J30" s="44" t="s"/>
      <x:c r="K30" s="45" t="s"/>
      <x:c r="L30" s="549">
        <x:f>ROUND(SUM(L27)/6,3)</x:f>
      </x:c>
    </x:row>
    <x:row r="31" spans="1:18" s="0" customFormat="1" ht="18" customHeight="1" x14ac:dyDescent="0.3">
      <x:c r="F31" s="47" t="s"/>
      <x:c r="H31" s="42" t="s"/>
      <x:c r="I31" s="42" t="s"/>
      <x:c r="J31" s="48" t="s"/>
      <x:c r="K31" s="38" t="s"/>
      <x:c r="L31" s="550" t="s"/>
    </x:row>
    <x:row r="32" spans="1:18" s="0" customFormat="1" ht="7.5" customHeight="1" x14ac:dyDescent="0.3">
      <x:c r="F32" s="47" t="s"/>
      <x:c r="H32" s="42" t="s"/>
      <x:c r="I32" s="42" t="s"/>
      <x:c r="J32" s="48" t="s"/>
      <x:c r="K32" s="38" t="s"/>
      <x:c r="L32" s="550" t="s"/>
    </x:row>
    <x:row r="33" spans="1:18" s="0" customFormat="1" ht="18" customHeight="1" x14ac:dyDescent="0.3">
      <x:c r="F33" s="47" t="s"/>
      <x:c r="H33" s="42" t="s"/>
      <x:c r="I33" s="42" t="s"/>
      <x:c r="J33" s="48" t="s"/>
      <x:c r="K33" s="38" t="s"/>
      <x:c r="L33" s="550" t="s"/>
    </x:row>
    <x:row r="34" spans="1:18" s="0" customFormat="1" ht="12.75" customHeight="1" x14ac:dyDescent="0.3">
      <x:c r="A34" s="2" t="s">
        <x:v>89</x:v>
      </x:c>
      <x:c r="B34" s="551" t="s"/>
      <x:c r="C34" s="29" t="s"/>
      <x:c r="D34" s="29" t="s"/>
      <x:c r="E34" s="29" t="s"/>
      <x:c r="F34" s="2" t="s"/>
      <x:c r="H34" s="2" t="s">
        <x:v>104</x:v>
      </x:c>
      <x:c r="I34" s="2" t="s"/>
      <x:c r="J34" s="2" t="s"/>
      <x:c r="K34" s="101" t="s"/>
      <x:c r="L34" s="2" t="s"/>
    </x:row>
    <x:row r="35" spans="1:18" s="0" customFormat="1" ht="18" customHeight="1" x14ac:dyDescent="0.3">
      <x:c r="F35" s="47" t="s"/>
      <x:c r="H35" s="42" t="s"/>
      <x:c r="I35" s="42" t="s"/>
      <x:c r="J35" s="48" t="s"/>
      <x:c r="K35" s="38" t="s"/>
      <x:c r="L35" s="550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0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s="0" customFormat="1" ht="35.25" customHeight="1" thickBot="1" x14ac:dyDescent="0.35">
      <x:c r="U1" s="1" t="s">
        <x:v>188</x:v>
      </x:c>
    </x:row>
    <x:row r="2" spans="1:21" s="0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n">
        <x:v>32</x:v>
      </x:c>
    </x:row>
    <x:row r="3" spans="1:21" s="0" customFormat="1" ht="24" customHeight="1" thickBot="1" x14ac:dyDescent="0.35">
      <x:c r="A3" s="4" t="s">
        <x:v>174</x:v>
      </x:c>
      <x:c r="H3" s="13" t="s"/>
      <x:c r="I3" s="14" t="s">
        <x:v>58</x:v>
      </x:c>
      <x:c r="J3" s="15" t="s"/>
      <x:c r="K3" s="16" t="s"/>
      <x:c r="L3" s="16" t="s">
        <x:v>190</x:v>
      </x:c>
    </x:row>
    <x:row r="4" spans="1:21" s="0" customFormat="1" ht="24" customHeight="1" thickBot="1" x14ac:dyDescent="0.35">
      <x:c r="A4" s="2" t="s">
        <x:v>59</x:v>
      </x:c>
      <x:c r="B4" s="2" t="s"/>
      <x:c r="C4" s="240">
        <x:v>45689</x:v>
      </x:c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>
        <x:v>191</x:v>
      </x:c>
    </x:row>
    <x:row r="5" spans="1:21" s="0" customFormat="1" ht="24" customHeight="1" thickBot="1" x14ac:dyDescent="0.35">
      <x:c r="A5" s="11" t="s">
        <x:v>61</x:v>
      </x:c>
      <x:c r="B5" s="11" t="s"/>
      <x:c r="C5" s="242" t="s">
        <x:v>192</x:v>
      </x:c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>
        <x:v>193</x:v>
      </x:c>
    </x:row>
    <x:row r="6" spans="1:21" s="0" customFormat="1" ht="19.5" customHeight="1" thickBot="1" x14ac:dyDescent="0.35">
      <x:c r="A6" s="11" t="s">
        <x:v>63</x:v>
      </x:c>
      <x:c r="B6" s="11" t="s"/>
      <x:c r="C6" s="242" t="s">
        <x:v>194</x:v>
      </x:c>
      <x:c r="D6" s="242" t="s"/>
      <x:c r="E6" s="242" t="s"/>
      <x:c r="F6" s="242" t="s"/>
      <x:c r="K6" s="30" t="s"/>
    </x:row>
    <x:row r="7" spans="1:21" s="0" customFormat="1" ht="17.1" customHeight="1" thickBot="1" x14ac:dyDescent="0.35">
      <x:c r="A7" s="11" t="s">
        <x:v>64</x:v>
      </x:c>
      <x:c r="B7" s="11" t="s"/>
      <x:c r="C7" s="242" t="s">
        <x:v>195</x:v>
      </x:c>
      <x:c r="D7" s="242" t="s"/>
      <x:c r="E7" s="242" t="s"/>
      <x:c r="F7" s="242" t="s"/>
      <x:c r="J7" s="22" t="s">
        <x:v>65</x:v>
      </x:c>
      <x:c r="K7" s="31" t="s"/>
      <x:c r="L7" s="27" t="s">
        <x:v>196</x:v>
      </x:c>
    </x:row>
    <x:row r="8" spans="1:21" s="0" customFormat="1" ht="17.1" customHeight="1" x14ac:dyDescent="0.3">
      <x:c r="A8" s="2" t="s">
        <x:v>66</x:v>
      </x:c>
      <x:c r="B8" s="2" t="s"/>
      <x:c r="C8" s="29" t="s">
        <x:v>197</x:v>
      </x:c>
      <x:c r="D8" s="29" t="s"/>
      <x:c r="E8" s="29" t="s"/>
      <x:c r="F8" s="29" t="s"/>
      <x:c r="L8" s="552" t="s"/>
    </x:row>
    <x:row r="9" spans="1:21" s="0" customFormat="1" ht="17.1" customHeight="1" x14ac:dyDescent="0.3">
      <x:c r="A9" s="11" t="s">
        <x:v>67</x:v>
      </x:c>
      <x:c r="B9" s="11" t="s"/>
      <x:c r="C9" s="242" t="s">
        <x:v>198</x:v>
      </x:c>
      <x:c r="D9" s="242" t="s"/>
      <x:c r="E9" s="242" t="s"/>
      <x:c r="F9" s="242" t="s"/>
    </x:row>
    <x:row r="10" spans="1:21" s="0" customFormat="1" ht="17.1" customHeight="1" x14ac:dyDescent="0.3">
      <x:c r="A10" s="11" t="s">
        <x:v>68</x:v>
      </x:c>
      <x:c r="B10" s="11" t="s"/>
      <x:c r="C10" s="242" t="s">
        <x:v>198</x:v>
      </x:c>
      <x:c r="D10" s="242" t="s"/>
      <x:c r="E10" s="242" t="s"/>
      <x:c r="F10" s="242" t="s"/>
    </x:row>
    <x:row r="11" spans="1:21" s="0" customFormat="1" ht="17.1" customHeight="1" x14ac:dyDescent="0.3"/>
    <x:row r="12" spans="1:21" s="0" customFormat="1" ht="17.1" customHeight="1" x14ac:dyDescent="0.3"/>
    <x:row r="13" spans="1:21" s="0" customFormat="1" ht="17.1" customHeight="1" x14ac:dyDescent="0.3"/>
    <x:row r="14" spans="1:21" s="0" customFormat="1" ht="21.75" customHeight="1" x14ac:dyDescent="0.3">
      <x:c r="A14" s="108" t="s">
        <x:v>199</x:v>
      </x:c>
      <x:c r="B14" s="109" t="s"/>
      <x:c r="C14" s="109" t="s"/>
      <x:c r="D14" s="109" t="s"/>
      <x:c r="E14" s="109" t="s"/>
      <x:c r="F14" s="110" t="s"/>
      <x:c r="G14" s="104" t="s">
        <x:v>69</x:v>
      </x:c>
      <x:c r="H14" s="33" t="s"/>
      <x:c r="I14" s="11" t="s"/>
      <x:c r="J14" s="11" t="s"/>
      <x:c r="K14" s="34" t="s"/>
      <x:c r="L14" s="35" t="s">
        <x:v>93</x:v>
      </x:c>
    </x:row>
    <x:row r="15" spans="1:21" s="0" customFormat="1" ht="30" customHeight="1" x14ac:dyDescent="0.3">
      <x:c r="A15" s="440" t="s">
        <x:v>175</x:v>
      </x:c>
      <x:c r="B15" s="441" t="s"/>
      <x:c r="C15" s="441" t="s"/>
      <x:c r="D15" s="441" t="s"/>
      <x:c r="E15" s="441" t="s"/>
      <x:c r="F15" s="442" t="s"/>
      <x:c r="G15" s="33" t="s"/>
      <x:c r="H15" s="33" t="s"/>
      <x:c r="I15" s="11" t="s"/>
      <x:c r="J15" s="11" t="s"/>
      <x:c r="K15" s="36" t="s"/>
      <x:c r="L15" s="521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</x:row>
    <x:row r="16" spans="1:21" s="0" customFormat="1" ht="30" customHeight="1" x14ac:dyDescent="0.3">
      <x:c r="A16" s="440" t="s">
        <x:v>176</x:v>
      </x:c>
      <x:c r="B16" s="441" t="s"/>
      <x:c r="C16" s="441" t="s"/>
      <x:c r="D16" s="441" t="s"/>
      <x:c r="E16" s="441" t="s"/>
      <x:c r="F16" s="442" t="s"/>
      <x:c r="G16" s="33" t="s"/>
      <x:c r="H16" s="33" t="s"/>
      <x:c r="I16" s="11" t="s"/>
      <x:c r="J16" s="11" t="s"/>
      <x:c r="K16" s="26" t="s"/>
      <x:c r="L16" s="521" t="s"/>
    </x:row>
    <x:row r="17" spans="1:21" s="0" customFormat="1" ht="30" customHeight="1" x14ac:dyDescent="0.3">
      <x:c r="A17" s="211" t="s">
        <x:v>177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1" t="s"/>
    </x:row>
    <x:row r="18" spans="1:21" s="0" customFormat="1" ht="30" customHeight="1" x14ac:dyDescent="0.3">
      <x:c r="A18" s="211" t="s">
        <x:v>178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1" t="s"/>
    </x:row>
    <x:row r="19" spans="1:21" s="0" customFormat="1" ht="30" customHeight="1" x14ac:dyDescent="0.3">
      <x:c r="A19" s="211" t="s">
        <x:v>179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1" t="s"/>
    </x:row>
    <x:row r="20" spans="1:21" s="0" customFormat="1" ht="20.1" customHeight="1" thickBot="1" x14ac:dyDescent="0.35">
      <x:c r="K20" s="37" t="s"/>
      <x:c r="L20" s="37" t="s"/>
    </x:row>
    <x:row r="21" spans="1:21" s="0" customFormat="1" ht="24" customHeight="1" x14ac:dyDescent="0.3">
      <x:c r="A21" s="449" t="s">
        <x:v>180</x:v>
      </x:c>
      <x:c r="B21" s="450" t="s"/>
      <x:c r="C21" s="450" t="s"/>
      <x:c r="D21" s="450" t="s"/>
      <x:c r="E21" s="450" t="s"/>
      <x:c r="F21" s="450" t="s"/>
      <x:c r="G21" s="450" t="s"/>
      <x:c r="H21" s="450" t="s"/>
      <x:c r="I21" s="450" t="s"/>
      <x:c r="J21" s="137" t="s"/>
      <x:c r="K21" s="136" t="s"/>
      <x:c r="L21" s="8" t="s"/>
      <x:c r="R21" s="131" t="s"/>
    </x:row>
    <x:row r="22" spans="1:21" s="0" customFormat="1" ht="66" customHeight="1" x14ac:dyDescent="0.3">
      <x:c r="A22" s="457" t="s">
        <x:v>118</x:v>
      </x:c>
      <x:c r="B22" s="458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21" s="0" customFormat="1" ht="23.25" customHeight="1" x14ac:dyDescent="0.3">
      <x:c r="A23" s="531" t="s">
        <x:v>181</x:v>
      </x:c>
      <x:c r="B23" s="532" t="s"/>
      <x:c r="C23" s="533" t="s"/>
      <x:c r="D23" s="534" t="s">
        <x:v>135</x:v>
      </x:c>
      <x:c r="E23" s="535" t="s"/>
      <x:c r="F23" s="536" t="s"/>
      <x:c r="G23" s="537" t="s">
        <x:v>182</x:v>
      </x:c>
      <x:c r="H23" s="538">
        <x:f>IFERROR(IF(ROUND(C23/F23,3)&gt;10,10,ROUND(C23/F23,3)),10)</x:f>
      </x:c>
      <x:c r="I23" s="539" t="s">
        <x:v>183</x:v>
      </x:c>
      <x:c r="J23" s="537" t="s">
        <x:v>182</x:v>
      </x:c>
      <x:c r="K23" s="540">
        <x:f>10-H23</x:f>
      </x:c>
      <x:c r="N23" s="132" t="s"/>
      <x:c r="R23" s="131" t="s"/>
    </x:row>
    <x:row r="24" spans="1:21" s="0" customFormat="1" ht="20.1" customHeight="1" thickBot="1" x14ac:dyDescent="0.35">
      <x:c r="A24" s="541" t="s">
        <x:v>119</x:v>
      </x:c>
      <x:c r="B24" s="542" t="s"/>
      <x:c r="C24" s="542" t="s"/>
      <x:c r="D24" s="543" t="s"/>
      <x:c r="E24" s="543" t="s"/>
      <x:c r="F24" s="543" t="s"/>
      <x:c r="G24" s="543" t="s"/>
      <x:c r="H24" s="543" t="s"/>
      <x:c r="I24" s="543" t="s"/>
      <x:c r="J24" s="544" t="s"/>
      <x:c r="K24" s="545" t="s"/>
      <x:c r="R24" s="131" t="s"/>
    </x:row>
    <x:row r="25" spans="1:21" s="0" customFormat="1" ht="16.35" customHeight="1" thickBot="1" x14ac:dyDescent="0.35">
      <x:c r="A25" s="446" t="s">
        <x:v>184</x:v>
      </x:c>
      <x:c r="B25" s="447" t="s"/>
      <x:c r="C25" s="447" t="s"/>
      <x:c r="D25" s="447" t="s"/>
      <x:c r="E25" s="447" t="s"/>
      <x:c r="F25" s="447" t="s"/>
      <x:c r="G25" s="447" t="s"/>
      <x:c r="H25" s="447" t="s"/>
      <x:c r="I25" s="447" t="s"/>
      <x:c r="J25" s="447" t="s"/>
      <x:c r="K25" s="448" t="s"/>
      <x:c r="L25" s="9">
        <x:f>IFERROR(K23-K24,0)</x:f>
      </x:c>
      <x:c r="M25" s="129" t="s"/>
      <x:c r="N25" s="8" t="s"/>
      <x:c r="R25" s="128" t="s"/>
    </x:row>
    <x:row r="26" spans="1:21" s="0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21" s="0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185</x:v>
      </x:c>
      <x:c r="L27" s="546">
        <x:f>SUM(L15:L25)</x:f>
      </x:c>
    </x:row>
    <x:row r="28" spans="1:21" s="0" customFormat="1" ht="18.75" customHeight="1" x14ac:dyDescent="0.3">
      <x:c r="L28" s="547" t="s">
        <x:v>200</x:v>
      </x:c>
    </x:row>
    <x:row r="29" spans="1:21" s="0" customFormat="1" ht="12" customHeight="1" thickBot="1" x14ac:dyDescent="0.35">
      <x:c r="F29" s="40" t="s"/>
      <x:c r="I29" s="38" t="s"/>
      <x:c r="J29" s="548" t="s"/>
    </x:row>
    <x:row r="30" spans="1:21" s="0" customFormat="1" ht="21.75" customHeight="1" thickBot="1" x14ac:dyDescent="0.35">
      <x:c r="H30" s="122" t="s"/>
      <x:c r="I30" s="43" t="s">
        <x:v>187</x:v>
      </x:c>
      <x:c r="J30" s="44" t="s"/>
      <x:c r="K30" s="45" t="s"/>
      <x:c r="L30" s="549">
        <x:f>ROUND(SUM(L27)/4,3)</x:f>
      </x:c>
    </x:row>
    <x:row r="31" spans="1:21" s="0" customFormat="1" ht="18" customHeight="1" x14ac:dyDescent="0.3">
      <x:c r="F31" s="47" t="s"/>
      <x:c r="H31" s="42" t="s"/>
      <x:c r="I31" s="42" t="s"/>
      <x:c r="J31" s="48" t="s"/>
      <x:c r="K31" s="38" t="s"/>
      <x:c r="L31" s="550" t="s"/>
    </x:row>
    <x:row r="32" spans="1:21" s="0" customFormat="1" ht="7.5" customHeight="1" x14ac:dyDescent="0.3">
      <x:c r="F32" s="47" t="s"/>
      <x:c r="H32" s="42" t="s"/>
      <x:c r="I32" s="42" t="s"/>
      <x:c r="J32" s="48" t="s"/>
      <x:c r="K32" s="38" t="s"/>
      <x:c r="L32" s="550" t="s"/>
    </x:row>
    <x:row r="33" spans="1:21" s="0" customFormat="1" ht="18" customHeight="1" x14ac:dyDescent="0.3">
      <x:c r="F33" s="47" t="s"/>
      <x:c r="H33" s="42" t="s"/>
      <x:c r="I33" s="42" t="s"/>
      <x:c r="J33" s="48" t="s"/>
      <x:c r="K33" s="38" t="s"/>
      <x:c r="L33" s="550" t="s"/>
    </x:row>
    <x:row r="34" spans="1:21" s="0" customFormat="1" ht="12.75" customHeight="1" x14ac:dyDescent="0.3">
      <x:c r="A34" s="2" t="s">
        <x:v>89</x:v>
      </x:c>
      <x:c r="B34" s="551" t="s"/>
      <x:c r="C34" s="29" t="s">
        <x:v>201</x:v>
      </x:c>
      <x:c r="D34" s="29" t="s"/>
      <x:c r="E34" s="29" t="s"/>
      <x:c r="F34" s="2" t="s"/>
      <x:c r="H34" s="2" t="s">
        <x:v>104</x:v>
      </x:c>
      <x:c r="I34" s="2" t="s"/>
      <x:c r="J34" s="2" t="s"/>
      <x:c r="K34" s="101" t="s"/>
      <x:c r="L34" s="2" t="s"/>
    </x:row>
    <x:row r="35" spans="1:21" s="0" customFormat="1" ht="18" customHeight="1" x14ac:dyDescent="0.3">
      <x:c r="F35" s="47" t="s"/>
      <x:c r="H35" s="42" t="s"/>
      <x:c r="I35" s="42" t="s"/>
      <x:c r="J35" s="48" t="s"/>
      <x:c r="K35" s="38" t="s"/>
      <x:c r="L35" s="550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L22" sqref="L22 B14:H14 K18 K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0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s="0" customFormat="1" ht="18" customHeight="1" x14ac:dyDescent="0.3"/>
    <x:row r="2" spans="1:16127" s="0" customFormat="1" ht="24" customHeight="1" thickBot="1" x14ac:dyDescent="0.35">
      <x:c r="A2" s="463" t="s">
        <x:v>202</x:v>
      </x:c>
      <x:c r="B2" s="463" t="s"/>
      <x:c r="C2" s="463" t="s"/>
      <x:c r="D2" s="463" t="s"/>
      <x:c r="E2" s="463" t="s"/>
      <x:c r="F2" s="463" t="s"/>
      <x:c r="G2" s="463" t="s"/>
      <x:c r="H2" s="463" t="s"/>
      <x:c r="I2" s="463" t="s"/>
      <x:c r="J2" s="70" t="s"/>
      <x:c r="K2" s="70" t="s"/>
      <x:c r="L2" s="70" t="s"/>
    </x:row>
    <x:row r="3" spans="1:16127" s="0" customFormat="1" ht="21.75" customHeight="1" thickBot="1" x14ac:dyDescent="0.4">
      <x:c r="A3" s="3" t="s">
        <x:v>138</x:v>
      </x:c>
      <x:c r="H3" s="13" t="s"/>
      <x:c r="I3" s="14" t="s">
        <x:v>56</x:v>
      </x:c>
      <x:c r="J3" s="15" t="s"/>
      <x:c r="K3" s="16" t="s"/>
      <x:c r="L3" s="16" t="s"/>
    </x:row>
    <x:row r="4" spans="1:16127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58</x:v>
      </x:c>
      <x:c r="J4" s="15" t="s"/>
      <x:c r="K4" s="16" t="s"/>
      <x:c r="L4" s="16" t="s"/>
    </x:row>
    <x:row r="5" spans="1:16127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60</x:v>
      </x:c>
      <x:c r="J5" s="15" t="s"/>
      <x:c r="K5" s="16" t="s"/>
      <x:c r="L5" s="16" t="s"/>
    </x:row>
    <x:row r="6" spans="1:16127" s="0" customFormat="1" ht="1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62</x:v>
      </x:c>
      <x:c r="J6" s="17" t="s"/>
      <x:c r="K6" s="16" t="s"/>
      <x:c r="L6" s="16" t="s"/>
    </x:row>
    <x:row r="7" spans="1:16127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s="0" customFormat="1" ht="17.1" customHeight="1" thickBot="1" x14ac:dyDescent="0.35">
      <x:c r="A8" s="2" t="s">
        <x:v>66</x:v>
      </x:c>
      <x:c r="B8" s="2" t="s"/>
      <x:c r="C8" s="29" t="s"/>
      <x:c r="D8" s="29" t="s"/>
      <x:c r="E8" s="29" t="s"/>
      <x:c r="F8" s="29" t="s"/>
      <x:c r="G8" s="554" t="s"/>
      <x:c r="J8" s="22" t="s">
        <x:v>65</x:v>
      </x:c>
      <x:c r="K8" s="31" t="s"/>
      <x:c r="L8" s="27" t="s"/>
    </x:row>
    <x:row r="9" spans="1:16127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63" t="s"/>
      <x:c r="K10" s="463" t="s"/>
      <x:c r="L10" s="150" t="s"/>
    </x:row>
    <x:row r="11" spans="1:16127" s="0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s="0" customFormat="1" ht="17.1" customHeight="1" thickBot="1" x14ac:dyDescent="0.35">
      <x:c r="B12" s="1" t="s">
        <x:v>203</x:v>
      </x:c>
      <x:c r="H12" s="483" t="s"/>
      <x:c r="I12" s="483" t="s"/>
      <x:c r="J12" s="483" t="s"/>
      <x:c r="K12" s="483" t="s"/>
      <x:c r="L12" s="483" t="s"/>
    </x:row>
    <x:row r="13" spans="1:16127" s="0" customFormat="1" ht="28.5" customHeight="1" thickBot="1" x14ac:dyDescent="0.35">
      <x:c r="B13" s="236" t="s">
        <x:v>204</x:v>
      </x:c>
      <x:c r="C13" s="237" t="s">
        <x:v>205</x:v>
      </x:c>
      <x:c r="D13" s="238" t="s">
        <x:v>206</x:v>
      </x:c>
      <x:c r="E13" s="469" t="s"/>
      <x:c r="F13" s="237" t="s">
        <x:v>207</x:v>
      </x:c>
      <x:c r="G13" s="237" t="s">
        <x:v>208</x:v>
      </x:c>
      <x:c r="H13" s="238" t="s">
        <x:v>209</x:v>
      </x:c>
      <x:c r="I13" s="239" t="s">
        <x:v>40</x:v>
      </x:c>
      <x:c r="J13" s="472" t="s">
        <x:v>210</x:v>
      </x:c>
      <x:c r="K13" s="473" t="s"/>
      <x:c r="L13" s="483" t="s"/>
    </x:row>
    <x:row r="14" spans="1:16127" s="0" customFormat="1" ht="39" customHeight="1" thickBot="1" x14ac:dyDescent="0.35"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74">
        <x:f>I14/6</x:f>
      </x:c>
      <x:c r="K14" s="475" t="s"/>
      <x:c r="L14" s="483" t="s"/>
    </x:row>
    <x:row r="15" spans="1:16127" s="0" customFormat="1" ht="17.1" customHeight="1" thickBot="1" x14ac:dyDescent="0.35">
      <x:c r="K15" s="17" t="s"/>
      <x:c r="L15" s="483" t="s"/>
    </x:row>
    <x:row r="16" spans="1:16127" s="0" customFormat="1" ht="13.15" customHeight="1" thickBot="1" x14ac:dyDescent="0.35">
      <x:c r="K16" s="235" t="s">
        <x:v>139</x:v>
      </x:c>
    </x:row>
    <x:row r="17" spans="1:16127" s="0" customFormat="1" ht="61.9" customHeight="1" thickBot="1" x14ac:dyDescent="0.35">
      <x:c r="A17" s="232" t="s">
        <x:v>211</x:v>
      </x:c>
      <x:c r="B17" s="464" t="s">
        <x:v>212</x:v>
      </x:c>
      <x:c r="C17" s="465" t="s"/>
      <x:c r="D17" s="465" t="s"/>
      <x:c r="E17" s="465" t="s"/>
      <x:c r="F17" s="465" t="s"/>
      <x:c r="G17" s="465" t="s"/>
      <x:c r="H17" s="465" t="s"/>
      <x:c r="I17" s="466" t="s"/>
      <x:c r="J17" s="18" t="s">
        <x:v>213</x:v>
      </x:c>
      <x:c r="K17" s="559">
        <x:f>J14</x:f>
      </x:c>
      <x:c r="L17" s="147">
        <x:f>K17*0.4</x:f>
      </x:c>
    </x:row>
    <x:row r="18" spans="1:16127" s="0" customFormat="1" ht="78.75" customHeight="1" x14ac:dyDescent="0.3">
      <x:c r="A18" s="232" t="s">
        <x:v>214</x:v>
      </x:c>
      <x:c r="B18" s="459" t="s">
        <x:v>215</x:v>
      </x:c>
      <x:c r="C18" s="460" t="s"/>
      <x:c r="D18" s="460" t="s"/>
      <x:c r="E18" s="460" t="s"/>
      <x:c r="F18" s="460" t="s"/>
      <x:c r="G18" s="460" t="s"/>
      <x:c r="H18" s="460" t="s"/>
      <x:c r="I18" s="460" t="s"/>
      <x:c r="J18" s="18" t="s">
        <x:v>216</x:v>
      </x:c>
      <x:c r="K18" s="529" t="s"/>
      <x:c r="L18" s="145">
        <x:f>K18*0.3</x:f>
      </x:c>
    </x:row>
    <x:row r="19" spans="1:16127" s="0" customFormat="1" ht="72" customHeight="1" x14ac:dyDescent="0.3">
      <x:c r="A19" s="314" t="s"/>
      <x:c r="B19" s="461" t="s">
        <x:v>217</x:v>
      </x:c>
      <x:c r="C19" s="462" t="s"/>
      <x:c r="D19" s="462" t="s"/>
      <x:c r="E19" s="462" t="s"/>
      <x:c r="F19" s="462" t="s"/>
      <x:c r="G19" s="462" t="s"/>
      <x:c r="H19" s="462" t="s"/>
      <x:c r="I19" s="462" t="s"/>
      <x:c r="J19" s="19" t="s">
        <x:v>218</x:v>
      </x:c>
      <x:c r="K19" s="530" t="s"/>
      <x:c r="L19" s="143">
        <x:f>K19*0.3</x:f>
      </x:c>
    </x:row>
    <x:row r="20" spans="1:16127" s="0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s="0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123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2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s="0" customFormat="1" ht="7.5" customHeight="1" thickBot="1" x14ac:dyDescent="0.35"/>
    <x:row r="24" spans="1:16127" s="0" customFormat="1" ht="24" customHeight="1" thickBot="1" x14ac:dyDescent="0.35">
      <x:c r="I24" s="22" t="s">
        <x:v>153</x:v>
      </x:c>
      <x:c r="J24" s="23" t="s"/>
      <x:c r="K24" s="23" t="s"/>
      <x:c r="L24" s="57">
        <x:f>SUM(L17:L19)-L22</x:f>
      </x:c>
    </x:row>
    <x:row r="25" spans="1:16127" s="0" customFormat="1" ht="18.75" customHeight="1" x14ac:dyDescent="0.3"/>
    <x:row r="26" spans="1:16127" s="0" customFormat="1" ht="37.5" customHeight="1" x14ac:dyDescent="0.3"/>
    <x:row r="27" spans="1:16127" s="0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s="0" customFormat="1" ht="12.75" customHeight="1" x14ac:dyDescent="0.3">
      <x:c r="A28" s="2" t="s">
        <x:v>89</x:v>
      </x:c>
      <x:c r="B28" s="551" t="s"/>
      <x:c r="C28" s="551" t="s"/>
      <x:c r="D28" s="551" t="s"/>
      <x:c r="E28" s="551" t="s"/>
      <x:c r="F28" s="560" t="s"/>
      <x:c r="G28" s="483" t="s"/>
      <x:c r="H28" s="560" t="s">
        <x:v>104</x:v>
      </x:c>
      <x:c r="I28" s="560" t="s"/>
      <x:c r="J28" s="560" t="s"/>
      <x:c r="K28" s="561" t="s"/>
      <x:c r="L28" s="560" t="s"/>
    </x:row>
    <x:row r="29" spans="1:16127" s="0" customFormat="1" ht="18" customHeight="1" x14ac:dyDescent="0.3"/>
    <x:row r="30" spans="1:16127" s="0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0" t="s"/>
    </x:row>
    <x:row r="32" spans="1:16127" x14ac:dyDescent="0.3">
      <x:c r="F32" s="47" t="s"/>
      <x:c r="H32" s="42" t="s"/>
      <x:c r="I32" s="42" t="s"/>
      <x:c r="J32" s="48" t="s"/>
      <x:c r="K32" s="38" t="s"/>
      <x:c r="L32" s="550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H14 K18:K19 L22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0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0" width="9.132812" style="1" customWidth="1"/>
    <x:col min="21" max="21" width="9.132812" style="1" hidden="1" customWidth="1"/>
    <x:col min="22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s="0" customFormat="1" ht="18" customHeight="1" x14ac:dyDescent="0.3">
      <x:c r="U1" s="1" t="s">
        <x:v>219</x:v>
      </x:c>
    </x:row>
    <x:row r="2" spans="1:16127" s="0" customFormat="1" ht="24" customHeight="1" thickBot="1" x14ac:dyDescent="0.35">
      <x:c r="A2" s="463" t="s">
        <x:v>220</x:v>
      </x:c>
      <x:c r="B2" s="463" t="s"/>
      <x:c r="C2" s="463" t="s"/>
      <x:c r="D2" s="463" t="s"/>
      <x:c r="E2" s="463" t="s"/>
      <x:c r="F2" s="463" t="s"/>
      <x:c r="G2" s="463" t="s"/>
      <x:c r="H2" s="463" t="s"/>
      <x:c r="I2" s="463" t="s"/>
      <x:c r="J2" s="70" t="s"/>
      <x:c r="K2" s="70" t="s"/>
      <x:c r="L2" s="70" t="s"/>
    </x:row>
    <x:row r="3" spans="1:16127" s="0" customFormat="1" ht="21.75" customHeight="1" thickBot="1" x14ac:dyDescent="0.4">
      <x:c r="A3" s="3" t="s">
        <x:v>138</x:v>
      </x:c>
      <x:c r="H3" s="13" t="s"/>
      <x:c r="I3" s="14" t="s">
        <x:v>56</x:v>
      </x:c>
      <x:c r="J3" s="15" t="s"/>
      <x:c r="K3" s="16" t="s"/>
      <x:c r="L3" s="16" t="n">
        <x:v>32</x:v>
      </x:c>
    </x:row>
    <x:row r="4" spans="1:16127" s="0" customFormat="1" ht="24" customHeight="1" thickBot="1" x14ac:dyDescent="0.35">
      <x:c r="A4" s="2" t="s">
        <x:v>59</x:v>
      </x:c>
      <x:c r="B4" s="2" t="s"/>
      <x:c r="C4" s="240">
        <x:v>45689</x:v>
      </x:c>
      <x:c r="D4" s="12" t="s"/>
      <x:c r="E4" s="12" t="s"/>
      <x:c r="F4" s="12" t="s"/>
      <x:c r="G4" s="553" t="s"/>
      <x:c r="H4" s="13" t="s"/>
      <x:c r="I4" s="14" t="s">
        <x:v>58</x:v>
      </x:c>
      <x:c r="J4" s="15" t="s"/>
      <x:c r="K4" s="16" t="s"/>
      <x:c r="L4" s="16" t="s">
        <x:v>49</x:v>
      </x:c>
    </x:row>
    <x:row r="5" spans="1:16127" s="0" customFormat="1" ht="24" customHeight="1" thickBot="1" x14ac:dyDescent="0.35">
      <x:c r="A5" s="11" t="s">
        <x:v>61</x:v>
      </x:c>
      <x:c r="B5" s="11" t="s"/>
      <x:c r="C5" s="242" t="s">
        <x:v>192</x:v>
      </x:c>
      <x:c r="D5" s="242" t="s"/>
      <x:c r="E5" s="242" t="s"/>
      <x:c r="F5" s="242" t="s"/>
      <x:c r="G5" s="553" t="s"/>
      <x:c r="H5" s="13" t="s"/>
      <x:c r="I5" s="14" t="s">
        <x:v>60</x:v>
      </x:c>
      <x:c r="J5" s="15" t="s"/>
      <x:c r="K5" s="16" t="s"/>
      <x:c r="L5" s="16" t="s">
        <x:v>191</x:v>
      </x:c>
    </x:row>
    <x:row r="6" spans="1:16127" s="0" customFormat="1" ht="15" customHeight="1" thickBot="1" x14ac:dyDescent="0.35">
      <x:c r="A6" s="11" t="s">
        <x:v>63</x:v>
      </x:c>
      <x:c r="B6" s="11" t="s"/>
      <x:c r="C6" s="242" t="s">
        <x:v>194</x:v>
      </x:c>
      <x:c r="D6" s="242" t="s"/>
      <x:c r="E6" s="242" t="s"/>
      <x:c r="F6" s="242" t="s"/>
      <x:c r="G6" s="483" t="s"/>
      <x:c r="H6" s="13" t="s"/>
      <x:c r="I6" s="14" t="s">
        <x:v>62</x:v>
      </x:c>
      <x:c r="J6" s="17" t="s"/>
      <x:c r="K6" s="16" t="s"/>
      <x:c r="L6" s="16" t="s">
        <x:v>193</x:v>
      </x:c>
    </x:row>
    <x:row r="7" spans="1:16127" s="0" customFormat="1" ht="17.1" customHeight="1" thickBot="1" x14ac:dyDescent="0.35">
      <x:c r="A7" s="11" t="s">
        <x:v>64</x:v>
      </x:c>
      <x:c r="B7" s="11" t="s"/>
      <x:c r="C7" s="242" t="s">
        <x:v>195</x:v>
      </x:c>
      <x:c r="D7" s="242" t="s"/>
      <x:c r="E7" s="242" t="s"/>
      <x:c r="F7" s="242" t="s"/>
      <x:c r="G7" s="554" t="s"/>
      <x:c r="K7" s="30" t="s"/>
    </x:row>
    <x:row r="8" spans="1:16127" s="0" customFormat="1" ht="17.1" customHeight="1" thickBot="1" x14ac:dyDescent="0.35">
      <x:c r="A8" s="2" t="s">
        <x:v>66</x:v>
      </x:c>
      <x:c r="B8" s="2" t="s"/>
      <x:c r="C8" s="29" t="s">
        <x:v>197</x:v>
      </x:c>
      <x:c r="D8" s="29" t="s"/>
      <x:c r="E8" s="29" t="s"/>
      <x:c r="F8" s="29" t="s"/>
      <x:c r="G8" s="554" t="s"/>
      <x:c r="J8" s="22" t="s">
        <x:v>65</x:v>
      </x:c>
      <x:c r="K8" s="31" t="s"/>
      <x:c r="L8" s="27" t="s">
        <x:v>196</x:v>
      </x:c>
    </x:row>
    <x:row r="9" spans="1:16127" s="0" customFormat="1" ht="17.1" customHeight="1" x14ac:dyDescent="0.3">
      <x:c r="A9" s="11" t="s">
        <x:v>67</x:v>
      </x:c>
      <x:c r="B9" s="11" t="s"/>
      <x:c r="C9" s="242" t="s">
        <x:v>198</x:v>
      </x:c>
      <x:c r="D9" s="242" t="s"/>
      <x:c r="E9" s="242" t="s"/>
      <x:c r="F9" s="242" t="s"/>
      <x:c r="G9" s="554" t="s"/>
      <x:c r="H9" s="483" t="s"/>
      <x:c r="I9" s="483" t="s"/>
      <x:c r="J9" s="483" t="s"/>
      <x:c r="K9" s="483" t="s"/>
      <x:c r="L9" s="552" t="s"/>
    </x:row>
    <x:row r="10" spans="1:16127" s="0" customFormat="1" ht="17.1" customHeight="1" x14ac:dyDescent="0.3">
      <x:c r="A10" s="11" t="s">
        <x:v>68</x:v>
      </x:c>
      <x:c r="B10" s="11" t="s"/>
      <x:c r="C10" s="242" t="s">
        <x:v>198</x:v>
      </x:c>
      <x:c r="D10" s="242" t="s"/>
      <x:c r="E10" s="242" t="s"/>
      <x:c r="F10" s="242" t="s"/>
      <x:c r="G10" s="554" t="s"/>
      <x:c r="H10" s="483" t="s"/>
      <x:c r="I10" s="483" t="s"/>
      <x:c r="J10" s="463" t="s"/>
      <x:c r="K10" s="463" t="s"/>
      <x:c r="L10" s="150" t="s"/>
    </x:row>
    <x:row r="11" spans="1:16127" s="0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s="0" customFormat="1" ht="17.1" customHeight="1" thickBot="1" x14ac:dyDescent="0.35">
      <x:c r="B12" s="1" t="s">
        <x:v>203</x:v>
      </x:c>
      <x:c r="H12" s="483" t="s"/>
      <x:c r="I12" s="483" t="s"/>
      <x:c r="J12" s="483" t="s"/>
      <x:c r="K12" s="483" t="s"/>
      <x:c r="L12" s="483" t="s"/>
    </x:row>
    <x:row r="13" spans="1:16127" s="0" customFormat="1" ht="28.5" customHeight="1" thickBot="1" x14ac:dyDescent="0.35">
      <x:c r="B13" s="236" t="s">
        <x:v>204</x:v>
      </x:c>
      <x:c r="C13" s="237" t="s">
        <x:v>205</x:v>
      </x:c>
      <x:c r="D13" s="238" t="s">
        <x:v>206</x:v>
      </x:c>
      <x:c r="E13" s="469" t="s"/>
      <x:c r="F13" s="237" t="s">
        <x:v>207</x:v>
      </x:c>
      <x:c r="G13" s="237" t="s"/>
      <x:c r="H13" s="238" t="s"/>
      <x:c r="I13" s="239" t="s">
        <x:v>40</x:v>
      </x:c>
      <x:c r="J13" s="472" t="s">
        <x:v>210</x:v>
      </x:c>
      <x:c r="K13" s="473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74">
        <x:f>I14/4</x:f>
      </x:c>
      <x:c r="K14" s="475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s="0" customFormat="1" ht="17.1" customHeight="1" thickBot="1" x14ac:dyDescent="0.35">
      <x:c r="K15" s="17" t="s"/>
      <x:c r="L15" s="483" t="s"/>
    </x:row>
    <x:row r="16" spans="1:16127" s="0" customFormat="1" ht="13.15" customHeight="1" thickBot="1" x14ac:dyDescent="0.35">
      <x:c r="K16" s="235" t="s">
        <x:v>139</x:v>
      </x:c>
    </x:row>
    <x:row r="17" spans="1:16127" s="0" customFormat="1" ht="61.9" customHeight="1" thickBot="1" x14ac:dyDescent="0.35">
      <x:c r="A17" s="232" t="s">
        <x:v>211</x:v>
      </x:c>
      <x:c r="B17" s="476" t="s">
        <x:v>221</x:v>
      </x:c>
      <x:c r="C17" s="465" t="s"/>
      <x:c r="D17" s="465" t="s"/>
      <x:c r="E17" s="465" t="s"/>
      <x:c r="F17" s="465" t="s"/>
      <x:c r="G17" s="465" t="s"/>
      <x:c r="H17" s="465" t="s"/>
      <x:c r="I17" s="466" t="s"/>
      <x:c r="J17" s="18" t="s">
        <x:v>213</x:v>
      </x:c>
      <x:c r="K17" s="559">
        <x:f>J14</x:f>
      </x:c>
      <x:c r="L17" s="147">
        <x:f>K17*0.4</x:f>
      </x:c>
    </x:row>
    <x:row r="18" spans="1:16127" s="0" customFormat="1" ht="78.75" customHeight="1" x14ac:dyDescent="0.3">
      <x:c r="A18" s="232" t="s">
        <x:v>214</x:v>
      </x:c>
      <x:c r="B18" s="459" t="s">
        <x:v>222</x:v>
      </x:c>
      <x:c r="C18" s="460" t="s"/>
      <x:c r="D18" s="460" t="s"/>
      <x:c r="E18" s="460" t="s"/>
      <x:c r="F18" s="460" t="s"/>
      <x:c r="G18" s="460" t="s"/>
      <x:c r="H18" s="460" t="s"/>
      <x:c r="I18" s="460" t="s"/>
      <x:c r="J18" s="18" t="s">
        <x:v>216</x:v>
      </x:c>
      <x:c r="K18" s="529" t="s"/>
      <x:c r="L18" s="145">
        <x:f>K18*0.3</x:f>
      </x:c>
    </x:row>
    <x:row r="19" spans="1:16127" s="0" customFormat="1" ht="72" customHeight="1" x14ac:dyDescent="0.3">
      <x:c r="A19" s="314" t="s"/>
      <x:c r="B19" s="461" t="s">
        <x:v>223</x:v>
      </x:c>
      <x:c r="C19" s="462" t="s"/>
      <x:c r="D19" s="462" t="s"/>
      <x:c r="E19" s="462" t="s"/>
      <x:c r="F19" s="462" t="s"/>
      <x:c r="G19" s="462" t="s"/>
      <x:c r="H19" s="462" t="s"/>
      <x:c r="I19" s="462" t="s"/>
      <x:c r="J19" s="19" t="s">
        <x:v>218</x:v>
      </x:c>
      <x:c r="K19" s="530" t="s"/>
      <x:c r="L19" s="143">
        <x:f>K19*0.3</x:f>
      </x:c>
    </x:row>
    <x:row r="20" spans="1:16127" s="0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s="0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123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2" t="s"/>
    </x:row>
    <x:row r="23" spans="1:16127" s="0" customFormat="1" ht="7.5" customHeight="1" thickBot="1" x14ac:dyDescent="0.35"/>
    <x:row r="24" spans="1:16127" s="0" customFormat="1" ht="24" customHeight="1" thickBot="1" x14ac:dyDescent="0.35">
      <x:c r="I24" s="22" t="s">
        <x:v>153</x:v>
      </x:c>
      <x:c r="J24" s="23" t="s"/>
      <x:c r="K24" s="23" t="s"/>
      <x:c r="L24" s="57" t="n">
        <x:v>6.07</x:v>
      </x:c>
    </x:row>
    <x:row r="25" spans="1:16127" s="0" customFormat="1" ht="18.75" customHeight="1" x14ac:dyDescent="0.3"/>
    <x:row r="26" spans="1:16127" s="0" customFormat="1" ht="37.5" customHeight="1" x14ac:dyDescent="0.3"/>
    <x:row r="27" spans="1:16127" s="0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s="0" customFormat="1" ht="12.75" customHeight="1" x14ac:dyDescent="0.3">
      <x:c r="A28" s="2" t="s">
        <x:v>89</x:v>
      </x:c>
      <x:c r="B28" s="551" t="s"/>
      <x:c r="C28" s="551" t="s">
        <x:v>224</x:v>
      </x:c>
      <x:c r="D28" s="551" t="s"/>
      <x:c r="E28" s="551" t="s"/>
      <x:c r="F28" s="560" t="s"/>
      <x:c r="G28" s="483" t="s"/>
      <x:c r="H28" s="560" t="s">
        <x:v>104</x:v>
      </x:c>
      <x:c r="I28" s="560" t="s"/>
      <x:c r="J28" s="560" t="s"/>
      <x:c r="K28" s="561" t="s"/>
      <x:c r="L28" s="560" t="s"/>
    </x:row>
    <x:row r="29" spans="1:16127" s="0" customFormat="1" ht="18" customHeight="1" x14ac:dyDescent="0.3"/>
    <x:row r="30" spans="1:16127" s="0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0" t="s"/>
    </x:row>
    <x:row r="32" spans="1:16127" x14ac:dyDescent="0.3">
      <x:c r="F32" s="47" t="s"/>
      <x:c r="H32" s="42" t="s"/>
      <x:c r="I32" s="42" t="s"/>
      <x:c r="J32" s="48" t="s"/>
      <x:c r="K32" s="38" t="s"/>
      <x:c r="L32" s="550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F14 K18:K19 L22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2025-01-26T20:39:50.3412402Z</dcterms:modified>
</coreProperties>
</file>