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ivat\voltige\OxygeneIV\Vaulting\WindowsFormsApplication1\"/>
    </mc:Choice>
  </mc:AlternateContent>
  <xr:revisionPtr revIDLastSave="0" documentId="13_ncr:1_{CB5FCC8E-EAF5-4B24-900A-36EF1969EAAB}" xr6:coauthVersionLast="47" xr6:coauthVersionMax="47" xr10:uidLastSave="{00000000-0000-0000-0000-000000000000}"/>
  <bookViews>
    <workbookView xWindow="-435" yWindow="195" windowWidth="29280" windowHeight="14385" tabRatio="741" activeTab="9" xr2:uid="{00000000-000D-0000-FFFF-FFFF00000000}"/>
  </bookViews>
  <sheets>
    <sheet name="ResultTemplate" sheetId="1" r:id="rId1"/>
    <sheet name="GKGK4" sheetId="46" r:id="rId2"/>
    <sheet name="GK3" sheetId="2" r:id="rId3"/>
    <sheet name="GTK4" sheetId="47" r:id="rId4"/>
    <sheet name="GTK3" sheetId="4" r:id="rId5"/>
    <sheet name="GKM3" sheetId="32" r:id="rId6"/>
    <sheet name="GK2" sheetId="3" r:id="rId7"/>
    <sheet name="GK1" sheetId="18" r:id="rId8"/>
    <sheet name="TRAGK2" sheetId="54" r:id="rId9"/>
    <sheet name="TRAK1" sheetId="55" r:id="rId10"/>
  </sheets>
  <definedNames>
    <definedName name="_xlnm._FilterDatabase" localSheetId="7" hidden="1">'GK1'!$A$7:$O$10</definedName>
    <definedName name="_xlnm._FilterDatabase" localSheetId="6" hidden="1">'GK2'!$A$7:$O$10</definedName>
    <definedName name="_xlnm._FilterDatabase" localSheetId="2" hidden="1">'GK3'!$A$7:$O$10</definedName>
    <definedName name="_xlnm._FilterDatabase" localSheetId="1" hidden="1">GKGK4!$A$7:$O$10</definedName>
    <definedName name="_xlnm._FilterDatabase" localSheetId="5" hidden="1">'GKM3'!$A$7:$O$10</definedName>
    <definedName name="_xlnm._FilterDatabase" localSheetId="4" hidden="1">'GTK3'!$A$7:$O$10</definedName>
    <definedName name="_xlnm._FilterDatabase" localSheetId="3" hidden="1">'GTK4'!$A$7:$O$10</definedName>
    <definedName name="_xlnm._FilterDatabase" localSheetId="0" hidden="1">ResultTemplate!$A$7:$O$10</definedName>
    <definedName name="_xlnm._FilterDatabase" localSheetId="8" hidden="1">TRAGK2!$A$7:$O$10</definedName>
    <definedName name="_xlnm._FilterDatabase" localSheetId="9" hidden="1">TRAK1!$A$7:$O$10</definedName>
    <definedName name="domare" localSheetId="7">'GK1'!$G$1</definedName>
    <definedName name="domare" localSheetId="6">'GK2'!$G$1</definedName>
    <definedName name="domare" localSheetId="2">'GK3'!$G$1</definedName>
    <definedName name="domare" localSheetId="1">GKGK4!$G$1</definedName>
    <definedName name="domare" localSheetId="5">'GKM3'!$G$1</definedName>
    <definedName name="domare" localSheetId="4">'GTK3'!$G$1</definedName>
    <definedName name="domare" localSheetId="3">'GTK4'!$G$1</definedName>
    <definedName name="domare" localSheetId="0">ResultTemplate!$G$1</definedName>
    <definedName name="domare" localSheetId="8">TRAGK2!$G$1</definedName>
    <definedName name="domare" localSheetId="9">TRAK1!$G$1</definedName>
    <definedName name="ekipage" localSheetId="7">'GK1'!$A$7:$O$10</definedName>
    <definedName name="ekipage" localSheetId="6">'GK2'!$A$7:$O$10</definedName>
    <definedName name="ekipage" localSheetId="2">'GK3'!$A$7:$O$10</definedName>
    <definedName name="ekipage" localSheetId="1">GKGK4!$A$7:$O$10</definedName>
    <definedName name="ekipage" localSheetId="5">'GKM3'!$A$7:$O$10</definedName>
    <definedName name="ekipage" localSheetId="4">'GTK3'!$A$7:$O$10</definedName>
    <definedName name="ekipage" localSheetId="3">'GTK4'!$A$7:$O$10</definedName>
    <definedName name="ekipage" localSheetId="0">ResultTemplate!$A$7:$R$10</definedName>
    <definedName name="ekipage" localSheetId="8">TRAGK2!$A$7:$O$10</definedName>
    <definedName name="ekipage" localSheetId="9">TRAK1!$A$7:$O$10</definedName>
    <definedName name="_xlnm.Print_Titles" localSheetId="7">'GK1'!$1:$6</definedName>
    <definedName name="_xlnm.Print_Titles" localSheetId="6">'GK2'!$1:$6</definedName>
    <definedName name="_xlnm.Print_Titles" localSheetId="2">'GK3'!$1:$6</definedName>
    <definedName name="_xlnm.Print_Titles" localSheetId="1">GKGK4!$1:$6</definedName>
    <definedName name="_xlnm.Print_Titles" localSheetId="5">'GKM3'!$1:$6</definedName>
    <definedName name="_xlnm.Print_Titles" localSheetId="4">'GTK3'!$1:$6</definedName>
    <definedName name="_xlnm.Print_Titles" localSheetId="3">'GTK4'!$1:$6</definedName>
    <definedName name="_xlnm.Print_Titles" localSheetId="0">ResultTemplate!$1:$6</definedName>
    <definedName name="_xlnm.Print_Titles" localSheetId="8">TRAGK2!$1:$6</definedName>
    <definedName name="_xlnm.Print_Titles" localSheetId="9">TRAK1!$1:$6</definedName>
    <definedName name="results" localSheetId="7">'GK1'!$H$7:$K$10</definedName>
    <definedName name="results" localSheetId="6">'GK2'!$H$7:$K$10</definedName>
    <definedName name="results" localSheetId="2">'GK3'!$H$7:$K$10</definedName>
    <definedName name="results" localSheetId="1">GKGK4!$H$7:$K$10</definedName>
    <definedName name="results" localSheetId="5">'GKM3'!$H$7:$K$10</definedName>
    <definedName name="results" localSheetId="4">'GTK3'!$H$7:$K$10</definedName>
    <definedName name="results" localSheetId="3">'GTK4'!$H$7:$K$10</definedName>
    <definedName name="results" localSheetId="0">ResultTemplate!$H$7:$K$10</definedName>
    <definedName name="results" localSheetId="8">TRAGK2!$H$7:$K$10</definedName>
    <definedName name="results" localSheetId="9">TRAK1!$H$7:$K$10</definedName>
    <definedName name="round1" localSheetId="7">'GK1'!$G$2</definedName>
    <definedName name="round1" localSheetId="6">'GK2'!$G$2</definedName>
    <definedName name="round1" localSheetId="2">'GK3'!$G$2</definedName>
    <definedName name="round1" localSheetId="1">GKGK4!$G$2</definedName>
    <definedName name="round1" localSheetId="5">'GKM3'!$G$2</definedName>
    <definedName name="round1" localSheetId="4">'GTK3'!$G$2</definedName>
    <definedName name="round1" localSheetId="3">'GTK4'!$G$2</definedName>
    <definedName name="round1" localSheetId="0">ResultTemplate!$G$2</definedName>
    <definedName name="round1" localSheetId="8">TRAGK2!$G$2</definedName>
    <definedName name="round1" localSheetId="9">TRAK1!$G$2</definedName>
    <definedName name="round2" localSheetId="7">'GK1'!$G$3</definedName>
    <definedName name="round2" localSheetId="6">'GK2'!$G$3</definedName>
    <definedName name="round2" localSheetId="2">'GK3'!$G$3</definedName>
    <definedName name="round2" localSheetId="1">GKGK4!$G$3</definedName>
    <definedName name="round2" localSheetId="5">'GKM3'!$G$3</definedName>
    <definedName name="round2" localSheetId="4">'GTK3'!$G$3</definedName>
    <definedName name="round2" localSheetId="3">'GTK4'!$G$3</definedName>
    <definedName name="round2" localSheetId="0">ResultTemplate!$G$3</definedName>
    <definedName name="round2" localSheetId="8">TRAGK2!$G$3</definedName>
    <definedName name="round2" localSheetId="9">TRAK1!$G$3</definedName>
    <definedName name="round3" localSheetId="7">'GK1'!$G$4</definedName>
    <definedName name="round3" localSheetId="6">'GK2'!$G$4</definedName>
    <definedName name="round3" localSheetId="2">'GK3'!$G$4</definedName>
    <definedName name="round3" localSheetId="1">GKGK4!$G$4</definedName>
    <definedName name="round3" localSheetId="5">'GKM3'!$G$4</definedName>
    <definedName name="round3" localSheetId="4">'GTK3'!$G$4</definedName>
    <definedName name="round3" localSheetId="3">'GTK4'!$G$4</definedName>
    <definedName name="round3" localSheetId="0">ResultTemplate!$G$4</definedName>
    <definedName name="round3" localSheetId="8">TRAGK2!$G$4</definedName>
    <definedName name="round3" localSheetId="9">TRAK1!$G$4</definedName>
    <definedName name="round4" localSheetId="7">'GK1'!$G$5</definedName>
    <definedName name="round4" localSheetId="6">'GK2'!$G$5</definedName>
    <definedName name="round4" localSheetId="2">'GK3'!$G$5</definedName>
    <definedName name="round4" localSheetId="1">GKGK4!$G$5</definedName>
    <definedName name="round4" localSheetId="5">'GKM3'!$G$5</definedName>
    <definedName name="round4" localSheetId="4">'GTK3'!$G$5</definedName>
    <definedName name="round4" localSheetId="3">'GTK4'!$G$5</definedName>
    <definedName name="round4" localSheetId="0">ResultTemplate!$G$5</definedName>
    <definedName name="round4" localSheetId="8">TRAGK2!$G$5</definedName>
    <definedName name="round4" localSheetId="9">TRAK1!$G$5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55" l="1"/>
  <c r="A9" i="55"/>
  <c r="A8" i="55"/>
  <c r="A7" i="55"/>
  <c r="A10" i="54"/>
  <c r="A9" i="54"/>
  <c r="A8" i="54"/>
  <c r="A7" i="54"/>
  <c r="A10" i="3"/>
  <c r="A9" i="3"/>
  <c r="A8" i="3"/>
  <c r="A7" i="3"/>
  <c r="Q7" i="3" a="1"/>
  <c r="Q7" i="3" s="1"/>
  <c r="P7" i="3" a="1"/>
  <c r="P7" i="3" s="1"/>
  <c r="R7" i="3" s="1"/>
  <c r="Q7" i="55" a="1"/>
  <c r="Q7" i="55" s="1"/>
  <c r="P7" i="55" a="1"/>
  <c r="P7" i="55" s="1"/>
  <c r="R7" i="55" s="1"/>
  <c r="Q7" i="54" a="1"/>
  <c r="Q7" i="54" s="1"/>
  <c r="P7" i="54" a="1"/>
  <c r="P7" i="54" s="1"/>
  <c r="G10" i="55"/>
  <c r="J10" i="55" s="1"/>
  <c r="M10" i="55" s="1"/>
  <c r="M9" i="55"/>
  <c r="L9" i="55"/>
  <c r="J9" i="55"/>
  <c r="G9" i="55"/>
  <c r="G8" i="55"/>
  <c r="J8" i="55" s="1"/>
  <c r="M7" i="55"/>
  <c r="G7" i="55"/>
  <c r="J7" i="55" s="1"/>
  <c r="L7" i="55" s="1"/>
  <c r="G10" i="54"/>
  <c r="J10" i="54" s="1"/>
  <c r="M10" i="54" s="1"/>
  <c r="J9" i="54"/>
  <c r="M9" i="54" s="1"/>
  <c r="G9" i="54"/>
  <c r="G8" i="54"/>
  <c r="J8" i="54" s="1"/>
  <c r="J7" i="54"/>
  <c r="L7" i="54" s="1"/>
  <c r="G7" i="54"/>
  <c r="M10" i="18"/>
  <c r="L10" i="18"/>
  <c r="G10" i="18"/>
  <c r="M9" i="18"/>
  <c r="L9" i="18"/>
  <c r="G9" i="18"/>
  <c r="M8" i="18"/>
  <c r="N10" i="18" s="1"/>
  <c r="L8" i="18"/>
  <c r="O8" i="18" s="1"/>
  <c r="G8" i="18"/>
  <c r="M7" i="18"/>
  <c r="N7" i="18" s="1"/>
  <c r="L7" i="18"/>
  <c r="G7" i="18"/>
  <c r="M10" i="3"/>
  <c r="L10" i="3"/>
  <c r="O10" i="3" s="1"/>
  <c r="G10" i="3"/>
  <c r="M9" i="3"/>
  <c r="N8" i="3" s="1"/>
  <c r="L9" i="3"/>
  <c r="G9" i="3"/>
  <c r="M8" i="3"/>
  <c r="L8" i="3"/>
  <c r="G8" i="3"/>
  <c r="M7" i="3"/>
  <c r="L7" i="3"/>
  <c r="O7" i="3" s="1"/>
  <c r="G7" i="3"/>
  <c r="M10" i="32"/>
  <c r="L10" i="32"/>
  <c r="G10" i="32"/>
  <c r="N9" i="32"/>
  <c r="M9" i="32"/>
  <c r="L9" i="32"/>
  <c r="G9" i="32"/>
  <c r="N8" i="32"/>
  <c r="M8" i="32"/>
  <c r="N7" i="32" s="1"/>
  <c r="L8" i="32"/>
  <c r="O9" i="32" s="1"/>
  <c r="G8" i="32"/>
  <c r="M7" i="32"/>
  <c r="N10" i="32" s="1"/>
  <c r="L7" i="32"/>
  <c r="G7" i="32"/>
  <c r="M10" i="4"/>
  <c r="L10" i="4"/>
  <c r="G10" i="4"/>
  <c r="K10" i="4" s="1"/>
  <c r="G9" i="4"/>
  <c r="K9" i="4" s="1"/>
  <c r="G8" i="4"/>
  <c r="K8" i="4" s="1"/>
  <c r="K7" i="4"/>
  <c r="L7" i="4" s="1"/>
  <c r="G7" i="4"/>
  <c r="M10" i="47"/>
  <c r="N9" i="47" s="1"/>
  <c r="L10" i="47"/>
  <c r="G10" i="47"/>
  <c r="M9" i="47"/>
  <c r="L9" i="47"/>
  <c r="G9" i="47"/>
  <c r="N8" i="47"/>
  <c r="M8" i="47"/>
  <c r="N10" i="47" s="1"/>
  <c r="L8" i="47"/>
  <c r="O8" i="47" s="1"/>
  <c r="G8" i="47"/>
  <c r="M7" i="47"/>
  <c r="L7" i="47"/>
  <c r="G7" i="47"/>
  <c r="M10" i="2"/>
  <c r="L10" i="2"/>
  <c r="K10" i="2"/>
  <c r="G10" i="2"/>
  <c r="M9" i="2"/>
  <c r="K9" i="2"/>
  <c r="L9" i="2" s="1"/>
  <c r="G9" i="2"/>
  <c r="G8" i="2"/>
  <c r="K8" i="2" s="1"/>
  <c r="M7" i="2"/>
  <c r="G7" i="2"/>
  <c r="K7" i="2" s="1"/>
  <c r="L7" i="2" s="1"/>
  <c r="O10" i="46"/>
  <c r="N10" i="46"/>
  <c r="M10" i="46"/>
  <c r="L10" i="46"/>
  <c r="G10" i="46"/>
  <c r="M9" i="46"/>
  <c r="L9" i="46"/>
  <c r="G9" i="46"/>
  <c r="O8" i="46"/>
  <c r="N8" i="46"/>
  <c r="M8" i="46"/>
  <c r="L8" i="46"/>
  <c r="G8" i="46"/>
  <c r="M7" i="46"/>
  <c r="L7" i="46"/>
  <c r="G7" i="46"/>
  <c r="N10" i="1"/>
  <c r="M10" i="1"/>
  <c r="L10" i="1"/>
  <c r="G10" i="1"/>
  <c r="M9" i="1"/>
  <c r="N9" i="1" s="1"/>
  <c r="L9" i="1"/>
  <c r="G9" i="1"/>
  <c r="M8" i="1"/>
  <c r="L8" i="1"/>
  <c r="G8" i="1"/>
  <c r="Q7" i="1" a="1"/>
  <c r="Q7" i="1" s="1"/>
  <c r="P7" i="1" a="1"/>
  <c r="P7" i="1" s="1"/>
  <c r="M7" i="1"/>
  <c r="L7" i="1"/>
  <c r="O9" i="1" s="1"/>
  <c r="G7" i="1"/>
  <c r="R7" i="54" l="1"/>
  <c r="L9" i="4"/>
  <c r="M9" i="4"/>
  <c r="M8" i="55"/>
  <c r="N8" i="55" s="1"/>
  <c r="L8" i="55"/>
  <c r="N9" i="2"/>
  <c r="M8" i="2"/>
  <c r="N10" i="2" s="1"/>
  <c r="L8" i="2"/>
  <c r="A10" i="32"/>
  <c r="O7" i="54"/>
  <c r="O9" i="4"/>
  <c r="N9" i="46"/>
  <c r="O7" i="47"/>
  <c r="O10" i="47"/>
  <c r="O9" i="47"/>
  <c r="A10" i="47" s="1"/>
  <c r="M7" i="4"/>
  <c r="N9" i="3"/>
  <c r="N9" i="18"/>
  <c r="A9" i="18" s="1"/>
  <c r="L10" i="54"/>
  <c r="L10" i="55"/>
  <c r="N7" i="3"/>
  <c r="N7" i="46"/>
  <c r="N7" i="47"/>
  <c r="M8" i="54"/>
  <c r="L8" i="54"/>
  <c r="O10" i="54" s="1"/>
  <c r="O10" i="32"/>
  <c r="O8" i="32"/>
  <c r="O7" i="32"/>
  <c r="A7" i="32" s="1"/>
  <c r="O9" i="46"/>
  <c r="O7" i="46"/>
  <c r="N8" i="2"/>
  <c r="N7" i="2"/>
  <c r="O7" i="4"/>
  <c r="M8" i="4"/>
  <c r="L8" i="4"/>
  <c r="O8" i="4" s="1"/>
  <c r="N10" i="3"/>
  <c r="N8" i="18"/>
  <c r="A8" i="46"/>
  <c r="O8" i="1"/>
  <c r="O7" i="1"/>
  <c r="O10" i="1"/>
  <c r="O9" i="3"/>
  <c r="O8" i="3"/>
  <c r="O9" i="54"/>
  <c r="L9" i="54"/>
  <c r="O7" i="55"/>
  <c r="N9" i="55"/>
  <c r="N8" i="1"/>
  <c r="N7" i="1"/>
  <c r="O8" i="2"/>
  <c r="O7" i="18"/>
  <c r="O10" i="18"/>
  <c r="O9" i="18"/>
  <c r="M7" i="54"/>
  <c r="O9" i="55"/>
  <c r="A7" i="47" l="1"/>
  <c r="R7" i="1"/>
  <c r="A7" i="1" s="1"/>
  <c r="A7" i="46"/>
  <c r="A10" i="46"/>
  <c r="O10" i="55"/>
  <c r="A8" i="32"/>
  <c r="A9" i="32"/>
  <c r="A8" i="47"/>
  <c r="N9" i="4"/>
  <c r="N8" i="4"/>
  <c r="N10" i="4"/>
  <c r="N7" i="4"/>
  <c r="A7" i="4" s="1"/>
  <c r="N10" i="55"/>
  <c r="A7" i="2"/>
  <c r="A9" i="47"/>
  <c r="O8" i="55"/>
  <c r="N7" i="55"/>
  <c r="O10" i="2"/>
  <c r="O9" i="2"/>
  <c r="A9" i="2" s="1"/>
  <c r="O7" i="2"/>
  <c r="A8" i="2" s="1"/>
  <c r="N9" i="54"/>
  <c r="N10" i="54"/>
  <c r="N8" i="54"/>
  <c r="N7" i="54"/>
  <c r="A10" i="18"/>
  <c r="A7" i="18"/>
  <c r="O8" i="54"/>
  <c r="O10" i="4"/>
  <c r="A8" i="18"/>
  <c r="A9" i="46"/>
  <c r="A10" i="2"/>
  <c r="A10" i="4" l="1"/>
  <c r="A8" i="4"/>
  <c r="A9" i="4"/>
  <c r="A8" i="1"/>
  <c r="A9" i="1"/>
  <c r="A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<sst xmlns="http://schemas.openxmlformats.org/spreadsheetml/2006/main" count="160" uniqueCount="15">
  <si>
    <t>Poäng A</t>
  </si>
  <si>
    <t>Poäng B</t>
  </si>
  <si>
    <t>Poäng C</t>
  </si>
  <si>
    <t>Poäng D</t>
  </si>
  <si>
    <t>Plats</t>
  </si>
  <si>
    <t>Voltigör</t>
  </si>
  <si>
    <t>Klubb</t>
  </si>
  <si>
    <t>Resultat</t>
  </si>
  <si>
    <t>Linförare</t>
  </si>
  <si>
    <t>Häst</t>
  </si>
  <si>
    <t>moment</t>
  </si>
  <si>
    <t>A1</t>
  </si>
  <si>
    <t>A3</t>
  </si>
  <si>
    <t>A2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</si>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</sst>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;;;"/>
    <numFmt numFmtId="165" formatCode="0.000"/>
    <numFmt numFmtId="166" formatCode="0.000;;0.000;@"/>
    <numFmt numFmtId="167" formatCode="0.000;&quot;&quot;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/>
    <xf numFmtId="0" fontId="1" fillId="2" borderId="11" xfId="0" applyFont="1" applyFill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/>
    </xf>
    <xf numFmtId="0" fontId="1" fillId="2" borderId="16" xfId="0" applyFont="1" applyFill="1" applyBorder="1" applyAlignment="1">
      <alignment vertical="center"/>
    </xf>
    <xf numFmtId="0" fontId="1" fillId="2" borderId="16" xfId="0" applyFont="1" applyFill="1" applyBorder="1"/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vertical="center"/>
    </xf>
    <xf numFmtId="0" fontId="1" fillId="2" borderId="20" xfId="0" applyFont="1" applyFill="1" applyBorder="1"/>
    <xf numFmtId="0" fontId="1" fillId="2" borderId="19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4" xfId="0" applyFont="1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24" xfId="0" applyFont="1" applyBorder="1" applyAlignment="1">
      <alignment vertical="center"/>
    </xf>
    <xf numFmtId="0" fontId="1" fillId="0" borderId="24" xfId="0" applyFont="1" applyBorder="1"/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/>
    </xf>
    <xf numFmtId="164" fontId="1" fillId="0" borderId="26" xfId="0" applyNumberFormat="1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30" xfId="0" applyFont="1" applyBorder="1"/>
    <xf numFmtId="0" fontId="1" fillId="0" borderId="11" xfId="0" applyFont="1" applyBorder="1"/>
    <xf numFmtId="165" fontId="1" fillId="0" borderId="1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65" fontId="1" fillId="0" borderId="31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164" fontId="1" fillId="0" borderId="31" xfId="0" applyNumberFormat="1" applyFont="1" applyBorder="1" applyAlignment="1">
      <alignment horizontal="center" vertical="center"/>
    </xf>
    <xf numFmtId="164" fontId="1" fillId="0" borderId="32" xfId="0" applyNumberFormat="1" applyFont="1" applyBorder="1" applyAlignment="1">
      <alignment horizontal="center" vertical="center"/>
    </xf>
    <xf numFmtId="0" fontId="1" fillId="0" borderId="20" xfId="0" applyFont="1" applyBorder="1"/>
    <xf numFmtId="165" fontId="1" fillId="0" borderId="20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/>
    </xf>
    <xf numFmtId="166" fontId="1" fillId="0" borderId="11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/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/>
    <xf numFmtId="0" fontId="2" fillId="2" borderId="11" xfId="0" applyFont="1" applyFill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vertical="center"/>
    </xf>
    <xf numFmtId="0" fontId="2" fillId="2" borderId="16" xfId="0" applyFont="1" applyFill="1" applyBorder="1"/>
    <xf numFmtId="0" fontId="2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vertical="center"/>
    </xf>
    <xf numFmtId="0" fontId="2" fillId="2" borderId="20" xfId="0" applyFont="1" applyFill="1" applyBorder="1"/>
    <xf numFmtId="0" fontId="2" fillId="2" borderId="19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4" xfId="0" applyFont="1" applyBorder="1" applyAlignment="1">
      <alignment horizontal="left"/>
    </xf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vertical="center"/>
    </xf>
    <xf numFmtId="0" fontId="2" fillId="0" borderId="24" xfId="0" applyFont="1" applyBorder="1"/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/>
    </xf>
    <xf numFmtId="164" fontId="2" fillId="0" borderId="26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165" fontId="2" fillId="0" borderId="6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/>
    </xf>
    <xf numFmtId="0" fontId="2" fillId="0" borderId="29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30" xfId="0" applyFont="1" applyBorder="1"/>
    <xf numFmtId="0" fontId="2" fillId="0" borderId="11" xfId="0" applyFont="1" applyBorder="1"/>
    <xf numFmtId="165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31" xfId="0" applyNumberFormat="1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2" fillId="0" borderId="31" xfId="0" applyNumberFormat="1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/>
    </xf>
    <xf numFmtId="0" fontId="2" fillId="0" borderId="20" xfId="0" applyFont="1" applyBorder="1"/>
    <xf numFmtId="165" fontId="2" fillId="0" borderId="20" xfId="0" applyNumberFormat="1" applyFont="1" applyBorder="1" applyAlignment="1">
      <alignment horizontal="center"/>
    </xf>
    <xf numFmtId="166" fontId="2" fillId="0" borderId="20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/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/>
    <xf numFmtId="0" fontId="3" fillId="2" borderId="11" xfId="0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/>
    </xf>
    <xf numFmtId="0" fontId="3" fillId="2" borderId="16" xfId="0" applyFont="1" applyFill="1" applyBorder="1" applyAlignment="1">
      <alignment vertical="center"/>
    </xf>
    <xf numFmtId="0" fontId="3" fillId="2" borderId="16" xfId="0" applyFont="1" applyFill="1" applyBorder="1"/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vertical="center"/>
    </xf>
    <xf numFmtId="0" fontId="3" fillId="2" borderId="20" xfId="0" applyFont="1" applyFill="1" applyBorder="1"/>
    <xf numFmtId="0" fontId="3" fillId="2" borderId="19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4" xfId="0" applyFont="1" applyBorder="1" applyAlignment="1">
      <alignment horizontal="left"/>
    </xf>
    <xf numFmtId="0" fontId="3" fillId="0" borderId="24" xfId="0" applyFont="1" applyBorder="1" applyAlignment="1">
      <alignment horizont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/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/>
    </xf>
    <xf numFmtId="164" fontId="3" fillId="0" borderId="26" xfId="0" applyNumberFormat="1" applyFont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6" xfId="0" applyFont="1" applyBorder="1"/>
    <xf numFmtId="165" fontId="3" fillId="0" borderId="6" xfId="0" applyNumberFormat="1" applyFont="1" applyBorder="1" applyAlignment="1">
      <alignment horizontal="center"/>
    </xf>
    <xf numFmtId="165" fontId="3" fillId="3" borderId="6" xfId="0" applyNumberFormat="1" applyFont="1" applyFill="1" applyBorder="1" applyAlignment="1">
      <alignment horizontal="center"/>
    </xf>
    <xf numFmtId="166" fontId="3" fillId="3" borderId="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30" xfId="0" applyFont="1" applyBorder="1"/>
    <xf numFmtId="0" fontId="3" fillId="0" borderId="11" xfId="0" applyFont="1" applyBorder="1"/>
    <xf numFmtId="165" fontId="3" fillId="0" borderId="11" xfId="0" applyNumberFormat="1" applyFont="1" applyBorder="1" applyAlignment="1">
      <alignment horizontal="center"/>
    </xf>
    <xf numFmtId="165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65" fontId="3" fillId="0" borderId="31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165" fontId="3" fillId="4" borderId="11" xfId="0" applyNumberFormat="1" applyFont="1" applyFill="1" applyBorder="1" applyAlignment="1">
      <alignment horizontal="center"/>
    </xf>
    <xf numFmtId="166" fontId="3" fillId="4" borderId="11" xfId="0" applyNumberFormat="1" applyFont="1" applyFill="1" applyBorder="1" applyAlignment="1">
      <alignment horizontal="center"/>
    </xf>
    <xf numFmtId="164" fontId="3" fillId="0" borderId="31" xfId="0" applyNumberFormat="1" applyFont="1" applyBorder="1" applyAlignment="1">
      <alignment horizontal="center" vertical="center"/>
    </xf>
    <xf numFmtId="164" fontId="3" fillId="0" borderId="32" xfId="0" applyNumberFormat="1" applyFont="1" applyBorder="1" applyAlignment="1">
      <alignment horizontal="center" vertical="center"/>
    </xf>
    <xf numFmtId="0" fontId="3" fillId="0" borderId="20" xfId="0" applyFont="1" applyBorder="1"/>
    <xf numFmtId="165" fontId="3" fillId="0" borderId="20" xfId="0" applyNumberFormat="1" applyFont="1" applyBorder="1" applyAlignment="1">
      <alignment horizontal="center"/>
    </xf>
    <xf numFmtId="165" fontId="3" fillId="4" borderId="20" xfId="0" applyNumberFormat="1" applyFont="1" applyFill="1" applyBorder="1" applyAlignment="1">
      <alignment horizontal="center"/>
    </xf>
    <xf numFmtId="166" fontId="3" fillId="4" borderId="20" xfId="0" applyNumberFormat="1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right"/>
    </xf>
    <xf numFmtId="0" fontId="4" fillId="2" borderId="5" xfId="0" applyFont="1" applyFill="1" applyBorder="1"/>
    <xf numFmtId="0" fontId="4" fillId="2" borderId="6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/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/>
    <xf numFmtId="0" fontId="4" fillId="2" borderId="11" xfId="0" applyFont="1" applyFill="1" applyBorder="1"/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center"/>
    </xf>
    <xf numFmtId="0" fontId="4" fillId="2" borderId="16" xfId="0" applyFont="1" applyFill="1" applyBorder="1" applyAlignment="1">
      <alignment vertical="center"/>
    </xf>
    <xf numFmtId="0" fontId="4" fillId="2" borderId="16" xfId="0" applyFont="1" applyFill="1" applyBorder="1"/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vertical="center"/>
    </xf>
    <xf numFmtId="0" fontId="4" fillId="2" borderId="20" xfId="0" applyFont="1" applyFill="1" applyBorder="1"/>
    <xf numFmtId="0" fontId="4" fillId="2" borderId="19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4" xfId="0" applyFont="1" applyBorder="1" applyAlignment="1">
      <alignment horizontal="left"/>
    </xf>
    <xf numFmtId="0" fontId="4" fillId="0" borderId="24" xfId="0" applyFont="1" applyBorder="1" applyAlignment="1">
      <alignment horizontal="center"/>
    </xf>
    <xf numFmtId="0" fontId="4" fillId="0" borderId="24" xfId="0" applyFont="1" applyBorder="1" applyAlignment="1">
      <alignment vertical="center"/>
    </xf>
    <xf numFmtId="0" fontId="4" fillId="0" borderId="24" xfId="0" applyFont="1" applyBorder="1"/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/>
    </xf>
    <xf numFmtId="164" fontId="4" fillId="0" borderId="26" xfId="0" applyNumberFormat="1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165" fontId="4" fillId="0" borderId="6" xfId="0" applyNumberFormat="1" applyFont="1" applyBorder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4" fillId="0" borderId="27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30" xfId="0" applyFont="1" applyBorder="1"/>
    <xf numFmtId="0" fontId="4" fillId="0" borderId="11" xfId="0" applyFont="1" applyBorder="1"/>
    <xf numFmtId="165" fontId="4" fillId="0" borderId="11" xfId="0" applyNumberFormat="1" applyFont="1" applyBorder="1" applyAlignment="1">
      <alignment horizontal="center"/>
    </xf>
    <xf numFmtId="166" fontId="4" fillId="0" borderId="1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165" fontId="4" fillId="0" borderId="31" xfId="0" applyNumberFormat="1" applyFont="1" applyBorder="1" applyAlignment="1">
      <alignment horizontal="center" vertical="center"/>
    </xf>
    <xf numFmtId="164" fontId="4" fillId="0" borderId="2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64" fontId="4" fillId="0" borderId="31" xfId="0" applyNumberFormat="1" applyFont="1" applyBorder="1" applyAlignment="1">
      <alignment horizontal="center" vertical="center"/>
    </xf>
    <xf numFmtId="164" fontId="4" fillId="0" borderId="32" xfId="0" applyNumberFormat="1" applyFont="1" applyBorder="1" applyAlignment="1">
      <alignment horizontal="center" vertical="center"/>
    </xf>
    <xf numFmtId="0" fontId="4" fillId="0" borderId="20" xfId="0" applyFont="1" applyBorder="1"/>
    <xf numFmtId="165" fontId="4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/>
    </xf>
    <xf numFmtId="167" fontId="4" fillId="0" borderId="6" xfId="0" applyNumberFormat="1" applyFont="1" applyBorder="1" applyAlignment="1">
      <alignment horizontal="center" vertical="center"/>
    </xf>
    <xf numFmtId="167" fontId="4" fillId="0" borderId="11" xfId="0" applyNumberFormat="1" applyFont="1" applyBorder="1" applyAlignment="1">
      <alignment horizontal="center" vertical="center"/>
    </xf>
    <xf numFmtId="167" fontId="4" fillId="0" borderId="20" xfId="0" applyNumberFormat="1" applyFont="1" applyBorder="1" applyAlignment="1">
      <alignment horizontal="center" vertical="center"/>
    </xf>
    <xf numFmtId="0" fontId="0" fillId="0" borderId="11" xfId="0" applyBorder="1"/>
    <xf numFmtId="167" fontId="1" fillId="0" borderId="6" xfId="0" applyNumberFormat="1" applyFont="1" applyBorder="1" applyAlignment="1">
      <alignment horizontal="center" vertical="center"/>
    </xf>
    <xf numFmtId="167" fontId="1" fillId="0" borderId="11" xfId="0" applyNumberFormat="1" applyFont="1" applyBorder="1" applyAlignment="1">
      <alignment horizontal="center" vertical="center"/>
    </xf>
    <xf numFmtId="167" fontId="1" fillId="0" borderId="20" xfId="0" applyNumberFormat="1" applyFont="1" applyBorder="1" applyAlignment="1">
      <alignment horizontal="center" vertical="center"/>
    </xf>
    <xf numFmtId="167" fontId="3" fillId="0" borderId="6" xfId="0" applyNumberFormat="1" applyFont="1" applyBorder="1" applyAlignment="1">
      <alignment horizontal="center" vertical="center"/>
    </xf>
    <xf numFmtId="167" fontId="3" fillId="0" borderId="11" xfId="0" applyNumberFormat="1" applyFont="1" applyBorder="1" applyAlignment="1">
      <alignment horizontal="center" vertical="center"/>
    </xf>
    <xf numFmtId="167" fontId="3" fillId="0" borderId="20" xfId="0" applyNumberFormat="1" applyFont="1" applyBorder="1" applyAlignment="1">
      <alignment horizontal="center" vertical="center"/>
    </xf>
    <xf numFmtId="165" fontId="3" fillId="4" borderId="6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0" fillId="2" borderId="12" xfId="0" applyFill="1" applyBorder="1"/>
    <xf numFmtId="0" fontId="0" fillId="2" borderId="11" xfId="0" applyFill="1" applyBorder="1"/>
    <xf numFmtId="166" fontId="1" fillId="0" borderId="6" xfId="0" applyNumberFormat="1" applyFont="1" applyBorder="1" applyAlignment="1">
      <alignment horizontal="center"/>
    </xf>
    <xf numFmtId="166" fontId="1" fillId="3" borderId="3" xfId="0" applyNumberFormat="1" applyFont="1" applyFill="1" applyBorder="1" applyAlignment="1">
      <alignment horizontal="center"/>
    </xf>
    <xf numFmtId="166" fontId="1" fillId="3" borderId="11" xfId="0" applyNumberFormat="1" applyFont="1" applyFill="1" applyBorder="1" applyAlignment="1">
      <alignment horizontal="center"/>
    </xf>
    <xf numFmtId="166" fontId="1" fillId="3" borderId="20" xfId="0" applyNumberFormat="1" applyFont="1" applyFill="1" applyBorder="1" applyAlignment="1">
      <alignment horizontal="center"/>
    </xf>
    <xf numFmtId="1" fontId="2" fillId="0" borderId="28" xfId="0" applyNumberFormat="1" applyFont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E605-D11B-4633-96D3-495631A33B99}">
  <sheetPr codeName="Sheet1">
    <pageSetUpPr fitToPage="1"/>
  </sheetPr>
  <dimension ref="A1:R10"/>
  <sheetViews>
    <sheetView showRuler="0" view="pageLayout" zoomScale="80" zoomScaleNormal="100" zoomScalePageLayoutView="80" workbookViewId="0">
      <selection activeCell="A7" sqref="A7"/>
    </sheetView>
  </sheetViews>
  <sheetFormatPr defaultColWidth="10.625" defaultRowHeight="15.75" x14ac:dyDescent="0.25"/>
  <cols>
    <col min="1" max="1" width="10.625" style="82" customWidth="1"/>
    <col min="2" max="3" width="10.625" style="82" hidden="1" customWidth="1"/>
    <col min="4" max="4" width="25.875" style="133" customWidth="1"/>
    <col min="5" max="5" width="6.75" style="82" customWidth="1"/>
    <col min="6" max="6" width="26.5" style="82" customWidth="1"/>
    <col min="7" max="12" width="10.625" style="82" customWidth="1"/>
    <col min="13" max="13" width="13.875" style="82" hidden="1" customWidth="1"/>
    <col min="14" max="14" width="15.625" style="82" hidden="1" customWidth="1"/>
    <col min="15" max="15" width="34.625" style="82" customWidth="1"/>
    <col min="16" max="100" width="10.625" style="82" customWidth="1"/>
    <col min="101" max="16384" width="10.625" style="82"/>
  </cols>
  <sheetData>
    <row r="1" spans="1:18" ht="15" customHeight="1" x14ac:dyDescent="0.25">
      <c r="A1" s="71"/>
      <c r="B1" s="72"/>
      <c r="C1" s="72"/>
      <c r="D1" s="73"/>
      <c r="E1" s="74"/>
      <c r="F1" s="75"/>
      <c r="G1" s="76"/>
      <c r="H1" s="77" t="s">
        <v>0</v>
      </c>
      <c r="I1" s="78" t="s">
        <v>1</v>
      </c>
      <c r="J1" s="78" t="s">
        <v>2</v>
      </c>
      <c r="K1" s="78" t="s">
        <v>3</v>
      </c>
      <c r="L1" s="79"/>
      <c r="M1" s="80"/>
      <c r="N1" s="80"/>
      <c r="O1" s="81"/>
    </row>
    <row r="2" spans="1:18" x14ac:dyDescent="0.25">
      <c r="A2" s="83" t="s">
        <v>4</v>
      </c>
      <c r="B2" s="84"/>
      <c r="C2" s="84"/>
      <c r="D2" s="84" t="s">
        <v>5</v>
      </c>
      <c r="E2" s="85"/>
      <c r="F2" s="86" t="s">
        <v>6</v>
      </c>
      <c r="G2" s="87"/>
      <c r="H2" s="88"/>
      <c r="I2" s="88"/>
      <c r="J2" s="88"/>
      <c r="K2" s="88"/>
      <c r="L2" s="89" t="s">
        <v>7</v>
      </c>
      <c r="M2" s="90"/>
      <c r="N2" s="90"/>
      <c r="O2" s="91"/>
    </row>
    <row r="3" spans="1:18" x14ac:dyDescent="0.25">
      <c r="A3" s="92"/>
      <c r="B3" s="93"/>
      <c r="C3" s="93"/>
      <c r="D3" s="94" t="s">
        <v>8</v>
      </c>
      <c r="E3" s="95"/>
      <c r="F3" s="86" t="s">
        <v>9</v>
      </c>
      <c r="G3" s="88"/>
      <c r="H3" s="88"/>
      <c r="I3" s="88"/>
      <c r="J3" s="88"/>
      <c r="K3" s="88"/>
      <c r="L3" s="89" t="s">
        <v>10</v>
      </c>
      <c r="M3" s="90"/>
      <c r="N3" s="90"/>
      <c r="O3" s="91" t="s">
        <v>7</v>
      </c>
    </row>
    <row r="4" spans="1:18" x14ac:dyDescent="0.25">
      <c r="A4" s="92"/>
      <c r="B4" s="93"/>
      <c r="C4" s="93"/>
      <c r="D4" s="84"/>
      <c r="E4" s="95"/>
      <c r="F4" s="96"/>
      <c r="G4" s="97"/>
      <c r="H4" s="88"/>
      <c r="I4" s="88"/>
      <c r="J4" s="88"/>
      <c r="K4" s="88"/>
      <c r="L4" s="89"/>
      <c r="M4" s="90"/>
      <c r="N4" s="90"/>
      <c r="O4" s="91"/>
    </row>
    <row r="5" spans="1:18" x14ac:dyDescent="0.25">
      <c r="A5" s="98"/>
      <c r="B5" s="99"/>
      <c r="C5" s="99"/>
      <c r="D5" s="100"/>
      <c r="E5" s="101"/>
      <c r="F5" s="102"/>
      <c r="G5" s="103"/>
      <c r="H5" s="103"/>
      <c r="I5" s="103"/>
      <c r="J5" s="103"/>
      <c r="K5" s="103"/>
      <c r="L5" s="104"/>
      <c r="M5" s="105"/>
      <c r="N5" s="105"/>
      <c r="O5" s="106"/>
    </row>
    <row r="6" spans="1:18" ht="6.75" customHeight="1" x14ac:dyDescent="0.25">
      <c r="A6" s="107"/>
      <c r="B6" s="108"/>
      <c r="C6" s="108"/>
      <c r="D6" s="109"/>
      <c r="E6" s="110"/>
      <c r="F6" s="111"/>
      <c r="G6" s="112"/>
      <c r="H6" s="112"/>
      <c r="I6" s="112"/>
      <c r="J6" s="112"/>
      <c r="K6" s="112"/>
      <c r="L6" s="113"/>
      <c r="M6" s="113"/>
      <c r="N6" s="113"/>
      <c r="O6" s="114"/>
    </row>
    <row r="7" spans="1:18" x14ac:dyDescent="0.25">
      <c r="A7" s="115">
        <f>ROUND(RANK(R7,$R$7:$R$234,0),0)</f>
        <v>1</v>
      </c>
      <c r="B7" s="116">
        <v>27</v>
      </c>
      <c r="C7" s="116">
        <v>1</v>
      </c>
      <c r="D7" s="117"/>
      <c r="E7" s="118"/>
      <c r="F7" s="116"/>
      <c r="G7" s="119" t="str">
        <f>IF($G$2&lt;&gt;"",$G$2,"")</f>
        <v/>
      </c>
      <c r="H7" s="120"/>
      <c r="I7" s="120"/>
      <c r="J7" s="120"/>
      <c r="K7" s="120"/>
      <c r="L7" s="121">
        <f>IF(COUNTBLANK(H7:K7)=0,ROUND(AVERAGE(H7:K7),3),-0.000001)</f>
        <v>-9.9999999999999995E-7</v>
      </c>
      <c r="M7" s="122">
        <f>IF(COUNTBLANK(H7:K7)=0,1,0)</f>
        <v>0</v>
      </c>
      <c r="N7" s="122">
        <f>SUM(M7:M10)</f>
        <v>0</v>
      </c>
      <c r="O7" s="123">
        <f>IF(COUNTIF(L7:L10,"&gt;=0"),ROUND(AVERAGEIF(L7:L10,"&gt;=0"),3),0)</f>
        <v>0</v>
      </c>
      <c r="P7" s="82" cm="1">
        <f t="array" ref="P7">IFERROR(LOOKUP(2,1/(L7:L10&gt;0),L7:L10),0)</f>
        <v>0</v>
      </c>
      <c r="Q7" s="82" cm="1">
        <f t="array" ref="Q7">IFERROR(LOOKUP(2,1/(J7:J10&gt;0),J7:J10),0)</f>
        <v>0</v>
      </c>
      <c r="R7" s="82">
        <f>N7*1000200010+O7*100010000+P7*10000+Q7</f>
        <v>0</v>
      </c>
    </row>
    <row r="8" spans="1:18" x14ac:dyDescent="0.25">
      <c r="A8" s="306">
        <f>A7</f>
        <v>1</v>
      </c>
      <c r="B8" s="82">
        <v>27</v>
      </c>
      <c r="C8" s="82">
        <v>2</v>
      </c>
      <c r="D8" s="124" t="s">
        <v>11</v>
      </c>
      <c r="E8" s="125"/>
      <c r="F8" s="126" t="s">
        <v>12</v>
      </c>
      <c r="G8" s="127" t="str">
        <f>IF($G$3&lt;&gt;"",$G$3,"")</f>
        <v/>
      </c>
      <c r="H8" s="128"/>
      <c r="I8" s="128"/>
      <c r="J8" s="128"/>
      <c r="K8" s="128"/>
      <c r="L8" s="129">
        <f>IF(COUNTBLANK(H8:K8)=0,ROUND(AVERAGE(H8:K8),3),-0.000001)</f>
        <v>-9.9999999999999995E-7</v>
      </c>
      <c r="M8" s="122">
        <f>IF(COUNTBLANK(H8:K8)=0,1,0)</f>
        <v>0</v>
      </c>
      <c r="N8" s="130">
        <f>SUM(M7:M10)</f>
        <v>0</v>
      </c>
      <c r="O8" s="131">
        <f>IF(COUNTIF(L7:L10,"&gt;=0"),ROUND(AVERAGEIF(L7:L10,"&gt;=0"),3),0)</f>
        <v>0</v>
      </c>
    </row>
    <row r="9" spans="1:18" x14ac:dyDescent="0.25">
      <c r="A9" s="132">
        <f>A7</f>
        <v>1</v>
      </c>
      <c r="B9" s="82">
        <v>27</v>
      </c>
      <c r="C9" s="82">
        <v>3</v>
      </c>
      <c r="D9" s="133" t="s">
        <v>13</v>
      </c>
      <c r="E9" s="125"/>
      <c r="F9" s="82" t="s">
        <v>14</v>
      </c>
      <c r="G9" s="127" t="str">
        <f>IF($G$4&lt;&gt;"",$G$4,"")</f>
        <v/>
      </c>
      <c r="H9" s="128"/>
      <c r="I9" s="128"/>
      <c r="J9" s="128"/>
      <c r="K9" s="128"/>
      <c r="L9" s="129">
        <f>IF(COUNTBLANK(H9:K9)=0,ROUND(AVERAGE(H9:K9),3),-0.000001)</f>
        <v>-9.9999999999999995E-7</v>
      </c>
      <c r="M9" s="122">
        <f>IF(COUNTBLANK(H9:K9)=0,1,0)</f>
        <v>0</v>
      </c>
      <c r="N9" s="130">
        <f>SUM(M7:M10)</f>
        <v>0</v>
      </c>
      <c r="O9" s="134">
        <f>IF(COUNTIF(L7:L10,"&gt;=0"),ROUND(AVERAGEIF(L7:L10,"&gt;=0"),3),0)</f>
        <v>0</v>
      </c>
    </row>
    <row r="10" spans="1:18" x14ac:dyDescent="0.25">
      <c r="A10" s="135">
        <f>A7</f>
        <v>1</v>
      </c>
      <c r="B10" s="112">
        <v>27</v>
      </c>
      <c r="C10" s="112">
        <v>4</v>
      </c>
      <c r="D10" s="109"/>
      <c r="E10" s="110"/>
      <c r="F10" s="112"/>
      <c r="G10" s="136" t="str">
        <f>IF($G$5&lt;&gt;"",$G$5,"")</f>
        <v/>
      </c>
      <c r="H10" s="137"/>
      <c r="I10" s="137"/>
      <c r="J10" s="137"/>
      <c r="K10" s="137"/>
      <c r="L10" s="138">
        <f>IF(COUNTBLANK(H10:K10)=0,ROUND(AVERAGE(H10:K10),3),-0.000001)</f>
        <v>-9.9999999999999995E-7</v>
      </c>
      <c r="M10" s="122">
        <f>IF(COUNTBLANK(H10:K10)=0,1,0)</f>
        <v>0</v>
      </c>
      <c r="N10" s="139">
        <f>SUM(M7:M10)</f>
        <v>0</v>
      </c>
      <c r="O10" s="140">
        <f>IF(COUNTIF(L7:L10,"&gt;=0"),ROUND(AVERAGEIF(L7:L10,"&gt;=0"),3),0)</f>
        <v>0</v>
      </c>
    </row>
  </sheetData>
  <conditionalFormatting sqref="H7:K10">
    <cfRule type="expression" priority="1" stopIfTrue="1">
      <formula>COUNTBLANK($G7)=1</formula>
    </cfRule>
    <cfRule type="containsBlanks" dxfId="16" priority="21">
      <formula>LEN(TRIM(H7))=0</formula>
    </cfRule>
  </conditionalFormatting>
  <dataValidations disablePrompts="1" count="3">
    <dataValidation type="decimal" allowBlank="1" showInputMessage="1" showErrorMessage="1" errorTitle="Illegal input value" error="Please enter a value between 0 and 10" sqref="H7:K10 M7:N10" xr:uid="{00000000-0002-0000-0000-000000000000}">
      <formula1>0</formula1>
      <formula2>10</formula2>
    </dataValidation>
    <dataValidation type="decimal" allowBlank="1" showInputMessage="1" showErrorMessage="1" sqref="O8:O10" xr:uid="{00000000-0002-0000-0000-000001000000}">
      <formula1>0</formula1>
      <formula2>10</formula2>
    </dataValidation>
    <dataValidation type="decimal" allowBlank="1" showInputMessage="1" showErrorMessage="1" errorTitle="Illegal input value" error="Please enter a value between 0 and 10" sqref="L7:L10" xr:uid="{00000000-0002-0000-0000-000002000000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60" fitToHeight="0" orientation="landscape" r:id="rId1"/>
  <headerFooter>
    <oddHeader xml:space="preserve">&amp;C&amp;14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685E-68E2-4636-825F-F24CB677D2E1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226" customWidth="1"/>
    <col min="2" max="3" width="10.625" style="226" hidden="1" customWidth="1"/>
    <col min="4" max="4" width="25.875" style="278" customWidth="1"/>
    <col min="5" max="5" width="6.75" style="226" customWidth="1"/>
    <col min="6" max="6" width="26.5" style="226" customWidth="1"/>
    <col min="7" max="12" width="10.625" style="226" customWidth="1"/>
    <col min="13" max="14" width="10.625" style="226" hidden="1" customWidth="1"/>
    <col min="15" max="15" width="34.625" style="226" customWidth="1"/>
    <col min="16" max="100" width="10.625" style="226" customWidth="1"/>
    <col min="101" max="16384" width="10.625" style="226"/>
  </cols>
  <sheetData>
    <row r="1" spans="1:15" ht="15" customHeight="1" x14ac:dyDescent="0.25">
      <c r="A1" s="216"/>
      <c r="B1" s="217"/>
      <c r="C1" s="217"/>
      <c r="D1" s="218"/>
      <c r="E1" s="219"/>
      <c r="F1" s="220"/>
      <c r="G1" s="297"/>
      <c r="H1" s="221" t="s">
        <v>0</v>
      </c>
      <c r="I1" s="222" t="s">
        <v>1</v>
      </c>
      <c r="J1" s="222" t="s">
        <v>2</v>
      </c>
      <c r="K1" s="222" t="s">
        <v>3</v>
      </c>
      <c r="L1" s="223"/>
      <c r="M1" s="224"/>
      <c r="N1" s="224"/>
      <c r="O1" s="225"/>
    </row>
    <row r="2" spans="1:15" x14ac:dyDescent="0.25">
      <c r="A2" s="227" t="s">
        <v>4</v>
      </c>
      <c r="B2" s="228"/>
      <c r="C2" s="228"/>
      <c r="D2" s="228" t="s">
        <v>5</v>
      </c>
      <c r="E2" s="229"/>
      <c r="F2" s="230" t="s">
        <v>6</v>
      </c>
      <c r="G2" s="231"/>
      <c r="H2" s="232"/>
      <c r="I2" s="232"/>
      <c r="J2" s="232"/>
      <c r="K2" s="232"/>
      <c r="L2" s="233" t="s">
        <v>7</v>
      </c>
      <c r="M2" s="234"/>
      <c r="N2" s="234"/>
      <c r="O2" s="235"/>
    </row>
    <row r="3" spans="1:15" x14ac:dyDescent="0.25">
      <c r="A3" s="236"/>
      <c r="B3" s="237"/>
      <c r="C3" s="237"/>
      <c r="D3" s="238" t="s">
        <v>8</v>
      </c>
      <c r="E3" s="239"/>
      <c r="F3" s="230" t="s">
        <v>9</v>
      </c>
      <c r="G3" s="232"/>
      <c r="H3" s="232"/>
      <c r="I3" s="232"/>
      <c r="J3" s="232"/>
      <c r="K3" s="232"/>
      <c r="L3" s="233" t="s">
        <v>10</v>
      </c>
      <c r="M3" s="234"/>
      <c r="N3" s="234"/>
      <c r="O3" s="235" t="s">
        <v>7</v>
      </c>
    </row>
    <row r="4" spans="1:15" x14ac:dyDescent="0.25">
      <c r="A4" s="236"/>
      <c r="B4" s="237"/>
      <c r="C4" s="237"/>
      <c r="D4" s="228"/>
      <c r="E4" s="239"/>
      <c r="F4" s="240"/>
      <c r="G4" s="241"/>
      <c r="H4" s="232"/>
      <c r="I4" s="232"/>
      <c r="J4" s="232"/>
      <c r="K4" s="232"/>
      <c r="L4" s="233"/>
      <c r="M4" s="234"/>
      <c r="N4" s="234"/>
      <c r="O4" s="235"/>
    </row>
    <row r="5" spans="1:15" x14ac:dyDescent="0.25">
      <c r="A5" s="242"/>
      <c r="B5" s="243"/>
      <c r="C5" s="243"/>
      <c r="D5" s="244"/>
      <c r="E5" s="245"/>
      <c r="F5" s="246"/>
      <c r="G5" s="247"/>
      <c r="H5" s="247"/>
      <c r="I5" s="247"/>
      <c r="J5" s="247"/>
      <c r="K5" s="247"/>
      <c r="L5" s="248"/>
      <c r="M5" s="249"/>
      <c r="N5" s="249"/>
      <c r="O5" s="250"/>
    </row>
    <row r="6" spans="1:15" ht="6.75" customHeight="1" x14ac:dyDescent="0.25">
      <c r="A6" s="251"/>
      <c r="B6" s="252"/>
      <c r="C6" s="252"/>
      <c r="D6" s="253"/>
      <c r="E6" s="254"/>
      <c r="F6" s="255"/>
      <c r="G6" s="256"/>
      <c r="H6" s="256"/>
      <c r="I6" s="256"/>
      <c r="J6" s="256"/>
      <c r="K6" s="256"/>
      <c r="L6" s="257"/>
      <c r="M6" s="257"/>
      <c r="N6" s="257"/>
      <c r="O6" s="258"/>
    </row>
    <row r="7" spans="1:15" x14ac:dyDescent="0.25">
      <c r="A7" s="259">
        <f>_xlfn.FLOOR.MATH(RANK(N7,$N$7:$N$129)/4+1+SUMPRODUCT(-(-($N$7:$N$129=N7)),-(-(O7&lt;$O$7:$O$129)))/4)</f>
        <v>1</v>
      </c>
      <c r="B7" s="260">
        <v>27</v>
      </c>
      <c r="C7" s="260">
        <v>1</v>
      </c>
      <c r="D7" s="261"/>
      <c r="E7" s="262"/>
      <c r="F7" s="260"/>
      <c r="G7" s="263" t="str">
        <f>IF($G$2&lt;&gt;"",$G$2,"")</f>
        <v/>
      </c>
      <c r="H7" s="264"/>
      <c r="I7" s="264"/>
      <c r="J7" s="264"/>
      <c r="K7" s="265"/>
      <c r="L7" s="286">
        <f>IF(COUNTBLANK(H7:K7)=0,AVERAGE(H7:K7),-0.000001)</f>
        <v>-9.9999999999999995E-7</v>
      </c>
      <c r="M7" s="266">
        <f>IF(COUNTBLANK(H7:K7)=0,1,0)</f>
        <v>0</v>
      </c>
      <c r="N7" s="266">
        <f>SUM(M7:M10)</f>
        <v>0</v>
      </c>
      <c r="O7" s="267">
        <f>IF(COUNTIF(L7:L10,"&gt;=0"),ROUND(AVERAGEIF(L7:L10,"&gt;=0"),3),0)</f>
        <v>0</v>
      </c>
    </row>
    <row r="8" spans="1:15" x14ac:dyDescent="0.25">
      <c r="A8" s="268">
        <f>_xlfn.FLOOR.MATH(RANK(N8,$N$7:$N$129)/4+1+SUMPRODUCT(-(-($N$7:$N$129=N8)),-(-(O8&lt;$O$7:$O$129)))/4)</f>
        <v>1</v>
      </c>
      <c r="B8" s="226">
        <v>27</v>
      </c>
      <c r="C8" s="226">
        <v>2</v>
      </c>
      <c r="D8" s="269" t="s">
        <v>11</v>
      </c>
      <c r="E8" s="270"/>
      <c r="F8" s="271" t="s">
        <v>12</v>
      </c>
      <c r="G8" s="289" t="str">
        <f>IF($G$3&lt;&gt;"",$G$3,"")</f>
        <v/>
      </c>
      <c r="H8" s="273"/>
      <c r="I8" s="273"/>
      <c r="J8" s="273"/>
      <c r="K8" s="274"/>
      <c r="L8" s="287">
        <f>IF(COUNTBLANK(H8:K8)=0,AVERAGE(H8:K8),-0.000001)</f>
        <v>-9.9999999999999995E-7</v>
      </c>
      <c r="M8" s="266">
        <f>IF(COUNTBLANK(H8:K8)=0,1,0)</f>
        <v>0</v>
      </c>
      <c r="N8" s="275">
        <f>SUM(M7:M10)</f>
        <v>0</v>
      </c>
      <c r="O8" s="276">
        <f>IF(COUNTIF(L7:L10,"&gt;=0"),ROUND(AVERAGEIF(L7:L10,"&gt;=0"),3),0)</f>
        <v>0</v>
      </c>
    </row>
    <row r="9" spans="1:15" x14ac:dyDescent="0.25">
      <c r="A9" s="277">
        <f>_xlfn.FLOOR.MATH(RANK(N9,$N$7:$N$129)/4+1+SUMPRODUCT(-(-($N$7:$N$129=N9)),-(-(O9&lt;$O$7:$O$129)))/4)</f>
        <v>1</v>
      </c>
      <c r="B9" s="226">
        <v>27</v>
      </c>
      <c r="C9" s="226">
        <v>3</v>
      </c>
      <c r="D9" s="278" t="s">
        <v>13</v>
      </c>
      <c r="E9" s="270"/>
      <c r="F9" s="226" t="s">
        <v>14</v>
      </c>
      <c r="G9" s="272" t="str">
        <f>IF($G$4&lt;&gt;"",$G$4,"")</f>
        <v/>
      </c>
      <c r="H9" s="273"/>
      <c r="I9" s="273"/>
      <c r="J9" s="273"/>
      <c r="K9" s="274"/>
      <c r="L9" s="287">
        <f>IF(COUNTBLANK(H9:K9)=0,AVERAGE(H9:K9),-0.000001)</f>
        <v>-9.9999999999999995E-7</v>
      </c>
      <c r="M9" s="266">
        <f>IF(COUNTBLANK(H9:K9)=0,1,0)</f>
        <v>0</v>
      </c>
      <c r="N9" s="275">
        <f>SUM(M7:M10)</f>
        <v>0</v>
      </c>
      <c r="O9" s="279">
        <f>IF(COUNTIF(L7:L10,"&gt;=0"),ROUND(AVERAGEIF(L7:L10,"&gt;=0"),3),0)</f>
        <v>0</v>
      </c>
    </row>
    <row r="10" spans="1:15" x14ac:dyDescent="0.25">
      <c r="A10" s="280">
        <f>_xlfn.FLOOR.MATH(RANK(N10,$N$7:$N$129)/4+1+SUMPRODUCT(-(-($N$7:$N$129=N10)),-(-(O10&lt;$O$7:$O$129)))/4)</f>
        <v>1</v>
      </c>
      <c r="B10" s="256">
        <v>27</v>
      </c>
      <c r="C10" s="256">
        <v>4</v>
      </c>
      <c r="D10" s="253"/>
      <c r="E10" s="254"/>
      <c r="F10" s="256"/>
      <c r="G10" s="281" t="str">
        <f>IF($G$5&lt;&gt;"",$G$5,"")</f>
        <v/>
      </c>
      <c r="H10" s="282"/>
      <c r="I10" s="282"/>
      <c r="J10" s="282"/>
      <c r="K10" s="283"/>
      <c r="L10" s="288">
        <f>IF(COUNTBLANK(H10:K10)=0,AVERAGE(H10:K10),-0.000001)</f>
        <v>-9.9999999999999995E-7</v>
      </c>
      <c r="M10" s="266">
        <f>IF(COUNTBLANK(H10:K10)=0,1,0)</f>
        <v>0</v>
      </c>
      <c r="N10" s="284">
        <f>SUM(M7:M10)</f>
        <v>0</v>
      </c>
      <c r="O10" s="285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5" priority="9">
      <formula>LEN(TRIM(H7))=0</formula>
    </cfRule>
  </conditionalFormatting>
  <conditionalFormatting sqref="K7:K10">
    <cfRule type="expression" dxfId="14" priority="1">
      <formula>COUNTBLANK(G7:G7)=0</formula>
    </cfRule>
  </conditionalFormatting>
  <dataValidations disablePrompts="1" count="2">
    <dataValidation type="decimal" allowBlank="1" showInputMessage="1" showErrorMessage="1" sqref="O8:O10" xr:uid="{3B38FB1C-B0DE-4A6F-AD21-320C084B5A9D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A96D4E18-AD1C-4B64-A35F-4EDFC2A5BEDE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1FEE-7617-46D5-938B-4F90E8328A57}">
  <sheetPr codeName="Sheet2"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226" customWidth="1"/>
    <col min="2" max="3" width="10.625" style="226" hidden="1" customWidth="1"/>
    <col min="4" max="4" width="25.875" style="278" customWidth="1"/>
    <col min="5" max="5" width="6.75" style="226" customWidth="1"/>
    <col min="6" max="6" width="26.5" style="226" customWidth="1"/>
    <col min="7" max="12" width="10.625" style="226" customWidth="1"/>
    <col min="13" max="14" width="10.625" style="226" hidden="1" customWidth="1"/>
    <col min="15" max="15" width="34.625" style="226" customWidth="1"/>
    <col min="16" max="100" width="10.625" style="226" customWidth="1"/>
    <col min="101" max="16384" width="10.625" style="226"/>
  </cols>
  <sheetData>
    <row r="1" spans="1:15" ht="15" customHeight="1" x14ac:dyDescent="0.25">
      <c r="A1" s="216"/>
      <c r="B1" s="217"/>
      <c r="C1" s="217"/>
      <c r="D1" s="218"/>
      <c r="E1" s="219"/>
      <c r="F1" s="220"/>
      <c r="G1" s="297"/>
      <c r="H1" s="221" t="s">
        <v>0</v>
      </c>
      <c r="I1" s="222" t="s">
        <v>1</v>
      </c>
      <c r="J1" s="222" t="s">
        <v>2</v>
      </c>
      <c r="K1" s="222" t="s">
        <v>3</v>
      </c>
      <c r="L1" s="223"/>
      <c r="M1" s="224"/>
      <c r="N1" s="224"/>
      <c r="O1" s="225"/>
    </row>
    <row r="2" spans="1:15" x14ac:dyDescent="0.25">
      <c r="A2" s="227" t="s">
        <v>4</v>
      </c>
      <c r="B2" s="228"/>
      <c r="C2" s="228"/>
      <c r="D2" s="228" t="s">
        <v>5</v>
      </c>
      <c r="E2" s="229"/>
      <c r="F2" s="230" t="s">
        <v>6</v>
      </c>
      <c r="G2" s="231"/>
      <c r="H2" s="232"/>
      <c r="I2" s="232"/>
      <c r="J2" s="232"/>
      <c r="K2" s="232"/>
      <c r="L2" s="233" t="s">
        <v>7</v>
      </c>
      <c r="M2" s="234"/>
      <c r="N2" s="234"/>
      <c r="O2" s="235"/>
    </row>
    <row r="3" spans="1:15" x14ac:dyDescent="0.25">
      <c r="A3" s="236"/>
      <c r="B3" s="237"/>
      <c r="C3" s="237"/>
      <c r="D3" s="238" t="s">
        <v>8</v>
      </c>
      <c r="E3" s="239"/>
      <c r="F3" s="230" t="s">
        <v>9</v>
      </c>
      <c r="G3" s="232"/>
      <c r="H3" s="232"/>
      <c r="I3" s="232"/>
      <c r="J3" s="232"/>
      <c r="K3" s="232"/>
      <c r="L3" s="233" t="s">
        <v>10</v>
      </c>
      <c r="M3" s="234"/>
      <c r="N3" s="234"/>
      <c r="O3" s="235" t="s">
        <v>7</v>
      </c>
    </row>
    <row r="4" spans="1:15" x14ac:dyDescent="0.25">
      <c r="A4" s="236"/>
      <c r="B4" s="237"/>
      <c r="C4" s="237"/>
      <c r="D4" s="228"/>
      <c r="E4" s="239"/>
      <c r="F4" s="240"/>
      <c r="G4" s="241"/>
      <c r="H4" s="232"/>
      <c r="I4" s="232"/>
      <c r="J4" s="232"/>
      <c r="K4" s="232"/>
      <c r="L4" s="233"/>
      <c r="M4" s="234"/>
      <c r="N4" s="234"/>
      <c r="O4" s="235"/>
    </row>
    <row r="5" spans="1:15" x14ac:dyDescent="0.25">
      <c r="A5" s="242"/>
      <c r="B5" s="243"/>
      <c r="C5" s="243"/>
      <c r="D5" s="244"/>
      <c r="E5" s="245"/>
      <c r="F5" s="246"/>
      <c r="G5" s="247"/>
      <c r="H5" s="247"/>
      <c r="I5" s="247"/>
      <c r="J5" s="247"/>
      <c r="K5" s="247"/>
      <c r="L5" s="248"/>
      <c r="M5" s="249"/>
      <c r="N5" s="249"/>
      <c r="O5" s="250"/>
    </row>
    <row r="6" spans="1:15" ht="6.75" customHeight="1" x14ac:dyDescent="0.25">
      <c r="A6" s="251"/>
      <c r="B6" s="252"/>
      <c r="C6" s="252"/>
      <c r="D6" s="253"/>
      <c r="E6" s="254"/>
      <c r="F6" s="255"/>
      <c r="G6" s="256"/>
      <c r="H6" s="256"/>
      <c r="I6" s="256"/>
      <c r="J6" s="256"/>
      <c r="K6" s="256"/>
      <c r="L6" s="257"/>
      <c r="M6" s="257"/>
      <c r="N6" s="257"/>
      <c r="O6" s="258"/>
    </row>
    <row r="7" spans="1:15" x14ac:dyDescent="0.25">
      <c r="A7" s="259">
        <f>_xlfn.FLOOR.MATH(RANK(N7,$N$7:$N$129)/4+1+SUMPRODUCT(-(-($N$7:$N$129=N7)),-(-(O7&lt;$O$7:$O$129)))/4)</f>
        <v>1</v>
      </c>
      <c r="B7" s="260">
        <v>27</v>
      </c>
      <c r="C7" s="260">
        <v>1</v>
      </c>
      <c r="D7" s="261"/>
      <c r="E7" s="262"/>
      <c r="F7" s="260"/>
      <c r="G7" s="263" t="str">
        <f>IF($G$2&lt;&gt;"",$G$2,"")</f>
        <v/>
      </c>
      <c r="H7" s="264"/>
      <c r="I7" s="264"/>
      <c r="J7" s="264"/>
      <c r="K7" s="265">
        <f>IF(AND(COUNTBLANK(G7:G7)=0,COUNTBLANK(I7:J7)=0),AVERAGE(I7:J7),-0.000001)</f>
        <v>-9.9999999999999995E-7</v>
      </c>
      <c r="L7" s="286">
        <f>IF(COUNTBLANK(H7:K7)=0,AVERAGE(H7:K7),-0.000001)</f>
        <v>-9.9999999999999995E-7</v>
      </c>
      <c r="M7" s="266">
        <f>IF(COUNTBLANK(H7:K7)=0,1,0)</f>
        <v>0</v>
      </c>
      <c r="N7" s="266">
        <f>SUM(M7:M10)</f>
        <v>0</v>
      </c>
      <c r="O7" s="267">
        <f>IF(COUNTIF(L7:L10,"&gt;=0"),ROUND(AVERAGEIF(L7:L10,"&gt;=0"),3),0)</f>
        <v>0</v>
      </c>
    </row>
    <row r="8" spans="1:15" x14ac:dyDescent="0.25">
      <c r="A8" s="268">
        <f>_xlfn.FLOOR.MATH(RANK(N8,$N$7:$N$129)/4+1+SUMPRODUCT(-(-($N$7:$N$129=N8)),-(-(O8&lt;$O$7:$O$129)))/4)</f>
        <v>1</v>
      </c>
      <c r="B8" s="226">
        <v>27</v>
      </c>
      <c r="C8" s="226">
        <v>2</v>
      </c>
      <c r="D8" s="269" t="s">
        <v>11</v>
      </c>
      <c r="E8" s="270"/>
      <c r="F8" s="271" t="s">
        <v>12</v>
      </c>
      <c r="G8" s="289" t="str">
        <f>IF($G$3&lt;&gt;"",$G$3,"")</f>
        <v/>
      </c>
      <c r="H8" s="273"/>
      <c r="I8" s="273"/>
      <c r="J8" s="273"/>
      <c r="K8" s="274">
        <f>IF(AND(COUNTBLANK(G8:G8)=0,COUNTBLANK(I8:I8)=0),I8,-0.000001)</f>
        <v>-9.9999999999999995E-7</v>
      </c>
      <c r="L8" s="287">
        <f>IF(COUNTBLANK(H8:K8)=0,AVERAGE(H8:K8),-0.000001)</f>
        <v>-9.9999999999999995E-7</v>
      </c>
      <c r="M8" s="266">
        <f>IF(COUNTBLANK(H8:K8)=0,1,0)</f>
        <v>0</v>
      </c>
      <c r="N8" s="275">
        <f>SUM(M7:M10)</f>
        <v>0</v>
      </c>
      <c r="O8" s="276">
        <f>IF(COUNTIF(L7:L10,"&gt;=0"),ROUND(AVERAGEIF(L7:L10,"&gt;=0"),3),0)</f>
        <v>0</v>
      </c>
    </row>
    <row r="9" spans="1:15" x14ac:dyDescent="0.25">
      <c r="A9" s="277">
        <f>_xlfn.FLOOR.MATH(RANK(N9,$N$7:$N$129)/4+1+SUMPRODUCT(-(-($N$7:$N$129=N9)),-(-(O9&lt;$O$7:$O$129)))/4)</f>
        <v>1</v>
      </c>
      <c r="B9" s="226">
        <v>27</v>
      </c>
      <c r="C9" s="226">
        <v>3</v>
      </c>
      <c r="D9" s="278" t="s">
        <v>13</v>
      </c>
      <c r="E9" s="270"/>
      <c r="F9" s="226" t="s">
        <v>14</v>
      </c>
      <c r="G9" s="272" t="str">
        <f>IF($G$4&lt;&gt;"",$G$4,"")</f>
        <v/>
      </c>
      <c r="H9" s="273"/>
      <c r="I9" s="273"/>
      <c r="J9" s="273"/>
      <c r="K9" s="274">
        <f>IF(AND(COUNTBLANK(G9:G9)=0,COUNTBLANK(I9:I9)=0),I9,-0.000001)</f>
        <v>-9.9999999999999995E-7</v>
      </c>
      <c r="L9" s="287">
        <f>IF(COUNTBLANK(H9:K9)=0,AVERAGE(H9:K9),-0.000001)</f>
        <v>-9.9999999999999995E-7</v>
      </c>
      <c r="M9" s="266">
        <f>IF(COUNTBLANK(H9:K9)=0,1,0)</f>
        <v>0</v>
      </c>
      <c r="N9" s="275">
        <f>SUM(M7:M10)</f>
        <v>0</v>
      </c>
      <c r="O9" s="279">
        <f>IF(COUNTIF(L7:L10,"&gt;=0"),ROUND(AVERAGEIF(L7:L10,"&gt;=0"),3),0)</f>
        <v>0</v>
      </c>
    </row>
    <row r="10" spans="1:15" x14ac:dyDescent="0.25">
      <c r="A10" s="280">
        <f>_xlfn.FLOOR.MATH(RANK(N10,$N$7:$N$129)/4+1+SUMPRODUCT(-(-($N$7:$N$129=N10)),-(-(O10&lt;$O$7:$O$129)))/4)</f>
        <v>1</v>
      </c>
      <c r="B10" s="256">
        <v>27</v>
      </c>
      <c r="C10" s="256">
        <v>4</v>
      </c>
      <c r="D10" s="253"/>
      <c r="E10" s="254"/>
      <c r="F10" s="256"/>
      <c r="G10" s="281" t="str">
        <f>IF($G$5&lt;&gt;"",$G$5,"")</f>
        <v/>
      </c>
      <c r="H10" s="282"/>
      <c r="I10" s="282"/>
      <c r="J10" s="282"/>
      <c r="K10" s="283">
        <f>IF(AND(COUNTBLANK(G10:G10)=0,COUNTBLANK(I10:I10)=0),I10,-0.000001)</f>
        <v>-9.9999999999999995E-7</v>
      </c>
      <c r="L10" s="288">
        <f>IF(COUNTBLANK(H10:K10)=0,AVERAGE(H10:K10),-0.000001)</f>
        <v>-9.9999999999999995E-7</v>
      </c>
      <c r="M10" s="266">
        <f>IF(COUNTBLANK(H10:K10)=0,1,0)</f>
        <v>0</v>
      </c>
      <c r="N10" s="284">
        <f>SUM(M7:M10)</f>
        <v>0</v>
      </c>
      <c r="O10" s="285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3" priority="9">
      <formula>LEN(TRIM(H7))=0</formula>
    </cfRule>
  </conditionalFormatting>
  <conditionalFormatting sqref="K7:K10">
    <cfRule type="expression" dxfId="12" priority="1">
      <formula>COUNTBLANK(G7:G7)=0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448DEB07-34DF-41EB-8CCF-3D3D0D02537B}">
      <formula1>-0.000001</formula1>
      <formula2>10</formula2>
    </dataValidation>
    <dataValidation type="decimal" allowBlank="1" showInputMessage="1" showErrorMessage="1" sqref="O8:O10" xr:uid="{410ACF8D-C2CC-4B3F-A0FA-D642CB6F723A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  <ignoredErrors>
    <ignoredError sqref="K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AE4E-9D43-4677-AA1D-614CAB432FC4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4" width="10.625" style="11" hidden="1" customWidth="1"/>
    <col min="15" max="15" width="34.625" style="11" customWidth="1"/>
    <col min="16" max="100" width="10.625" style="11" customWidth="1"/>
    <col min="101" max="16384" width="10.625" style="11"/>
  </cols>
  <sheetData>
    <row r="1" spans="1:15" ht="15" customHeight="1" x14ac:dyDescent="0.25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5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16"/>
      <c r="H2" s="17"/>
      <c r="I2" s="17"/>
      <c r="J2" s="17"/>
      <c r="K2" s="17"/>
      <c r="L2" s="18" t="s">
        <v>7</v>
      </c>
      <c r="M2" s="19"/>
      <c r="N2" s="19"/>
      <c r="O2" s="20"/>
    </row>
    <row r="3" spans="1:15" x14ac:dyDescent="0.25">
      <c r="A3" s="21"/>
      <c r="B3" s="22"/>
      <c r="C3" s="22"/>
      <c r="D3" s="23" t="s">
        <v>8</v>
      </c>
      <c r="E3" s="24"/>
      <c r="F3" s="15" t="s">
        <v>9</v>
      </c>
      <c r="G3" s="17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5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5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5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5" x14ac:dyDescent="0.25">
      <c r="A7" s="44">
        <f>_xlfn.FLOOR.MATH(RANK(N7,$N$7:$N$129)/4+1+SUMPRODUCT(-(-($N$7:$N$129=N7)),-(-(O7&lt;$O$7:$O$129)))/4)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49"/>
      <c r="K7" s="68"/>
      <c r="L7" s="290">
        <f>IF(COUNTBLANK(H7:K7)=0,AVERAGE(H7:K7),-0.000001)</f>
        <v>-9.9999999999999995E-7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</row>
    <row r="8" spans="1:15" x14ac:dyDescent="0.25">
      <c r="A8" s="52">
        <f>_xlfn.FLOOR.MATH(RANK(N8,$N$7:$N$129)/4+1+SUMPRODUCT(-(-($N$7:$N$129=N8)),-(-(O8&lt;$O$7:$O$129)))/4)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57"/>
      <c r="K8" s="69"/>
      <c r="L8" s="291">
        <f>IF(COUNTBLANK(H8:K8)=0,AVERAGE(H8:K8),-0.000001)</f>
        <v>-9.9999999999999995E-7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5" x14ac:dyDescent="0.25">
      <c r="A9" s="60">
        <f>_xlfn.FLOOR.MATH(RANK(N9,$N$7:$N$129)/4+1+SUMPRODUCT(-(-($N$7:$N$129=N9)),-(-(O9&lt;$O$7:$O$129)))/4)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57"/>
      <c r="K9" s="69"/>
      <c r="L9" s="291">
        <f>IF(COUNTBLANK(H9:K9)=0,AVERAGE(H9:K9),-0.000001)</f>
        <v>-9.9999999999999995E-7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5" x14ac:dyDescent="0.25">
      <c r="A10" s="63">
        <f>_xlfn.FLOOR.MATH(RANK(N10,$N$7:$N$129)/4+1+SUMPRODUCT(-(-($N$7:$N$129=N10)),-(-(O10&lt;$O$7:$O$129)))/4)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65"/>
      <c r="K10" s="70"/>
      <c r="L10" s="292">
        <f>IF(COUNTBLANK(H10:K10)=0,AVERAGE(H10:K10),-0.000001)</f>
        <v>-9.9999999999999995E-7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1" priority="9">
      <formula>LEN(TRIM(H7))=0</formula>
    </cfRule>
  </conditionalFormatting>
  <conditionalFormatting sqref="K7:K10">
    <cfRule type="expression" dxfId="10" priority="1">
      <formula>COUNTBLANK(G7:G7)=0</formula>
    </cfRule>
  </conditionalFormatting>
  <dataValidations count="2">
    <dataValidation type="decimal" allowBlank="1" showInputMessage="1" showErrorMessage="1" sqref="O8:O10" xr:uid="{12AAEA63-8874-4476-A6E6-A828BC6FDF4B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9E7F0A95-715D-4364-93F6-71157C461184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AB88-28C0-4EA2-AE95-4F68018B6615}">
  <sheetPr codeName="Sheet3"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4" width="10.625" style="11" hidden="1" customWidth="1"/>
    <col min="15" max="15" width="34.625" style="11" customWidth="1"/>
    <col min="16" max="100" width="10.625" style="11" customWidth="1"/>
    <col min="101" max="16384" width="10.625" style="11"/>
  </cols>
  <sheetData>
    <row r="1" spans="1:15" ht="15" customHeight="1" x14ac:dyDescent="0.25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5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16"/>
      <c r="H2" s="17"/>
      <c r="I2" s="17"/>
      <c r="J2" s="17"/>
      <c r="K2" s="17"/>
      <c r="L2" s="18" t="s">
        <v>7</v>
      </c>
      <c r="M2" s="19"/>
      <c r="N2" s="19"/>
      <c r="O2" s="20"/>
    </row>
    <row r="3" spans="1:15" x14ac:dyDescent="0.25">
      <c r="A3" s="21"/>
      <c r="B3" s="22"/>
      <c r="C3" s="22"/>
      <c r="D3" s="23" t="s">
        <v>8</v>
      </c>
      <c r="E3" s="24"/>
      <c r="F3" s="15" t="s">
        <v>9</v>
      </c>
      <c r="G3" s="17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5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5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5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5" x14ac:dyDescent="0.25">
      <c r="A7" s="44">
        <f>_xlfn.FLOOR.MATH(RANK(N7,$N$7:$N$129)/4+1+SUMPRODUCT(-(-($N$7:$N$129=N7)),-(-(O7&lt;$O$7:$O$129)))/4)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49"/>
      <c r="K7" s="68">
        <f>IF(AND(COUNTBLANK(G7:G7)=0,COUNTBLANK(I7:J7)=0),AVERAGE(I7:J7),-0.000001)</f>
        <v>-9.9999999999999995E-7</v>
      </c>
      <c r="L7" s="290">
        <f>IF(COUNTBLANK(H7:K7)=0,AVERAGE(H7:K7),-0.000001)</f>
        <v>-9.9999999999999995E-7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</row>
    <row r="8" spans="1:15" x14ac:dyDescent="0.25">
      <c r="A8" s="52">
        <f>_xlfn.FLOOR.MATH(RANK(N8,$N$7:$N$129)/4+1+SUMPRODUCT(-(-($N$7:$N$129=N8)),-(-(O8&lt;$O$7:$O$129)))/4)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57"/>
      <c r="K8" s="69">
        <f>IF(AND(COUNTBLANK(G8:G8)=0,COUNTBLANK(I8:I8)=0),I8,-0.000001)</f>
        <v>-9.9999999999999995E-7</v>
      </c>
      <c r="L8" s="291">
        <f>IF(COUNTBLANK(H8:K8)=0,AVERAGE(H8:K8),-0.000001)</f>
        <v>-9.9999999999999995E-7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5" x14ac:dyDescent="0.25">
      <c r="A9" s="60">
        <f>_xlfn.FLOOR.MATH(RANK(N9,$N$7:$N$129)/4+1+SUMPRODUCT(-(-($N$7:$N$129=N9)),-(-(O9&lt;$O$7:$O$129)))/4)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57"/>
      <c r="K9" s="69">
        <f>IF(AND(COUNTBLANK(G9:G9)=0,COUNTBLANK(I9:I9)=0),I9,-0.000001)</f>
        <v>-9.9999999999999995E-7</v>
      </c>
      <c r="L9" s="291">
        <f>IF(COUNTBLANK(H9:K9)=0,AVERAGE(H9:K9),-0.000001)</f>
        <v>-9.9999999999999995E-7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5" x14ac:dyDescent="0.25">
      <c r="A10" s="63">
        <f>_xlfn.FLOOR.MATH(RANK(N10,$N$7:$N$129)/4+1+SUMPRODUCT(-(-($N$7:$N$129=N10)),-(-(O10&lt;$O$7:$O$129)))/4)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65"/>
      <c r="K10" s="70">
        <f>IF(AND(COUNTBLANK(G10:G10)=0,COUNTBLANK(I10:I10)=0),I10,-0.000001)</f>
        <v>-9.9999999999999995E-7</v>
      </c>
      <c r="L10" s="292">
        <f>IF(COUNTBLANK(H10:K10)=0,AVERAGE(H10:K10),-0.000001)</f>
        <v>-9.9999999999999995E-7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9" priority="9">
      <formula>LEN(TRIM(H7))=0</formula>
    </cfRule>
  </conditionalFormatting>
  <conditionalFormatting sqref="K7:K10">
    <cfRule type="expression" dxfId="8" priority="1">
      <formula>COUNTBLANK(G7:G7)=0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A64DBD9C-BA0F-426B-8894-30B1DBC43037}">
      <formula1>-0.000001</formula1>
      <formula2>10</formula2>
    </dataValidation>
    <dataValidation type="decimal" allowBlank="1" showInputMessage="1" showErrorMessage="1" sqref="O8:O10" xr:uid="{767BE431-0EFE-4364-BC21-D2CF0DD6C9A1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  <ignoredErrors>
    <ignoredError sqref="K7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FB2E-900E-4988-8B04-E8CEA955BFB1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151" customWidth="1"/>
    <col min="2" max="3" width="10.625" style="151" hidden="1" customWidth="1"/>
    <col min="4" max="4" width="25.875" style="205" customWidth="1"/>
    <col min="5" max="5" width="6.75" style="151" customWidth="1"/>
    <col min="6" max="6" width="26.5" style="151" customWidth="1"/>
    <col min="7" max="12" width="10.625" style="151" customWidth="1"/>
    <col min="13" max="14" width="10.625" style="151" hidden="1" customWidth="1"/>
    <col min="15" max="15" width="34.625" style="151" customWidth="1"/>
    <col min="16" max="100" width="10.625" style="151" customWidth="1"/>
    <col min="101" max="16384" width="10.625" style="151"/>
  </cols>
  <sheetData>
    <row r="1" spans="1:15" ht="15" customHeight="1" x14ac:dyDescent="0.25">
      <c r="A1" s="141"/>
      <c r="B1" s="142"/>
      <c r="C1" s="142"/>
      <c r="D1" s="143"/>
      <c r="E1" s="144"/>
      <c r="F1" s="145"/>
      <c r="G1" s="299"/>
      <c r="H1" s="146" t="s">
        <v>0</v>
      </c>
      <c r="I1" s="147" t="s">
        <v>1</v>
      </c>
      <c r="J1" s="147" t="s">
        <v>2</v>
      </c>
      <c r="K1" s="147" t="s">
        <v>3</v>
      </c>
      <c r="L1" s="148"/>
      <c r="M1" s="149"/>
      <c r="N1" s="149"/>
      <c r="O1" s="150"/>
    </row>
    <row r="2" spans="1:15" x14ac:dyDescent="0.25">
      <c r="A2" s="152" t="s">
        <v>4</v>
      </c>
      <c r="B2" s="153"/>
      <c r="C2" s="153"/>
      <c r="D2" s="153" t="s">
        <v>5</v>
      </c>
      <c r="E2" s="154"/>
      <c r="F2" s="155" t="s">
        <v>6</v>
      </c>
      <c r="G2" s="156"/>
      <c r="H2" s="157"/>
      <c r="I2" s="157"/>
      <c r="J2" s="157"/>
      <c r="K2" s="157"/>
      <c r="L2" s="158" t="s">
        <v>7</v>
      </c>
      <c r="M2" s="159"/>
      <c r="N2" s="159"/>
      <c r="O2" s="160"/>
    </row>
    <row r="3" spans="1:15" x14ac:dyDescent="0.25">
      <c r="A3" s="161"/>
      <c r="B3" s="162"/>
      <c r="C3" s="162"/>
      <c r="D3" s="163" t="s">
        <v>8</v>
      </c>
      <c r="E3" s="164"/>
      <c r="F3" s="155" t="s">
        <v>9</v>
      </c>
      <c r="G3" s="157"/>
      <c r="H3" s="157"/>
      <c r="I3" s="157"/>
      <c r="J3" s="157"/>
      <c r="K3" s="157"/>
      <c r="L3" s="158" t="s">
        <v>10</v>
      </c>
      <c r="M3" s="159"/>
      <c r="N3" s="159"/>
      <c r="O3" s="160" t="s">
        <v>7</v>
      </c>
    </row>
    <row r="4" spans="1:15" x14ac:dyDescent="0.25">
      <c r="A4" s="161"/>
      <c r="B4" s="162"/>
      <c r="C4" s="162"/>
      <c r="D4" s="153"/>
      <c r="E4" s="164"/>
      <c r="F4" s="165"/>
      <c r="G4" s="166"/>
      <c r="H4" s="157"/>
      <c r="I4" s="157"/>
      <c r="J4" s="157"/>
      <c r="K4" s="157"/>
      <c r="L4" s="158"/>
      <c r="M4" s="159"/>
      <c r="N4" s="159"/>
      <c r="O4" s="160"/>
    </row>
    <row r="5" spans="1:15" x14ac:dyDescent="0.25">
      <c r="A5" s="167"/>
      <c r="B5" s="168"/>
      <c r="C5" s="168"/>
      <c r="D5" s="169"/>
      <c r="E5" s="170"/>
      <c r="F5" s="171"/>
      <c r="G5" s="172"/>
      <c r="H5" s="172"/>
      <c r="I5" s="172"/>
      <c r="J5" s="172"/>
      <c r="K5" s="172"/>
      <c r="L5" s="173"/>
      <c r="M5" s="174"/>
      <c r="N5" s="174"/>
      <c r="O5" s="175"/>
    </row>
    <row r="6" spans="1:15" ht="6.75" customHeight="1" x14ac:dyDescent="0.25">
      <c r="A6" s="176"/>
      <c r="B6" s="177"/>
      <c r="C6" s="177"/>
      <c r="D6" s="178"/>
      <c r="E6" s="179"/>
      <c r="F6" s="180"/>
      <c r="G6" s="181"/>
      <c r="H6" s="181"/>
      <c r="I6" s="181"/>
      <c r="J6" s="181"/>
      <c r="K6" s="181"/>
      <c r="L6" s="182"/>
      <c r="M6" s="182"/>
      <c r="N6" s="182"/>
      <c r="O6" s="183"/>
    </row>
    <row r="7" spans="1:15" x14ac:dyDescent="0.25">
      <c r="A7" s="184">
        <f>_xlfn.FLOOR.MATH(RANK(N7,$N$7:$N$129)/4+1+SUMPRODUCT(-(-($N$7:$N$129=N7)),-(-(O7&lt;$O$7:$O$129)))/4)</f>
        <v>1</v>
      </c>
      <c r="B7" s="185">
        <v>27</v>
      </c>
      <c r="C7" s="185">
        <v>1</v>
      </c>
      <c r="D7" s="186"/>
      <c r="E7" s="187"/>
      <c r="F7" s="185"/>
      <c r="G7" s="188" t="str">
        <f>IF($G$2&lt;&gt;"",$G$2,"")</f>
        <v/>
      </c>
      <c r="H7" s="189"/>
      <c r="I7" s="189"/>
      <c r="J7" s="296"/>
      <c r="K7" s="191"/>
      <c r="L7" s="293">
        <f>IF(COUNTBLANK(H7:J7)=0,AVERAGE(H7:J7),-0.000001)</f>
        <v>-9.9999999999999995E-7</v>
      </c>
      <c r="M7" s="192">
        <f>IF(COUNTBLANK(H7:K7)=0,1,0)</f>
        <v>0</v>
      </c>
      <c r="N7" s="192">
        <f>SUM(M7:M10)</f>
        <v>0</v>
      </c>
      <c r="O7" s="193">
        <f>IF(COUNTIF(L7:L10,"&gt;=0"),ROUND(AVERAGEIF(L7:L10,"&gt;=0"),3),0)</f>
        <v>0</v>
      </c>
    </row>
    <row r="8" spans="1:15" x14ac:dyDescent="0.25">
      <c r="A8" s="194">
        <f>_xlfn.FLOOR.MATH(RANK(N8,$N$7:$N$129)/4+1+SUMPRODUCT(-(-($N$7:$N$129=N8)),-(-(O8&lt;$O$7:$O$129)))/4)</f>
        <v>1</v>
      </c>
      <c r="B8" s="151">
        <v>27</v>
      </c>
      <c r="C8" s="151">
        <v>2</v>
      </c>
      <c r="D8" s="195" t="s">
        <v>11</v>
      </c>
      <c r="E8" s="196"/>
      <c r="F8" s="197" t="s">
        <v>12</v>
      </c>
      <c r="G8" s="198" t="str">
        <f>IF($G$3&lt;&gt;"",$G$3,"")</f>
        <v/>
      </c>
      <c r="H8" s="199"/>
      <c r="I8" s="199"/>
      <c r="J8" s="206"/>
      <c r="K8" s="201"/>
      <c r="L8" s="294">
        <f>IF(COUNTBLANK(H8:J8)=0,AVERAGE(H8:J8),-0.000001)</f>
        <v>-9.9999999999999995E-7</v>
      </c>
      <c r="M8" s="192">
        <f>IF(COUNTBLANK(H8:K8)=0,1,0)</f>
        <v>0</v>
      </c>
      <c r="N8" s="202">
        <f>SUM(M7:M10)</f>
        <v>0</v>
      </c>
      <c r="O8" s="203">
        <f>IF(COUNTIF(L7:L10,"&gt;=0"),ROUND(AVERAGEIF(L7:L10,"&gt;=0"),3),0)</f>
        <v>0</v>
      </c>
    </row>
    <row r="9" spans="1:15" x14ac:dyDescent="0.25">
      <c r="A9" s="204">
        <f>_xlfn.FLOOR.MATH(RANK(N9,$N$7:$N$129)/4+1+SUMPRODUCT(-(-($N$7:$N$129=N9)),-(-(O9&lt;$O$7:$O$129)))/4)</f>
        <v>1</v>
      </c>
      <c r="B9" s="151">
        <v>27</v>
      </c>
      <c r="C9" s="151">
        <v>3</v>
      </c>
      <c r="D9" s="205" t="s">
        <v>13</v>
      </c>
      <c r="E9" s="196"/>
      <c r="F9" s="151" t="s">
        <v>14</v>
      </c>
      <c r="G9" s="198" t="str">
        <f>IF($G$4&lt;&gt;"",$G$4,"")</f>
        <v/>
      </c>
      <c r="H9" s="199"/>
      <c r="I9" s="199"/>
      <c r="J9" s="206"/>
      <c r="K9" s="207"/>
      <c r="L9" s="294">
        <f>IF(COUNTBLANK(H9:K9)=0,AVERAGE(H9:K9),-0.000001)</f>
        <v>-9.9999999999999995E-7</v>
      </c>
      <c r="M9" s="192">
        <f>IF(COUNTBLANK(H9:K9)=0,1,0)</f>
        <v>0</v>
      </c>
      <c r="N9" s="202">
        <f>SUM(M7:M10)</f>
        <v>0</v>
      </c>
      <c r="O9" s="208">
        <f>IF(COUNTIF(L7:L10,"&gt;=0"),ROUND(AVERAGEIF(L7:L10,"&gt;=0"),3),0)</f>
        <v>0</v>
      </c>
    </row>
    <row r="10" spans="1:15" x14ac:dyDescent="0.25">
      <c r="A10" s="209">
        <f>_xlfn.FLOOR.MATH(RANK(N10,$N$7:$N$129)/4+1+SUMPRODUCT(-(-($N$7:$N$129=N10)),-(-(O10&lt;$O$7:$O$129)))/4)</f>
        <v>1</v>
      </c>
      <c r="B10" s="181">
        <v>27</v>
      </c>
      <c r="C10" s="181">
        <v>4</v>
      </c>
      <c r="D10" s="178"/>
      <c r="E10" s="179"/>
      <c r="F10" s="181"/>
      <c r="G10" s="210" t="str">
        <f>IF($G$5&lt;&gt;"",$G$5,"")</f>
        <v/>
      </c>
      <c r="H10" s="211"/>
      <c r="I10" s="211"/>
      <c r="J10" s="212"/>
      <c r="K10" s="213"/>
      <c r="L10" s="295">
        <f>IF(COUNTBLANK(H10:K10)=0,AVERAGE(H10:K10),-0.000001)</f>
        <v>-9.9999999999999995E-7</v>
      </c>
      <c r="M10" s="192">
        <f>IF(COUNTBLANK(H10:K10)=0,1,0)</f>
        <v>0</v>
      </c>
      <c r="N10" s="214">
        <f>SUM(M7:M10)</f>
        <v>0</v>
      </c>
      <c r="O10" s="215">
        <f>IF(COUNTIF(L7:L10,"&gt;=0"),ROUND(AVERAGEIF(L7:L10,"&gt;=0"),3),0)</f>
        <v>0</v>
      </c>
    </row>
  </sheetData>
  <conditionalFormatting sqref="H7:J10">
    <cfRule type="expression" priority="1" stopIfTrue="1">
      <formula>COUNTBLANK($G7)=1</formula>
    </cfRule>
    <cfRule type="containsBlanks" dxfId="7" priority="5">
      <formula>LEN(TRIM(H7))=0</formula>
    </cfRule>
  </conditionalFormatting>
  <dataValidations disablePrompts="1" count="2">
    <dataValidation type="decimal" allowBlank="1" showInputMessage="1" showErrorMessage="1" sqref="O8:O10" xr:uid="{1C0D64D1-EDF5-48D9-8A7D-22CF1D96EF3E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4C0ED065-4727-4138-8D26-19B8AD431EED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921E-7CD8-48F5-B69F-71897D846AFC}">
  <sheetPr codeName="Sheet4">
    <pageSetUpPr fitToPage="1"/>
  </sheetPr>
  <dimension ref="A1:R10"/>
  <sheetViews>
    <sheetView showRuler="0" view="pageLayout" zoomScale="80" zoomScaleNormal="100" zoomScalePageLayoutView="80" workbookViewId="0">
      <selection activeCell="O7" sqref="O7"/>
    </sheetView>
  </sheetViews>
  <sheetFormatPr defaultColWidth="10.625" defaultRowHeight="15.75" x14ac:dyDescent="0.25"/>
  <cols>
    <col min="1" max="1" width="10.625" style="151" customWidth="1"/>
    <col min="2" max="3" width="10.625" style="151" hidden="1" customWidth="1"/>
    <col min="4" max="4" width="25.875" style="205" customWidth="1"/>
    <col min="5" max="5" width="6.75" style="151" customWidth="1"/>
    <col min="6" max="6" width="26.5" style="151" customWidth="1"/>
    <col min="7" max="11" width="10.625" style="151" customWidth="1"/>
    <col min="12" max="12" width="12.5" style="151" customWidth="1"/>
    <col min="13" max="13" width="2" style="151" customWidth="1"/>
    <col min="14" max="14" width="3.375" style="151" customWidth="1"/>
    <col min="15" max="15" width="34.625" style="151" customWidth="1"/>
    <col min="16" max="100" width="10.625" style="151" customWidth="1"/>
    <col min="101" max="16384" width="10.625" style="151"/>
  </cols>
  <sheetData>
    <row r="1" spans="1:18" ht="15" customHeight="1" x14ac:dyDescent="0.25">
      <c r="A1" s="141"/>
      <c r="B1" s="142"/>
      <c r="C1" s="142"/>
      <c r="D1" s="143"/>
      <c r="E1" s="144"/>
      <c r="F1" s="145"/>
      <c r="G1" s="299"/>
      <c r="H1" s="146" t="s">
        <v>0</v>
      </c>
      <c r="I1" s="147" t="s">
        <v>1</v>
      </c>
      <c r="J1" s="147" t="s">
        <v>2</v>
      </c>
      <c r="K1" s="147" t="s">
        <v>3</v>
      </c>
      <c r="L1" s="148"/>
      <c r="M1" s="149"/>
      <c r="N1" s="149"/>
      <c r="O1" s="150"/>
    </row>
    <row r="2" spans="1:18" x14ac:dyDescent="0.25">
      <c r="A2" s="152" t="s">
        <v>4</v>
      </c>
      <c r="B2" s="153"/>
      <c r="C2" s="153"/>
      <c r="D2" s="153" t="s">
        <v>5</v>
      </c>
      <c r="E2" s="154"/>
      <c r="F2" s="155" t="s">
        <v>6</v>
      </c>
      <c r="G2" s="156"/>
      <c r="H2" s="157"/>
      <c r="I2" s="157"/>
      <c r="J2" s="157"/>
      <c r="K2" s="157"/>
      <c r="L2" s="158" t="s">
        <v>7</v>
      </c>
      <c r="M2" s="159"/>
      <c r="N2" s="159"/>
      <c r="O2" s="160"/>
    </row>
    <row r="3" spans="1:18" x14ac:dyDescent="0.25">
      <c r="A3" s="161"/>
      <c r="B3" s="162"/>
      <c r="C3" s="162"/>
      <c r="D3" s="163" t="s">
        <v>8</v>
      </c>
      <c r="E3" s="164"/>
      <c r="F3" s="155" t="s">
        <v>9</v>
      </c>
      <c r="G3" s="157"/>
      <c r="H3" s="157"/>
      <c r="I3" s="157"/>
      <c r="J3" s="157"/>
      <c r="K3" s="157"/>
      <c r="L3" s="158" t="s">
        <v>10</v>
      </c>
      <c r="M3" s="159"/>
      <c r="N3" s="159"/>
      <c r="O3" s="160" t="s">
        <v>7</v>
      </c>
    </row>
    <row r="4" spans="1:18" x14ac:dyDescent="0.25">
      <c r="A4" s="161"/>
      <c r="B4" s="162"/>
      <c r="C4" s="162"/>
      <c r="D4" s="153"/>
      <c r="E4" s="164"/>
      <c r="F4" s="165"/>
      <c r="G4" s="166"/>
      <c r="H4" s="157"/>
      <c r="I4" s="157"/>
      <c r="J4" s="157"/>
      <c r="K4" s="157"/>
      <c r="L4" s="158"/>
      <c r="M4" s="159"/>
      <c r="N4" s="159"/>
      <c r="O4" s="160"/>
    </row>
    <row r="5" spans="1:18" x14ac:dyDescent="0.25">
      <c r="A5" s="167"/>
      <c r="B5" s="168"/>
      <c r="C5" s="168"/>
      <c r="D5" s="169"/>
      <c r="E5" s="170"/>
      <c r="F5" s="171"/>
      <c r="G5" s="172"/>
      <c r="H5" s="172"/>
      <c r="I5" s="172"/>
      <c r="J5" s="172"/>
      <c r="K5" s="172"/>
      <c r="L5" s="173"/>
      <c r="M5" s="174"/>
      <c r="N5" s="174"/>
      <c r="O5" s="175"/>
    </row>
    <row r="6" spans="1:18" ht="6.75" customHeight="1" x14ac:dyDescent="0.25">
      <c r="A6" s="176"/>
      <c r="B6" s="177"/>
      <c r="C6" s="177"/>
      <c r="D6" s="178"/>
      <c r="E6" s="179"/>
      <c r="F6" s="180"/>
      <c r="G6" s="181"/>
      <c r="H6" s="181"/>
      <c r="I6" s="181"/>
      <c r="J6" s="181"/>
      <c r="K6" s="181"/>
      <c r="L6" s="182"/>
      <c r="M6" s="182"/>
      <c r="N6" s="182"/>
      <c r="O6" s="183"/>
    </row>
    <row r="7" spans="1:18" x14ac:dyDescent="0.25">
      <c r="A7" s="184">
        <f>ROUND(RANK(R7,$R$7:$R$234,0),0)</f>
        <v>1</v>
      </c>
      <c r="B7" s="185">
        <v>27</v>
      </c>
      <c r="C7" s="185">
        <v>1</v>
      </c>
      <c r="D7" s="186"/>
      <c r="E7" s="187"/>
      <c r="F7" s="185"/>
      <c r="G7" s="188" t="str">
        <f>IF($G$2&lt;&gt;"",$G$2,"")</f>
        <v/>
      </c>
      <c r="H7" s="189"/>
      <c r="I7" s="189"/>
      <c r="J7" s="190"/>
      <c r="K7" s="191"/>
      <c r="L7" s="293">
        <f>IF(COUNTBLANK(H7:I7)=0,AVERAGE(H7:I7),-0.000001)</f>
        <v>-9.9999999999999995E-7</v>
      </c>
      <c r="M7" s="192">
        <f>IF(COUNTBLANK(H7:K7)=0,1,0)</f>
        <v>0</v>
      </c>
      <c r="N7" s="192">
        <f>SUM(M7:M10)</f>
        <v>0</v>
      </c>
      <c r="O7" s="193">
        <f>IF(COUNTIF(L7:L10,"&gt;=0"),ROUND(AVERAGEIF(L7:L10,"&gt;=0"),3),0)</f>
        <v>0</v>
      </c>
      <c r="P7" s="82" cm="1">
        <f t="array" ref="P7">IFERROR(LOOKUP(2,1/(L7:L10&gt;0),L7:L10),0)</f>
        <v>0</v>
      </c>
      <c r="Q7" s="82" cm="1">
        <f t="array" ref="Q7">IFERROR(LOOKUP(2,1/(J7:J10&gt;0),J7:J10),0)</f>
        <v>0</v>
      </c>
      <c r="R7" s="82">
        <f>N7*1000200010+O7*100010000+P7*10000+Q7</f>
        <v>0</v>
      </c>
    </row>
    <row r="8" spans="1:18" x14ac:dyDescent="0.25">
      <c r="A8" s="307">
        <f>A7</f>
        <v>1</v>
      </c>
      <c r="B8" s="151">
        <v>27</v>
      </c>
      <c r="C8" s="151">
        <v>2</v>
      </c>
      <c r="D8" s="195" t="s">
        <v>11</v>
      </c>
      <c r="E8" s="196"/>
      <c r="F8" s="197" t="s">
        <v>12</v>
      </c>
      <c r="G8" s="198" t="str">
        <f>IF($G$3&lt;&gt;"",$G$3,"")</f>
        <v/>
      </c>
      <c r="H8" s="199"/>
      <c r="I8" s="199"/>
      <c r="J8" s="200"/>
      <c r="K8" s="201"/>
      <c r="L8" s="294">
        <f>IF(COUNTBLANK(H8:I8)=0,AVERAGE(H8:I8),-0.000001)</f>
        <v>-9.9999999999999995E-7</v>
      </c>
      <c r="M8" s="192">
        <f>IF(COUNTBLANK(H8:K8)=0,1,0)</f>
        <v>0</v>
      </c>
      <c r="N8" s="202">
        <f>SUM(M7:M10)</f>
        <v>0</v>
      </c>
      <c r="O8" s="203">
        <f>IF(COUNTIF(L7:L10,"&gt;=0"),ROUND(AVERAGEIF(L7:L10,"&gt;=0"),3),0)</f>
        <v>0</v>
      </c>
    </row>
    <row r="9" spans="1:18" x14ac:dyDescent="0.25">
      <c r="A9" s="204">
        <f>A7</f>
        <v>1</v>
      </c>
      <c r="B9" s="151">
        <v>27</v>
      </c>
      <c r="C9" s="151">
        <v>3</v>
      </c>
      <c r="D9" s="205" t="s">
        <v>13</v>
      </c>
      <c r="E9" s="196"/>
      <c r="F9" s="151" t="s">
        <v>14</v>
      </c>
      <c r="G9" s="198" t="str">
        <f>IF($G$4&lt;&gt;"",$G$4,"")</f>
        <v/>
      </c>
      <c r="H9" s="199"/>
      <c r="I9" s="199"/>
      <c r="J9" s="206"/>
      <c r="K9" s="207"/>
      <c r="L9" s="294">
        <f>IF(COUNTBLANK(H9:K9)=0,AVERAGE(H9:K9),-0.000001)</f>
        <v>-9.9999999999999995E-7</v>
      </c>
      <c r="M9" s="192">
        <f>IF(COUNTBLANK(H9:K9)=0,1,0)</f>
        <v>0</v>
      </c>
      <c r="N9" s="202">
        <f>SUM(M7:M10)</f>
        <v>0</v>
      </c>
      <c r="O9" s="208">
        <f>IF(COUNTIF(L7:L10,"&gt;=0"),ROUND(AVERAGEIF(L7:L10,"&gt;=0"),3),0)</f>
        <v>0</v>
      </c>
    </row>
    <row r="10" spans="1:18" x14ac:dyDescent="0.25">
      <c r="A10" s="209">
        <f>A7</f>
        <v>1</v>
      </c>
      <c r="B10" s="181">
        <v>27</v>
      </c>
      <c r="C10" s="181">
        <v>4</v>
      </c>
      <c r="D10" s="178"/>
      <c r="E10" s="179"/>
      <c r="F10" s="181"/>
      <c r="G10" s="210" t="str">
        <f>IF($G$5&lt;&gt;"",$G$5,"")</f>
        <v/>
      </c>
      <c r="H10" s="211"/>
      <c r="I10" s="211"/>
      <c r="J10" s="212"/>
      <c r="K10" s="213"/>
      <c r="L10" s="295">
        <f>IF(COUNTBLANK(H10:K10)=0,AVERAGE(H10:K10),-0.000001)</f>
        <v>-9.9999999999999995E-7</v>
      </c>
      <c r="M10" s="192">
        <f>IF(COUNTBLANK(H10:K10)=0,1,0)</f>
        <v>0</v>
      </c>
      <c r="N10" s="214">
        <f>SUM(M7:M10)</f>
        <v>0</v>
      </c>
      <c r="O10" s="215">
        <f>IF(COUNTIF(L7:L10,"&gt;=0"),ROUND(AVERAGEIF(L7:L10,"&gt;=0"),3),0)</f>
        <v>0</v>
      </c>
    </row>
  </sheetData>
  <conditionalFormatting sqref="H7:I10">
    <cfRule type="expression" priority="2" stopIfTrue="1">
      <formula>COUNTBLANK($G7)=1</formula>
    </cfRule>
    <cfRule type="containsBlanks" dxfId="6" priority="6">
      <formula>LEN(TRIM(H7))=0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7A4BA965-6255-4CD3-B17D-DE047DF19C22}">
      <formula1>-0.000001</formula1>
      <formula2>10</formula2>
    </dataValidation>
    <dataValidation type="decimal" allowBlank="1" showInputMessage="1" showErrorMessage="1" sqref="O8:O10" xr:uid="{C33183F9-23F2-465C-B455-DCA302D6F345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58" fitToHeight="0" orientation="landscape" r:id="rId1"/>
  <headerFooter>
    <oddHeader xml:space="preserve">&amp;C&amp;14
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B932-F8A6-4B8F-BF6A-DC366A02B774}">
  <sheetPr>
    <pageSetUpPr fitToPage="1"/>
  </sheetPr>
  <dimension ref="A1:O10"/>
  <sheetViews>
    <sheetView showRuler="0" view="pageLayout" zoomScale="80" zoomScaleNormal="100" zoomScalePageLayoutView="80" workbookViewId="0">
      <selection activeCell="F15" sqref="F15"/>
    </sheetView>
  </sheetViews>
  <sheetFormatPr defaultColWidth="10.625" defaultRowHeight="15.75" x14ac:dyDescent="0.25"/>
  <cols>
    <col min="1" max="1" width="10.625" style="151" customWidth="1"/>
    <col min="2" max="3" width="10.625" style="151" hidden="1" customWidth="1"/>
    <col min="4" max="4" width="25.875" style="205" customWidth="1"/>
    <col min="5" max="5" width="6.75" style="151" customWidth="1"/>
    <col min="6" max="6" width="26.5" style="151" customWidth="1"/>
    <col min="7" max="12" width="10.625" style="151" customWidth="1"/>
    <col min="13" max="14" width="10.625" style="151" hidden="1" customWidth="1"/>
    <col min="15" max="15" width="34.625" style="151" customWidth="1"/>
    <col min="16" max="100" width="10.625" style="151" customWidth="1"/>
    <col min="101" max="16384" width="10.625" style="151"/>
  </cols>
  <sheetData>
    <row r="1" spans="1:15" ht="15" customHeight="1" x14ac:dyDescent="0.25">
      <c r="A1" s="141"/>
      <c r="B1" s="142"/>
      <c r="C1" s="142"/>
      <c r="D1" s="143"/>
      <c r="E1" s="144"/>
      <c r="F1" s="145"/>
      <c r="G1" s="299"/>
      <c r="H1" s="146" t="s">
        <v>0</v>
      </c>
      <c r="I1" s="147" t="s">
        <v>1</v>
      </c>
      <c r="J1" s="147" t="s">
        <v>2</v>
      </c>
      <c r="K1" s="147" t="s">
        <v>3</v>
      </c>
      <c r="L1" s="148"/>
      <c r="M1" s="149"/>
      <c r="N1" s="149"/>
      <c r="O1" s="150"/>
    </row>
    <row r="2" spans="1:15" x14ac:dyDescent="0.25">
      <c r="A2" s="152" t="s">
        <v>4</v>
      </c>
      <c r="B2" s="153"/>
      <c r="C2" s="153"/>
      <c r="D2" s="153" t="s">
        <v>5</v>
      </c>
      <c r="E2" s="154"/>
      <c r="F2" s="155" t="s">
        <v>6</v>
      </c>
      <c r="G2" s="156"/>
      <c r="H2" s="157"/>
      <c r="I2" s="157"/>
      <c r="J2" s="157"/>
      <c r="K2" s="157"/>
      <c r="L2" s="158" t="s">
        <v>7</v>
      </c>
      <c r="M2" s="159"/>
      <c r="N2" s="159"/>
      <c r="O2" s="160"/>
    </row>
    <row r="3" spans="1:15" x14ac:dyDescent="0.25">
      <c r="A3" s="161"/>
      <c r="B3" s="162"/>
      <c r="C3" s="162"/>
      <c r="D3" s="163" t="s">
        <v>8</v>
      </c>
      <c r="E3" s="164"/>
      <c r="F3" s="155" t="s">
        <v>9</v>
      </c>
      <c r="G3" s="157"/>
      <c r="H3" s="157"/>
      <c r="I3" s="157"/>
      <c r="J3" s="157"/>
      <c r="K3" s="157"/>
      <c r="L3" s="158" t="s">
        <v>10</v>
      </c>
      <c r="M3" s="159"/>
      <c r="N3" s="159"/>
      <c r="O3" s="160" t="s">
        <v>7</v>
      </c>
    </row>
    <row r="4" spans="1:15" x14ac:dyDescent="0.25">
      <c r="A4" s="161"/>
      <c r="B4" s="162"/>
      <c r="C4" s="162"/>
      <c r="D4" s="153"/>
      <c r="E4" s="164"/>
      <c r="F4" s="165"/>
      <c r="G4" s="166"/>
      <c r="H4" s="157"/>
      <c r="I4" s="157"/>
      <c r="J4" s="157"/>
      <c r="K4" s="157"/>
      <c r="L4" s="158"/>
      <c r="M4" s="159"/>
      <c r="N4" s="159"/>
      <c r="O4" s="160"/>
    </row>
    <row r="5" spans="1:15" x14ac:dyDescent="0.25">
      <c r="A5" s="167"/>
      <c r="B5" s="168"/>
      <c r="C5" s="168"/>
      <c r="D5" s="169"/>
      <c r="E5" s="170"/>
      <c r="F5" s="171"/>
      <c r="G5" s="172"/>
      <c r="H5" s="172"/>
      <c r="I5" s="172"/>
      <c r="J5" s="172"/>
      <c r="K5" s="172"/>
      <c r="L5" s="173"/>
      <c r="M5" s="174"/>
      <c r="N5" s="174"/>
      <c r="O5" s="175"/>
    </row>
    <row r="6" spans="1:15" ht="6.75" customHeight="1" x14ac:dyDescent="0.25">
      <c r="A6" s="176"/>
      <c r="B6" s="177"/>
      <c r="C6" s="177"/>
      <c r="D6" s="178"/>
      <c r="E6" s="179"/>
      <c r="F6" s="180"/>
      <c r="G6" s="181"/>
      <c r="H6" s="181"/>
      <c r="I6" s="181"/>
      <c r="J6" s="181"/>
      <c r="K6" s="181"/>
      <c r="L6" s="182"/>
      <c r="M6" s="182"/>
      <c r="N6" s="182"/>
      <c r="O6" s="183"/>
    </row>
    <row r="7" spans="1:15" x14ac:dyDescent="0.25">
      <c r="A7" s="184">
        <f>_xlfn.FLOOR.MATH(RANK(N7,$N$7:$N$129)/4+1+SUMPRODUCT(-(-($N$7:$N$129=N7)),-(-(O7&lt;$O$7:$O$129)))/4)</f>
        <v>1</v>
      </c>
      <c r="B7" s="185">
        <v>27</v>
      </c>
      <c r="C7" s="185">
        <v>1</v>
      </c>
      <c r="D7" s="186"/>
      <c r="E7" s="187"/>
      <c r="F7" s="185"/>
      <c r="G7" s="188" t="str">
        <f>IF($G$2&lt;&gt;"",$G$2,"")</f>
        <v/>
      </c>
      <c r="H7" s="189"/>
      <c r="I7" s="190"/>
      <c r="J7" s="190"/>
      <c r="K7" s="191"/>
      <c r="L7" s="293">
        <f>IF(COUNTBLANK(H7:H7)=0,AVERAGE(H7:H7),-0.000001)</f>
        <v>-9.9999999999999995E-7</v>
      </c>
      <c r="M7" s="192">
        <f>IF(COUNTBLANK(H7:K7)=0,1,0)</f>
        <v>0</v>
      </c>
      <c r="N7" s="192">
        <f>SUM(M7:M10)</f>
        <v>0</v>
      </c>
      <c r="O7" s="193">
        <f>IF(COUNTIF(L7:L10,"&gt;=0"),ROUND(AVERAGEIF(L7:L10,"&gt;=0"),3),0)</f>
        <v>0</v>
      </c>
    </row>
    <row r="8" spans="1:15" x14ac:dyDescent="0.25">
      <c r="A8" s="194">
        <f>_xlfn.FLOOR.MATH(RANK(N8,$N$7:$N$129)/4+1+SUMPRODUCT(-(-($N$7:$N$129=N8)),-(-(O8&lt;$O$7:$O$129)))/4)</f>
        <v>1</v>
      </c>
      <c r="B8" s="151">
        <v>27</v>
      </c>
      <c r="C8" s="151">
        <v>2</v>
      </c>
      <c r="D8" s="195" t="s">
        <v>11</v>
      </c>
      <c r="E8" s="196"/>
      <c r="F8" s="197" t="s">
        <v>12</v>
      </c>
      <c r="G8" s="198" t="str">
        <f>IF($G$3&lt;&gt;"",$G$3,"")</f>
        <v/>
      </c>
      <c r="H8" s="199"/>
      <c r="I8" s="200"/>
      <c r="J8" s="200"/>
      <c r="K8" s="201"/>
      <c r="L8" s="294">
        <f>IF(COUNTBLANK(H8:H8)=0,AVERAGE(H8:H8),-0.000001)</f>
        <v>-9.9999999999999995E-7</v>
      </c>
      <c r="M8" s="192">
        <f>IF(COUNTBLANK(H8:K8)=0,1,0)</f>
        <v>0</v>
      </c>
      <c r="N8" s="202">
        <f>SUM(M7:M10)</f>
        <v>0</v>
      </c>
      <c r="O8" s="203">
        <f>IF(COUNTIF(L7:L10,"&gt;=0"),ROUND(AVERAGEIF(L7:L10,"&gt;=0"),3),0)</f>
        <v>0</v>
      </c>
    </row>
    <row r="9" spans="1:15" x14ac:dyDescent="0.25">
      <c r="A9" s="204">
        <f>_xlfn.FLOOR.MATH(RANK(N9,$N$7:$N$129)/4+1+SUMPRODUCT(-(-($N$7:$N$129=N9)),-(-(O9&lt;$O$7:$O$129)))/4)</f>
        <v>1</v>
      </c>
      <c r="B9" s="151">
        <v>27</v>
      </c>
      <c r="C9" s="151">
        <v>3</v>
      </c>
      <c r="D9" s="205" t="s">
        <v>13</v>
      </c>
      <c r="E9" s="196"/>
      <c r="F9" s="151" t="s">
        <v>14</v>
      </c>
      <c r="G9" s="198" t="str">
        <f>IF($G$4&lt;&gt;"",$G$4,"")</f>
        <v/>
      </c>
      <c r="H9" s="199"/>
      <c r="I9" s="199"/>
      <c r="J9" s="206"/>
      <c r="K9" s="207"/>
      <c r="L9" s="294">
        <f>IF(COUNTBLANK(H9:K9)=0,AVERAGE(H9:K9),-0.000001)</f>
        <v>-9.9999999999999995E-7</v>
      </c>
      <c r="M9" s="192">
        <f>IF(COUNTBLANK(H9:K9)=0,1,0)</f>
        <v>0</v>
      </c>
      <c r="N9" s="202">
        <f>SUM(M7:M10)</f>
        <v>0</v>
      </c>
      <c r="O9" s="208">
        <f>IF(COUNTIF(L7:L10,"&gt;=0"),ROUND(AVERAGEIF(L7:L10,"&gt;=0"),3),0)</f>
        <v>0</v>
      </c>
    </row>
    <row r="10" spans="1:15" x14ac:dyDescent="0.25">
      <c r="A10" s="209">
        <f>_xlfn.FLOOR.MATH(RANK(N10,$N$7:$N$129)/4+1+SUMPRODUCT(-(-($N$7:$N$129=N10)),-(-(O10&lt;$O$7:$O$129)))/4)</f>
        <v>1</v>
      </c>
      <c r="B10" s="181">
        <v>27</v>
      </c>
      <c r="C10" s="181">
        <v>4</v>
      </c>
      <c r="D10" s="178"/>
      <c r="E10" s="179"/>
      <c r="F10" s="181"/>
      <c r="G10" s="210" t="str">
        <f>IF($G$5&lt;&gt;"",$G$5,"")</f>
        <v/>
      </c>
      <c r="H10" s="211"/>
      <c r="I10" s="211"/>
      <c r="J10" s="212"/>
      <c r="K10" s="213"/>
      <c r="L10" s="295">
        <f>IF(COUNTBLANK(H10:K10)=0,AVERAGE(H10:K10),-0.000001)</f>
        <v>-9.9999999999999995E-7</v>
      </c>
      <c r="M10" s="192">
        <f>IF(COUNTBLANK(H10:K10)=0,1,0)</f>
        <v>0</v>
      </c>
      <c r="N10" s="214">
        <f>SUM(M7:M10)</f>
        <v>0</v>
      </c>
      <c r="O10" s="215">
        <f>IF(COUNTIF(L7:L10,"&gt;=0"),ROUND(AVERAGEIF(L7:L10,"&gt;=0"),3),0)</f>
        <v>0</v>
      </c>
    </row>
  </sheetData>
  <conditionalFormatting sqref="H7:H10">
    <cfRule type="expression" priority="1" stopIfTrue="1">
      <formula>COUNTBLANK($G7)=1</formula>
    </cfRule>
    <cfRule type="containsBlanks" dxfId="5" priority="5">
      <formula>LEN(TRIM(H7))=0</formula>
    </cfRule>
  </conditionalFormatting>
  <dataValidations disablePrompts="1" count="2">
    <dataValidation type="decimal" allowBlank="1" showInputMessage="1" showErrorMessage="1" sqref="O8:O10" xr:uid="{4197109F-BA57-4A91-AF14-0818855957D4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80F5B93A-CBD2-4891-9E9B-56F35DDEC5C2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D7BD-F7A6-4AA2-8B67-60179F7158E8}">
  <sheetPr>
    <pageSetUpPr fitToPage="1"/>
  </sheetPr>
  <dimension ref="A1:R10"/>
  <sheetViews>
    <sheetView showRuler="0" view="pageLayout" zoomScale="80" zoomScaleNormal="100" zoomScalePageLayoutView="80" workbookViewId="0">
      <selection activeCell="A7" sqref="A7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4" width="10.625" style="11" hidden="1" customWidth="1"/>
    <col min="15" max="15" width="34.625" style="11" customWidth="1"/>
    <col min="16" max="109" width="10.625" style="11" customWidth="1"/>
    <col min="110" max="16384" width="10.625" style="11"/>
  </cols>
  <sheetData>
    <row r="1" spans="1:18" ht="15" customHeight="1" x14ac:dyDescent="0.25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8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300"/>
      <c r="H2" s="17"/>
      <c r="I2" s="17"/>
      <c r="J2" s="17"/>
      <c r="K2" s="17"/>
      <c r="L2" s="18" t="s">
        <v>7</v>
      </c>
      <c r="M2" s="19"/>
      <c r="N2" s="19"/>
      <c r="O2" s="20"/>
    </row>
    <row r="3" spans="1:18" x14ac:dyDescent="0.25">
      <c r="A3" s="21"/>
      <c r="B3" s="22"/>
      <c r="C3" s="22"/>
      <c r="D3" s="23" t="s">
        <v>8</v>
      </c>
      <c r="E3" s="24"/>
      <c r="F3" s="15" t="s">
        <v>9</v>
      </c>
      <c r="G3" s="301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8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8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8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8" x14ac:dyDescent="0.25">
      <c r="A7" s="44">
        <f>ROUND(RANK(R7,$R$7:$R$234,0),0)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302">
        <f>IF(AND(COUNTBLANK(G7:G7)=0,COUNTBLANK(H7:I7)=0),AVERAGE(H7:I7),-0.000001)</f>
        <v>-9.9999999999999995E-7</v>
      </c>
      <c r="K7" s="303"/>
      <c r="L7" s="290">
        <f>IF(COUNTBLANK(H7:J7)=0,AVERAGE(H7:J7),-0.000001)</f>
        <v>-9.9999999999999995E-7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  <c r="P7" s="82" cm="1">
        <f t="array" ref="P7">IFERROR(LOOKUP(2,1/(L7:L10&gt;0),L7:L10),0)</f>
        <v>0</v>
      </c>
      <c r="Q7" s="82" cm="1">
        <f t="array" ref="Q7">IFERROR(LOOKUP(2,1/(J7:J10&gt;0),J7:J10),0)</f>
        <v>0</v>
      </c>
      <c r="R7" s="82">
        <f>N7*1000200010+O7*100010000+P7*10000+Q7</f>
        <v>0</v>
      </c>
    </row>
    <row r="8" spans="1:18" x14ac:dyDescent="0.25">
      <c r="A8" s="308">
        <f>A7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69">
        <f>IF(AND(COUNTBLANK(G8:G8)=0,COUNTBLANK(H8:H8)=0),H8,-0.000001)</f>
        <v>-9.9999999999999995E-7</v>
      </c>
      <c r="K8" s="304"/>
      <c r="L8" s="291">
        <f>IF(COUNTBLANK(H8:J8)=0,AVERAGE(H8:J8),-0.000001)</f>
        <v>-9.9999999999999995E-7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8" x14ac:dyDescent="0.25">
      <c r="A9" s="60">
        <f>A7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69">
        <f>IF(AND(COUNTBLANK(G9:G9)=0,COUNTBLANK(H9:H9)=0),H9,-0.000001)</f>
        <v>-9.9999999999999995E-7</v>
      </c>
      <c r="K9" s="304"/>
      <c r="L9" s="291">
        <f>IF(COUNTBLANK(H9:J9)=0,AVERAGE(H9:J9),-0.000001)</f>
        <v>-9.9999999999999995E-7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8" x14ac:dyDescent="0.25">
      <c r="A10" s="63">
        <f>A7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70">
        <f>IF(AND(COUNTBLANK(G10:G10)=0,COUNTBLANK(H10:H10)=0),H10,-0.000001)</f>
        <v>-9.9999999999999995E-7</v>
      </c>
      <c r="K10" s="305"/>
      <c r="L10" s="292">
        <f>IF(COUNTBLANK(H10:J10)=0,AVERAGE(H10:J10),-0.000001)</f>
        <v>-9.9999999999999995E-7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3" stopIfTrue="1">
      <formula>COUNTBLANK($G7)=1</formula>
    </cfRule>
    <cfRule type="containsBlanks" dxfId="4" priority="4">
      <formula>LEN(TRIM(H7))=0</formula>
    </cfRule>
  </conditionalFormatting>
  <conditionalFormatting sqref="J7">
    <cfRule type="expression" dxfId="3" priority="2" stopIfTrue="1">
      <formula>COUNTBLANK(G7:G7)=0</formula>
    </cfRule>
  </conditionalFormatting>
  <conditionalFormatting sqref="J8:J10">
    <cfRule type="expression" dxfId="2" priority="1">
      <formula>COUNTBLANK(G8:G8)=0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3636A4D9-4F92-4731-B4E2-C30C9EFC27F8}">
      <formula1>-0.000001</formula1>
      <formula2>10</formula2>
    </dataValidation>
    <dataValidation type="decimal" allowBlank="1" showInputMessage="1" showErrorMessage="1" sqref="O8:O10" xr:uid="{C549FD8C-4959-45C0-9E8B-324D5A73CDF3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60" fitToHeight="0" orientation="landscape" r:id="rId1"/>
  <headerFooter>
    <oddHeader xml:space="preserve">&amp;C&amp;14
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FEAD-7A89-404F-8EBD-E1419199B9BD}">
  <sheetPr>
    <pageSetUpPr fitToPage="1"/>
  </sheetPr>
  <dimension ref="A1:R10"/>
  <sheetViews>
    <sheetView tabSelected="1" showRuler="0" view="pageLayout" zoomScale="80" zoomScaleNormal="100" zoomScalePageLayoutView="80" workbookViewId="0">
      <selection activeCell="K29" sqref="K29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4" width="10.625" style="11" hidden="1" customWidth="1"/>
    <col min="15" max="15" width="34.625" style="11" customWidth="1"/>
    <col min="16" max="109" width="10.625" style="11" customWidth="1"/>
    <col min="110" max="16384" width="10.625" style="11"/>
  </cols>
  <sheetData>
    <row r="1" spans="1:18" ht="15" customHeight="1" x14ac:dyDescent="0.25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8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300"/>
      <c r="H2" s="17"/>
      <c r="I2" s="17"/>
      <c r="J2" s="17"/>
      <c r="K2" s="17"/>
      <c r="L2" s="18" t="s">
        <v>7</v>
      </c>
      <c r="M2" s="19"/>
      <c r="N2" s="19"/>
      <c r="O2" s="20"/>
    </row>
    <row r="3" spans="1:18" x14ac:dyDescent="0.25">
      <c r="A3" s="21"/>
      <c r="B3" s="22"/>
      <c r="C3" s="22"/>
      <c r="D3" s="23" t="s">
        <v>8</v>
      </c>
      <c r="E3" s="24"/>
      <c r="F3" s="15" t="s">
        <v>9</v>
      </c>
      <c r="G3" s="301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8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8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8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8" x14ac:dyDescent="0.25">
      <c r="A7" s="44">
        <f>ROUND(RANK(R7,$R$7:$R$234,0),0)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69">
        <f>IF(AND(COUNTBLANK(G7:G7)=0,COUNTBLANK(H7:H7)=0),H7,-0.000001)</f>
        <v>-9.9999999999999995E-7</v>
      </c>
      <c r="K7" s="303"/>
      <c r="L7" s="290">
        <f>IF(COUNTBLANK(H7:J7)=0,AVERAGE(H7:J7),-0.000001)</f>
        <v>-9.9999999999999995E-7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  <c r="P7" s="82" cm="1">
        <f t="array" ref="P7">IFERROR(LOOKUP(2,1/(L7:L10&gt;0),L7:L10),0)</f>
        <v>0</v>
      </c>
      <c r="Q7" s="82" cm="1">
        <f t="array" ref="Q7">IFERROR(LOOKUP(2,1/(J7:J10&gt;0),J7:J10),0)</f>
        <v>0</v>
      </c>
      <c r="R7" s="82">
        <f>N7*1000200010+O7*100010000+P7*10000+Q7</f>
        <v>0</v>
      </c>
    </row>
    <row r="8" spans="1:18" x14ac:dyDescent="0.25">
      <c r="A8" s="308">
        <f>A7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69">
        <f>IF(AND(COUNTBLANK(G8:G8)=0,COUNTBLANK(H8:H8)=0),H8,-0.000001)</f>
        <v>-9.9999999999999995E-7</v>
      </c>
      <c r="K8" s="304"/>
      <c r="L8" s="291">
        <f>IF(COUNTBLANK(H8:J8)=0,AVERAGE(H8:J8),-0.000001)</f>
        <v>-9.9999999999999995E-7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8" x14ac:dyDescent="0.25">
      <c r="A9" s="60">
        <f>A7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69">
        <f>IF(AND(COUNTBLANK(G9:G9)=0,COUNTBLANK(H9:H9)=0),H9,-0.000001)</f>
        <v>-9.9999999999999995E-7</v>
      </c>
      <c r="K9" s="304"/>
      <c r="L9" s="291">
        <f>IF(COUNTBLANK(H9:J9)=0,AVERAGE(H9:J9),-0.000001)</f>
        <v>-9.9999999999999995E-7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8" x14ac:dyDescent="0.25">
      <c r="A10" s="63">
        <f>A7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70">
        <f>IF(AND(COUNTBLANK(G10:G10)=0,COUNTBLANK(H10:H10)=0),H10,-0.000001)</f>
        <v>-9.9999999999999995E-7</v>
      </c>
      <c r="K10" s="305"/>
      <c r="L10" s="292">
        <f>IF(COUNTBLANK(H10:J10)=0,AVERAGE(H10:J10),-0.000001)</f>
        <v>-9.9999999999999995E-7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2" stopIfTrue="1">
      <formula>COUNTBLANK($G7)=1</formula>
    </cfRule>
    <cfRule type="containsBlanks" dxfId="1" priority="3">
      <formula>LEN(TRIM(H7))=0</formula>
    </cfRule>
  </conditionalFormatting>
  <conditionalFormatting sqref="J7:J10">
    <cfRule type="expression" dxfId="0" priority="1">
      <formula>COUNTBLANK(G7:G7)=0</formula>
    </cfRule>
  </conditionalFormatting>
  <dataValidations count="2">
    <dataValidation type="decimal" allowBlank="1" showInputMessage="1" showErrorMessage="1" sqref="O8:O10" xr:uid="{B32B6D34-40F7-4AA1-8026-03C91FBC40FE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AF00ECBE-6177-4C11-BEB1-B787748C29D2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60" fitToHeight="0" orientation="landscape" r:id="rId1"/>
  <headerFooter>
    <oddHeader xml:space="preserve">&amp;C&amp;14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80</vt:i4>
      </vt:variant>
    </vt:vector>
  </HeadingPairs>
  <TitlesOfParts>
    <vt:vector size="90" baseType="lpstr">
      <vt:lpstr>ResultTemplate</vt:lpstr>
      <vt:lpstr>GKGK4</vt:lpstr>
      <vt:lpstr>GK3</vt:lpstr>
      <vt:lpstr>GTK4</vt:lpstr>
      <vt:lpstr>GTK3</vt:lpstr>
      <vt:lpstr>GKM3</vt:lpstr>
      <vt:lpstr>GK2</vt:lpstr>
      <vt:lpstr>GK1</vt:lpstr>
      <vt:lpstr>TRAGK2</vt:lpstr>
      <vt:lpstr>TRAK1</vt:lpstr>
      <vt:lpstr>'GK1'!domare</vt:lpstr>
      <vt:lpstr>'GK2'!domare</vt:lpstr>
      <vt:lpstr>'GK3'!domare</vt:lpstr>
      <vt:lpstr>GKGK4!domare</vt:lpstr>
      <vt:lpstr>'GKM3'!domare</vt:lpstr>
      <vt:lpstr>'GTK3'!domare</vt:lpstr>
      <vt:lpstr>'GTK4'!domare</vt:lpstr>
      <vt:lpstr>ResultTemplate!domare</vt:lpstr>
      <vt:lpstr>TRAGK2!domare</vt:lpstr>
      <vt:lpstr>TRAK1!domare</vt:lpstr>
      <vt:lpstr>'GK1'!ekipage</vt:lpstr>
      <vt:lpstr>'GK2'!ekipage</vt:lpstr>
      <vt:lpstr>'GK3'!ekipage</vt:lpstr>
      <vt:lpstr>GKGK4!ekipage</vt:lpstr>
      <vt:lpstr>'GKM3'!ekipage</vt:lpstr>
      <vt:lpstr>'GTK3'!ekipage</vt:lpstr>
      <vt:lpstr>'GTK4'!ekipage</vt:lpstr>
      <vt:lpstr>ResultTemplate!ekipage</vt:lpstr>
      <vt:lpstr>TRAGK2!ekipage</vt:lpstr>
      <vt:lpstr>TRAK1!ekipage</vt:lpstr>
      <vt:lpstr>'GK1'!Print_Titles</vt:lpstr>
      <vt:lpstr>'GK2'!Print_Titles</vt:lpstr>
      <vt:lpstr>'GK3'!Print_Titles</vt:lpstr>
      <vt:lpstr>GKGK4!Print_Titles</vt:lpstr>
      <vt:lpstr>'GKM3'!Print_Titles</vt:lpstr>
      <vt:lpstr>'GTK3'!Print_Titles</vt:lpstr>
      <vt:lpstr>'GTK4'!Print_Titles</vt:lpstr>
      <vt:lpstr>ResultTemplate!Print_Titles</vt:lpstr>
      <vt:lpstr>TRAGK2!Print_Titles</vt:lpstr>
      <vt:lpstr>TRAK1!Print_Titles</vt:lpstr>
      <vt:lpstr>'GK1'!results</vt:lpstr>
      <vt:lpstr>'GK2'!results</vt:lpstr>
      <vt:lpstr>'GK3'!results</vt:lpstr>
      <vt:lpstr>GKGK4!results</vt:lpstr>
      <vt:lpstr>'GKM3'!results</vt:lpstr>
      <vt:lpstr>'GTK3'!results</vt:lpstr>
      <vt:lpstr>'GTK4'!results</vt:lpstr>
      <vt:lpstr>ResultTemplate!results</vt:lpstr>
      <vt:lpstr>TRAGK2!results</vt:lpstr>
      <vt:lpstr>TRAK1!results</vt:lpstr>
      <vt:lpstr>'GK1'!round1</vt:lpstr>
      <vt:lpstr>'GK2'!round1</vt:lpstr>
      <vt:lpstr>'GK3'!round1</vt:lpstr>
      <vt:lpstr>GKGK4!round1</vt:lpstr>
      <vt:lpstr>'GKM3'!round1</vt:lpstr>
      <vt:lpstr>'GTK3'!round1</vt:lpstr>
      <vt:lpstr>'GTK4'!round1</vt:lpstr>
      <vt:lpstr>ResultTemplate!round1</vt:lpstr>
      <vt:lpstr>TRAGK2!round1</vt:lpstr>
      <vt:lpstr>TRAK1!round1</vt:lpstr>
      <vt:lpstr>'GK1'!round2</vt:lpstr>
      <vt:lpstr>'GK2'!round2</vt:lpstr>
      <vt:lpstr>'GK3'!round2</vt:lpstr>
      <vt:lpstr>GKGK4!round2</vt:lpstr>
      <vt:lpstr>'GKM3'!round2</vt:lpstr>
      <vt:lpstr>'GTK3'!round2</vt:lpstr>
      <vt:lpstr>'GTK4'!round2</vt:lpstr>
      <vt:lpstr>ResultTemplate!round2</vt:lpstr>
      <vt:lpstr>TRAGK2!round2</vt:lpstr>
      <vt:lpstr>TRAK1!round2</vt:lpstr>
      <vt:lpstr>'GK1'!round3</vt:lpstr>
      <vt:lpstr>'GK2'!round3</vt:lpstr>
      <vt:lpstr>'GK3'!round3</vt:lpstr>
      <vt:lpstr>GKGK4!round3</vt:lpstr>
      <vt:lpstr>'GKM3'!round3</vt:lpstr>
      <vt:lpstr>'GTK3'!round3</vt:lpstr>
      <vt:lpstr>'GTK4'!round3</vt:lpstr>
      <vt:lpstr>ResultTemplate!round3</vt:lpstr>
      <vt:lpstr>TRAGK2!round3</vt:lpstr>
      <vt:lpstr>TRAK1!round3</vt:lpstr>
      <vt:lpstr>'GK1'!round4</vt:lpstr>
      <vt:lpstr>'GK2'!round4</vt:lpstr>
      <vt:lpstr>'GK3'!round4</vt:lpstr>
      <vt:lpstr>GKGK4!round4</vt:lpstr>
      <vt:lpstr>'GKM3'!round4</vt:lpstr>
      <vt:lpstr>'GTK3'!round4</vt:lpstr>
      <vt:lpstr>'GTK4'!round4</vt:lpstr>
      <vt:lpstr>ResultTemplate!round4</vt:lpstr>
      <vt:lpstr>TRAGK2!round4</vt:lpstr>
      <vt:lpstr>TRAK1!round4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Lundström</cp:lastModifiedBy>
  <cp:lastPrinted>2017-10-03T11:58:36Z</cp:lastPrinted>
  <dcterms:created xsi:type="dcterms:W3CDTF">2017-06-20T09:54:48Z</dcterms:created>
  <dcterms:modified xsi:type="dcterms:W3CDTF">2025-01-27T21:49:30Z</dcterms:modified>
</cp:coreProperties>
</file>