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980" windowHeight="9345" activeTab="2"/>
  </bookViews>
  <sheets>
    <sheet name="tables" sheetId="2" r:id="rId1"/>
    <sheet name="lookups" sheetId="1" r:id="rId2"/>
    <sheet name="scenarios" sheetId="4" r:id="rId3"/>
  </sheets>
  <calcPr calcId="144525"/>
</workbook>
</file>

<file path=xl/calcChain.xml><?xml version="1.0" encoding="utf-8"?>
<calcChain xmlns="http://schemas.openxmlformats.org/spreadsheetml/2006/main">
  <c r="F25" i="2" l="1"/>
  <c r="E25" i="2"/>
  <c r="G24" i="2"/>
  <c r="F24" i="2"/>
  <c r="E24" i="2"/>
  <c r="F23" i="2"/>
  <c r="F22" i="2"/>
  <c r="E21" i="2"/>
  <c r="E20" i="2"/>
  <c r="H16" i="2"/>
  <c r="H15" i="2"/>
  <c r="H14" i="2"/>
</calcChain>
</file>

<file path=xl/sharedStrings.xml><?xml version="1.0" encoding="utf-8"?>
<sst xmlns="http://schemas.openxmlformats.org/spreadsheetml/2006/main" count="142" uniqueCount="79">
  <si>
    <t>naam</t>
  </si>
  <si>
    <t>maatmens_A1</t>
  </si>
  <si>
    <t>aan</t>
  </si>
  <si>
    <t>geboortedatum</t>
  </si>
  <si>
    <t>geslacht</t>
  </si>
  <si>
    <t>M</t>
  </si>
  <si>
    <t>datum_in_dienst</t>
  </si>
  <si>
    <t>ft_salaris</t>
  </si>
  <si>
    <t>pt_percentage</t>
  </si>
  <si>
    <t>op_premievrij</t>
  </si>
  <si>
    <t>np_premievrij</t>
  </si>
  <si>
    <t>memo2</t>
  </si>
  <si>
    <t>maatmens A / 30 jaar / 40k</t>
  </si>
  <si>
    <t>prijsinflatie_id</t>
  </si>
  <si>
    <t>salarisstijging_id</t>
  </si>
  <si>
    <t>indexatie_id</t>
  </si>
  <si>
    <t>rente_id</t>
  </si>
  <si>
    <t>lifecycle_id</t>
  </si>
  <si>
    <t>rendement_aandelen_id</t>
  </si>
  <si>
    <t>rendement_obligaties_id</t>
  </si>
  <si>
    <t>tar_at_pensionage_id</t>
  </si>
  <si>
    <t>nqx_id</t>
  </si>
  <si>
    <t>timing_belegging</t>
  </si>
  <si>
    <t>age_adjustment</t>
  </si>
  <si>
    <t>id</t>
  </si>
  <si>
    <t>type_regeling</t>
  </si>
  <si>
    <t>pensioenlfd</t>
  </si>
  <si>
    <t>pct_eigen_bijdrage</t>
  </si>
  <si>
    <t>premie_franchise</t>
  </si>
  <si>
    <t>premie_plafond</t>
  </si>
  <si>
    <t>memo</t>
  </si>
  <si>
    <t>ML</t>
  </si>
  <si>
    <t>CDC regeling in dienst voor 2014</t>
  </si>
  <si>
    <t>regeling_id</t>
  </si>
  <si>
    <t>aanspraak</t>
  </si>
  <si>
    <t>OPLL</t>
  </si>
  <si>
    <t>franchise</t>
  </si>
  <si>
    <t>max_salaris</t>
  </si>
  <si>
    <t>percentage</t>
  </si>
  <si>
    <t>tarief_id</t>
  </si>
  <si>
    <t>omschrijving_id</t>
  </si>
  <si>
    <t>jaar</t>
  </si>
  <si>
    <t>pct_prijsinflatie_primo</t>
  </si>
  <si>
    <t>leeftijd</t>
  </si>
  <si>
    <t>pct_salstijging_primo</t>
  </si>
  <si>
    <t>status</t>
  </si>
  <si>
    <t>pct_indexatie_primo</t>
  </si>
  <si>
    <t>actief</t>
  </si>
  <si>
    <t>maatmens_A2</t>
  </si>
  <si>
    <t>maatmens A / 30 jaar / 60k</t>
  </si>
  <si>
    <t>maatmens_A3</t>
  </si>
  <si>
    <t>maatmens A / 30 jaar / 80k</t>
  </si>
  <si>
    <t>tbl_deelnemer</t>
  </si>
  <si>
    <t>tbl_assumptie</t>
  </si>
  <si>
    <t>DC</t>
  </si>
  <si>
    <t>DC regeling in dienst voor 2014</t>
  </si>
  <si>
    <t>voorstel DC vanaf 2019</t>
  </si>
  <si>
    <t>tbl_regeling</t>
  </si>
  <si>
    <t>NPLLRS</t>
  </si>
  <si>
    <t>VARL</t>
  </si>
  <si>
    <t>NPTL-O</t>
  </si>
  <si>
    <t>tbl_aanspraak</t>
  </si>
  <si>
    <t>pct_rente_ultimo</t>
  </si>
  <si>
    <t>pct_aandelen</t>
  </si>
  <si>
    <t>lookup rendement_aandelen</t>
  </si>
  <si>
    <t>lookup rendement_obligaties</t>
  </si>
  <si>
    <t>aanspraak_id</t>
  </si>
  <si>
    <t>tar</t>
  </si>
  <si>
    <t>lookup tar_at_pensionage</t>
  </si>
  <si>
    <t>lfd_huidig</t>
  </si>
  <si>
    <t>nqx_primo</t>
  </si>
  <si>
    <t>tarief_primo</t>
  </si>
  <si>
    <t>lookup_prijsinflatie</t>
  </si>
  <si>
    <t>lookup_salarisstijging</t>
  </si>
  <si>
    <t>lookup_indexatie</t>
  </si>
  <si>
    <t>lookup_rente</t>
  </si>
  <si>
    <t>lookup_lifecycle</t>
  </si>
  <si>
    <t>lookup_nqx</t>
  </si>
  <si>
    <t>lookup_tarief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</si>
</sst>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0.000%"/>
    <numFmt numFmtId="166" formatCode="0.0%"/>
    <numFmt numFmtId="167" formatCode="0.0000"/>
    <numFmt numFmtId="168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</font>
    <font>
      <sz val="9"/>
      <color rgb="FF00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2" borderId="6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2" fillId="0" borderId="7" xfId="0" applyFont="1" applyFill="1" applyBorder="1"/>
    <xf numFmtId="0" fontId="2" fillId="0" borderId="2" xfId="0" applyFont="1" applyFill="1" applyBorder="1"/>
    <xf numFmtId="164" fontId="2" fillId="0" borderId="2" xfId="0" applyNumberFormat="1" applyFont="1" applyFill="1" applyBorder="1"/>
    <xf numFmtId="1" fontId="2" fillId="0" borderId="2" xfId="0" applyNumberFormat="1" applyFont="1" applyFill="1" applyBorder="1"/>
    <xf numFmtId="9" fontId="2" fillId="0" borderId="2" xfId="0" applyNumberFormat="1" applyFont="1" applyFill="1" applyBorder="1"/>
    <xf numFmtId="0" fontId="2" fillId="0" borderId="4" xfId="0" applyFont="1" applyFill="1" applyBorder="1"/>
    <xf numFmtId="0" fontId="3" fillId="2" borderId="5" xfId="0" applyFont="1" applyFill="1" applyBorder="1"/>
    <xf numFmtId="1" fontId="2" fillId="0" borderId="5" xfId="0" applyNumberFormat="1" applyFont="1" applyFill="1" applyBorder="1"/>
    <xf numFmtId="0" fontId="2" fillId="0" borderId="5" xfId="0" applyFont="1" applyFill="1" applyBorder="1"/>
    <xf numFmtId="0" fontId="2" fillId="0" borderId="7" xfId="0" applyFont="1" applyBorder="1"/>
    <xf numFmtId="0" fontId="2" fillId="0" borderId="2" xfId="0" applyFont="1" applyBorder="1"/>
    <xf numFmtId="10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10" fontId="2" fillId="0" borderId="9" xfId="0" applyNumberFormat="1" applyFont="1" applyBorder="1"/>
    <xf numFmtId="2" fontId="2" fillId="0" borderId="9" xfId="0" applyNumberFormat="1" applyFont="1" applyBorder="1"/>
    <xf numFmtId="1" fontId="2" fillId="0" borderId="9" xfId="0" applyNumberFormat="1" applyFont="1" applyBorder="1"/>
    <xf numFmtId="0" fontId="2" fillId="0" borderId="10" xfId="0" applyFont="1" applyBorder="1"/>
    <xf numFmtId="165" fontId="2" fillId="0" borderId="2" xfId="0" applyNumberFormat="1" applyFont="1" applyBorder="1"/>
    <xf numFmtId="0" fontId="3" fillId="3" borderId="5" xfId="0" applyFont="1" applyFill="1" applyBorder="1"/>
    <xf numFmtId="0" fontId="2" fillId="0" borderId="7" xfId="0" applyFont="1" applyFill="1" applyBorder="1" applyAlignment="1">
      <alignment horizontal="center"/>
    </xf>
    <xf numFmtId="10" fontId="2" fillId="0" borderId="2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6" xfId="0" applyFont="1" applyFill="1" applyBorder="1"/>
    <xf numFmtId="0" fontId="4" fillId="0" borderId="6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4" xfId="0" applyNumberFormat="1" applyFont="1" applyBorder="1"/>
    <xf numFmtId="0" fontId="3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5" fillId="3" borderId="2" xfId="0" applyFont="1" applyFill="1" applyBorder="1"/>
    <xf numFmtId="9" fontId="2" fillId="0" borderId="0" xfId="1" applyFont="1"/>
    <xf numFmtId="0" fontId="5" fillId="3" borderId="5" xfId="0" applyFont="1" applyFill="1" applyBorder="1"/>
    <xf numFmtId="0" fontId="3" fillId="3" borderId="11" xfId="0" applyFont="1" applyFill="1" applyBorder="1"/>
    <xf numFmtId="10" fontId="2" fillId="0" borderId="0" xfId="0" applyNumberFormat="1" applyFont="1"/>
    <xf numFmtId="166" fontId="2" fillId="0" borderId="0" xfId="1" applyNumberFormat="1" applyFont="1"/>
    <xf numFmtId="0" fontId="3" fillId="3" borderId="12" xfId="0" applyFont="1" applyFill="1" applyBorder="1"/>
    <xf numFmtId="0" fontId="2" fillId="0" borderId="6" xfId="0" applyFont="1" applyBorder="1"/>
    <xf numFmtId="0" fontId="2" fillId="0" borderId="1" xfId="0" applyFont="1" applyBorder="1"/>
    <xf numFmtId="167" fontId="2" fillId="0" borderId="3" xfId="0" applyNumberFormat="1" applyFont="1" applyBorder="1"/>
    <xf numFmtId="167" fontId="2" fillId="0" borderId="4" xfId="0" applyNumberFormat="1" applyFont="1" applyBorder="1"/>
    <xf numFmtId="0" fontId="7" fillId="0" borderId="1" xfId="0" applyFont="1" applyFill="1" applyBorder="1" applyAlignment="1">
      <alignment horizontal="center" vertical="top"/>
    </xf>
    <xf numFmtId="168" fontId="2" fillId="0" borderId="3" xfId="0" applyNumberFormat="1" applyFont="1" applyFill="1" applyBorder="1"/>
    <xf numFmtId="0" fontId="7" fillId="0" borderId="2" xfId="0" applyFont="1" applyFill="1" applyBorder="1" applyAlignment="1">
      <alignment horizontal="center" vertical="top"/>
    </xf>
    <xf numFmtId="168" fontId="2" fillId="0" borderId="4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/>
    <xf numFmtId="0" fontId="2" fillId="0" borderId="2" xfId="0" applyFont="1" applyFill="1" applyBorder="1" applyAlignment="1">
      <alignment horizontal="center" vertical="top"/>
    </xf>
    <xf numFmtId="165" fontId="2" fillId="0" borderId="9" xfId="0" applyNumberFormat="1" applyFont="1" applyBorder="1"/>
    <xf numFmtId="0" fontId="2" fillId="0" borderId="8" xfId="0" applyFont="1" applyFill="1" applyBorder="1"/>
    <xf numFmtId="0" fontId="2" fillId="0" borderId="9" xfId="0" applyFont="1" applyFill="1" applyBorder="1"/>
    <xf numFmtId="164" fontId="2" fillId="0" borderId="9" xfId="0" applyNumberFormat="1" applyFont="1" applyFill="1" applyBorder="1"/>
    <xf numFmtId="1" fontId="2" fillId="0" borderId="9" xfId="0" applyNumberFormat="1" applyFont="1" applyFill="1" applyBorder="1"/>
    <xf numFmtId="9" fontId="2" fillId="0" borderId="9" xfId="0" applyNumberFormat="1" applyFont="1" applyFill="1" applyBorder="1"/>
    <xf numFmtId="0" fontId="2" fillId="0" borderId="10" xfId="0" applyFont="1" applyFill="1" applyBorder="1"/>
    <xf numFmtId="0" fontId="8" fillId="0" borderId="0" xfId="0" applyFont="1"/>
    <xf numFmtId="0" fontId="9" fillId="0" borderId="0" xfId="0" applyFont="1"/>
    <xf numFmtId="0" fontId="6" fillId="3" borderId="5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showGridLines="0" workbookViewId="0">
      <selection activeCell="F21" sqref="F21"/>
    </sheetView>
  </sheetViews>
  <sheetFormatPr defaultRowHeight="11.25" x14ac:dyDescent="0.2"/>
  <cols>
    <col min="1" max="8" width="9.140625" style="1"/>
    <col min="9" max="9" width="26.28515625" style="1" bestFit="1" customWidth="1"/>
    <col min="10" max="11" width="9.140625" style="1"/>
    <col min="12" max="12" width="22" style="1" bestFit="1" customWidth="1"/>
    <col min="13" max="16384" width="9.140625" style="1"/>
  </cols>
  <sheetData>
    <row r="2" spans="2:12" x14ac:dyDescent="0.2">
      <c r="B2" s="66" t="s">
        <v>52</v>
      </c>
    </row>
    <row r="3" spans="2:12" x14ac:dyDescent="0.2">
      <c r="B3" s="2" t="s">
        <v>24</v>
      </c>
      <c r="C3" s="3" t="s">
        <v>0</v>
      </c>
      <c r="D3" s="3" t="s">
        <v>2</v>
      </c>
      <c r="E3" s="3" t="s">
        <v>3</v>
      </c>
      <c r="F3" s="3" t="s">
        <v>4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</row>
    <row r="4" spans="2:12" x14ac:dyDescent="0.2">
      <c r="B4" s="5">
        <v>1</v>
      </c>
      <c r="C4" s="6" t="s">
        <v>1</v>
      </c>
      <c r="D4" s="6" t="b">
        <v>1</v>
      </c>
      <c r="E4" s="7">
        <v>32509</v>
      </c>
      <c r="F4" s="6" t="s">
        <v>5</v>
      </c>
      <c r="G4" s="7">
        <v>43466</v>
      </c>
      <c r="H4" s="8">
        <v>38095.238095238092</v>
      </c>
      <c r="I4" s="9">
        <v>1</v>
      </c>
      <c r="J4" s="8">
        <v>0</v>
      </c>
      <c r="K4" s="8">
        <v>0</v>
      </c>
      <c r="L4" s="10" t="s">
        <v>12</v>
      </c>
    </row>
    <row r="5" spans="2:12" x14ac:dyDescent="0.2">
      <c r="B5" s="5">
        <v>2</v>
      </c>
      <c r="C5" s="6" t="s">
        <v>48</v>
      </c>
      <c r="D5" s="6" t="b">
        <v>1</v>
      </c>
      <c r="E5" s="7">
        <v>32509</v>
      </c>
      <c r="F5" s="6" t="s">
        <v>5</v>
      </c>
      <c r="G5" s="7">
        <v>43466</v>
      </c>
      <c r="H5" s="8">
        <v>57142.857142857138</v>
      </c>
      <c r="I5" s="9">
        <v>1</v>
      </c>
      <c r="J5" s="8">
        <v>0</v>
      </c>
      <c r="K5" s="8">
        <v>0</v>
      </c>
      <c r="L5" s="10" t="s">
        <v>49</v>
      </c>
    </row>
    <row r="6" spans="2:12" x14ac:dyDescent="0.2">
      <c r="B6" s="60">
        <v>3</v>
      </c>
      <c r="C6" s="61" t="s">
        <v>50</v>
      </c>
      <c r="D6" s="61" t="b">
        <v>1</v>
      </c>
      <c r="E6" s="62">
        <v>32509</v>
      </c>
      <c r="F6" s="61" t="s">
        <v>5</v>
      </c>
      <c r="G6" s="62">
        <v>43466</v>
      </c>
      <c r="H6" s="63">
        <v>76190.476190476184</v>
      </c>
      <c r="I6" s="64">
        <v>1</v>
      </c>
      <c r="J6" s="63">
        <v>0</v>
      </c>
      <c r="K6" s="63">
        <v>0</v>
      </c>
      <c r="L6" s="65" t="s">
        <v>51</v>
      </c>
    </row>
    <row r="8" spans="2:12" x14ac:dyDescent="0.2">
      <c r="B8" s="66" t="s">
        <v>53</v>
      </c>
    </row>
    <row r="9" spans="2:12" x14ac:dyDescent="0.2">
      <c r="B9" s="11" t="s">
        <v>13</v>
      </c>
      <c r="C9" s="11" t="s">
        <v>14</v>
      </c>
      <c r="D9" s="11" t="s">
        <v>15</v>
      </c>
      <c r="E9" s="11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21</v>
      </c>
      <c r="K9" s="11" t="s">
        <v>22</v>
      </c>
      <c r="L9" s="11" t="s">
        <v>23</v>
      </c>
    </row>
    <row r="10" spans="2:12" x14ac:dyDescent="0.2">
      <c r="B10" s="12">
        <v>1</v>
      </c>
      <c r="C10" s="13">
        <v>1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2</v>
      </c>
      <c r="K10" s="13">
        <v>0</v>
      </c>
      <c r="L10" s="13">
        <v>0</v>
      </c>
    </row>
    <row r="12" spans="2:12" x14ac:dyDescent="0.2">
      <c r="B12" s="66" t="s">
        <v>57</v>
      </c>
    </row>
    <row r="13" spans="2:12" x14ac:dyDescent="0.2">
      <c r="B13" s="2" t="s">
        <v>24</v>
      </c>
      <c r="C13" s="3" t="s">
        <v>2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4" t="s">
        <v>30</v>
      </c>
    </row>
    <row r="14" spans="2:12" x14ac:dyDescent="0.2">
      <c r="B14" s="14">
        <v>1</v>
      </c>
      <c r="C14" s="15" t="b">
        <v>1</v>
      </c>
      <c r="D14" s="15" t="s">
        <v>31</v>
      </c>
      <c r="E14" s="15">
        <v>68</v>
      </c>
      <c r="F14" s="16">
        <v>0.04</v>
      </c>
      <c r="G14" s="17">
        <v>13344</v>
      </c>
      <c r="H14" s="18">
        <f>70553 * (1 + 3%)</f>
        <v>72669.59</v>
      </c>
      <c r="I14" s="19" t="s">
        <v>32</v>
      </c>
    </row>
    <row r="15" spans="2:12" x14ac:dyDescent="0.2">
      <c r="B15" s="14">
        <v>2</v>
      </c>
      <c r="C15" s="15" t="b">
        <v>1</v>
      </c>
      <c r="D15" s="15" t="s">
        <v>54</v>
      </c>
      <c r="E15" s="15">
        <v>68</v>
      </c>
      <c r="F15" s="16">
        <v>0.04</v>
      </c>
      <c r="G15" s="17">
        <v>70553.440000000002</v>
      </c>
      <c r="H15" s="18">
        <f>105075  * (1 + 3%)</f>
        <v>108227.25</v>
      </c>
      <c r="I15" s="19" t="s">
        <v>55</v>
      </c>
    </row>
    <row r="16" spans="2:12" x14ac:dyDescent="0.2">
      <c r="B16" s="20">
        <v>3</v>
      </c>
      <c r="C16" s="21" t="b">
        <v>1</v>
      </c>
      <c r="D16" s="21" t="s">
        <v>54</v>
      </c>
      <c r="E16" s="21">
        <v>68</v>
      </c>
      <c r="F16" s="22">
        <v>0.04</v>
      </c>
      <c r="G16" s="23">
        <v>13344</v>
      </c>
      <c r="H16" s="24">
        <f>105075  * (1 + 3%)</f>
        <v>108227.25</v>
      </c>
      <c r="I16" s="25" t="s">
        <v>56</v>
      </c>
    </row>
    <row r="18" spans="2:8" x14ac:dyDescent="0.2">
      <c r="B18" s="66" t="s">
        <v>61</v>
      </c>
    </row>
    <row r="19" spans="2:8" x14ac:dyDescent="0.2">
      <c r="B19" s="2" t="s">
        <v>33</v>
      </c>
      <c r="C19" s="3" t="s">
        <v>2</v>
      </c>
      <c r="D19" s="3" t="s">
        <v>34</v>
      </c>
      <c r="E19" s="3" t="s">
        <v>36</v>
      </c>
      <c r="F19" s="3" t="s">
        <v>37</v>
      </c>
      <c r="G19" s="3" t="s">
        <v>38</v>
      </c>
      <c r="H19" s="4" t="s">
        <v>39</v>
      </c>
    </row>
    <row r="20" spans="2:8" x14ac:dyDescent="0.2">
      <c r="B20" s="14">
        <v>1</v>
      </c>
      <c r="C20" s="15" t="b">
        <v>1</v>
      </c>
      <c r="D20" s="15" t="s">
        <v>35</v>
      </c>
      <c r="E20" s="17">
        <f>13343</f>
        <v>13343</v>
      </c>
      <c r="F20" s="17">
        <v>70553.440000000002</v>
      </c>
      <c r="G20" s="26">
        <v>1.8749999999999999E-2</v>
      </c>
      <c r="H20" s="19">
        <v>1</v>
      </c>
    </row>
    <row r="21" spans="2:8" x14ac:dyDescent="0.2">
      <c r="B21" s="14">
        <v>1</v>
      </c>
      <c r="C21" s="15" t="b">
        <v>1</v>
      </c>
      <c r="D21" s="15" t="s">
        <v>58</v>
      </c>
      <c r="E21" s="17">
        <f>13344</f>
        <v>13344</v>
      </c>
      <c r="F21" s="17">
        <v>70553.440000000002</v>
      </c>
      <c r="G21" s="26">
        <v>1.3125E-2</v>
      </c>
      <c r="H21" s="19">
        <v>1</v>
      </c>
    </row>
    <row r="22" spans="2:8" x14ac:dyDescent="0.2">
      <c r="B22" s="14">
        <v>2</v>
      </c>
      <c r="C22" s="15" t="b">
        <v>1</v>
      </c>
      <c r="D22" s="15" t="s">
        <v>59</v>
      </c>
      <c r="E22" s="17">
        <v>70553.440000000002</v>
      </c>
      <c r="F22" s="17">
        <f>105075</f>
        <v>105075</v>
      </c>
      <c r="G22" s="26">
        <v>0.9</v>
      </c>
      <c r="H22" s="19">
        <v>1</v>
      </c>
    </row>
    <row r="23" spans="2:8" x14ac:dyDescent="0.2">
      <c r="B23" s="14">
        <v>2</v>
      </c>
      <c r="C23" s="15" t="b">
        <v>1</v>
      </c>
      <c r="D23" s="15" t="s">
        <v>60</v>
      </c>
      <c r="E23" s="17">
        <v>70553.440000000002</v>
      </c>
      <c r="F23" s="17">
        <f>105075</f>
        <v>105075</v>
      </c>
      <c r="G23" s="26">
        <v>1.1599999999999999E-2</v>
      </c>
      <c r="H23" s="19">
        <v>1</v>
      </c>
    </row>
    <row r="24" spans="2:8" x14ac:dyDescent="0.2">
      <c r="B24" s="14">
        <v>3</v>
      </c>
      <c r="C24" s="15" t="b">
        <v>1</v>
      </c>
      <c r="D24" s="15" t="s">
        <v>59</v>
      </c>
      <c r="E24" s="17">
        <f>13344</f>
        <v>13344</v>
      </c>
      <c r="F24" s="17">
        <f>105075</f>
        <v>105075</v>
      </c>
      <c r="G24" s="26">
        <f xml:space="preserve"> 90% * 92%</f>
        <v>0.82800000000000007</v>
      </c>
      <c r="H24" s="19">
        <v>2</v>
      </c>
    </row>
    <row r="25" spans="2:8" x14ac:dyDescent="0.2">
      <c r="B25" s="20">
        <v>3</v>
      </c>
      <c r="C25" s="21" t="b">
        <v>1</v>
      </c>
      <c r="D25" s="21" t="s">
        <v>60</v>
      </c>
      <c r="E25" s="23">
        <f>13344</f>
        <v>13344</v>
      </c>
      <c r="F25" s="23">
        <f>105075</f>
        <v>105075</v>
      </c>
      <c r="G25" s="59">
        <v>1.1599999999999999E-2</v>
      </c>
      <c r="H25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4"/>
  <sheetViews>
    <sheetView showGridLines="0" topLeftCell="A37" workbookViewId="0">
      <selection activeCell="B48" sqref="B48:L66"/>
    </sheetView>
  </sheetViews>
  <sheetFormatPr defaultRowHeight="11.25" x14ac:dyDescent="0.2"/>
  <cols>
    <col min="1" max="1" width="9.140625" style="1"/>
    <col min="2" max="2" width="15.140625" style="1" bestFit="1" customWidth="1"/>
    <col min="3" max="3" width="9.140625" style="1"/>
    <col min="4" max="4" width="16.85546875" style="1" customWidth="1"/>
    <col min="5" max="5" width="15.7109375" style="1" bestFit="1" customWidth="1"/>
    <col min="6" max="6" width="12.140625" style="1" bestFit="1" customWidth="1"/>
    <col min="7" max="16384" width="9.140625" style="1"/>
  </cols>
  <sheetData>
    <row r="1" spans="2:4" x14ac:dyDescent="0.2">
      <c r="B1" s="67" t="s">
        <v>72</v>
      </c>
    </row>
    <row r="2" spans="2:4" x14ac:dyDescent="0.2">
      <c r="B2" s="27" t="s">
        <v>40</v>
      </c>
      <c r="C2" s="27" t="s">
        <v>41</v>
      </c>
      <c r="D2" s="27" t="s">
        <v>42</v>
      </c>
    </row>
    <row r="3" spans="2:4" x14ac:dyDescent="0.2">
      <c r="B3" s="5">
        <v>1</v>
      </c>
      <c r="C3" s="28">
        <v>1</v>
      </c>
      <c r="D3" s="29">
        <v>0.03</v>
      </c>
    </row>
    <row r="4" spans="2:4" x14ac:dyDescent="0.2">
      <c r="B4" s="5">
        <v>1</v>
      </c>
      <c r="C4" s="28">
        <v>2</v>
      </c>
      <c r="D4" s="29">
        <v>0.03</v>
      </c>
    </row>
    <row r="5" spans="2:4" x14ac:dyDescent="0.2">
      <c r="B5" s="5">
        <v>1</v>
      </c>
      <c r="C5" s="28">
        <v>3</v>
      </c>
      <c r="D5" s="29">
        <v>0.03</v>
      </c>
    </row>
    <row r="6" spans="2:4" x14ac:dyDescent="0.2">
      <c r="B6" s="5">
        <v>1</v>
      </c>
      <c r="C6" s="28">
        <v>4</v>
      </c>
      <c r="D6" s="29">
        <v>0.03</v>
      </c>
    </row>
    <row r="7" spans="2:4" x14ac:dyDescent="0.2">
      <c r="B7" s="5">
        <v>1</v>
      </c>
      <c r="C7" s="28">
        <v>5</v>
      </c>
      <c r="D7" s="29">
        <v>0.03</v>
      </c>
    </row>
    <row r="8" spans="2:4" x14ac:dyDescent="0.2">
      <c r="B8" s="5">
        <v>1</v>
      </c>
      <c r="C8" s="28">
        <v>6</v>
      </c>
      <c r="D8" s="29">
        <v>0.03</v>
      </c>
    </row>
    <row r="9" spans="2:4" x14ac:dyDescent="0.2">
      <c r="B9" s="30"/>
      <c r="C9" s="30"/>
      <c r="D9" s="30"/>
    </row>
    <row r="10" spans="2:4" x14ac:dyDescent="0.2">
      <c r="B10" s="67" t="s">
        <v>73</v>
      </c>
    </row>
    <row r="11" spans="2:4" x14ac:dyDescent="0.2">
      <c r="B11" s="27" t="s">
        <v>40</v>
      </c>
      <c r="C11" s="27" t="s">
        <v>43</v>
      </c>
      <c r="D11" s="27" t="s">
        <v>44</v>
      </c>
    </row>
    <row r="12" spans="2:4" x14ac:dyDescent="0.2">
      <c r="B12" s="31">
        <v>1</v>
      </c>
      <c r="C12" s="32">
        <v>15</v>
      </c>
      <c r="D12" s="33">
        <v>0.06</v>
      </c>
    </row>
    <row r="13" spans="2:4" x14ac:dyDescent="0.2">
      <c r="B13" s="5">
        <v>1</v>
      </c>
      <c r="C13" s="34">
        <v>16</v>
      </c>
      <c r="D13" s="35">
        <v>0.06</v>
      </c>
    </row>
    <row r="14" spans="2:4" x14ac:dyDescent="0.2">
      <c r="B14" s="5">
        <v>1</v>
      </c>
      <c r="C14" s="34">
        <v>17</v>
      </c>
      <c r="D14" s="35">
        <v>0.06</v>
      </c>
    </row>
    <row r="15" spans="2:4" x14ac:dyDescent="0.2">
      <c r="B15" s="5">
        <v>1</v>
      </c>
      <c r="C15" s="34">
        <v>18</v>
      </c>
      <c r="D15" s="35">
        <v>0.06</v>
      </c>
    </row>
    <row r="16" spans="2:4" x14ac:dyDescent="0.2">
      <c r="B16" s="5">
        <v>1</v>
      </c>
      <c r="C16" s="34">
        <v>19</v>
      </c>
      <c r="D16" s="35">
        <v>0.06</v>
      </c>
    </row>
    <row r="17" spans="2:5" x14ac:dyDescent="0.2">
      <c r="B17" s="5">
        <v>1</v>
      </c>
      <c r="C17" s="28">
        <v>20</v>
      </c>
      <c r="D17" s="35">
        <v>0.06</v>
      </c>
    </row>
    <row r="18" spans="2:5" x14ac:dyDescent="0.2">
      <c r="B18" s="30"/>
      <c r="C18" s="30"/>
      <c r="D18" s="30"/>
    </row>
    <row r="19" spans="2:5" x14ac:dyDescent="0.2">
      <c r="B19" s="67" t="s">
        <v>74</v>
      </c>
    </row>
    <row r="20" spans="2:5" x14ac:dyDescent="0.2">
      <c r="B20" s="27" t="s">
        <v>40</v>
      </c>
      <c r="C20" s="27" t="s">
        <v>45</v>
      </c>
      <c r="D20" s="27" t="s">
        <v>41</v>
      </c>
      <c r="E20" s="27" t="s">
        <v>46</v>
      </c>
    </row>
    <row r="21" spans="2:5" x14ac:dyDescent="0.2">
      <c r="B21" s="15">
        <v>1</v>
      </c>
      <c r="C21" s="15" t="s">
        <v>47</v>
      </c>
      <c r="D21" s="36">
        <v>1</v>
      </c>
      <c r="E21" s="29">
        <v>1.4999999999999999E-2</v>
      </c>
    </row>
    <row r="22" spans="2:5" x14ac:dyDescent="0.2">
      <c r="B22" s="15">
        <v>1</v>
      </c>
      <c r="C22" s="15" t="s">
        <v>47</v>
      </c>
      <c r="D22" s="36">
        <v>2</v>
      </c>
      <c r="E22" s="29">
        <v>1.4999999999999999E-2</v>
      </c>
    </row>
    <row r="23" spans="2:5" x14ac:dyDescent="0.2">
      <c r="B23" s="15">
        <v>1</v>
      </c>
      <c r="C23" s="15" t="s">
        <v>47</v>
      </c>
      <c r="D23" s="36">
        <v>3</v>
      </c>
      <c r="E23" s="29">
        <v>1.4999999999999999E-2</v>
      </c>
    </row>
    <row r="24" spans="2:5" x14ac:dyDescent="0.2">
      <c r="B24" s="6">
        <v>1</v>
      </c>
      <c r="C24" s="15" t="s">
        <v>47</v>
      </c>
      <c r="D24" s="36">
        <v>4</v>
      </c>
      <c r="E24" s="29">
        <v>1.4999999999999999E-2</v>
      </c>
    </row>
    <row r="25" spans="2:5" x14ac:dyDescent="0.2">
      <c r="B25" s="15">
        <v>1</v>
      </c>
      <c r="C25" s="15" t="s">
        <v>47</v>
      </c>
      <c r="D25" s="36">
        <v>5</v>
      </c>
      <c r="E25" s="29">
        <v>1.4999999999999999E-2</v>
      </c>
    </row>
    <row r="26" spans="2:5" x14ac:dyDescent="0.2">
      <c r="B26" s="15">
        <v>1</v>
      </c>
      <c r="C26" s="15" t="s">
        <v>47</v>
      </c>
      <c r="D26" s="36">
        <v>6</v>
      </c>
      <c r="E26" s="29">
        <v>1.4999999999999999E-2</v>
      </c>
    </row>
    <row r="27" spans="2:5" x14ac:dyDescent="0.2">
      <c r="B27" s="30"/>
      <c r="C27" s="30"/>
      <c r="D27" s="30"/>
      <c r="E27" s="30"/>
    </row>
    <row r="28" spans="2:5" x14ac:dyDescent="0.2">
      <c r="B28" s="67" t="s">
        <v>75</v>
      </c>
    </row>
    <row r="29" spans="2:5" x14ac:dyDescent="0.2">
      <c r="B29" s="27" t="s">
        <v>40</v>
      </c>
      <c r="C29" s="27" t="s">
        <v>41</v>
      </c>
      <c r="D29" s="27" t="s">
        <v>62</v>
      </c>
    </row>
    <row r="30" spans="2:5" x14ac:dyDescent="0.2">
      <c r="B30" s="6">
        <v>1</v>
      </c>
      <c r="C30" s="28">
        <v>1</v>
      </c>
      <c r="D30" s="29">
        <v>0.02</v>
      </c>
    </row>
    <row r="31" spans="2:5" x14ac:dyDescent="0.2">
      <c r="B31" s="6">
        <v>1</v>
      </c>
      <c r="C31" s="28">
        <v>2</v>
      </c>
      <c r="D31" s="29">
        <v>0.02</v>
      </c>
    </row>
    <row r="32" spans="2:5" x14ac:dyDescent="0.2">
      <c r="B32" s="6">
        <v>1</v>
      </c>
      <c r="C32" s="28">
        <v>3</v>
      </c>
      <c r="D32" s="29">
        <v>0.02</v>
      </c>
    </row>
    <row r="33" spans="2:4" x14ac:dyDescent="0.2">
      <c r="B33" s="6">
        <v>1</v>
      </c>
      <c r="C33" s="28">
        <v>4</v>
      </c>
      <c r="D33" s="29">
        <v>0.02</v>
      </c>
    </row>
    <row r="34" spans="2:4" x14ac:dyDescent="0.2">
      <c r="B34" s="6">
        <v>1</v>
      </c>
      <c r="C34" s="28">
        <v>5</v>
      </c>
      <c r="D34" s="29">
        <v>0.02</v>
      </c>
    </row>
    <row r="35" spans="2:4" x14ac:dyDescent="0.2">
      <c r="B35" s="6">
        <v>1</v>
      </c>
      <c r="C35" s="28">
        <v>6</v>
      </c>
      <c r="D35" s="29">
        <v>0.02</v>
      </c>
    </row>
    <row r="36" spans="2:4" x14ac:dyDescent="0.2">
      <c r="B36" s="6">
        <v>1</v>
      </c>
      <c r="C36" s="28">
        <v>7</v>
      </c>
      <c r="D36" s="29">
        <v>0.02</v>
      </c>
    </row>
    <row r="39" spans="2:4" x14ac:dyDescent="0.2">
      <c r="B39" s="67" t="s">
        <v>76</v>
      </c>
    </row>
    <row r="40" spans="2:4" x14ac:dyDescent="0.2">
      <c r="B40" s="27" t="s">
        <v>40</v>
      </c>
      <c r="C40" s="27" t="s">
        <v>43</v>
      </c>
      <c r="D40" s="27" t="s">
        <v>63</v>
      </c>
    </row>
    <row r="41" spans="2:4" x14ac:dyDescent="0.2">
      <c r="B41" s="14">
        <v>1</v>
      </c>
      <c r="C41" s="15">
        <v>15</v>
      </c>
      <c r="D41" s="37">
        <v>0.85</v>
      </c>
    </row>
    <row r="42" spans="2:4" x14ac:dyDescent="0.2">
      <c r="B42" s="14">
        <v>1</v>
      </c>
      <c r="C42" s="15">
        <v>16</v>
      </c>
      <c r="D42" s="37">
        <v>0.85</v>
      </c>
    </row>
    <row r="43" spans="2:4" x14ac:dyDescent="0.2">
      <c r="B43" s="14">
        <v>1</v>
      </c>
      <c r="C43" s="15">
        <v>17</v>
      </c>
      <c r="D43" s="37">
        <v>0.85</v>
      </c>
    </row>
    <row r="44" spans="2:4" x14ac:dyDescent="0.2">
      <c r="B44" s="14">
        <v>1</v>
      </c>
      <c r="C44" s="15">
        <v>18</v>
      </c>
      <c r="D44" s="37">
        <v>0.85</v>
      </c>
    </row>
    <row r="45" spans="2:4" x14ac:dyDescent="0.2">
      <c r="B45" s="14">
        <v>1</v>
      </c>
      <c r="C45" s="15">
        <v>19</v>
      </c>
      <c r="D45" s="37">
        <v>0.85</v>
      </c>
    </row>
    <row r="46" spans="2:4" x14ac:dyDescent="0.2">
      <c r="B46" s="14">
        <v>1</v>
      </c>
      <c r="C46" s="15">
        <v>20</v>
      </c>
      <c r="D46" s="37">
        <v>0.85</v>
      </c>
    </row>
    <row r="68" spans="2:7" x14ac:dyDescent="0.2">
      <c r="B68" s="67" t="s">
        <v>68</v>
      </c>
    </row>
    <row r="69" spans="2:7" x14ac:dyDescent="0.2">
      <c r="B69" s="46" t="s">
        <v>40</v>
      </c>
      <c r="C69" s="27" t="s">
        <v>26</v>
      </c>
      <c r="D69" s="27" t="s">
        <v>4</v>
      </c>
      <c r="E69" s="27" t="s">
        <v>66</v>
      </c>
      <c r="F69" s="27" t="s">
        <v>43</v>
      </c>
      <c r="G69" s="43" t="s">
        <v>67</v>
      </c>
    </row>
    <row r="70" spans="2:7" x14ac:dyDescent="0.2">
      <c r="B70" s="47">
        <v>1</v>
      </c>
      <c r="C70" s="48">
        <v>68</v>
      </c>
      <c r="D70" s="48" t="s">
        <v>5</v>
      </c>
      <c r="E70" s="48" t="s">
        <v>35</v>
      </c>
      <c r="F70" s="48">
        <v>22</v>
      </c>
      <c r="G70" s="49">
        <v>19.05900098</v>
      </c>
    </row>
    <row r="71" spans="2:7" x14ac:dyDescent="0.2">
      <c r="B71" s="14">
        <v>1</v>
      </c>
      <c r="C71" s="15">
        <v>68</v>
      </c>
      <c r="D71" s="15" t="s">
        <v>5</v>
      </c>
      <c r="E71" s="15" t="s">
        <v>35</v>
      </c>
      <c r="F71" s="15">
        <v>23</v>
      </c>
      <c r="G71" s="50">
        <v>18.999295490000002</v>
      </c>
    </row>
    <row r="72" spans="2:7" x14ac:dyDescent="0.2">
      <c r="B72" s="14">
        <v>1</v>
      </c>
      <c r="C72" s="15">
        <v>68</v>
      </c>
      <c r="D72" s="15" t="s">
        <v>5</v>
      </c>
      <c r="E72" s="15" t="s">
        <v>35</v>
      </c>
      <c r="F72" s="15">
        <v>24</v>
      </c>
      <c r="G72" s="50">
        <v>18.93899729</v>
      </c>
    </row>
    <row r="73" spans="2:7" x14ac:dyDescent="0.2">
      <c r="B73" s="14">
        <v>1</v>
      </c>
      <c r="C73" s="15">
        <v>68</v>
      </c>
      <c r="D73" s="15" t="s">
        <v>5</v>
      </c>
      <c r="E73" s="15" t="s">
        <v>35</v>
      </c>
      <c r="F73" s="15">
        <v>25</v>
      </c>
      <c r="G73" s="50">
        <v>18.878101610000002</v>
      </c>
    </row>
    <row r="74" spans="2:7" x14ac:dyDescent="0.2">
      <c r="B74" s="14">
        <v>1</v>
      </c>
      <c r="C74" s="15">
        <v>68</v>
      </c>
      <c r="D74" s="15" t="s">
        <v>5</v>
      </c>
      <c r="E74" s="15" t="s">
        <v>35</v>
      </c>
      <c r="F74" s="15">
        <v>26</v>
      </c>
      <c r="G74" s="50">
        <v>18.816604380000001</v>
      </c>
    </row>
    <row r="75" spans="2:7" x14ac:dyDescent="0.2">
      <c r="B75" s="14">
        <v>1</v>
      </c>
      <c r="C75" s="15">
        <v>68</v>
      </c>
      <c r="D75" s="15" t="s">
        <v>5</v>
      </c>
      <c r="E75" s="15" t="s">
        <v>35</v>
      </c>
      <c r="F75" s="15">
        <v>27</v>
      </c>
      <c r="G75" s="50">
        <v>18.7545006</v>
      </c>
    </row>
    <row r="78" spans="2:7" x14ac:dyDescent="0.2">
      <c r="B78" s="67" t="s">
        <v>77</v>
      </c>
    </row>
    <row r="79" spans="2:7" x14ac:dyDescent="0.2">
      <c r="B79" s="27" t="s">
        <v>40</v>
      </c>
      <c r="C79" s="68" t="s">
        <v>4</v>
      </c>
      <c r="D79" s="68" t="s">
        <v>69</v>
      </c>
      <c r="E79" s="68" t="s">
        <v>43</v>
      </c>
      <c r="F79" s="68" t="s">
        <v>70</v>
      </c>
    </row>
    <row r="80" spans="2:7" x14ac:dyDescent="0.2">
      <c r="B80" s="31">
        <v>1</v>
      </c>
      <c r="C80" s="51" t="s">
        <v>5</v>
      </c>
      <c r="D80" s="51">
        <v>0</v>
      </c>
      <c r="E80" s="51">
        <v>0</v>
      </c>
      <c r="F80" s="52">
        <v>1.9019145413115002E-3</v>
      </c>
    </row>
    <row r="81" spans="2:6" x14ac:dyDescent="0.2">
      <c r="B81" s="5">
        <v>1</v>
      </c>
      <c r="C81" s="53" t="s">
        <v>5</v>
      </c>
      <c r="D81" s="53">
        <v>0</v>
      </c>
      <c r="E81" s="53">
        <v>1</v>
      </c>
      <c r="F81" s="54">
        <v>1.9843318657000367E-4</v>
      </c>
    </row>
    <row r="82" spans="2:6" x14ac:dyDescent="0.2">
      <c r="B82" s="5">
        <v>1</v>
      </c>
      <c r="C82" s="53" t="s">
        <v>5</v>
      </c>
      <c r="D82" s="53">
        <v>0</v>
      </c>
      <c r="E82" s="53">
        <v>2</v>
      </c>
      <c r="F82" s="54">
        <v>1.1727695864355844E-4</v>
      </c>
    </row>
    <row r="83" spans="2:6" x14ac:dyDescent="0.2">
      <c r="B83" s="5">
        <v>1</v>
      </c>
      <c r="C83" s="53" t="s">
        <v>5</v>
      </c>
      <c r="D83" s="53">
        <v>0</v>
      </c>
      <c r="E83" s="53">
        <v>3</v>
      </c>
      <c r="F83" s="54">
        <v>7.6984880195471691E-5</v>
      </c>
    </row>
    <row r="84" spans="2:6" x14ac:dyDescent="0.2">
      <c r="B84" s="5">
        <v>1</v>
      </c>
      <c r="C84" s="53" t="s">
        <v>5</v>
      </c>
      <c r="D84" s="53">
        <v>0</v>
      </c>
      <c r="E84" s="53">
        <v>4</v>
      </c>
      <c r="F84" s="54">
        <v>5.0000656007042656E-5</v>
      </c>
    </row>
    <row r="85" spans="2:6" x14ac:dyDescent="0.2">
      <c r="B85" s="5">
        <v>1</v>
      </c>
      <c r="C85" s="53" t="s">
        <v>5</v>
      </c>
      <c r="D85" s="53">
        <v>0</v>
      </c>
      <c r="E85" s="53">
        <v>5</v>
      </c>
      <c r="F85" s="54">
        <v>4.5216054471776254E-5</v>
      </c>
    </row>
    <row r="87" spans="2:6" x14ac:dyDescent="0.2">
      <c r="B87" s="67" t="s">
        <v>78</v>
      </c>
    </row>
    <row r="88" spans="2:6" x14ac:dyDescent="0.2">
      <c r="B88" s="27" t="s">
        <v>40</v>
      </c>
      <c r="C88" s="27" t="s">
        <v>34</v>
      </c>
      <c r="D88" s="69" t="s">
        <v>4</v>
      </c>
      <c r="E88" s="69" t="s">
        <v>43</v>
      </c>
      <c r="F88" s="27" t="s">
        <v>71</v>
      </c>
    </row>
    <row r="89" spans="2:6" x14ac:dyDescent="0.2">
      <c r="B89" s="31">
        <v>1</v>
      </c>
      <c r="C89" s="55" t="s">
        <v>35</v>
      </c>
      <c r="D89" s="56" t="s">
        <v>5</v>
      </c>
      <c r="E89" s="56">
        <v>15</v>
      </c>
      <c r="F89" s="57">
        <v>4.1779999999999999</v>
      </c>
    </row>
    <row r="90" spans="2:6" x14ac:dyDescent="0.2">
      <c r="B90" s="5">
        <v>1</v>
      </c>
      <c r="C90" s="6" t="s">
        <v>35</v>
      </c>
      <c r="D90" s="58" t="s">
        <v>5</v>
      </c>
      <c r="E90" s="58">
        <v>16</v>
      </c>
      <c r="F90" s="10">
        <v>4.2824999999999998</v>
      </c>
    </row>
    <row r="91" spans="2:6" x14ac:dyDescent="0.2">
      <c r="B91" s="5">
        <v>1</v>
      </c>
      <c r="C91" s="6" t="s">
        <v>35</v>
      </c>
      <c r="D91" s="58" t="s">
        <v>5</v>
      </c>
      <c r="E91" s="58">
        <v>17</v>
      </c>
      <c r="F91" s="10">
        <v>4.3897000000000004</v>
      </c>
    </row>
    <row r="92" spans="2:6" x14ac:dyDescent="0.2">
      <c r="B92" s="5">
        <v>1</v>
      </c>
      <c r="C92" s="6" t="s">
        <v>35</v>
      </c>
      <c r="D92" s="58" t="s">
        <v>5</v>
      </c>
      <c r="E92" s="58">
        <v>18</v>
      </c>
      <c r="F92" s="10">
        <v>4.4996999999999998</v>
      </c>
    </row>
    <row r="93" spans="2:6" x14ac:dyDescent="0.2">
      <c r="B93" s="5">
        <v>1</v>
      </c>
      <c r="C93" s="6" t="s">
        <v>35</v>
      </c>
      <c r="D93" s="58" t="s">
        <v>5</v>
      </c>
      <c r="E93" s="58">
        <v>19</v>
      </c>
      <c r="F93" s="10">
        <v>4.6124000000000001</v>
      </c>
    </row>
    <row r="94" spans="2:6" x14ac:dyDescent="0.2">
      <c r="B94" s="5">
        <v>1</v>
      </c>
      <c r="C94" s="6" t="s">
        <v>35</v>
      </c>
      <c r="D94" s="58" t="s">
        <v>5</v>
      </c>
      <c r="E94" s="58">
        <v>20</v>
      </c>
      <c r="F94" s="10">
        <v>4.7279999999999998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showGridLines="0" tabSelected="1" workbookViewId="0">
      <selection activeCell="B7" sqref="B7"/>
    </sheetView>
  </sheetViews>
  <sheetFormatPr defaultRowHeight="11.25" x14ac:dyDescent="0.2"/>
  <cols>
    <col min="1" max="16384" width="9.140625" style="1"/>
  </cols>
  <sheetData>
    <row r="2" spans="2:12" x14ac:dyDescent="0.2">
      <c r="B2" s="67" t="s">
        <v>64</v>
      </c>
    </row>
    <row r="3" spans="2:12" x14ac:dyDescent="0.2">
      <c r="B3" s="38" t="s">
        <v>41</v>
      </c>
      <c r="C3" s="39">
        <v>1</v>
      </c>
      <c r="D3" s="38">
        <v>2</v>
      </c>
      <c r="E3" s="38">
        <v>3</v>
      </c>
      <c r="F3" s="38">
        <v>4</v>
      </c>
      <c r="G3" s="38">
        <v>5</v>
      </c>
      <c r="H3" s="38">
        <v>6</v>
      </c>
      <c r="I3" s="38">
        <v>7</v>
      </c>
      <c r="J3" s="38">
        <v>8</v>
      </c>
      <c r="K3" s="38">
        <v>9</v>
      </c>
      <c r="L3" s="38">
        <v>10</v>
      </c>
    </row>
    <row r="4" spans="2:12" x14ac:dyDescent="0.2">
      <c r="B4" s="40">
        <v>1</v>
      </c>
      <c r="C4" s="41">
        <v>0.1657038177176659</v>
      </c>
      <c r="D4" s="41">
        <v>3.8379837470374489E-2</v>
      </c>
      <c r="E4" s="41">
        <v>-0.17394490652131694</v>
      </c>
      <c r="F4" s="41">
        <v>0.32580794894722381</v>
      </c>
      <c r="G4" s="41">
        <v>-7.9745837430194533E-2</v>
      </c>
      <c r="H4" s="41">
        <v>-8.2127311209307552E-2</v>
      </c>
      <c r="I4" s="41">
        <v>-0.18457317210604657</v>
      </c>
      <c r="J4" s="41">
        <v>-2.2635315885982828E-2</v>
      </c>
      <c r="K4" s="41">
        <v>-2.1226060465746984E-2</v>
      </c>
      <c r="L4" s="41">
        <v>-7.1845712537293605E-2</v>
      </c>
    </row>
    <row r="5" spans="2:12" x14ac:dyDescent="0.2">
      <c r="B5" s="40">
        <v>2</v>
      </c>
      <c r="C5" s="41">
        <v>-0.19922032183078636</v>
      </c>
      <c r="D5" s="41">
        <v>-0.16547640932840685</v>
      </c>
      <c r="E5" s="41">
        <v>0.10033519141735575</v>
      </c>
      <c r="F5" s="41">
        <v>2.7761268274935916E-2</v>
      </c>
      <c r="G5" s="41">
        <v>0.12109831738709004</v>
      </c>
      <c r="H5" s="41">
        <v>0.22345133984337678</v>
      </c>
      <c r="I5" s="41">
        <v>-0.1390099779991984</v>
      </c>
      <c r="J5" s="41">
        <v>-0.15185574803584273</v>
      </c>
      <c r="K5" s="41">
        <v>3.0062372497921156E-2</v>
      </c>
      <c r="L5" s="41">
        <v>5.8821661162750333E-4</v>
      </c>
    </row>
    <row r="6" spans="2:12" x14ac:dyDescent="0.2">
      <c r="B6" s="40">
        <v>3</v>
      </c>
      <c r="C6" s="41">
        <v>3.3976803533070477E-2</v>
      </c>
      <c r="D6" s="41">
        <v>6.9123307683406743E-2</v>
      </c>
      <c r="E6" s="41">
        <v>0.56792152409083729</v>
      </c>
      <c r="F6" s="41">
        <v>-9.7309717760644954E-2</v>
      </c>
      <c r="G6" s="41">
        <v>2.7041437850832076E-2</v>
      </c>
      <c r="H6" s="41">
        <v>0.61337397582194964</v>
      </c>
      <c r="I6" s="41">
        <v>-0.18617074680566853</v>
      </c>
      <c r="J6" s="41">
        <v>7.9954891609259116E-2</v>
      </c>
      <c r="K6" s="41">
        <v>-2.404221678161694E-2</v>
      </c>
      <c r="L6" s="41">
        <v>0.20286448091248038</v>
      </c>
    </row>
    <row r="7" spans="2:12" x14ac:dyDescent="0.2">
      <c r="B7" s="40">
        <v>4</v>
      </c>
      <c r="C7" s="41">
        <v>-0.30226009415768168</v>
      </c>
      <c r="D7" s="41">
        <v>-2.1567845918192215E-2</v>
      </c>
      <c r="E7" s="41">
        <v>-7.0628139598950923E-2</v>
      </c>
      <c r="F7" s="41">
        <v>0.28243084354197173</v>
      </c>
      <c r="G7" s="41">
        <v>6.3412545393226327E-2</v>
      </c>
      <c r="H7" s="41">
        <v>0.1707358006214354</v>
      </c>
      <c r="I7" s="41">
        <v>-5.236446353113805E-2</v>
      </c>
      <c r="J7" s="41">
        <v>-0.12204654848462698</v>
      </c>
      <c r="K7" s="41">
        <v>5.3760300005890771E-2</v>
      </c>
      <c r="L7" s="41">
        <v>-5.3770481810035575E-2</v>
      </c>
    </row>
    <row r="8" spans="2:12" x14ac:dyDescent="0.2">
      <c r="B8" s="40">
        <v>5</v>
      </c>
      <c r="C8" s="41">
        <v>0.13632255561673862</v>
      </c>
      <c r="D8" s="41">
        <v>-0.26660149222161716</v>
      </c>
      <c r="E8" s="41">
        <v>-7.6781648310664197E-2</v>
      </c>
      <c r="F8" s="41">
        <v>-5.218101162029315E-2</v>
      </c>
      <c r="G8" s="41">
        <v>-0.17902599297212735</v>
      </c>
      <c r="H8" s="41">
        <v>4.8095508469245984E-2</v>
      </c>
      <c r="I8" s="41">
        <v>-0.12113443876360813</v>
      </c>
      <c r="J8" s="41">
        <v>-0.16163938331927036</v>
      </c>
      <c r="K8" s="41">
        <v>0.21016531652480269</v>
      </c>
      <c r="L8" s="41">
        <v>8.1111609783505751E-3</v>
      </c>
    </row>
    <row r="9" spans="2:12" x14ac:dyDescent="0.2">
      <c r="B9" s="40">
        <v>6</v>
      </c>
      <c r="C9" s="41">
        <v>0.15704418045219709</v>
      </c>
      <c r="D9" s="41">
        <v>0.15890531637552491</v>
      </c>
      <c r="E9" s="41">
        <v>-7.6467327787329398E-2</v>
      </c>
      <c r="F9" s="41">
        <v>0.22295994092935295</v>
      </c>
      <c r="G9" s="41">
        <v>1.9926612745835241E-2</v>
      </c>
      <c r="H9" s="41">
        <v>1.6728651148621935E-2</v>
      </c>
      <c r="I9" s="41">
        <v>-7.3368096910467251E-2</v>
      </c>
      <c r="J9" s="41">
        <v>-0.17809024751769992</v>
      </c>
      <c r="K9" s="41">
        <v>-0.11794734568603898</v>
      </c>
      <c r="L9" s="41">
        <v>-7.606873697502109E-2</v>
      </c>
    </row>
    <row r="10" spans="2:12" x14ac:dyDescent="0.2">
      <c r="B10" s="40">
        <v>7</v>
      </c>
      <c r="C10" s="41">
        <v>-9.0054334678477732E-2</v>
      </c>
      <c r="D10" s="41">
        <v>0.14200374970941304</v>
      </c>
      <c r="E10" s="41">
        <v>0.69946382805691032</v>
      </c>
      <c r="F10" s="41">
        <v>0.21335343840615012</v>
      </c>
      <c r="G10" s="41">
        <v>0.18046693154762722</v>
      </c>
      <c r="H10" s="41">
        <v>3.0228445836265997E-2</v>
      </c>
      <c r="I10" s="41">
        <v>-0.12811284045493848</v>
      </c>
      <c r="J10" s="41">
        <v>-0.17261128297024192</v>
      </c>
      <c r="K10" s="41">
        <v>-0.27685375958113517</v>
      </c>
      <c r="L10" s="41">
        <v>-5.4402291895822741E-2</v>
      </c>
    </row>
    <row r="12" spans="2:12" x14ac:dyDescent="0.2">
      <c r="B12" s="67" t="s">
        <v>65</v>
      </c>
    </row>
    <row r="13" spans="2:12" x14ac:dyDescent="0.2">
      <c r="B13" s="42" t="s">
        <v>41</v>
      </c>
      <c r="C13" s="43">
        <v>1</v>
      </c>
      <c r="D13" s="27">
        <v>2</v>
      </c>
      <c r="E13" s="27">
        <v>3</v>
      </c>
      <c r="F13" s="27">
        <v>4</v>
      </c>
      <c r="G13" s="27">
        <v>5</v>
      </c>
      <c r="H13" s="27">
        <v>6</v>
      </c>
      <c r="I13" s="27">
        <v>7</v>
      </c>
      <c r="J13" s="27">
        <v>8</v>
      </c>
      <c r="K13" s="27">
        <v>9</v>
      </c>
      <c r="L13" s="27">
        <v>10</v>
      </c>
    </row>
    <row r="14" spans="2:12" x14ac:dyDescent="0.2">
      <c r="B14" s="40">
        <v>1</v>
      </c>
      <c r="C14" s="44">
        <v>2.9055562900000002E-2</v>
      </c>
      <c r="D14" s="45">
        <v>6.8592105099999995E-2</v>
      </c>
      <c r="E14" s="45">
        <v>-8.6827422000000001E-2</v>
      </c>
      <c r="F14" s="45">
        <v>2.8773783399999999E-2</v>
      </c>
      <c r="G14" s="45">
        <v>1.9332980400000001E-2</v>
      </c>
      <c r="H14" s="45">
        <v>-5.5733423800000001E-2</v>
      </c>
      <c r="I14" s="45">
        <v>-2.5644030200000001E-2</v>
      </c>
      <c r="J14" s="45">
        <v>2.0060844299999998E-2</v>
      </c>
      <c r="K14" s="45">
        <v>0.14668245560000001</v>
      </c>
      <c r="L14" s="45">
        <v>0.11944033699999999</v>
      </c>
    </row>
    <row r="15" spans="2:12" x14ac:dyDescent="0.2">
      <c r="B15" s="40">
        <v>2</v>
      </c>
      <c r="C15" s="44">
        <v>3.9251559800000002E-2</v>
      </c>
      <c r="D15" s="45">
        <v>2.5890069700000001E-2</v>
      </c>
      <c r="E15" s="45">
        <v>-1.5257080100000001E-2</v>
      </c>
      <c r="F15" s="45">
        <v>-6.0969338E-3</v>
      </c>
      <c r="G15" s="45">
        <v>-3.9976954799999999E-2</v>
      </c>
      <c r="H15" s="45">
        <v>3.7989132799999999E-2</v>
      </c>
      <c r="I15" s="45">
        <v>9.6993145700000005E-2</v>
      </c>
      <c r="J15" s="45">
        <v>-2.5251197999999999E-2</v>
      </c>
      <c r="K15" s="45">
        <v>4.7136737800000002E-2</v>
      </c>
      <c r="L15" s="45">
        <v>-4.7032310899999999E-2</v>
      </c>
    </row>
    <row r="16" spans="2:12" x14ac:dyDescent="0.2">
      <c r="B16" s="40">
        <v>3</v>
      </c>
      <c r="C16" s="44">
        <v>-4.7045543600000003E-2</v>
      </c>
      <c r="D16" s="45">
        <v>-1.8859470900000001E-2</v>
      </c>
      <c r="E16" s="45">
        <v>7.2976279099999999E-2</v>
      </c>
      <c r="F16" s="45">
        <v>-8.8797133999999993E-3</v>
      </c>
      <c r="G16" s="45">
        <v>7.5919244799999994E-2</v>
      </c>
      <c r="H16" s="45">
        <v>-2.83810296E-2</v>
      </c>
      <c r="I16" s="45">
        <v>8.6069435599999994E-2</v>
      </c>
      <c r="J16" s="45">
        <v>1.36016644E-2</v>
      </c>
      <c r="K16" s="45">
        <v>-0.1137298799</v>
      </c>
      <c r="L16" s="45">
        <v>-7.4019109000000001E-3</v>
      </c>
    </row>
    <row r="17" spans="2:12" x14ac:dyDescent="0.2">
      <c r="B17" s="40">
        <v>4</v>
      </c>
      <c r="C17" s="44">
        <v>4.9583678399999997E-2</v>
      </c>
      <c r="D17" s="45">
        <v>1.31245284E-2</v>
      </c>
      <c r="E17" s="45">
        <v>2.4528985600000001E-2</v>
      </c>
      <c r="F17" s="45">
        <v>-2.43665476E-2</v>
      </c>
      <c r="G17" s="45">
        <v>6.5122201099999999E-2</v>
      </c>
      <c r="H17" s="45">
        <v>-6.4240278E-3</v>
      </c>
      <c r="I17" s="45">
        <v>-2.6795738900000001E-2</v>
      </c>
      <c r="J17" s="45">
        <v>1.7284073E-2</v>
      </c>
      <c r="K17" s="45">
        <v>-1.7055473799999998E-2</v>
      </c>
      <c r="L17" s="45">
        <v>-3.4304985500000003E-2</v>
      </c>
    </row>
    <row r="18" spans="2:12" x14ac:dyDescent="0.2">
      <c r="B18" s="40">
        <v>5</v>
      </c>
      <c r="C18" s="44">
        <v>1.33209848E-2</v>
      </c>
      <c r="D18" s="45">
        <v>-5.4736879400000001E-2</v>
      </c>
      <c r="E18" s="45">
        <v>6.6306150600000002E-2</v>
      </c>
      <c r="F18" s="45">
        <v>-1.0721815799999999E-2</v>
      </c>
      <c r="G18" s="45">
        <v>1.7941903799999999E-2</v>
      </c>
      <c r="H18" s="45">
        <v>6.9802573100000001E-2</v>
      </c>
      <c r="I18" s="45">
        <v>-3.08475359E-2</v>
      </c>
      <c r="J18" s="45">
        <v>6.5237146199999999E-2</v>
      </c>
      <c r="K18" s="45">
        <v>1.0054005099999999E-2</v>
      </c>
      <c r="L18" s="45">
        <v>3.5746220540255898E-5</v>
      </c>
    </row>
    <row r="19" spans="2:12" x14ac:dyDescent="0.2">
      <c r="B19" s="40">
        <v>6</v>
      </c>
      <c r="C19" s="44">
        <v>1.5404692100000001E-2</v>
      </c>
      <c r="D19" s="45">
        <v>-5.2033814599999999E-2</v>
      </c>
      <c r="E19" s="45">
        <v>-1.5357188399999999E-2</v>
      </c>
      <c r="F19" s="45">
        <v>1.2423026E-3</v>
      </c>
      <c r="G19" s="45">
        <v>-4.54876008E-2</v>
      </c>
      <c r="H19" s="45">
        <v>5.2617797899999999E-2</v>
      </c>
      <c r="I19" s="45">
        <v>-3.6432439300000001E-2</v>
      </c>
      <c r="J19" s="45">
        <v>-7.8329436599999996E-2</v>
      </c>
      <c r="K19" s="45">
        <v>-6.0090457999999996E-3</v>
      </c>
      <c r="L19" s="45">
        <v>1.10792518E-2</v>
      </c>
    </row>
    <row r="20" spans="2:12" x14ac:dyDescent="0.2">
      <c r="B20" s="40">
        <v>7</v>
      </c>
      <c r="C20" s="44">
        <v>-3.5014835500000001E-2</v>
      </c>
      <c r="D20" s="45">
        <v>-6.7073947999999994E-2</v>
      </c>
      <c r="E20" s="45">
        <v>1.0473656600000001E-2</v>
      </c>
      <c r="F20" s="45">
        <v>3.80688613E-2</v>
      </c>
      <c r="G20" s="45">
        <v>-4.0460572299999997E-2</v>
      </c>
      <c r="H20" s="45">
        <v>4.2824613300000001E-2</v>
      </c>
      <c r="I20" s="45">
        <v>1.8789913500000002E-2</v>
      </c>
      <c r="J20" s="45">
        <v>8.9941165099999998E-2</v>
      </c>
      <c r="K20" s="45">
        <v>-6.7028786699999995E-2</v>
      </c>
      <c r="L20" s="45">
        <v>7.75567692E-2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lookups</vt:lpstr>
      <vt:lpstr>scenarios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Oxylo</dc:creator>
  <cp:lastModifiedBy>Oxylo</cp:lastModifiedBy>
  <dcterms:created xsi:type="dcterms:W3CDTF">2020-03-10T10:28:04Z</dcterms:created>
  <dcterms:modified xsi:type="dcterms:W3CDTF">2020-03-10T13:42:30Z</dcterms:modified>
</cp:coreProperties>
</file>