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.Anvariy\01. Счет фактуры Перевозчиков\01.Внеш\Импорт\01.CENTRUM\Европа АВТО Фура\2023\09\CNT-491TR_\"/>
    </mc:Choice>
  </mc:AlternateContent>
  <xr:revisionPtr revIDLastSave="0" documentId="13_ncr:1_{12C626E9-1977-4131-AF76-C9D79710C0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" i="1" l="1"/>
  <c r="V7" i="1" s="1"/>
  <c r="P7" i="1"/>
  <c r="P6" i="1"/>
  <c r="T6" i="1" s="1"/>
  <c r="V6" i="1" s="1"/>
  <c r="P5" i="1" l="1"/>
  <c r="T5" i="1" s="1"/>
  <c r="V5" i="1" s="1"/>
  <c r="S4" i="1" l="1"/>
  <c r="R4" i="1" l="1"/>
  <c r="Q4" i="1"/>
  <c r="P4" i="1" l="1"/>
  <c r="V4" i="1" l="1"/>
</calcChain>
</file>

<file path=xl/sharedStrings.xml><?xml version="1.0" encoding="utf-8"?>
<sst xmlns="http://schemas.openxmlformats.org/spreadsheetml/2006/main" count="65" uniqueCount="51">
  <si>
    <t>#</t>
  </si>
  <si>
    <t>Forwarder Invoice No.-Экспедитор № счет фактур</t>
  </si>
  <si>
    <t>Carrier-Перевозчик</t>
  </si>
  <si>
    <t>Route-Маршрут</t>
  </si>
  <si>
    <t>Supplier name-Наименование отправителя</t>
  </si>
  <si>
    <t>Supplier Invoice No.-№ Инвойса Поставщика</t>
  </si>
  <si>
    <t>Supplier Invoice amount-Сумма инвойса Поставщика</t>
  </si>
  <si>
    <t>Валюта</t>
  </si>
  <si>
    <t>CMR no.-Номер CMR</t>
  </si>
  <si>
    <t>Quantity of packages and gross Weight loaded (kg)-Кол-во упаковок и вес-брутто к перевозке (кг)</t>
  </si>
  <si>
    <t>The date of Carriage Acceptance-Дата принятия к перевозке</t>
  </si>
  <si>
    <t>Date of arrival to Asaka-Дата прибытия в Асаку</t>
  </si>
  <si>
    <t>Quantity of trucks-Количество автомашин</t>
  </si>
  <si>
    <t>Freight rate-Тариф</t>
  </si>
  <si>
    <t>Additional fees-Дополнительные сборы</t>
  </si>
  <si>
    <t>Amount-Стоимость перевозки по входящему акту</t>
  </si>
  <si>
    <t>Date of signing of the act-Дата подписания акта</t>
  </si>
  <si>
    <t>Central Bank rate RUz-Курс ЦБ</t>
  </si>
  <si>
    <t>Total cost of transportation in sum equivalent-Общая стоимость транспортировки в сумовом эквиваленте</t>
  </si>
  <si>
    <t>Insurance-Страховка</t>
  </si>
  <si>
    <t>Total amount-Общая стоимость в сумовом эквивиаленте</t>
  </si>
  <si>
    <t>Summa</t>
  </si>
  <si>
    <t>EUR</t>
  </si>
  <si>
    <t>UZS</t>
  </si>
  <si>
    <t>O'zbekiston so'mi</t>
  </si>
  <si>
    <t>CNY</t>
  </si>
  <si>
    <t>Xitoy yuani</t>
  </si>
  <si>
    <t>Yevro</t>
  </si>
  <si>
    <t>JPY</t>
  </si>
  <si>
    <t>Yaponiya iyenasi</t>
  </si>
  <si>
    <t>KRW</t>
  </si>
  <si>
    <t>Koreya respublikasi voni</t>
  </si>
  <si>
    <t>RUB</t>
  </si>
  <si>
    <t>Rossiya rubli</t>
  </si>
  <si>
    <t>USD</t>
  </si>
  <si>
    <t>AQSh dollari</t>
  </si>
  <si>
    <t>CHF</t>
  </si>
  <si>
    <t>Shveytsariya franki</t>
  </si>
  <si>
    <t>CENTRUM AVIATION FZCO</t>
  </si>
  <si>
    <t>CNT-2209-491TR</t>
  </si>
  <si>
    <t>СП ООО "UZLOGISTIC"
CNT-2209-491TR
Доп. соглашения №4</t>
  </si>
  <si>
    <t xml:space="preserve"> Тольятти(РФ) - Асака (Узбекистан)</t>
  </si>
  <si>
    <t>Тольятти и Держинск(РФ) (консолидация) - Асака (Узбекистан)</t>
  </si>
  <si>
    <t>ООО "Форесия Эколочичные Решения"</t>
  </si>
  <si>
    <t>A.Raymond RUS LLC</t>
  </si>
  <si>
    <t>77852787</t>
  </si>
  <si>
    <t>3523000603</t>
  </si>
  <si>
    <t>77841152</t>
  </si>
  <si>
    <t>Б/Н</t>
  </si>
  <si>
    <t>140923</t>
  </si>
  <si>
    <t>СП ООО "UZLOGISTIC"
CNT-2209-491TR
Доп. соглашения №7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</si>
</sst>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;@"/>
    <numFmt numFmtId="165" formatCode="#,##0.00\ _₽;[Red]\-#,##0.00\ _₽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4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43" fontId="0" fillId="0" borderId="1" xfId="1" applyFont="1" applyBorder="1" applyAlignment="1" applyProtection="1">
      <alignment horizontal="center" vertical="center"/>
      <protection locked="0"/>
    </xf>
    <xf numFmtId="43" fontId="0" fillId="0" borderId="0" xfId="1" applyFont="1"/>
    <xf numFmtId="43" fontId="0" fillId="3" borderId="1" xfId="1" applyFont="1" applyFill="1" applyBorder="1" applyAlignment="1" applyProtection="1">
      <alignment horizontal="center" vertical="center" wrapText="1"/>
    </xf>
    <xf numFmtId="43" fontId="0" fillId="0" borderId="1" xfId="0" applyNumberFormat="1" applyBorder="1" applyProtection="1">
      <protection locked="0"/>
    </xf>
    <xf numFmtId="14" fontId="0" fillId="3" borderId="1" xfId="0" applyNumberFormat="1" applyFont="1" applyFill="1" applyBorder="1" applyAlignment="1">
      <alignment horizontal="center" vertical="center" wrapText="1"/>
    </xf>
    <xf numFmtId="43" fontId="0" fillId="3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Fill="1" applyBorder="1" applyAlignment="1" applyProtection="1">
      <alignment horizontal="center" vertical="center" wrapText="1"/>
      <protection locked="0"/>
    </xf>
    <xf numFmtId="165" fontId="0" fillId="0" borderId="1" xfId="1" applyNumberFormat="1" applyFont="1" applyFill="1" applyBorder="1" applyAlignment="1" applyProtection="1">
      <alignment horizontal="center" vertical="center" wrapText="1"/>
      <protection locked="0"/>
    </xf>
    <xf numFmtId="43" fontId="0" fillId="0" borderId="1" xfId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</cellXfs>
  <cellStyles count="3">
    <cellStyle name="Обычный" xfId="0" builtinId="0"/>
    <cellStyle name="Обычный 2" xfId="2" xr:uid="{8347D6C4-0358-44C0-9154-8E9344636B6E}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8"/>
  <sheetViews>
    <sheetView tabSelected="1" zoomScaleNormal="100" workbookViewId="0">
      <selection activeCell="D6" sqref="D6"/>
    </sheetView>
  </sheetViews>
  <sheetFormatPr defaultColWidth="0" defaultRowHeight="15" x14ac:dyDescent="0.25"/>
  <cols>
    <col min="1" max="1" width="7.5703125" style="8" bestFit="1" customWidth="1"/>
    <col min="2" max="2" width="20.5703125" style="8" customWidth="1"/>
    <col min="3" max="3" width="14" style="8" customWidth="1"/>
    <col min="4" max="4" width="20.5703125" style="8" customWidth="1"/>
    <col min="5" max="5" width="16.140625" style="8" customWidth="1"/>
    <col min="6" max="6" width="17.5703125" style="8" customWidth="1"/>
    <col min="7" max="7" width="14.28515625" style="8" customWidth="1"/>
    <col min="8" max="8" width="9.42578125" style="8" customWidth="1"/>
    <col min="9" max="9" width="13.85546875" style="8" bestFit="1" customWidth="1"/>
    <col min="10" max="10" width="14.140625" style="8" customWidth="1"/>
    <col min="11" max="12" width="12" style="9" customWidth="1"/>
    <col min="13" max="13" width="9" style="8" bestFit="1" customWidth="1"/>
    <col min="14" max="14" width="12.42578125" style="8" customWidth="1"/>
    <col min="15" max="15" width="11.85546875" style="8" customWidth="1"/>
    <col min="16" max="16" width="13.85546875" style="8" customWidth="1"/>
    <col min="17" max="17" width="7.7109375" style="8" bestFit="1" customWidth="1"/>
    <col min="18" max="18" width="11.140625" style="8" customWidth="1"/>
    <col min="19" max="19" width="10.85546875" style="8" customWidth="1"/>
    <col min="20" max="20" width="14.85546875" style="8" customWidth="1"/>
    <col min="21" max="21" width="10.140625" style="8" customWidth="1"/>
    <col min="22" max="22" width="18.28515625" style="8" customWidth="1"/>
    <col min="23" max="16383" width="9.140625" hidden="1"/>
    <col min="16384" max="16384" width="2" hidden="1" customWidth="1"/>
  </cols>
  <sheetData>
    <row r="1" spans="1:22" ht="61.5" x14ac:dyDescent="0.25">
      <c r="A1" s="24">
        <v>492</v>
      </c>
      <c r="B1" s="24"/>
      <c r="C1" s="24"/>
      <c r="D1" s="25" t="s">
        <v>39</v>
      </c>
      <c r="E1" s="25"/>
      <c r="F1" s="25"/>
      <c r="G1" s="25"/>
      <c r="H1" s="25"/>
      <c r="I1" s="24" t="s">
        <v>39</v>
      </c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</row>
    <row r="2" spans="1:22" x14ac:dyDescent="0.25">
      <c r="A2" s="3">
        <v>1</v>
      </c>
      <c r="B2" s="3">
        <v>2</v>
      </c>
      <c r="C2" s="3">
        <v>3</v>
      </c>
      <c r="D2" s="3">
        <v>4</v>
      </c>
      <c r="E2" s="3">
        <v>5</v>
      </c>
      <c r="F2" s="3">
        <v>6</v>
      </c>
      <c r="G2" s="3">
        <v>7</v>
      </c>
      <c r="H2" s="3">
        <v>8</v>
      </c>
      <c r="I2" s="3">
        <v>9</v>
      </c>
      <c r="J2" s="3">
        <v>10</v>
      </c>
      <c r="K2" s="3">
        <v>11</v>
      </c>
      <c r="L2" s="3">
        <v>12</v>
      </c>
      <c r="M2" s="3">
        <v>13</v>
      </c>
      <c r="N2" s="3">
        <v>14</v>
      </c>
      <c r="O2" s="3">
        <v>15</v>
      </c>
      <c r="P2" s="3">
        <v>16</v>
      </c>
      <c r="Q2" s="3">
        <v>17</v>
      </c>
      <c r="R2" s="3">
        <v>18</v>
      </c>
      <c r="S2" s="3">
        <v>19</v>
      </c>
      <c r="T2" s="3">
        <v>20</v>
      </c>
      <c r="U2" s="3">
        <v>21</v>
      </c>
      <c r="V2" s="3">
        <v>22</v>
      </c>
    </row>
    <row r="3" spans="1:22" ht="13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2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7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</row>
    <row r="4" spans="1:22" x14ac:dyDescent="0.25">
      <c r="A4" s="4" t="s">
        <v>21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6">
        <f>SUM(P5:P1048576)</f>
        <v>9800</v>
      </c>
      <c r="Q4" s="4" t="str">
        <f>Q5</f>
        <v>USD</v>
      </c>
      <c r="R4" s="18">
        <f>R5</f>
        <v>45194</v>
      </c>
      <c r="S4" s="19">
        <f>S5</f>
        <v>12212.07</v>
      </c>
      <c r="T4" s="4"/>
      <c r="U4" s="4"/>
      <c r="V4" s="16">
        <f>SUM(V5:V1048576)</f>
        <v>119678286</v>
      </c>
    </row>
    <row r="5" spans="1:22" s="15" customFormat="1" ht="60.75" customHeight="1" x14ac:dyDescent="0.25">
      <c r="A5" s="11">
        <v>1</v>
      </c>
      <c r="B5" s="10" t="s">
        <v>40</v>
      </c>
      <c r="C5" s="10" t="s">
        <v>38</v>
      </c>
      <c r="D5" s="10" t="s">
        <v>41</v>
      </c>
      <c r="E5" s="10" t="s">
        <v>43</v>
      </c>
      <c r="F5" s="21" t="s">
        <v>45</v>
      </c>
      <c r="G5" s="22">
        <v>138495</v>
      </c>
      <c r="H5" s="10" t="s">
        <v>34</v>
      </c>
      <c r="I5" s="20" t="s">
        <v>48</v>
      </c>
      <c r="J5" s="10">
        <v>8154.75</v>
      </c>
      <c r="K5" s="12">
        <v>45184</v>
      </c>
      <c r="L5" s="12">
        <v>45191</v>
      </c>
      <c r="M5" s="11">
        <v>1</v>
      </c>
      <c r="N5" s="14">
        <v>4000</v>
      </c>
      <c r="O5" s="14">
        <v>0</v>
      </c>
      <c r="P5" s="14">
        <f t="shared" ref="P5" si="0">SUM(N5:O5)</f>
        <v>4000</v>
      </c>
      <c r="Q5" s="11" t="s">
        <v>34</v>
      </c>
      <c r="R5" s="13">
        <v>45194</v>
      </c>
      <c r="S5" s="23">
        <v>12212.07</v>
      </c>
      <c r="T5" s="14">
        <f>P5*S5</f>
        <v>48848280</v>
      </c>
      <c r="U5" s="14">
        <v>0</v>
      </c>
      <c r="V5" s="14">
        <f>SUM(T5:U5)</f>
        <v>48848280</v>
      </c>
    </row>
    <row r="6" spans="1:22" s="15" customFormat="1" ht="60.75" customHeight="1" x14ac:dyDescent="0.25">
      <c r="A6" s="11">
        <v>2</v>
      </c>
      <c r="B6" s="10" t="s">
        <v>50</v>
      </c>
      <c r="C6" s="10" t="s">
        <v>38</v>
      </c>
      <c r="D6" s="10" t="s">
        <v>42</v>
      </c>
      <c r="E6" s="10" t="s">
        <v>44</v>
      </c>
      <c r="F6" s="21" t="s">
        <v>46</v>
      </c>
      <c r="G6" s="22">
        <v>4989.0200000000004</v>
      </c>
      <c r="H6" s="10" t="s">
        <v>22</v>
      </c>
      <c r="I6" s="20" t="s">
        <v>49</v>
      </c>
      <c r="J6" s="10">
        <v>237.32</v>
      </c>
      <c r="K6" s="12">
        <v>45183</v>
      </c>
      <c r="L6" s="12">
        <v>45191</v>
      </c>
      <c r="M6" s="11">
        <v>1</v>
      </c>
      <c r="N6" s="14">
        <v>5800</v>
      </c>
      <c r="O6" s="14"/>
      <c r="P6" s="14">
        <f t="shared" ref="P6:P7" si="1">SUM(N6:O6)</f>
        <v>5800</v>
      </c>
      <c r="Q6" s="11" t="s">
        <v>34</v>
      </c>
      <c r="R6" s="13">
        <v>45194</v>
      </c>
      <c r="S6" s="23">
        <v>12212.07</v>
      </c>
      <c r="T6" s="14">
        <f t="shared" ref="T6:T7" si="2">P6*S6</f>
        <v>70830006</v>
      </c>
      <c r="U6" s="14">
        <v>0</v>
      </c>
      <c r="V6" s="14">
        <f t="shared" ref="V6:V7" si="3">SUM(T6:U6)</f>
        <v>70830006</v>
      </c>
    </row>
    <row r="7" spans="1:22" s="15" customFormat="1" ht="60.75" customHeight="1" x14ac:dyDescent="0.25">
      <c r="A7" s="11">
        <v>3</v>
      </c>
      <c r="B7" s="10" t="s">
        <v>50</v>
      </c>
      <c r="C7" s="10" t="s">
        <v>38</v>
      </c>
      <c r="D7" s="10" t="s">
        <v>42</v>
      </c>
      <c r="E7" s="10" t="s">
        <v>43</v>
      </c>
      <c r="F7" s="21" t="s">
        <v>47</v>
      </c>
      <c r="G7" s="22">
        <v>199432.8</v>
      </c>
      <c r="H7" s="10" t="s">
        <v>34</v>
      </c>
      <c r="I7" s="20" t="s">
        <v>48</v>
      </c>
      <c r="J7" s="10">
        <v>11742.84</v>
      </c>
      <c r="K7" s="12">
        <v>45182</v>
      </c>
      <c r="L7" s="12">
        <v>45191</v>
      </c>
      <c r="M7" s="11">
        <v>0</v>
      </c>
      <c r="N7" s="14">
        <v>0</v>
      </c>
      <c r="O7" s="14">
        <v>0</v>
      </c>
      <c r="P7" s="14">
        <f t="shared" si="1"/>
        <v>0</v>
      </c>
      <c r="Q7" s="11" t="s">
        <v>34</v>
      </c>
      <c r="R7" s="13">
        <v>45194</v>
      </c>
      <c r="S7" s="23">
        <v>12212.07</v>
      </c>
      <c r="T7" s="14">
        <f t="shared" si="2"/>
        <v>0</v>
      </c>
      <c r="U7" s="14">
        <v>0</v>
      </c>
      <c r="V7" s="14">
        <f t="shared" si="3"/>
        <v>0</v>
      </c>
    </row>
    <row r="8" spans="1:22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7"/>
      <c r="L8" s="7"/>
      <c r="M8" s="6"/>
      <c r="N8" s="6"/>
      <c r="O8" s="6"/>
      <c r="P8" s="17"/>
      <c r="Q8" s="6"/>
      <c r="R8" s="6"/>
      <c r="S8" s="6"/>
      <c r="T8" s="6"/>
      <c r="U8" s="6"/>
      <c r="V8" s="6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D1:H1"/>
    <mergeCell ref="I1:V1"/>
  </mergeCells>
  <phoneticPr fontId="5" type="noConversion"/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Лист2!$A$1:$A$9</xm:f>
          </x14:formula1>
          <xm:sqref>H5:H1048576 Q5:Q1048576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9"/>
  <sheetViews>
    <sheetView workbookViewId="0">
      <selection activeCell="D18" sqref="D18"/>
    </sheetView>
  </sheetViews>
  <sheetFormatPr defaultRowHeight="15" x14ac:dyDescent="0.25"/>
  <sheetData>
    <row r="2" spans="1:2" x14ac:dyDescent="0.25">
      <c r="A2" s="5" t="s">
        <v>23</v>
      </c>
      <c r="B2" s="5" t="s">
        <v>24</v>
      </c>
    </row>
    <row r="3" spans="1:2" x14ac:dyDescent="0.25">
      <c r="A3" s="5" t="s">
        <v>25</v>
      </c>
      <c r="B3" s="5" t="s">
        <v>26</v>
      </c>
    </row>
    <row r="4" spans="1:2" x14ac:dyDescent="0.25">
      <c r="A4" s="5" t="s">
        <v>22</v>
      </c>
      <c r="B4" s="5" t="s">
        <v>27</v>
      </c>
    </row>
    <row r="5" spans="1:2" x14ac:dyDescent="0.25">
      <c r="A5" s="5" t="s">
        <v>28</v>
      </c>
      <c r="B5" s="5" t="s">
        <v>29</v>
      </c>
    </row>
    <row r="6" spans="1:2" x14ac:dyDescent="0.25">
      <c r="A6" s="5" t="s">
        <v>30</v>
      </c>
      <c r="B6" s="5" t="s">
        <v>31</v>
      </c>
    </row>
    <row r="7" spans="1:2" x14ac:dyDescent="0.25">
      <c r="A7" s="5" t="s">
        <v>32</v>
      </c>
      <c r="B7" s="5" t="s">
        <v>33</v>
      </c>
    </row>
    <row r="8" spans="1:2" x14ac:dyDescent="0.25">
      <c r="A8" s="5" t="s">
        <v>34</v>
      </c>
      <c r="B8" s="5" t="s">
        <v>35</v>
      </c>
    </row>
    <row r="9" spans="1:2" x14ac:dyDescent="0.25">
      <c r="A9" s="5" t="s">
        <v>36</v>
      </c>
      <c r="B9" s="5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Abdulaziz Anvariy</cp:lastModifiedBy>
  <dcterms:created xsi:type="dcterms:W3CDTF">2023-01-18T13:16:34Z</dcterms:created>
  <dcterms:modified xsi:type="dcterms:W3CDTF">2023-09-25T14:30:47Z</dcterms:modified>
</cp:coreProperties>
</file>