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EDO CENTRUM RUS NOYABR\"/>
    </mc:Choice>
  </mc:AlternateContent>
  <xr:revisionPtr revIDLastSave="0" documentId="13_ncr:1_{16C9776D-830B-41A1-8B57-01984B68C5FE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Centrum" sheetId="4" state="hidden" r:id="rId2"/>
    <sheet name="Шаблон_Формулы" sheetId="5" state="hidden" r:id="rId3"/>
    <sheet name="Лист2" sheetId="2" state="hidden" r:id="rId4"/>
  </sheets>
  <definedNames>
    <definedName name="ExternalData_1" localSheetId="1" hidden="1">'Centrum'!$A$1:$V$51</definedName>
    <definedName name="ExternalData_1" localSheetId="0" hidden="1">Лист1!$A$2:$Z$94</definedName>
    <definedName name="Rate">#REF!</definedName>
    <definedName name="SR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<sst xmlns="http://schemas.openxmlformats.org/spreadsheetml/2006/main" count="2016" uniqueCount="434">
  <si>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</si>
  <si>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</si>
  <si>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</si>
  <si>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</si>
  <si>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</si>
  <si>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</si>
  <si>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</si>
  <si>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</si>
  <si>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</si>
  <si>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</si>
  <si>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</si>
  <si>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</si>
  <si>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</si>
  <si>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</si>
  <si>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</si>
  <si>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</si>
  <si>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</si>
  <si>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</si>
  <si>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</si>
  <si>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</si>
  <si>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</si>
  <si>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</si>
  <si>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</si>
  <si>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</si>
  <si>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</si>
  <si>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</si>
  <si>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</si>
  <si>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</si>
  <si>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</si>
  <si>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</si>
  <si>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</si>
  <si>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</si>
  <si>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</si>
  <si>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</si>
  <si>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</si>
  <si>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</si>
  <si>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</si>
  <si>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</si>
  <si>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</si>
  <si>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</si>
  <si>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</si>
  <si>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</si>
  <si>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</si>
  <si>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</si>
  <si>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</si>
  <si>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</si>
  <si>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</si>
  <si>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</si>
  <si>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</si>
  <si>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</si>
  <si>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</si>
  <si>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</si>
  <si>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</si>
  <si>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</si>
  <si>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</si>
  <si>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</si>
  <si>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</si>
  <si>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</si>
  <si>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</si>
  <si>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</si>
  <si>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</si>
  <si>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</si>
  <si>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</si>
  <si>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</si>
  <si>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</si>
  <si>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</si>
  <si>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</si>
  <si>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</si>
  <si>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</si>
  <si>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</si>
  <si>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</si>
  <si>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</si>
  <si>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</si>
  <si>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</si>
  <si>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</si>
  <si>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</si>
  <si>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</si>
  <si>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</si>
  <si>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</si>
  <si>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</si>
  <si>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</si>
  <si>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</si>
  <si>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</si>
  <si>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</si>
  <si>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</si>
  <si>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</si>
  <si>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</si>
  <si>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</si>
  <si>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</si>
  <si>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</si>
  <si>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</si>
  <si>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</si>
  <si>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</si>
  <si>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</si>
  <si>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</si>
  <si>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</si>
  <si>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</si>
  <si>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</si>
  <si>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</si>
  <si>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</si>
  <si>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</si>
  <si>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</si>
  <si>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</si>
  <si>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</si>
  <si>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</si>
  <si>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</si>
  <si>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</si>
  <si>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</si>
  <si>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</si>
  <si>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</si>
  <si>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</si>
  <si>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</si>
  <si>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</si>
  <si>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</si>
  <si>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</si>
  <si>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</si>
  <si>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</si>
  <si>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</si>
  <si>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</si>
  <si>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</si>
  <si>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</si>
  <si>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</si>
  <si>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</si>
  <si>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</si>
  <si>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</si>
  <si>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</si>
  <si>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</si>
  <si>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</si>
  <si>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</si>
  <si>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</si>
  <si>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</si>
  <si>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</si>
  <si>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</si>
  <si>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</si>
  <si>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</si>
  <si>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</si>
  <si>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</si>
  <si>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</si>
  <si>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</si>
  <si>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</si>
  <si>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</si>
  <si>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</si>
  <si>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</si>
  <si>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</si>
  <si>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</si>
  <si>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</si>
  <si>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</si>
  <si>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</si>
  <si>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</si>
  <si>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</si>
  <si>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</si>
  <si>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</si>
  <si>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</si>
  <si>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</si>
  <si>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</si>
  <si>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</si>
  <si>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</si>
  <si>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</si>
  <si>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</si>
  <si>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</si>
  <si>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</si>
  <si>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</si>
  <si>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</si>
  <si>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</si>
  <si>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</si>
  <si>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</si>
  <si>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</si>
  <si>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</si>
  <si>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</si>
  <si>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</si>
  <si>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</si>
  <si>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</si>
  <si>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</si>
  <si>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</si>
  <si>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</si>
  <si>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</si>
  <si>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</si>
  <si>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</si>
  <si>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</si>
  <si>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CN</t>
  </si>
  <si>
    <t>DONGGUAN (FCA D-D)</t>
  </si>
  <si>
    <t>CENTRUM AVIATION FZCO
Доп-7</t>
  </si>
  <si>
    <t>TCKU2032564</t>
  </si>
  <si>
    <t>TCNU8413726</t>
  </si>
  <si>
    <t>TCNU7883833</t>
  </si>
  <si>
    <t>TGHU9217946</t>
  </si>
  <si>
    <t>TGHU8892955</t>
  </si>
  <si>
    <t>FCIU8572342</t>
  </si>
  <si>
    <t>FCIU8574469</t>
  </si>
  <si>
    <t>FCIU8871894</t>
  </si>
  <si>
    <t>FCIU8451926</t>
  </si>
  <si>
    <t>HDMU6809904</t>
  </si>
  <si>
    <t>CCLU7088253</t>
  </si>
  <si>
    <t>WSCU9066978</t>
  </si>
  <si>
    <t>INKU6597512</t>
  </si>
  <si>
    <t>TRLU8166248</t>
  </si>
  <si>
    <t>CCLU7061000</t>
  </si>
  <si>
    <t>TCLU8380440</t>
  </si>
  <si>
    <t>TCNU9686860</t>
  </si>
  <si>
    <t>TCNU6790839</t>
  </si>
  <si>
    <t>TRLU7186240</t>
  </si>
  <si>
    <t>TCLU9359026</t>
  </si>
  <si>
    <t>TRLU7136254</t>
  </si>
  <si>
    <t>TRLU8147211</t>
  </si>
  <si>
    <t>TRLU7188406</t>
  </si>
  <si>
    <t>TRLU7162865</t>
  </si>
  <si>
    <t>FSCU9475290</t>
  </si>
  <si>
    <t>FCIU8851687</t>
  </si>
  <si>
    <t>FSCU9206413</t>
  </si>
  <si>
    <t>FCIU8481469</t>
  </si>
  <si>
    <t>FCIU8581107</t>
  </si>
  <si>
    <t>FCIU8723109</t>
  </si>
  <si>
    <t>LGEU0799750</t>
  </si>
  <si>
    <t>GSTU7802425</t>
  </si>
  <si>
    <t>CMAU5058421</t>
  </si>
  <si>
    <t>CMAU4045498</t>
  </si>
  <si>
    <t>APHU6433513</t>
  </si>
  <si>
    <t>TCLU7585169</t>
  </si>
  <si>
    <t>TCLU9188812</t>
  </si>
  <si>
    <t>LHXU8200912</t>
  </si>
  <si>
    <t>PCIU8244410</t>
  </si>
  <si>
    <t>GLDU0680552</t>
  </si>
  <si>
    <t>EGHU9044928</t>
  </si>
  <si>
    <t>FSCU6031008</t>
  </si>
  <si>
    <t>FCIU8818755</t>
  </si>
  <si>
    <t>GLDU7110000</t>
  </si>
  <si>
    <t>GLDU0736013</t>
  </si>
  <si>
    <t>GLDU0733523</t>
  </si>
  <si>
    <t>GLDU0859830</t>
  </si>
  <si>
    <t>GESU6022378</t>
  </si>
  <si>
    <t>FSCU6915082</t>
  </si>
  <si>
    <t>UESU4779279</t>
  </si>
  <si>
    <t>FCIU8071720</t>
  </si>
  <si>
    <t>FSCU6301607</t>
  </si>
  <si>
    <t>FSCU9964584</t>
  </si>
  <si>
    <t>FCIU8638856</t>
  </si>
  <si>
    <t>FSCU9600181</t>
  </si>
  <si>
    <t>FCIU8169342</t>
  </si>
  <si>
    <t>ECMU9475935</t>
  </si>
  <si>
    <t>AXIU1447896</t>
  </si>
  <si>
    <t>TDRU8204717</t>
  </si>
  <si>
    <t>CMAU5234860</t>
  </si>
  <si>
    <t>CBHU8620252</t>
  </si>
  <si>
    <t>CBHU8610640</t>
  </si>
  <si>
    <t>MWLU0755155</t>
  </si>
  <si>
    <t>OOLU8309246</t>
  </si>
  <si>
    <t>OOLU8267557</t>
  </si>
  <si>
    <t>CRSU9172537</t>
  </si>
  <si>
    <t>TGHU9803675</t>
  </si>
  <si>
    <t>FCIU8050564</t>
  </si>
  <si>
    <t>FCIU8605390</t>
  </si>
  <si>
    <t>FCIU8541573</t>
  </si>
  <si>
    <t>FSCU9813757</t>
  </si>
  <si>
    <t>FCIU8748323</t>
  </si>
  <si>
    <t>FCIU8703020</t>
  </si>
  <si>
    <t>DFSU6269264</t>
  </si>
  <si>
    <t>DFSU6215381</t>
  </si>
  <si>
    <t>FCIU8601271</t>
  </si>
  <si>
    <t>FCIU8603295</t>
  </si>
  <si>
    <t>GESU6721694</t>
  </si>
  <si>
    <t>FLZU8005665</t>
  </si>
  <si>
    <t>FSCU9425134</t>
  </si>
  <si>
    <t>FSCU9035671</t>
  </si>
  <si>
    <t>GLDU7591061</t>
  </si>
  <si>
    <t>TEMU7321395</t>
  </si>
  <si>
    <t>TDTU4085392</t>
  </si>
  <si>
    <t>GESU5849720</t>
  </si>
  <si>
    <t>CCLU7196094</t>
  </si>
  <si>
    <t>CRSU9355409</t>
  </si>
  <si>
    <t>TCLU5748647</t>
  </si>
  <si>
    <t>GESU5751760</t>
  </si>
  <si>
    <t>PBXU5009248</t>
  </si>
  <si>
    <t>SHANGHAI INTEVA AUTOMOTIVE</t>
  </si>
  <si>
    <t>SDA57708</t>
  </si>
  <si>
    <t>ZHEJIANG ASIA-PACIFIC MECHANICAL &amp; ELECTRONIC</t>
  </si>
  <si>
    <t xml:space="preserve"> 023APGGMK031</t>
  </si>
  <si>
    <t>023APGGMK032</t>
  </si>
  <si>
    <t xml:space="preserve"> 023APGGMK033</t>
  </si>
  <si>
    <t xml:space="preserve"> 023APGGMK034</t>
  </si>
  <si>
    <t>TENNECO(SUZHOU) RIDE CONTROL CO., LTD.</t>
  </si>
  <si>
    <t>EX230901</t>
  </si>
  <si>
    <t>EX2309081</t>
  </si>
  <si>
    <t>EX2309082</t>
  </si>
  <si>
    <t>EX2309083</t>
  </si>
  <si>
    <t>AISIN WUXI BODY PARTS</t>
  </si>
  <si>
    <t>ASKR20230826-1</t>
  </si>
  <si>
    <t>ASKR20230826-2</t>
  </si>
  <si>
    <t>ASKR20230826-3</t>
  </si>
  <si>
    <t>ASKR20230826-4</t>
  </si>
  <si>
    <t>ZHEJIANG JINGU CO LTD</t>
  </si>
  <si>
    <t>GMKJG069</t>
  </si>
  <si>
    <t>GMKJG070</t>
  </si>
  <si>
    <t>GMKJG071</t>
  </si>
  <si>
    <t>BAODING LIZHONG WHEEL</t>
  </si>
  <si>
    <t>20231772A</t>
  </si>
  <si>
    <t>20231772B</t>
  </si>
  <si>
    <t>20231772C</t>
  </si>
  <si>
    <t>20231772D</t>
  </si>
  <si>
    <t>20231772E</t>
  </si>
  <si>
    <t>20231772F</t>
  </si>
  <si>
    <t>20231772G</t>
  </si>
  <si>
    <t>20231772H</t>
  </si>
  <si>
    <t>ASKR20230927-1</t>
  </si>
  <si>
    <t>ASKR20230927-2</t>
  </si>
  <si>
    <t>ASKR20230927-3</t>
  </si>
  <si>
    <t>ASKR20230927-4</t>
  </si>
  <si>
    <t>ASKR20230927-5</t>
  </si>
  <si>
    <t>ASKR20230927-6</t>
  </si>
  <si>
    <t>GMKJG072</t>
  </si>
  <si>
    <t>GMKJG073</t>
  </si>
  <si>
    <t>GMKJG074</t>
  </si>
  <si>
    <t>GMKJG075</t>
  </si>
  <si>
    <t>GMKJG076</t>
  </si>
  <si>
    <t>Ningbo Tuopu Automobile</t>
  </si>
  <si>
    <t>5TPGMK23229</t>
  </si>
  <si>
    <t>SHANGHAI BUM-AH AUTOMOBLE DECORATION</t>
  </si>
  <si>
    <t>Z230901/ UZ230901</t>
  </si>
  <si>
    <t>CONTITECH FLUID TECHNOLOGY CHANGCHUN</t>
  </si>
  <si>
    <t>INV 90948486</t>
  </si>
  <si>
    <t>INV 90948797</t>
  </si>
  <si>
    <t>Z230908/UZ230908</t>
  </si>
  <si>
    <t>CHANGZHOU XINGYU</t>
  </si>
  <si>
    <t>UZ2309051</t>
  </si>
  <si>
    <t xml:space="preserve">SL (YANTAI) AUTO LIGHTING </t>
  </si>
  <si>
    <t>SLUZ230904A</t>
  </si>
  <si>
    <t>SLUZ230904B</t>
  </si>
  <si>
    <t>SLUZ230904C</t>
  </si>
  <si>
    <t>SLUZ230904D</t>
  </si>
  <si>
    <t>SKF DISTRIBUTION</t>
  </si>
  <si>
    <t>SUZHOU SOVANOX ELECTRONICS</t>
  </si>
  <si>
    <t>UZ230901</t>
  </si>
  <si>
    <t>UZ230902</t>
  </si>
  <si>
    <t>SGM --&gt; GMOD</t>
  </si>
  <si>
    <t>UZ2309121</t>
  </si>
  <si>
    <t>EX2309151</t>
  </si>
  <si>
    <t>EX2309152</t>
  </si>
  <si>
    <t>EX2309153</t>
  </si>
  <si>
    <t>Flex N Gate</t>
  </si>
  <si>
    <t xml:space="preserve">PSS HONG KONG </t>
  </si>
  <si>
    <t>SGM</t>
  </si>
  <si>
    <t>'UZ2335G001-1</t>
  </si>
  <si>
    <t>UZ2335G001-1, 'UZ2335G001-2</t>
  </si>
  <si>
    <t>GMKJG077</t>
  </si>
  <si>
    <t>GMKJG078</t>
  </si>
  <si>
    <t>Fujiwa Machinery</t>
  </si>
  <si>
    <t>SHANGHAI LINGYUN</t>
  </si>
  <si>
    <t>Magna Closures (Kunshan) Co. Ltd.</t>
  </si>
  <si>
    <t>Z230915</t>
  </si>
  <si>
    <t xml:space="preserve"> SHENYANG IYU AUTO PRODUCTS</t>
  </si>
  <si>
    <t>SYU230905</t>
  </si>
  <si>
    <t>UZ2335G001-1, 'UZ2334G001-2</t>
  </si>
  <si>
    <t>UZ2335G001-1</t>
  </si>
  <si>
    <t>13.852.8</t>
  </si>
  <si>
    <t>SHANGHAI (FCA D-D)</t>
  </si>
  <si>
    <t>NINGBO (FCA D-D)</t>
  </si>
  <si>
    <t>BAODING (FCA D-D)</t>
  </si>
  <si>
    <t>DALIAN (FCA D-D)</t>
  </si>
  <si>
    <t>YANTAI (FCA D-D)</t>
  </si>
  <si>
    <t>QINGDAO (FOB P-D)</t>
  </si>
  <si>
    <t>SJSH23080093</t>
  </si>
  <si>
    <t>SNKO020230806856</t>
  </si>
  <si>
    <t>CXNB23080078</t>
  </si>
  <si>
    <t>SNKO03K230801010</t>
  </si>
  <si>
    <t>CXNB23080079</t>
  </si>
  <si>
    <t>SNKO03K230800978</t>
  </si>
  <si>
    <t>SJSH23080115</t>
  </si>
  <si>
    <t>SNKO020230810524</t>
  </si>
  <si>
    <t>SJSH23090055</t>
  </si>
  <si>
    <t>SNKO020230900965</t>
  </si>
  <si>
    <t>SJSH23080098</t>
  </si>
  <si>
    <t>SNKO020230813996</t>
  </si>
  <si>
    <t>SJSH23080129</t>
  </si>
  <si>
    <t>SNKO020230813153</t>
  </si>
  <si>
    <t xml:space="preserve"> SJTJ23090004 </t>
  </si>
  <si>
    <t xml:space="preserve"> SNKO022230800630 </t>
  </si>
  <si>
    <t>SJSH23090020</t>
  </si>
  <si>
    <t>SNKO020230814969</t>
  </si>
  <si>
    <t>SJSH23080135</t>
  </si>
  <si>
    <t>SNKO020230815380</t>
  </si>
  <si>
    <t>CXNB23090059</t>
  </si>
  <si>
    <t>SNKO03K230900011</t>
  </si>
  <si>
    <t>SJSH23080126</t>
  </si>
  <si>
    <t>SNKO020230812952</t>
  </si>
  <si>
    <t>SJTJ2309024A/SJTJ2309024B</t>
  </si>
  <si>
    <t>SNKO026230800631</t>
  </si>
  <si>
    <t>SJTJ2309024C</t>
  </si>
  <si>
    <t>SJTJ2309024D/SJTJ2309024E</t>
  </si>
  <si>
    <t>SJTJ2309024F</t>
  </si>
  <si>
    <t>SJSH23090052</t>
  </si>
  <si>
    <t>SNKO020230902091</t>
  </si>
  <si>
    <t>SJSH23090066</t>
  </si>
  <si>
    <t>SNKO020230900608</t>
  </si>
  <si>
    <t>AE230900002T</t>
  </si>
  <si>
    <t>SOCLY635Q004/SNKO010230910673</t>
  </si>
  <si>
    <t>SJSH23090072</t>
  </si>
  <si>
    <t>SNKO020230903439</t>
  </si>
  <si>
    <t>SJSH23080132</t>
  </si>
  <si>
    <t>SNKO020230813817</t>
  </si>
  <si>
    <t>SJSH23090051</t>
  </si>
  <si>
    <t>SJSH23090080</t>
  </si>
  <si>
    <t>SNKO020230904068</t>
  </si>
  <si>
    <t>SJSH23090090</t>
  </si>
  <si>
    <t xml:space="preserve">SNKO020230906211  </t>
  </si>
  <si>
    <t>SJSH23080134</t>
  </si>
  <si>
    <t>SNKO020230814286</t>
  </si>
  <si>
    <t>HIL2309002/HIL2309002T</t>
  </si>
  <si>
    <t>SNKO03C230802253</t>
  </si>
  <si>
    <t>AE230800053/AE230800053T</t>
  </si>
  <si>
    <t>SNKO024230804257</t>
  </si>
  <si>
    <t>SJSH23080136</t>
  </si>
  <si>
    <t>SNKO020230817427</t>
  </si>
  <si>
    <t>SJSH23090027</t>
  </si>
  <si>
    <t>SNKO020230816322</t>
  </si>
  <si>
    <t>SJSH23090067</t>
  </si>
  <si>
    <t>SNKO020230902136</t>
  </si>
  <si>
    <t>SJSH23090035</t>
  </si>
  <si>
    <t>SNKO020230900239</t>
  </si>
  <si>
    <t>SJSH23080137</t>
  </si>
  <si>
    <t>SNKO020230817432</t>
  </si>
  <si>
    <t>SJSH23090075</t>
  </si>
  <si>
    <t>SNKO020230903460</t>
  </si>
  <si>
    <t>SJSH23090092</t>
  </si>
  <si>
    <t>SNKO020230906246</t>
  </si>
  <si>
    <t>SJSH23090095</t>
  </si>
  <si>
    <t>SNKO020230906257</t>
  </si>
  <si>
    <t>SNKO026230900046I</t>
  </si>
  <si>
    <t>SNKO026230900046</t>
  </si>
  <si>
    <t>AE230800039/AE230800039T</t>
  </si>
  <si>
    <t>SNKO024230803169</t>
  </si>
  <si>
    <t>20'HC</t>
  </si>
  <si>
    <t>SHENYANG (FCA D-D)</t>
  </si>
  <si>
    <t>CNT-CK-CNRF100-2-CR121-127</t>
  </si>
  <si>
    <t>INV 90948828, 
INV 90948796</t>
  </si>
  <si>
    <t>INV 90948416, 
INV 90948417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</si>
</sst>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0" fillId="2" borderId="1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94" tableType="queryTable" totalsRowShown="0" headerRowDxfId="82" dataDxfId="81" tableBorderDxfId="80">
  <autoFilter ref="A2:Z94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79"/>
    <tableColumn id="2" xr3:uid="{8A87712C-FC73-4678-B1A7-ED16A8E04E71}" uniqueName="2" name="2" queryTableFieldId="2" dataDxfId="78"/>
    <tableColumn id="3" xr3:uid="{D148B657-97B3-4E46-93B8-6B1F20441BFF}" uniqueName="3" name="3" queryTableFieldId="3" dataDxfId="77"/>
    <tableColumn id="4" xr3:uid="{41DC2B2B-DC98-4A52-BCD6-A4D95BBD953E}" uniqueName="4" name="4" queryTableFieldId="4" dataDxfId="76"/>
    <tableColumn id="5" xr3:uid="{1D866B85-DF46-4A1E-944F-986C019F9BC1}" uniqueName="5" name="5" queryTableFieldId="5" dataDxfId="75"/>
    <tableColumn id="6" xr3:uid="{3FB0D426-BB7F-4C2E-AE23-CCC777815CE8}" uniqueName="6" name="6" queryTableFieldId="6" dataDxfId="74"/>
    <tableColumn id="7" xr3:uid="{634833FD-8BCD-46C0-B3AC-ADF92E1F1DA3}" uniqueName="7" name="7" queryTableFieldId="7" dataDxfId="73" dataCellStyle="Финансовый"/>
    <tableColumn id="8" xr3:uid="{3A30ACC9-9C1F-4DDE-B6D4-274E27DD3664}" uniqueName="8" name="8" queryTableFieldId="8" dataDxfId="72"/>
    <tableColumn id="9" xr3:uid="{C72BEEDD-A656-42A9-BFBA-8C91A38CA41D}" uniqueName="9" name="9" queryTableFieldId="9" dataDxfId="71"/>
    <tableColumn id="10" xr3:uid="{FA489D1A-BD4C-4A40-840B-54A23E6FE1B6}" uniqueName="10" name="10" queryTableFieldId="10" dataDxfId="70"/>
    <tableColumn id="11" xr3:uid="{AF649117-E4FD-47F6-94D2-7E0D741B1108}" uniqueName="11" name="11" queryTableFieldId="11" dataDxfId="69"/>
    <tableColumn id="12" xr3:uid="{6E4EE260-E04D-4ADC-869F-B8FD8CF3742C}" uniqueName="12" name="12" queryTableFieldId="12" dataDxfId="68"/>
    <tableColumn id="13" xr3:uid="{23E2C403-EC82-4A11-B21E-3CDF9FF92735}" uniqueName="13" name="13" queryTableFieldId="13" dataDxfId="67"/>
    <tableColumn id="14" xr3:uid="{B90B6DA9-B0EC-4D7D-BF3D-9FA1954332A4}" uniqueName="14" name="14" queryTableFieldId="14" dataDxfId="66"/>
    <tableColumn id="15" xr3:uid="{A0754BD4-1808-4F1C-9BE0-CD5590CD3151}" uniqueName="15" name="15" queryTableFieldId="15" dataDxfId="65"/>
    <tableColumn id="16" xr3:uid="{6FF623EF-0A86-4754-A87A-F356B7ACBF2D}" uniqueName="16" name="16" queryTableFieldId="16" dataDxfId="64"/>
    <tableColumn id="17" xr3:uid="{9158F7F1-6BFE-4F93-94CE-81ABA288FDEA}" uniqueName="17" name="17" queryTableFieldId="17" dataDxfId="63"/>
    <tableColumn id="18" xr3:uid="{420AF06A-A8C7-4FCD-A2F3-090E8B2B7AC3}" uniqueName="18" name="18" queryTableFieldId="18" dataDxfId="62"/>
    <tableColumn id="19" xr3:uid="{4274A0A0-56D1-4E95-B283-1EDFBA256114}" uniqueName="19" name="19" queryTableFieldId="19" dataDxfId="61"/>
    <tableColumn id="20" xr3:uid="{B6F87092-021B-4BDE-BCDE-9F7C6B8F1E36}" uniqueName="20" name="20" queryTableFieldId="20" dataDxfId="60"/>
    <tableColumn id="21" xr3:uid="{70453219-26CE-401C-A798-3E6AC931E0FC}" uniqueName="21" name="21" queryTableFieldId="21" dataDxfId="59"/>
    <tableColumn id="22" xr3:uid="{3F4116D9-77AB-43A0-BEF2-5B20A0F3707E}" uniqueName="22" name="22" queryTableFieldId="22" dataDxfId="58"/>
    <tableColumn id="23" xr3:uid="{0B9465B3-5A11-4241-A0D8-736A6CF17BC3}" uniqueName="23" name="23" queryTableFieldId="23" dataDxfId="57"/>
    <tableColumn id="24" xr3:uid="{A92E1B7E-9131-4031-9E80-42D518598C99}" uniqueName="24" name="24" queryTableFieldId="24" dataDxfId="56"/>
    <tableColumn id="25" xr3:uid="{B6EC9D45-01EE-4BF8-A9AB-678B33FC1ACE}" uniqueName="25" name="25" queryTableFieldId="25" dataDxfId="55"/>
    <tableColumn id="26" xr3:uid="{FB1E0E35-5389-4522-9C98-B22D7ACA016A}" uniqueName="26" name="26" queryTableFieldId="26" dataDxfId="5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53" dataDxfId="52">
  <autoFilter ref="A1:V51" xr:uid="{5B834A19-259B-40D5-9FFB-3CD1C5FF657E}"/>
  <tableColumns count="22">
    <tableColumn id="24" xr3:uid="{820CA1E5-3B6A-4975-83E6-6A57E1DC07B9}" uniqueName="24" name="Carrier/ Перевозчик" queryTableFieldId="24" dataDxfId="51"/>
    <tableColumn id="25" xr3:uid="{A08D0DF8-8304-46D8-A023-E0DC7A43A85E}" uniqueName="25" name="Country /  Страна" queryTableFieldId="25" dataDxfId="50"/>
    <tableColumn id="26" xr3:uid="{211543C6-8B39-4D7F-A065-2D4127184827}" uniqueName="26" name="LOT num. / Лот №" queryTableFieldId="26" dataDxfId="49"/>
    <tableColumn id="27" xr3:uid="{3CFDF01C-2110-4904-9F67-CA5BDD532C71}" uniqueName="27" name="Container num./ _x000a_№ контейнера" queryTableFieldId="27" dataDxfId="48"/>
    <tableColumn id="28" xr3:uid="{6D9C3AEC-8568-4945-9822-7326121AE2BE}" uniqueName="28" name="Supplier/_x000a_Поставщик" queryTableFieldId="28" dataDxfId="47"/>
    <tableColumn id="29" xr3:uid="{4C6F67F4-DE26-4669-A8AD-1C444D0323B4}" uniqueName="29" name="Shippers invoice no/ _x000a_Номер инвойса поставщика" queryTableFieldId="29" dataDxfId="46"/>
    <tableColumn id="1" xr3:uid="{422CE8A7-A089-483F-AD03-86A758335FDC}" uniqueName="1" name="Условия поставки" queryTableFieldId="48" dataDxfId="45"/>
    <tableColumn id="31" xr3:uid="{7D01696C-7E2D-4CB4-93BC-1CD1F6A5B2BD}" uniqueName="31" name="Model/_x000a_ Модель" queryTableFieldId="31" dataDxfId="44"/>
    <tableColumn id="32" xr3:uid="{96FE3713-6532-45F6-AB25-30CC2379DC9B}" uniqueName="32" name="Route/ Маршрут (TSR/TCR)" queryTableFieldId="32" dataDxfId="43"/>
    <tableColumn id="33" xr3:uid="{D27E6612-234B-457E-87E0-A4909D52DF73}" uniqueName="33" name="№ HBL date / _x000a_№/ дата коносамента" queryTableFieldId="33" dataDxfId="42"/>
    <tableColumn id="34" xr3:uid="{E6413C8D-B31F-4A38-91EC-FAB9663C3845}" uniqueName="34" name="№ MBL / _x000a_№/ коносамента" queryTableFieldId="34" dataDxfId="41"/>
    <tableColumn id="35" xr3:uid="{4E2F2BFA-5BE9-49B5-AA5B-167709C74547}" uniqueName="35" name="Date on board / Дата погрузки на судно" queryTableFieldId="35" dataDxfId="40"/>
    <tableColumn id="36" xr3:uid="{495FCEE0-A29B-4621-A4D9-05FEC789415B}" uniqueName="36" name="Date of arrival to Sary-Agach/ Дата прибытия на Сары-Агач" queryTableFieldId="36" dataDxfId="39"/>
    <tableColumn id="37" xr3:uid="{5642708B-58F2-4DB9-96AD-804F21B7F6DB}" uniqueName="37" name="CBM on the shipper/ _x000a_CBM по поставщику" queryTableFieldId="37" dataDxfId="38"/>
    <tableColumn id="38" xr3:uid="{8DD201C6-1972-4F2A-B9D4-C04D62190AD3}" uniqueName="38" name="Gross weight of cont// _x000a_Гросс.вес по конт." queryTableFieldId="38" dataDxfId="37"/>
    <tableColumn id="39" xr3:uid="{6618D9C5-1683-489C-A3DA-CEB8404A1C93}" uniqueName="39" name="Transportation cost per supplier/ _x000a_Cтоимость перевозки по поставщикам" queryTableFieldId="39" dataDxfId="36"/>
    <tableColumn id="40" xr3:uid="{BF908EB4-A3E6-4CDE-9952-4CCB87246947}" uniqueName="40" name="Insurance / Страхование" queryTableFieldId="40" dataDxfId="35"/>
    <tableColumn id="41" xr3:uid="{05308627-F3E0-431D-A910-B0CBF115DD85}" uniqueName="41" name="Transportation total amount / Общая стоимость перевозки" queryTableFieldId="41" dataDxfId="34"/>
    <tableColumn id="42" xr3:uid="{C82B05DB-D11B-4987-95C0-26F1B6EEE9B7}" uniqueName="42" name="Container type/ _x000a_Тип контейнера" queryTableFieldId="42" dataDxfId="33"/>
    <tableColumn id="43" xr3:uid="{752EB5F1-EB0F-45D4-8A66-A36F2C22A22E}" uniqueName="43" name="Invoice value / Стоимость груза в к-ре по инвойсу" queryTableFieldId="43" dataDxfId="32"/>
    <tableColumn id="44" xr3:uid="{5039A037-2417-4C14-B5F7-4C1E7C3843AA}" uniqueName="44" name="Transport co invoice no/ _x000a_Номер инвойса ТК" queryTableFieldId="44" dataDxfId="31"/>
    <tableColumn id="46" xr3:uid="{CAA3EF7B-0725-49C7-A940-D76704F37FF5}" uniqueName="46" name="Индекс" queryTableFieldId="46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_xlfn.SINGLE(_xlfn.XLOOKUP("МАКС",#REF!,#REF!,,0,1))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94"/>
  <sheetViews>
    <sheetView tabSelected="1" zoomScale="80" zoomScaleNormal="80" workbookViewId="0">
      <selection activeCell="A4" sqref="A4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7.2187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44">
        <v>488</v>
      </c>
      <c r="B1" s="44"/>
      <c r="C1" s="44"/>
      <c r="D1" s="45" t="str">
        <f>Z5</f>
        <v>CNT-CK-CNRF100-2-CR121-127</v>
      </c>
      <c r="E1" s="45"/>
      <c r="F1" s="45"/>
      <c r="G1" s="45"/>
      <c r="H1" s="46">
        <v>45245</v>
      </c>
      <c r="I1" s="46"/>
      <c r="J1" s="47" t="s">
        <v>178</v>
      </c>
      <c r="K1" s="48"/>
      <c r="L1" s="48"/>
      <c r="M1" s="49"/>
      <c r="N1" s="41" t="s">
        <v>0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spans="1:26" x14ac:dyDescent="0.3">
      <c r="A2" s="23" t="s">
        <v>69</v>
      </c>
      <c r="B2" s="23" t="s">
        <v>70</v>
      </c>
      <c r="C2" s="23" t="s">
        <v>71</v>
      </c>
      <c r="D2" s="23" t="s">
        <v>72</v>
      </c>
      <c r="E2" s="23" t="s">
        <v>73</v>
      </c>
      <c r="F2" s="23" t="s">
        <v>74</v>
      </c>
      <c r="G2" s="23" t="s">
        <v>75</v>
      </c>
      <c r="H2" s="23" t="s">
        <v>76</v>
      </c>
      <c r="I2" s="23" t="s">
        <v>77</v>
      </c>
      <c r="J2" s="23" t="s">
        <v>78</v>
      </c>
      <c r="K2" s="23" t="s">
        <v>79</v>
      </c>
      <c r="L2" s="23" t="s">
        <v>80</v>
      </c>
      <c r="M2" s="23" t="s">
        <v>81</v>
      </c>
      <c r="N2" s="23" t="s">
        <v>82</v>
      </c>
      <c r="O2" s="23" t="s">
        <v>83</v>
      </c>
      <c r="P2" s="23" t="s">
        <v>84</v>
      </c>
      <c r="Q2" s="23" t="s">
        <v>85</v>
      </c>
      <c r="R2" s="23" t="s">
        <v>86</v>
      </c>
      <c r="S2" s="23" t="s">
        <v>87</v>
      </c>
      <c r="T2" s="23" t="s">
        <v>88</v>
      </c>
      <c r="U2" s="23" t="s">
        <v>89</v>
      </c>
      <c r="V2" s="23" t="s">
        <v>90</v>
      </c>
      <c r="W2" s="23" t="s">
        <v>91</v>
      </c>
      <c r="X2" s="23" t="s">
        <v>92</v>
      </c>
      <c r="Y2" s="23" t="s">
        <v>93</v>
      </c>
      <c r="Z2" s="23" t="s">
        <v>94</v>
      </c>
    </row>
    <row r="3" spans="1:26" s="26" customFormat="1" ht="60.6" x14ac:dyDescent="0.3">
      <c r="A3" s="32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28" t="s">
        <v>7</v>
      </c>
      <c r="H3" s="33" t="s">
        <v>8</v>
      </c>
      <c r="I3" s="27" t="s">
        <v>9</v>
      </c>
      <c r="J3" s="29" t="s">
        <v>10</v>
      </c>
      <c r="K3" s="34" t="s">
        <v>11</v>
      </c>
      <c r="L3" s="31" t="s">
        <v>12</v>
      </c>
      <c r="M3" s="31" t="s">
        <v>13</v>
      </c>
      <c r="N3" s="31" t="s">
        <v>14</v>
      </c>
      <c r="O3" s="30" t="s">
        <v>15</v>
      </c>
      <c r="P3" s="30" t="s">
        <v>16</v>
      </c>
      <c r="Q3" s="33" t="s">
        <v>17</v>
      </c>
      <c r="R3" s="29" t="s">
        <v>18</v>
      </c>
      <c r="S3" s="29" t="s">
        <v>19</v>
      </c>
      <c r="T3" s="29" t="s">
        <v>20</v>
      </c>
      <c r="U3" s="30" t="s">
        <v>21</v>
      </c>
      <c r="V3" s="29" t="s">
        <v>22</v>
      </c>
      <c r="W3" s="29" t="s">
        <v>23</v>
      </c>
      <c r="X3" s="31" t="s">
        <v>24</v>
      </c>
      <c r="Y3" s="29" t="s">
        <v>25</v>
      </c>
      <c r="Z3" s="32" t="s">
        <v>26</v>
      </c>
    </row>
    <row r="4" spans="1:26" x14ac:dyDescent="0.3">
      <c r="A4" s="36" t="s">
        <v>27</v>
      </c>
      <c r="B4" s="37"/>
      <c r="C4" s="37"/>
      <c r="D4" s="37"/>
      <c r="E4" s="37"/>
      <c r="F4" s="37"/>
      <c r="G4" s="39"/>
      <c r="H4" s="37"/>
      <c r="I4" s="36"/>
      <c r="J4" s="38"/>
      <c r="K4" s="38"/>
      <c r="L4" s="37"/>
      <c r="M4" s="37"/>
      <c r="N4" s="37"/>
      <c r="O4" s="40"/>
      <c r="P4" s="40"/>
      <c r="Q4" s="37"/>
      <c r="R4" s="38"/>
      <c r="S4" s="38"/>
      <c r="T4" s="38">
        <v>1122700</v>
      </c>
      <c r="U4" s="40">
        <v>45245</v>
      </c>
      <c r="V4" s="38">
        <v>12289.98</v>
      </c>
      <c r="W4" s="38"/>
      <c r="X4" s="37"/>
      <c r="Y4" s="38">
        <v>13797960546</v>
      </c>
      <c r="Z4" s="36"/>
    </row>
    <row r="5" spans="1:26" ht="36" x14ac:dyDescent="0.3">
      <c r="A5" s="36">
        <v>1</v>
      </c>
      <c r="B5" s="37" t="s">
        <v>181</v>
      </c>
      <c r="C5" s="37" t="s">
        <v>179</v>
      </c>
      <c r="D5" s="37" t="s">
        <v>182</v>
      </c>
      <c r="E5" s="37" t="s">
        <v>272</v>
      </c>
      <c r="F5" s="37" t="s">
        <v>273</v>
      </c>
      <c r="G5" s="39">
        <v>532980</v>
      </c>
      <c r="H5" s="37" t="s">
        <v>29</v>
      </c>
      <c r="I5" s="36">
        <v>24.132000000000001</v>
      </c>
      <c r="J5" s="38">
        <v>5840</v>
      </c>
      <c r="K5" s="38" t="s">
        <v>45</v>
      </c>
      <c r="L5" s="37" t="s">
        <v>353</v>
      </c>
      <c r="M5" s="37" t="s">
        <v>359</v>
      </c>
      <c r="N5" s="37" t="s">
        <v>360</v>
      </c>
      <c r="O5" s="40">
        <v>45162</v>
      </c>
      <c r="P5" s="40">
        <v>45233</v>
      </c>
      <c r="Q5" s="37" t="s">
        <v>429</v>
      </c>
      <c r="R5" s="38">
        <v>8400</v>
      </c>
      <c r="S5" s="38">
        <v>0</v>
      </c>
      <c r="T5" s="38">
        <v>8400</v>
      </c>
      <c r="U5" s="40">
        <v>45245</v>
      </c>
      <c r="V5" s="38">
        <v>12289.98</v>
      </c>
      <c r="W5" s="38">
        <v>103235832</v>
      </c>
      <c r="X5" s="37">
        <v>0</v>
      </c>
      <c r="Y5" s="38">
        <v>103235832</v>
      </c>
      <c r="Z5" s="36" t="s">
        <v>431</v>
      </c>
    </row>
    <row r="6" spans="1:26" s="4" customFormat="1" ht="36" x14ac:dyDescent="0.3">
      <c r="A6" s="36">
        <v>2</v>
      </c>
      <c r="B6" s="37" t="s">
        <v>181</v>
      </c>
      <c r="C6" s="37" t="s">
        <v>179</v>
      </c>
      <c r="D6" s="37" t="s">
        <v>183</v>
      </c>
      <c r="E6" s="37" t="s">
        <v>274</v>
      </c>
      <c r="F6" s="37" t="s">
        <v>275</v>
      </c>
      <c r="G6" s="39">
        <v>669312</v>
      </c>
      <c r="H6" s="37" t="s">
        <v>29</v>
      </c>
      <c r="I6" s="36">
        <v>63.71</v>
      </c>
      <c r="J6" s="38">
        <v>19650</v>
      </c>
      <c r="K6" s="38" t="s">
        <v>45</v>
      </c>
      <c r="L6" s="37" t="s">
        <v>354</v>
      </c>
      <c r="M6" s="37" t="s">
        <v>361</v>
      </c>
      <c r="N6" s="37" t="s">
        <v>362</v>
      </c>
      <c r="O6" s="40">
        <v>45169</v>
      </c>
      <c r="P6" s="40">
        <v>45243</v>
      </c>
      <c r="Q6" s="37" t="s">
        <v>46</v>
      </c>
      <c r="R6" s="38">
        <v>12650</v>
      </c>
      <c r="S6" s="38">
        <v>0</v>
      </c>
      <c r="T6" s="38">
        <v>12650</v>
      </c>
      <c r="U6" s="40">
        <v>45245</v>
      </c>
      <c r="V6" s="38">
        <v>12289.98</v>
      </c>
      <c r="W6" s="38">
        <v>155468247</v>
      </c>
      <c r="X6" s="37">
        <v>0</v>
      </c>
      <c r="Y6" s="38">
        <v>155468247</v>
      </c>
      <c r="Z6" s="36" t="s">
        <v>431</v>
      </c>
    </row>
    <row r="7" spans="1:26" s="4" customFormat="1" ht="36" x14ac:dyDescent="0.3">
      <c r="A7" s="36">
        <v>3</v>
      </c>
      <c r="B7" s="37" t="s">
        <v>181</v>
      </c>
      <c r="C7" s="37" t="s">
        <v>179</v>
      </c>
      <c r="D7" s="37" t="s">
        <v>184</v>
      </c>
      <c r="E7" s="37" t="s">
        <v>274</v>
      </c>
      <c r="F7" s="37" t="s">
        <v>276</v>
      </c>
      <c r="G7" s="39">
        <v>669312</v>
      </c>
      <c r="H7" s="37" t="s">
        <v>29</v>
      </c>
      <c r="I7" s="36">
        <v>63.71</v>
      </c>
      <c r="J7" s="38">
        <v>19650</v>
      </c>
      <c r="K7" s="38" t="s">
        <v>45</v>
      </c>
      <c r="L7" s="37" t="s">
        <v>354</v>
      </c>
      <c r="M7" s="37" t="s">
        <v>361</v>
      </c>
      <c r="N7" s="37" t="s">
        <v>362</v>
      </c>
      <c r="O7" s="40">
        <v>45169</v>
      </c>
      <c r="P7" s="40">
        <v>45235</v>
      </c>
      <c r="Q7" s="37" t="s">
        <v>46</v>
      </c>
      <c r="R7" s="38">
        <v>12650</v>
      </c>
      <c r="S7" s="38">
        <v>0</v>
      </c>
      <c r="T7" s="38">
        <v>12650</v>
      </c>
      <c r="U7" s="40">
        <v>45245</v>
      </c>
      <c r="V7" s="38">
        <v>12289.98</v>
      </c>
      <c r="W7" s="38">
        <v>155468247</v>
      </c>
      <c r="X7" s="37">
        <v>0</v>
      </c>
      <c r="Y7" s="38">
        <v>155468247</v>
      </c>
      <c r="Z7" s="36" t="s">
        <v>431</v>
      </c>
    </row>
    <row r="8" spans="1:26" ht="36" x14ac:dyDescent="0.3">
      <c r="A8" s="36">
        <v>4</v>
      </c>
      <c r="B8" s="37" t="s">
        <v>181</v>
      </c>
      <c r="C8" s="37" t="s">
        <v>179</v>
      </c>
      <c r="D8" s="37" t="s">
        <v>185</v>
      </c>
      <c r="E8" s="37" t="s">
        <v>274</v>
      </c>
      <c r="F8" s="37" t="s">
        <v>277</v>
      </c>
      <c r="G8" s="39">
        <v>669312</v>
      </c>
      <c r="H8" s="37" t="s">
        <v>29</v>
      </c>
      <c r="I8" s="36">
        <v>63.71</v>
      </c>
      <c r="J8" s="38">
        <v>19650</v>
      </c>
      <c r="K8" s="38" t="s">
        <v>45</v>
      </c>
      <c r="L8" s="37" t="s">
        <v>354</v>
      </c>
      <c r="M8" s="37" t="s">
        <v>363</v>
      </c>
      <c r="N8" s="37" t="s">
        <v>364</v>
      </c>
      <c r="O8" s="40">
        <v>45175</v>
      </c>
      <c r="P8" s="40">
        <v>45235</v>
      </c>
      <c r="Q8" s="37" t="s">
        <v>46</v>
      </c>
      <c r="R8" s="38">
        <v>12650</v>
      </c>
      <c r="S8" s="38">
        <v>0</v>
      </c>
      <c r="T8" s="38">
        <v>12650</v>
      </c>
      <c r="U8" s="40">
        <v>45245</v>
      </c>
      <c r="V8" s="38">
        <v>12289.98</v>
      </c>
      <c r="W8" s="38">
        <v>155468247</v>
      </c>
      <c r="X8" s="37">
        <v>0</v>
      </c>
      <c r="Y8" s="38">
        <v>155468247</v>
      </c>
      <c r="Z8" s="36" t="s">
        <v>431</v>
      </c>
    </row>
    <row r="9" spans="1:26" ht="36" x14ac:dyDescent="0.3">
      <c r="A9" s="36">
        <v>5</v>
      </c>
      <c r="B9" s="37" t="s">
        <v>181</v>
      </c>
      <c r="C9" s="37" t="s">
        <v>179</v>
      </c>
      <c r="D9" s="37" t="s">
        <v>186</v>
      </c>
      <c r="E9" s="37" t="s">
        <v>274</v>
      </c>
      <c r="F9" s="37" t="s">
        <v>278</v>
      </c>
      <c r="G9" s="39">
        <v>669312</v>
      </c>
      <c r="H9" s="37" t="s">
        <v>29</v>
      </c>
      <c r="I9" s="36">
        <v>63.71</v>
      </c>
      <c r="J9" s="38">
        <v>19650</v>
      </c>
      <c r="K9" s="38" t="s">
        <v>45</v>
      </c>
      <c r="L9" s="37" t="s">
        <v>354</v>
      </c>
      <c r="M9" s="37" t="s">
        <v>363</v>
      </c>
      <c r="N9" s="37" t="s">
        <v>364</v>
      </c>
      <c r="O9" s="40">
        <v>45175</v>
      </c>
      <c r="P9" s="40">
        <v>45235</v>
      </c>
      <c r="Q9" s="37" t="s">
        <v>46</v>
      </c>
      <c r="R9" s="38">
        <v>12650</v>
      </c>
      <c r="S9" s="38">
        <v>0</v>
      </c>
      <c r="T9" s="38">
        <v>12650</v>
      </c>
      <c r="U9" s="40">
        <v>45245</v>
      </c>
      <c r="V9" s="38">
        <v>12289.98</v>
      </c>
      <c r="W9" s="38">
        <v>155468247</v>
      </c>
      <c r="X9" s="37">
        <v>0</v>
      </c>
      <c r="Y9" s="38">
        <v>155468247</v>
      </c>
      <c r="Z9" s="36" t="s">
        <v>431</v>
      </c>
    </row>
    <row r="10" spans="1:26" ht="36" x14ac:dyDescent="0.3">
      <c r="A10" s="36">
        <v>6</v>
      </c>
      <c r="B10" s="37" t="s">
        <v>181</v>
      </c>
      <c r="C10" s="37" t="s">
        <v>179</v>
      </c>
      <c r="D10" s="37" t="s">
        <v>187</v>
      </c>
      <c r="E10" s="37" t="s">
        <v>279</v>
      </c>
      <c r="F10" s="37" t="s">
        <v>280</v>
      </c>
      <c r="G10" s="39">
        <v>512218.8</v>
      </c>
      <c r="H10" s="37" t="s">
        <v>29</v>
      </c>
      <c r="I10" s="36">
        <v>65.42</v>
      </c>
      <c r="J10" s="38">
        <v>16272</v>
      </c>
      <c r="K10" s="38" t="s">
        <v>45</v>
      </c>
      <c r="L10" s="37" t="s">
        <v>353</v>
      </c>
      <c r="M10" s="37" t="s">
        <v>365</v>
      </c>
      <c r="N10" s="37" t="s">
        <v>366</v>
      </c>
      <c r="O10" s="40">
        <v>45176</v>
      </c>
      <c r="P10" s="40">
        <v>45235</v>
      </c>
      <c r="Q10" s="37" t="s">
        <v>46</v>
      </c>
      <c r="R10" s="38">
        <v>12500</v>
      </c>
      <c r="S10" s="38">
        <v>0</v>
      </c>
      <c r="T10" s="38">
        <v>12500</v>
      </c>
      <c r="U10" s="40">
        <v>45245</v>
      </c>
      <c r="V10" s="38">
        <v>12289.98</v>
      </c>
      <c r="W10" s="38">
        <v>153624750</v>
      </c>
      <c r="X10" s="37">
        <v>0</v>
      </c>
      <c r="Y10" s="38">
        <v>153624750</v>
      </c>
      <c r="Z10" s="36" t="s">
        <v>431</v>
      </c>
    </row>
    <row r="11" spans="1:26" ht="36" x14ac:dyDescent="0.3">
      <c r="A11" s="36">
        <v>7</v>
      </c>
      <c r="B11" s="37" t="s">
        <v>181</v>
      </c>
      <c r="C11" s="37" t="s">
        <v>179</v>
      </c>
      <c r="D11" s="37" t="s">
        <v>188</v>
      </c>
      <c r="E11" s="37" t="s">
        <v>279</v>
      </c>
      <c r="F11" s="37" t="s">
        <v>281</v>
      </c>
      <c r="G11" s="39">
        <v>393983.36</v>
      </c>
      <c r="H11" s="37" t="s">
        <v>29</v>
      </c>
      <c r="I11" s="36">
        <v>65.42</v>
      </c>
      <c r="J11" s="38">
        <v>15600</v>
      </c>
      <c r="K11" s="38" t="s">
        <v>45</v>
      </c>
      <c r="L11" s="37" t="s">
        <v>353</v>
      </c>
      <c r="M11" s="37" t="s">
        <v>367</v>
      </c>
      <c r="N11" s="37" t="s">
        <v>368</v>
      </c>
      <c r="O11" s="40">
        <v>45182</v>
      </c>
      <c r="P11" s="40">
        <v>45235</v>
      </c>
      <c r="Q11" s="37" t="s">
        <v>46</v>
      </c>
      <c r="R11" s="38">
        <v>12500</v>
      </c>
      <c r="S11" s="38">
        <v>0</v>
      </c>
      <c r="T11" s="38">
        <v>12500</v>
      </c>
      <c r="U11" s="40">
        <v>45245</v>
      </c>
      <c r="V11" s="38">
        <v>12289.98</v>
      </c>
      <c r="W11" s="38">
        <v>153624750</v>
      </c>
      <c r="X11" s="37">
        <v>0</v>
      </c>
      <c r="Y11" s="38">
        <v>153624750</v>
      </c>
      <c r="Z11" s="36" t="s">
        <v>431</v>
      </c>
    </row>
    <row r="12" spans="1:26" ht="36" x14ac:dyDescent="0.3">
      <c r="A12" s="36">
        <v>8</v>
      </c>
      <c r="B12" s="37" t="s">
        <v>181</v>
      </c>
      <c r="C12" s="37" t="s">
        <v>179</v>
      </c>
      <c r="D12" s="37" t="s">
        <v>189</v>
      </c>
      <c r="E12" s="37" t="s">
        <v>279</v>
      </c>
      <c r="F12" s="37" t="s">
        <v>282</v>
      </c>
      <c r="G12" s="39">
        <v>492907.2</v>
      </c>
      <c r="H12" s="37" t="s">
        <v>29</v>
      </c>
      <c r="I12" s="36">
        <v>65.42</v>
      </c>
      <c r="J12" s="38">
        <v>16272</v>
      </c>
      <c r="K12" s="38" t="s">
        <v>45</v>
      </c>
      <c r="L12" s="37" t="s">
        <v>353</v>
      </c>
      <c r="M12" s="37" t="s">
        <v>367</v>
      </c>
      <c r="N12" s="37" t="s">
        <v>368</v>
      </c>
      <c r="O12" s="40">
        <v>45182</v>
      </c>
      <c r="P12" s="40">
        <v>45235</v>
      </c>
      <c r="Q12" s="37" t="s">
        <v>46</v>
      </c>
      <c r="R12" s="38">
        <v>12500</v>
      </c>
      <c r="S12" s="38">
        <v>0</v>
      </c>
      <c r="T12" s="38">
        <v>12500</v>
      </c>
      <c r="U12" s="40">
        <v>45245</v>
      </c>
      <c r="V12" s="38">
        <v>12289.98</v>
      </c>
      <c r="W12" s="38">
        <v>153624750</v>
      </c>
      <c r="X12" s="37">
        <v>0</v>
      </c>
      <c r="Y12" s="38">
        <v>153624750</v>
      </c>
      <c r="Z12" s="36" t="s">
        <v>431</v>
      </c>
    </row>
    <row r="13" spans="1:26" ht="36" x14ac:dyDescent="0.3">
      <c r="A13" s="36">
        <v>9</v>
      </c>
      <c r="B13" s="37" t="s">
        <v>181</v>
      </c>
      <c r="C13" s="37" t="s">
        <v>179</v>
      </c>
      <c r="D13" s="37" t="s">
        <v>190</v>
      </c>
      <c r="E13" s="37" t="s">
        <v>279</v>
      </c>
      <c r="F13" s="37" t="s">
        <v>283</v>
      </c>
      <c r="G13" s="39">
        <v>460683.36</v>
      </c>
      <c r="H13" s="37" t="s">
        <v>29</v>
      </c>
      <c r="I13" s="36">
        <v>65.42</v>
      </c>
      <c r="J13" s="38">
        <v>16020</v>
      </c>
      <c r="K13" s="38" t="s">
        <v>45</v>
      </c>
      <c r="L13" s="37" t="s">
        <v>353</v>
      </c>
      <c r="M13" s="37" t="s">
        <v>367</v>
      </c>
      <c r="N13" s="37" t="s">
        <v>368</v>
      </c>
      <c r="O13" s="40">
        <v>45182</v>
      </c>
      <c r="P13" s="40">
        <v>45235</v>
      </c>
      <c r="Q13" s="37" t="s">
        <v>46</v>
      </c>
      <c r="R13" s="38">
        <v>12500</v>
      </c>
      <c r="S13" s="38">
        <v>0</v>
      </c>
      <c r="T13" s="38">
        <v>12500</v>
      </c>
      <c r="U13" s="40">
        <v>45245</v>
      </c>
      <c r="V13" s="38">
        <v>12289.98</v>
      </c>
      <c r="W13" s="38">
        <v>153624750</v>
      </c>
      <c r="X13" s="37">
        <v>0</v>
      </c>
      <c r="Y13" s="38">
        <v>153624750</v>
      </c>
      <c r="Z13" s="36" t="s">
        <v>431</v>
      </c>
    </row>
    <row r="14" spans="1:26" ht="36" x14ac:dyDescent="0.3">
      <c r="A14" s="36">
        <v>10</v>
      </c>
      <c r="B14" s="37" t="s">
        <v>181</v>
      </c>
      <c r="C14" s="37" t="s">
        <v>179</v>
      </c>
      <c r="D14" s="37" t="s">
        <v>191</v>
      </c>
      <c r="E14" s="37" t="s">
        <v>284</v>
      </c>
      <c r="F14" s="37" t="s">
        <v>285</v>
      </c>
      <c r="G14" s="39">
        <v>62932.480000000003</v>
      </c>
      <c r="H14" s="37" t="s">
        <v>29</v>
      </c>
      <c r="I14" s="36">
        <v>61.05</v>
      </c>
      <c r="J14" s="38">
        <v>7360</v>
      </c>
      <c r="K14" s="38" t="s">
        <v>45</v>
      </c>
      <c r="L14" s="37" t="s">
        <v>353</v>
      </c>
      <c r="M14" s="37" t="s">
        <v>369</v>
      </c>
      <c r="N14" s="37" t="s">
        <v>370</v>
      </c>
      <c r="O14" s="40">
        <v>45175</v>
      </c>
      <c r="P14" s="40">
        <v>45235</v>
      </c>
      <c r="Q14" s="37" t="s">
        <v>46</v>
      </c>
      <c r="R14" s="38">
        <v>12500</v>
      </c>
      <c r="S14" s="38">
        <v>0</v>
      </c>
      <c r="T14" s="38">
        <v>12500</v>
      </c>
      <c r="U14" s="40">
        <v>45245</v>
      </c>
      <c r="V14" s="38">
        <v>12289.98</v>
      </c>
      <c r="W14" s="38">
        <v>153624750</v>
      </c>
      <c r="X14" s="37">
        <v>0</v>
      </c>
      <c r="Y14" s="38">
        <v>153624750</v>
      </c>
      <c r="Z14" s="36" t="s">
        <v>431</v>
      </c>
    </row>
    <row r="15" spans="1:26" ht="36" x14ac:dyDescent="0.3">
      <c r="A15" s="36">
        <v>11</v>
      </c>
      <c r="B15" s="37" t="s">
        <v>181</v>
      </c>
      <c r="C15" s="37" t="s">
        <v>179</v>
      </c>
      <c r="D15" s="37" t="s">
        <v>192</v>
      </c>
      <c r="E15" s="37" t="s">
        <v>284</v>
      </c>
      <c r="F15" s="37" t="s">
        <v>286</v>
      </c>
      <c r="G15" s="39">
        <v>62932.480000000003</v>
      </c>
      <c r="H15" s="37" t="s">
        <v>29</v>
      </c>
      <c r="I15" s="36">
        <v>61.05</v>
      </c>
      <c r="J15" s="38">
        <v>7360</v>
      </c>
      <c r="K15" s="38" t="s">
        <v>45</v>
      </c>
      <c r="L15" s="37" t="s">
        <v>353</v>
      </c>
      <c r="M15" s="37" t="s">
        <v>369</v>
      </c>
      <c r="N15" s="37" t="s">
        <v>370</v>
      </c>
      <c r="O15" s="40">
        <v>45175</v>
      </c>
      <c r="P15" s="40">
        <v>45235</v>
      </c>
      <c r="Q15" s="37" t="s">
        <v>46</v>
      </c>
      <c r="R15" s="38">
        <v>12500</v>
      </c>
      <c r="S15" s="38">
        <v>0</v>
      </c>
      <c r="T15" s="38">
        <v>12500</v>
      </c>
      <c r="U15" s="40">
        <v>45245</v>
      </c>
      <c r="V15" s="38">
        <v>12289.98</v>
      </c>
      <c r="W15" s="38">
        <v>153624750</v>
      </c>
      <c r="X15" s="37">
        <v>0</v>
      </c>
      <c r="Y15" s="38">
        <v>153624750</v>
      </c>
      <c r="Z15" s="36" t="s">
        <v>431</v>
      </c>
    </row>
    <row r="16" spans="1:26" ht="36" x14ac:dyDescent="0.3">
      <c r="A16" s="36">
        <v>12</v>
      </c>
      <c r="B16" s="37" t="s">
        <v>181</v>
      </c>
      <c r="C16" s="37" t="s">
        <v>179</v>
      </c>
      <c r="D16" s="37" t="s">
        <v>193</v>
      </c>
      <c r="E16" s="37" t="s">
        <v>284</v>
      </c>
      <c r="F16" s="37" t="s">
        <v>287</v>
      </c>
      <c r="G16" s="39">
        <v>62932.480000000003</v>
      </c>
      <c r="H16" s="37" t="s">
        <v>29</v>
      </c>
      <c r="I16" s="36">
        <v>61.05</v>
      </c>
      <c r="J16" s="38">
        <v>7360</v>
      </c>
      <c r="K16" s="38" t="s">
        <v>45</v>
      </c>
      <c r="L16" s="37" t="s">
        <v>353</v>
      </c>
      <c r="M16" s="37" t="s">
        <v>369</v>
      </c>
      <c r="N16" s="37" t="s">
        <v>370</v>
      </c>
      <c r="O16" s="40">
        <v>45175</v>
      </c>
      <c r="P16" s="40">
        <v>45235</v>
      </c>
      <c r="Q16" s="37" t="s">
        <v>46</v>
      </c>
      <c r="R16" s="38">
        <v>12500</v>
      </c>
      <c r="S16" s="38">
        <v>0</v>
      </c>
      <c r="T16" s="38">
        <v>12500</v>
      </c>
      <c r="U16" s="40">
        <v>45245</v>
      </c>
      <c r="V16" s="38">
        <v>12289.98</v>
      </c>
      <c r="W16" s="38">
        <v>153624750</v>
      </c>
      <c r="X16" s="37">
        <v>0</v>
      </c>
      <c r="Y16" s="38">
        <v>153624750</v>
      </c>
      <c r="Z16" s="36" t="s">
        <v>431</v>
      </c>
    </row>
    <row r="17" spans="1:26" ht="36" x14ac:dyDescent="0.3">
      <c r="A17" s="36">
        <v>13</v>
      </c>
      <c r="B17" s="37" t="s">
        <v>181</v>
      </c>
      <c r="C17" s="37" t="s">
        <v>179</v>
      </c>
      <c r="D17" s="37" t="s">
        <v>194</v>
      </c>
      <c r="E17" s="37" t="s">
        <v>284</v>
      </c>
      <c r="F17" s="37" t="s">
        <v>288</v>
      </c>
      <c r="G17" s="39">
        <v>62932.480000000003</v>
      </c>
      <c r="H17" s="37" t="s">
        <v>29</v>
      </c>
      <c r="I17" s="36">
        <v>61.05</v>
      </c>
      <c r="J17" s="38">
        <v>7360</v>
      </c>
      <c r="K17" s="38" t="s">
        <v>45</v>
      </c>
      <c r="L17" s="37" t="s">
        <v>353</v>
      </c>
      <c r="M17" s="37" t="s">
        <v>369</v>
      </c>
      <c r="N17" s="37" t="s">
        <v>370</v>
      </c>
      <c r="O17" s="40">
        <v>45175</v>
      </c>
      <c r="P17" s="40">
        <v>45235</v>
      </c>
      <c r="Q17" s="37" t="s">
        <v>46</v>
      </c>
      <c r="R17" s="38">
        <v>12500</v>
      </c>
      <c r="S17" s="38">
        <v>0</v>
      </c>
      <c r="T17" s="38">
        <v>12500</v>
      </c>
      <c r="U17" s="40">
        <v>45245</v>
      </c>
      <c r="V17" s="38">
        <v>12289.98</v>
      </c>
      <c r="W17" s="38">
        <v>153624750</v>
      </c>
      <c r="X17" s="37">
        <v>0</v>
      </c>
      <c r="Y17" s="38">
        <v>153624750</v>
      </c>
      <c r="Z17" s="36" t="s">
        <v>431</v>
      </c>
    </row>
    <row r="18" spans="1:26" ht="36" x14ac:dyDescent="0.3">
      <c r="A18" s="36">
        <v>14</v>
      </c>
      <c r="B18" s="37" t="s">
        <v>181</v>
      </c>
      <c r="C18" s="37" t="s">
        <v>179</v>
      </c>
      <c r="D18" s="37" t="s">
        <v>195</v>
      </c>
      <c r="E18" s="37" t="s">
        <v>289</v>
      </c>
      <c r="F18" s="37" t="s">
        <v>290</v>
      </c>
      <c r="G18" s="39">
        <v>184504.32000000001</v>
      </c>
      <c r="H18" s="37" t="s">
        <v>29</v>
      </c>
      <c r="I18" s="36">
        <v>65</v>
      </c>
      <c r="J18" s="38" t="s">
        <v>352</v>
      </c>
      <c r="K18" s="38" t="s">
        <v>45</v>
      </c>
      <c r="L18" s="37" t="s">
        <v>353</v>
      </c>
      <c r="M18" s="37" t="s">
        <v>371</v>
      </c>
      <c r="N18" s="37" t="s">
        <v>372</v>
      </c>
      <c r="O18" s="40">
        <v>45168</v>
      </c>
      <c r="P18" s="40">
        <v>45235</v>
      </c>
      <c r="Q18" s="37" t="s">
        <v>46</v>
      </c>
      <c r="R18" s="38">
        <v>12500</v>
      </c>
      <c r="S18" s="38">
        <v>0</v>
      </c>
      <c r="T18" s="38">
        <v>12500</v>
      </c>
      <c r="U18" s="40">
        <v>45245</v>
      </c>
      <c r="V18" s="38">
        <v>12289.98</v>
      </c>
      <c r="W18" s="38">
        <v>153624750</v>
      </c>
      <c r="X18" s="37">
        <v>0</v>
      </c>
      <c r="Y18" s="38">
        <v>153624750</v>
      </c>
      <c r="Z18" s="36" t="s">
        <v>431</v>
      </c>
    </row>
    <row r="19" spans="1:26" ht="36" x14ac:dyDescent="0.3">
      <c r="A19" s="36">
        <v>15</v>
      </c>
      <c r="B19" s="37" t="s">
        <v>181</v>
      </c>
      <c r="C19" s="37" t="s">
        <v>179</v>
      </c>
      <c r="D19" s="37" t="s">
        <v>196</v>
      </c>
      <c r="E19" s="37" t="s">
        <v>289</v>
      </c>
      <c r="F19" s="37" t="s">
        <v>291</v>
      </c>
      <c r="G19" s="39">
        <v>184504.32000000001</v>
      </c>
      <c r="H19" s="37" t="s">
        <v>29</v>
      </c>
      <c r="I19" s="36">
        <v>65</v>
      </c>
      <c r="J19" s="38" t="s">
        <v>352</v>
      </c>
      <c r="K19" s="38" t="s">
        <v>45</v>
      </c>
      <c r="L19" s="37" t="s">
        <v>353</v>
      </c>
      <c r="M19" s="37" t="s">
        <v>371</v>
      </c>
      <c r="N19" s="37" t="s">
        <v>372</v>
      </c>
      <c r="O19" s="40">
        <v>45168</v>
      </c>
      <c r="P19" s="40">
        <v>45235</v>
      </c>
      <c r="Q19" s="37" t="s">
        <v>46</v>
      </c>
      <c r="R19" s="38">
        <v>12500</v>
      </c>
      <c r="S19" s="38">
        <v>0</v>
      </c>
      <c r="T19" s="38">
        <v>12500</v>
      </c>
      <c r="U19" s="40">
        <v>45245</v>
      </c>
      <c r="V19" s="38">
        <v>12289.98</v>
      </c>
      <c r="W19" s="38">
        <v>153624750</v>
      </c>
      <c r="X19" s="37">
        <v>0</v>
      </c>
      <c r="Y19" s="38">
        <v>153624750</v>
      </c>
      <c r="Z19" s="36" t="s">
        <v>431</v>
      </c>
    </row>
    <row r="20" spans="1:26" ht="36" x14ac:dyDescent="0.3">
      <c r="A20" s="36">
        <v>16</v>
      </c>
      <c r="B20" s="37" t="s">
        <v>181</v>
      </c>
      <c r="C20" s="37" t="s">
        <v>179</v>
      </c>
      <c r="D20" s="37" t="s">
        <v>197</v>
      </c>
      <c r="E20" s="37" t="s">
        <v>289</v>
      </c>
      <c r="F20" s="37" t="s">
        <v>292</v>
      </c>
      <c r="G20" s="39">
        <v>184504.32000000001</v>
      </c>
      <c r="H20" s="37" t="s">
        <v>29</v>
      </c>
      <c r="I20" s="36">
        <v>65</v>
      </c>
      <c r="J20" s="38" t="s">
        <v>352</v>
      </c>
      <c r="K20" s="38" t="s">
        <v>45</v>
      </c>
      <c r="L20" s="37" t="s">
        <v>353</v>
      </c>
      <c r="M20" s="37" t="s">
        <v>371</v>
      </c>
      <c r="N20" s="37" t="s">
        <v>372</v>
      </c>
      <c r="O20" s="40">
        <v>45168</v>
      </c>
      <c r="P20" s="40">
        <v>45235</v>
      </c>
      <c r="Q20" s="37" t="s">
        <v>46</v>
      </c>
      <c r="R20" s="38">
        <v>12500</v>
      </c>
      <c r="S20" s="38">
        <v>0</v>
      </c>
      <c r="T20" s="38">
        <v>12500</v>
      </c>
      <c r="U20" s="40">
        <v>45245</v>
      </c>
      <c r="V20" s="38">
        <v>12289.98</v>
      </c>
      <c r="W20" s="38">
        <v>153624750</v>
      </c>
      <c r="X20" s="37">
        <v>0</v>
      </c>
      <c r="Y20" s="38">
        <v>153624750</v>
      </c>
      <c r="Z20" s="36" t="s">
        <v>431</v>
      </c>
    </row>
    <row r="21" spans="1:26" ht="36" x14ac:dyDescent="0.3">
      <c r="A21" s="36">
        <v>17</v>
      </c>
      <c r="B21" s="37" t="s">
        <v>181</v>
      </c>
      <c r="C21" s="37" t="s">
        <v>179</v>
      </c>
      <c r="D21" s="37" t="s">
        <v>198</v>
      </c>
      <c r="E21" s="37" t="s">
        <v>293</v>
      </c>
      <c r="F21" s="37" t="s">
        <v>294</v>
      </c>
      <c r="G21" s="39">
        <v>294519.33</v>
      </c>
      <c r="H21" s="37" t="s">
        <v>29</v>
      </c>
      <c r="I21" s="36">
        <v>65</v>
      </c>
      <c r="J21" s="38">
        <v>11802</v>
      </c>
      <c r="K21" s="38" t="s">
        <v>45</v>
      </c>
      <c r="L21" s="37" t="s">
        <v>355</v>
      </c>
      <c r="M21" s="37" t="s">
        <v>373</v>
      </c>
      <c r="N21" s="37" t="s">
        <v>374</v>
      </c>
      <c r="O21" s="40">
        <v>45174</v>
      </c>
      <c r="P21" s="40">
        <v>45235</v>
      </c>
      <c r="Q21" s="37" t="s">
        <v>46</v>
      </c>
      <c r="R21" s="38">
        <v>13500</v>
      </c>
      <c r="S21" s="38">
        <v>0</v>
      </c>
      <c r="T21" s="38">
        <v>13500</v>
      </c>
      <c r="U21" s="40">
        <v>45245</v>
      </c>
      <c r="V21" s="38">
        <v>12289.98</v>
      </c>
      <c r="W21" s="38">
        <v>165914730</v>
      </c>
      <c r="X21" s="37">
        <v>0</v>
      </c>
      <c r="Y21" s="38">
        <v>165914730</v>
      </c>
      <c r="Z21" s="36" t="s">
        <v>431</v>
      </c>
    </row>
    <row r="22" spans="1:26" ht="36" x14ac:dyDescent="0.3">
      <c r="A22" s="36">
        <v>18</v>
      </c>
      <c r="B22" s="37" t="s">
        <v>181</v>
      </c>
      <c r="C22" s="37" t="s">
        <v>179</v>
      </c>
      <c r="D22" s="37" t="s">
        <v>199</v>
      </c>
      <c r="E22" s="37" t="s">
        <v>293</v>
      </c>
      <c r="F22" s="37" t="s">
        <v>295</v>
      </c>
      <c r="G22" s="39">
        <v>294519.33</v>
      </c>
      <c r="H22" s="37" t="s">
        <v>29</v>
      </c>
      <c r="I22" s="36">
        <v>65</v>
      </c>
      <c r="J22" s="38">
        <v>11802</v>
      </c>
      <c r="K22" s="38" t="s">
        <v>45</v>
      </c>
      <c r="L22" s="37" t="s">
        <v>355</v>
      </c>
      <c r="M22" s="37" t="s">
        <v>373</v>
      </c>
      <c r="N22" s="37" t="s">
        <v>374</v>
      </c>
      <c r="O22" s="40">
        <v>45174</v>
      </c>
      <c r="P22" s="40">
        <v>45235</v>
      </c>
      <c r="Q22" s="37" t="s">
        <v>46</v>
      </c>
      <c r="R22" s="38">
        <v>13500</v>
      </c>
      <c r="S22" s="38">
        <v>0</v>
      </c>
      <c r="T22" s="38">
        <v>13500</v>
      </c>
      <c r="U22" s="40">
        <v>45245</v>
      </c>
      <c r="V22" s="38">
        <v>12289.98</v>
      </c>
      <c r="W22" s="38">
        <v>165914730</v>
      </c>
      <c r="X22" s="37">
        <v>0</v>
      </c>
      <c r="Y22" s="38">
        <v>165914730</v>
      </c>
      <c r="Z22" s="36" t="s">
        <v>431</v>
      </c>
    </row>
    <row r="23" spans="1:26" ht="36" x14ac:dyDescent="0.3">
      <c r="A23" s="36">
        <v>19</v>
      </c>
      <c r="B23" s="37" t="s">
        <v>181</v>
      </c>
      <c r="C23" s="37" t="s">
        <v>179</v>
      </c>
      <c r="D23" s="37" t="s">
        <v>200</v>
      </c>
      <c r="E23" s="37" t="s">
        <v>293</v>
      </c>
      <c r="F23" s="37" t="s">
        <v>296</v>
      </c>
      <c r="G23" s="39">
        <v>294519.33</v>
      </c>
      <c r="H23" s="37" t="s">
        <v>29</v>
      </c>
      <c r="I23" s="36">
        <v>65</v>
      </c>
      <c r="J23" s="38">
        <v>11802</v>
      </c>
      <c r="K23" s="38" t="s">
        <v>45</v>
      </c>
      <c r="L23" s="37" t="s">
        <v>355</v>
      </c>
      <c r="M23" s="37" t="s">
        <v>373</v>
      </c>
      <c r="N23" s="37" t="s">
        <v>374</v>
      </c>
      <c r="O23" s="40">
        <v>45174</v>
      </c>
      <c r="P23" s="40">
        <v>45235</v>
      </c>
      <c r="Q23" s="37" t="s">
        <v>46</v>
      </c>
      <c r="R23" s="38">
        <v>13500</v>
      </c>
      <c r="S23" s="38">
        <v>0</v>
      </c>
      <c r="T23" s="38">
        <v>13500</v>
      </c>
      <c r="U23" s="40">
        <v>45245</v>
      </c>
      <c r="V23" s="38">
        <v>12289.98</v>
      </c>
      <c r="W23" s="38">
        <v>165914730</v>
      </c>
      <c r="X23" s="37">
        <v>0</v>
      </c>
      <c r="Y23" s="38">
        <v>165914730</v>
      </c>
      <c r="Z23" s="36" t="s">
        <v>431</v>
      </c>
    </row>
    <row r="24" spans="1:26" ht="36" x14ac:dyDescent="0.3">
      <c r="A24" s="36">
        <v>20</v>
      </c>
      <c r="B24" s="37" t="s">
        <v>181</v>
      </c>
      <c r="C24" s="37" t="s">
        <v>179</v>
      </c>
      <c r="D24" s="37" t="s">
        <v>201</v>
      </c>
      <c r="E24" s="37" t="s">
        <v>293</v>
      </c>
      <c r="F24" s="37" t="s">
        <v>297</v>
      </c>
      <c r="G24" s="39">
        <v>294519.33</v>
      </c>
      <c r="H24" s="37" t="s">
        <v>29</v>
      </c>
      <c r="I24" s="36">
        <v>65</v>
      </c>
      <c r="J24" s="38">
        <v>11844</v>
      </c>
      <c r="K24" s="38" t="s">
        <v>45</v>
      </c>
      <c r="L24" s="37" t="s">
        <v>355</v>
      </c>
      <c r="M24" s="37" t="s">
        <v>373</v>
      </c>
      <c r="N24" s="37" t="s">
        <v>374</v>
      </c>
      <c r="O24" s="40">
        <v>45174</v>
      </c>
      <c r="P24" s="40">
        <v>45235</v>
      </c>
      <c r="Q24" s="37" t="s">
        <v>46</v>
      </c>
      <c r="R24" s="38">
        <v>13500</v>
      </c>
      <c r="S24" s="38">
        <v>0</v>
      </c>
      <c r="T24" s="38">
        <v>13500</v>
      </c>
      <c r="U24" s="40">
        <v>45245</v>
      </c>
      <c r="V24" s="38">
        <v>12289.98</v>
      </c>
      <c r="W24" s="38">
        <v>165914730</v>
      </c>
      <c r="X24" s="37">
        <v>0</v>
      </c>
      <c r="Y24" s="38">
        <v>165914730</v>
      </c>
      <c r="Z24" s="36" t="s">
        <v>431</v>
      </c>
    </row>
    <row r="25" spans="1:26" ht="36" x14ac:dyDescent="0.3">
      <c r="A25" s="36">
        <v>21</v>
      </c>
      <c r="B25" s="37" t="s">
        <v>181</v>
      </c>
      <c r="C25" s="37" t="s">
        <v>179</v>
      </c>
      <c r="D25" s="37" t="s">
        <v>202</v>
      </c>
      <c r="E25" s="37" t="s">
        <v>293</v>
      </c>
      <c r="F25" s="37" t="s">
        <v>298</v>
      </c>
      <c r="G25" s="39">
        <v>294519.33</v>
      </c>
      <c r="H25" s="37" t="s">
        <v>29</v>
      </c>
      <c r="I25" s="36">
        <v>65</v>
      </c>
      <c r="J25" s="38">
        <v>11844</v>
      </c>
      <c r="K25" s="38" t="s">
        <v>45</v>
      </c>
      <c r="L25" s="37" t="s">
        <v>355</v>
      </c>
      <c r="M25" s="37" t="s">
        <v>373</v>
      </c>
      <c r="N25" s="37" t="s">
        <v>374</v>
      </c>
      <c r="O25" s="40">
        <v>45174</v>
      </c>
      <c r="P25" s="40">
        <v>45235</v>
      </c>
      <c r="Q25" s="37" t="s">
        <v>46</v>
      </c>
      <c r="R25" s="38">
        <v>13500</v>
      </c>
      <c r="S25" s="38">
        <v>0</v>
      </c>
      <c r="T25" s="38">
        <v>13500</v>
      </c>
      <c r="U25" s="40">
        <v>45245</v>
      </c>
      <c r="V25" s="38">
        <v>12289.98</v>
      </c>
      <c r="W25" s="38">
        <v>165914730</v>
      </c>
      <c r="X25" s="37">
        <v>0</v>
      </c>
      <c r="Y25" s="38">
        <v>165914730</v>
      </c>
      <c r="Z25" s="36" t="s">
        <v>431</v>
      </c>
    </row>
    <row r="26" spans="1:26" ht="36" x14ac:dyDescent="0.3">
      <c r="A26" s="36">
        <v>22</v>
      </c>
      <c r="B26" s="37" t="s">
        <v>181</v>
      </c>
      <c r="C26" s="37" t="s">
        <v>179</v>
      </c>
      <c r="D26" s="37" t="s">
        <v>203</v>
      </c>
      <c r="E26" s="37" t="s">
        <v>293</v>
      </c>
      <c r="F26" s="37" t="s">
        <v>299</v>
      </c>
      <c r="G26" s="39">
        <v>294519.33</v>
      </c>
      <c r="H26" s="37" t="s">
        <v>29</v>
      </c>
      <c r="I26" s="36">
        <v>65</v>
      </c>
      <c r="J26" s="38">
        <v>11844</v>
      </c>
      <c r="K26" s="38" t="s">
        <v>45</v>
      </c>
      <c r="L26" s="37" t="s">
        <v>355</v>
      </c>
      <c r="M26" s="37" t="s">
        <v>373</v>
      </c>
      <c r="N26" s="37" t="s">
        <v>374</v>
      </c>
      <c r="O26" s="40">
        <v>45174</v>
      </c>
      <c r="P26" s="40">
        <v>45235</v>
      </c>
      <c r="Q26" s="37" t="s">
        <v>46</v>
      </c>
      <c r="R26" s="38">
        <v>13500</v>
      </c>
      <c r="S26" s="38">
        <v>0</v>
      </c>
      <c r="T26" s="38">
        <v>13500</v>
      </c>
      <c r="U26" s="40">
        <v>45245</v>
      </c>
      <c r="V26" s="38">
        <v>12289.98</v>
      </c>
      <c r="W26" s="38">
        <v>165914730</v>
      </c>
      <c r="X26" s="37">
        <v>0</v>
      </c>
      <c r="Y26" s="38">
        <v>165914730</v>
      </c>
      <c r="Z26" s="36" t="s">
        <v>431</v>
      </c>
    </row>
    <row r="27" spans="1:26" ht="36" x14ac:dyDescent="0.3">
      <c r="A27" s="36">
        <v>23</v>
      </c>
      <c r="B27" s="37" t="s">
        <v>181</v>
      </c>
      <c r="C27" s="37" t="s">
        <v>179</v>
      </c>
      <c r="D27" s="37" t="s">
        <v>204</v>
      </c>
      <c r="E27" s="37" t="s">
        <v>293</v>
      </c>
      <c r="F27" s="37" t="s">
        <v>300</v>
      </c>
      <c r="G27" s="39">
        <v>294519.33</v>
      </c>
      <c r="H27" s="37" t="s">
        <v>29</v>
      </c>
      <c r="I27" s="36">
        <v>65</v>
      </c>
      <c r="J27" s="38">
        <v>11844</v>
      </c>
      <c r="K27" s="38" t="s">
        <v>45</v>
      </c>
      <c r="L27" s="37" t="s">
        <v>355</v>
      </c>
      <c r="M27" s="37" t="s">
        <v>373</v>
      </c>
      <c r="N27" s="37" t="s">
        <v>374</v>
      </c>
      <c r="O27" s="40">
        <v>45174</v>
      </c>
      <c r="P27" s="40">
        <v>45235</v>
      </c>
      <c r="Q27" s="37" t="s">
        <v>46</v>
      </c>
      <c r="R27" s="38">
        <v>13500</v>
      </c>
      <c r="S27" s="38">
        <v>0</v>
      </c>
      <c r="T27" s="38">
        <v>13500</v>
      </c>
      <c r="U27" s="40">
        <v>45245</v>
      </c>
      <c r="V27" s="38">
        <v>12289.98</v>
      </c>
      <c r="W27" s="38">
        <v>165914730</v>
      </c>
      <c r="X27" s="37">
        <v>0</v>
      </c>
      <c r="Y27" s="38">
        <v>165914730</v>
      </c>
      <c r="Z27" s="36" t="s">
        <v>431</v>
      </c>
    </row>
    <row r="28" spans="1:26" ht="36" x14ac:dyDescent="0.3">
      <c r="A28" s="36">
        <v>24</v>
      </c>
      <c r="B28" s="37" t="s">
        <v>181</v>
      </c>
      <c r="C28" s="37" t="s">
        <v>179</v>
      </c>
      <c r="D28" s="37" t="s">
        <v>205</v>
      </c>
      <c r="E28" s="37" t="s">
        <v>293</v>
      </c>
      <c r="F28" s="37" t="s">
        <v>301</v>
      </c>
      <c r="G28" s="39">
        <v>294519.33</v>
      </c>
      <c r="H28" s="37" t="s">
        <v>29</v>
      </c>
      <c r="I28" s="36">
        <v>65</v>
      </c>
      <c r="J28" s="38">
        <v>11844</v>
      </c>
      <c r="K28" s="38" t="s">
        <v>45</v>
      </c>
      <c r="L28" s="37" t="s">
        <v>355</v>
      </c>
      <c r="M28" s="37" t="s">
        <v>373</v>
      </c>
      <c r="N28" s="37" t="s">
        <v>374</v>
      </c>
      <c r="O28" s="40">
        <v>45174</v>
      </c>
      <c r="P28" s="40">
        <v>45235</v>
      </c>
      <c r="Q28" s="37" t="s">
        <v>46</v>
      </c>
      <c r="R28" s="38">
        <v>13500</v>
      </c>
      <c r="S28" s="38">
        <v>0</v>
      </c>
      <c r="T28" s="38">
        <v>13500</v>
      </c>
      <c r="U28" s="40">
        <v>45245</v>
      </c>
      <c r="V28" s="38">
        <v>12289.98</v>
      </c>
      <c r="W28" s="38">
        <v>165914730</v>
      </c>
      <c r="X28" s="37">
        <v>0</v>
      </c>
      <c r="Y28" s="38">
        <v>165914730</v>
      </c>
      <c r="Z28" s="36" t="s">
        <v>431</v>
      </c>
    </row>
    <row r="29" spans="1:26" ht="36" x14ac:dyDescent="0.3">
      <c r="A29" s="36">
        <v>25</v>
      </c>
      <c r="B29" s="37" t="s">
        <v>181</v>
      </c>
      <c r="C29" s="37" t="s">
        <v>179</v>
      </c>
      <c r="D29" s="37" t="s">
        <v>206</v>
      </c>
      <c r="E29" s="37" t="s">
        <v>284</v>
      </c>
      <c r="F29" s="37" t="s">
        <v>302</v>
      </c>
      <c r="G29" s="39">
        <v>94398.720000000001</v>
      </c>
      <c r="H29" s="37" t="s">
        <v>29</v>
      </c>
      <c r="I29" s="36">
        <v>61.86</v>
      </c>
      <c r="J29" s="38">
        <v>10080</v>
      </c>
      <c r="K29" s="38" t="s">
        <v>45</v>
      </c>
      <c r="L29" s="37" t="s">
        <v>353</v>
      </c>
      <c r="M29" s="37" t="s">
        <v>375</v>
      </c>
      <c r="N29" s="37" t="s">
        <v>376</v>
      </c>
      <c r="O29" s="40">
        <v>45181</v>
      </c>
      <c r="P29" s="40">
        <v>45235</v>
      </c>
      <c r="Q29" s="37" t="s">
        <v>46</v>
      </c>
      <c r="R29" s="38">
        <v>12500</v>
      </c>
      <c r="S29" s="38">
        <v>0</v>
      </c>
      <c r="T29" s="38">
        <v>12500</v>
      </c>
      <c r="U29" s="40">
        <v>45245</v>
      </c>
      <c r="V29" s="38">
        <v>12289.98</v>
      </c>
      <c r="W29" s="38">
        <v>153624750</v>
      </c>
      <c r="X29" s="37">
        <v>0</v>
      </c>
      <c r="Y29" s="38">
        <v>153624750</v>
      </c>
      <c r="Z29" s="36" t="s">
        <v>431</v>
      </c>
    </row>
    <row r="30" spans="1:26" ht="36" x14ac:dyDescent="0.3">
      <c r="A30" s="36">
        <v>26</v>
      </c>
      <c r="B30" s="37" t="s">
        <v>181</v>
      </c>
      <c r="C30" s="37" t="s">
        <v>179</v>
      </c>
      <c r="D30" s="37" t="s">
        <v>207</v>
      </c>
      <c r="E30" s="37" t="s">
        <v>284</v>
      </c>
      <c r="F30" s="37" t="s">
        <v>303</v>
      </c>
      <c r="G30" s="39">
        <v>94398.720000000001</v>
      </c>
      <c r="H30" s="37" t="s">
        <v>29</v>
      </c>
      <c r="I30" s="36">
        <v>61.86</v>
      </c>
      <c r="J30" s="38">
        <v>10080</v>
      </c>
      <c r="K30" s="38" t="s">
        <v>45</v>
      </c>
      <c r="L30" s="37" t="s">
        <v>353</v>
      </c>
      <c r="M30" s="37" t="s">
        <v>375</v>
      </c>
      <c r="N30" s="37" t="s">
        <v>376</v>
      </c>
      <c r="O30" s="40">
        <v>45181</v>
      </c>
      <c r="P30" s="40">
        <v>45235</v>
      </c>
      <c r="Q30" s="37" t="s">
        <v>46</v>
      </c>
      <c r="R30" s="38">
        <v>12500</v>
      </c>
      <c r="S30" s="38">
        <v>0</v>
      </c>
      <c r="T30" s="38">
        <v>12500</v>
      </c>
      <c r="U30" s="40">
        <v>45245</v>
      </c>
      <c r="V30" s="38">
        <v>12289.98</v>
      </c>
      <c r="W30" s="38">
        <v>153624750</v>
      </c>
      <c r="X30" s="37">
        <v>0</v>
      </c>
      <c r="Y30" s="38">
        <v>153624750</v>
      </c>
      <c r="Z30" s="36" t="s">
        <v>431</v>
      </c>
    </row>
    <row r="31" spans="1:26" ht="36" x14ac:dyDescent="0.3">
      <c r="A31" s="36">
        <v>27</v>
      </c>
      <c r="B31" s="37" t="s">
        <v>181</v>
      </c>
      <c r="C31" s="37" t="s">
        <v>179</v>
      </c>
      <c r="D31" s="37" t="s">
        <v>208</v>
      </c>
      <c r="E31" s="37" t="s">
        <v>284</v>
      </c>
      <c r="F31" s="37" t="s">
        <v>304</v>
      </c>
      <c r="G31" s="39">
        <v>94398.720000000001</v>
      </c>
      <c r="H31" s="37" t="s">
        <v>29</v>
      </c>
      <c r="I31" s="36">
        <v>61.86</v>
      </c>
      <c r="J31" s="38">
        <v>10080</v>
      </c>
      <c r="K31" s="38" t="s">
        <v>45</v>
      </c>
      <c r="L31" s="37" t="s">
        <v>353</v>
      </c>
      <c r="M31" s="37" t="s">
        <v>375</v>
      </c>
      <c r="N31" s="37" t="s">
        <v>376</v>
      </c>
      <c r="O31" s="40">
        <v>45181</v>
      </c>
      <c r="P31" s="40">
        <v>45235</v>
      </c>
      <c r="Q31" s="37" t="s">
        <v>46</v>
      </c>
      <c r="R31" s="38">
        <v>12500</v>
      </c>
      <c r="S31" s="38">
        <v>0</v>
      </c>
      <c r="T31" s="38">
        <v>12500</v>
      </c>
      <c r="U31" s="40">
        <v>45245</v>
      </c>
      <c r="V31" s="38">
        <v>12289.98</v>
      </c>
      <c r="W31" s="38">
        <v>153624750</v>
      </c>
      <c r="X31" s="37">
        <v>0</v>
      </c>
      <c r="Y31" s="38">
        <v>153624750</v>
      </c>
      <c r="Z31" s="36" t="s">
        <v>431</v>
      </c>
    </row>
    <row r="32" spans="1:26" ht="36" x14ac:dyDescent="0.3">
      <c r="A32" s="36">
        <v>28</v>
      </c>
      <c r="B32" s="37" t="s">
        <v>181</v>
      </c>
      <c r="C32" s="37" t="s">
        <v>179</v>
      </c>
      <c r="D32" s="37" t="s">
        <v>209</v>
      </c>
      <c r="E32" s="37" t="s">
        <v>284</v>
      </c>
      <c r="F32" s="37" t="s">
        <v>305</v>
      </c>
      <c r="G32" s="39">
        <v>94398.720000000001</v>
      </c>
      <c r="H32" s="37" t="s">
        <v>29</v>
      </c>
      <c r="I32" s="36">
        <v>61.86</v>
      </c>
      <c r="J32" s="38">
        <v>10080</v>
      </c>
      <c r="K32" s="38" t="s">
        <v>45</v>
      </c>
      <c r="L32" s="37" t="s">
        <v>353</v>
      </c>
      <c r="M32" s="37" t="s">
        <v>375</v>
      </c>
      <c r="N32" s="37" t="s">
        <v>376</v>
      </c>
      <c r="O32" s="40">
        <v>45181</v>
      </c>
      <c r="P32" s="40">
        <v>45235</v>
      </c>
      <c r="Q32" s="37" t="s">
        <v>46</v>
      </c>
      <c r="R32" s="38">
        <v>12500</v>
      </c>
      <c r="S32" s="38">
        <v>0</v>
      </c>
      <c r="T32" s="38">
        <v>12500</v>
      </c>
      <c r="U32" s="40">
        <v>45245</v>
      </c>
      <c r="V32" s="38">
        <v>12289.98</v>
      </c>
      <c r="W32" s="38">
        <v>153624750</v>
      </c>
      <c r="X32" s="37">
        <v>0</v>
      </c>
      <c r="Y32" s="38">
        <v>153624750</v>
      </c>
      <c r="Z32" s="36" t="s">
        <v>431</v>
      </c>
    </row>
    <row r="33" spans="1:26" ht="36" x14ac:dyDescent="0.3">
      <c r="A33" s="36">
        <v>29</v>
      </c>
      <c r="B33" s="37" t="s">
        <v>181</v>
      </c>
      <c r="C33" s="37" t="s">
        <v>179</v>
      </c>
      <c r="D33" s="37" t="s">
        <v>210</v>
      </c>
      <c r="E33" s="37" t="s">
        <v>284</v>
      </c>
      <c r="F33" s="37" t="s">
        <v>306</v>
      </c>
      <c r="G33" s="39">
        <v>94398.720000000001</v>
      </c>
      <c r="H33" s="37" t="s">
        <v>29</v>
      </c>
      <c r="I33" s="36">
        <v>61.86</v>
      </c>
      <c r="J33" s="38">
        <v>10080</v>
      </c>
      <c r="K33" s="38" t="s">
        <v>45</v>
      </c>
      <c r="L33" s="37" t="s">
        <v>353</v>
      </c>
      <c r="M33" s="37" t="s">
        <v>375</v>
      </c>
      <c r="N33" s="37" t="s">
        <v>376</v>
      </c>
      <c r="O33" s="40">
        <v>45181</v>
      </c>
      <c r="P33" s="40">
        <v>45235</v>
      </c>
      <c r="Q33" s="37" t="s">
        <v>46</v>
      </c>
      <c r="R33" s="38">
        <v>12500</v>
      </c>
      <c r="S33" s="38">
        <v>0</v>
      </c>
      <c r="T33" s="38">
        <v>12500</v>
      </c>
      <c r="U33" s="40">
        <v>45245</v>
      </c>
      <c r="V33" s="38">
        <v>12289.98</v>
      </c>
      <c r="W33" s="38">
        <v>153624750</v>
      </c>
      <c r="X33" s="37">
        <v>0</v>
      </c>
      <c r="Y33" s="38">
        <v>153624750</v>
      </c>
      <c r="Z33" s="36" t="s">
        <v>431</v>
      </c>
    </row>
    <row r="34" spans="1:26" ht="36" x14ac:dyDescent="0.3">
      <c r="A34" s="36">
        <v>30</v>
      </c>
      <c r="B34" s="37" t="s">
        <v>181</v>
      </c>
      <c r="C34" s="37" t="s">
        <v>179</v>
      </c>
      <c r="D34" s="37" t="s">
        <v>211</v>
      </c>
      <c r="E34" s="37" t="s">
        <v>284</v>
      </c>
      <c r="F34" s="37" t="s">
        <v>307</v>
      </c>
      <c r="G34" s="39">
        <v>94398.720000000001</v>
      </c>
      <c r="H34" s="37" t="s">
        <v>29</v>
      </c>
      <c r="I34" s="36">
        <v>61.86</v>
      </c>
      <c r="J34" s="38">
        <v>10080</v>
      </c>
      <c r="K34" s="38" t="s">
        <v>45</v>
      </c>
      <c r="L34" s="37" t="s">
        <v>353</v>
      </c>
      <c r="M34" s="37" t="s">
        <v>375</v>
      </c>
      <c r="N34" s="37" t="s">
        <v>376</v>
      </c>
      <c r="O34" s="40">
        <v>45181</v>
      </c>
      <c r="P34" s="40">
        <v>45235</v>
      </c>
      <c r="Q34" s="37" t="s">
        <v>46</v>
      </c>
      <c r="R34" s="38">
        <v>12500</v>
      </c>
      <c r="S34" s="38">
        <v>0</v>
      </c>
      <c r="T34" s="38">
        <v>12500</v>
      </c>
      <c r="U34" s="40">
        <v>45245</v>
      </c>
      <c r="V34" s="38">
        <v>12289.98</v>
      </c>
      <c r="W34" s="38">
        <v>153624750</v>
      </c>
      <c r="X34" s="37">
        <v>0</v>
      </c>
      <c r="Y34" s="38">
        <v>153624750</v>
      </c>
      <c r="Z34" s="36" t="s">
        <v>431</v>
      </c>
    </row>
    <row r="35" spans="1:26" ht="36" x14ac:dyDescent="0.3">
      <c r="A35" s="36">
        <v>31</v>
      </c>
      <c r="B35" s="37" t="s">
        <v>181</v>
      </c>
      <c r="C35" s="37" t="s">
        <v>179</v>
      </c>
      <c r="D35" s="37" t="s">
        <v>212</v>
      </c>
      <c r="E35" s="37" t="s">
        <v>289</v>
      </c>
      <c r="F35" s="37" t="s">
        <v>308</v>
      </c>
      <c r="G35" s="39">
        <v>188798.4</v>
      </c>
      <c r="H35" s="37" t="s">
        <v>29</v>
      </c>
      <c r="I35" s="36">
        <v>62.38</v>
      </c>
      <c r="J35" s="38">
        <v>13843.2</v>
      </c>
      <c r="K35" s="38" t="s">
        <v>45</v>
      </c>
      <c r="L35" s="37" t="s">
        <v>353</v>
      </c>
      <c r="M35" s="37" t="s">
        <v>377</v>
      </c>
      <c r="N35" s="37" t="s">
        <v>378</v>
      </c>
      <c r="O35" s="40">
        <v>45175</v>
      </c>
      <c r="P35" s="40">
        <v>45235</v>
      </c>
      <c r="Q35" s="37" t="s">
        <v>46</v>
      </c>
      <c r="R35" s="38">
        <v>12500</v>
      </c>
      <c r="S35" s="38">
        <v>0</v>
      </c>
      <c r="T35" s="38">
        <v>12500</v>
      </c>
      <c r="U35" s="40">
        <v>45245</v>
      </c>
      <c r="V35" s="38">
        <v>12289.98</v>
      </c>
      <c r="W35" s="38">
        <v>153624750</v>
      </c>
      <c r="X35" s="37">
        <v>0</v>
      </c>
      <c r="Y35" s="38">
        <v>153624750</v>
      </c>
      <c r="Z35" s="36" t="s">
        <v>431</v>
      </c>
    </row>
    <row r="36" spans="1:26" ht="36" x14ac:dyDescent="0.3">
      <c r="A36" s="36">
        <v>32</v>
      </c>
      <c r="B36" s="37" t="s">
        <v>181</v>
      </c>
      <c r="C36" s="37" t="s">
        <v>179</v>
      </c>
      <c r="D36" s="37" t="s">
        <v>213</v>
      </c>
      <c r="E36" s="37" t="s">
        <v>289</v>
      </c>
      <c r="F36" s="37" t="s">
        <v>309</v>
      </c>
      <c r="G36" s="39">
        <v>188798.4</v>
      </c>
      <c r="H36" s="37" t="s">
        <v>29</v>
      </c>
      <c r="I36" s="36">
        <v>62.38</v>
      </c>
      <c r="J36" s="38">
        <v>13843.2</v>
      </c>
      <c r="K36" s="38" t="s">
        <v>45</v>
      </c>
      <c r="L36" s="37" t="s">
        <v>353</v>
      </c>
      <c r="M36" s="37" t="s">
        <v>377</v>
      </c>
      <c r="N36" s="37" t="s">
        <v>378</v>
      </c>
      <c r="O36" s="40">
        <v>45175</v>
      </c>
      <c r="P36" s="40">
        <v>45235</v>
      </c>
      <c r="Q36" s="37" t="s">
        <v>46</v>
      </c>
      <c r="R36" s="38">
        <v>12500</v>
      </c>
      <c r="S36" s="38">
        <v>0</v>
      </c>
      <c r="T36" s="38">
        <v>12500</v>
      </c>
      <c r="U36" s="40">
        <v>45245</v>
      </c>
      <c r="V36" s="38">
        <v>12289.98</v>
      </c>
      <c r="W36" s="38">
        <v>153624750</v>
      </c>
      <c r="X36" s="37">
        <v>0</v>
      </c>
      <c r="Y36" s="38">
        <v>153624750</v>
      </c>
      <c r="Z36" s="36" t="s">
        <v>431</v>
      </c>
    </row>
    <row r="37" spans="1:26" ht="36" x14ac:dyDescent="0.3">
      <c r="A37" s="36">
        <v>33</v>
      </c>
      <c r="B37" s="37" t="s">
        <v>181</v>
      </c>
      <c r="C37" s="37" t="s">
        <v>179</v>
      </c>
      <c r="D37" s="37" t="s">
        <v>214</v>
      </c>
      <c r="E37" s="37" t="s">
        <v>289</v>
      </c>
      <c r="F37" s="37" t="s">
        <v>310</v>
      </c>
      <c r="G37" s="39">
        <v>188798.4</v>
      </c>
      <c r="H37" s="37" t="s">
        <v>29</v>
      </c>
      <c r="I37" s="36">
        <v>62.38</v>
      </c>
      <c r="J37" s="38">
        <v>13843.2</v>
      </c>
      <c r="K37" s="38" t="s">
        <v>45</v>
      </c>
      <c r="L37" s="37" t="s">
        <v>353</v>
      </c>
      <c r="M37" s="37" t="s">
        <v>377</v>
      </c>
      <c r="N37" s="37" t="s">
        <v>378</v>
      </c>
      <c r="O37" s="40">
        <v>45175</v>
      </c>
      <c r="P37" s="40">
        <v>45235</v>
      </c>
      <c r="Q37" s="37" t="s">
        <v>46</v>
      </c>
      <c r="R37" s="38">
        <v>12500</v>
      </c>
      <c r="S37" s="38">
        <v>0</v>
      </c>
      <c r="T37" s="38">
        <v>12500</v>
      </c>
      <c r="U37" s="40">
        <v>45245</v>
      </c>
      <c r="V37" s="38">
        <v>12289.98</v>
      </c>
      <c r="W37" s="38">
        <v>153624750</v>
      </c>
      <c r="X37" s="37">
        <v>0</v>
      </c>
      <c r="Y37" s="38">
        <v>153624750</v>
      </c>
      <c r="Z37" s="36" t="s">
        <v>431</v>
      </c>
    </row>
    <row r="38" spans="1:26" ht="36" x14ac:dyDescent="0.3">
      <c r="A38" s="36">
        <v>34</v>
      </c>
      <c r="B38" s="37" t="s">
        <v>181</v>
      </c>
      <c r="C38" s="37" t="s">
        <v>179</v>
      </c>
      <c r="D38" s="37" t="s">
        <v>215</v>
      </c>
      <c r="E38" s="37" t="s">
        <v>289</v>
      </c>
      <c r="F38" s="37" t="s">
        <v>311</v>
      </c>
      <c r="G38" s="39">
        <v>162656.64000000001</v>
      </c>
      <c r="H38" s="37" t="s">
        <v>29</v>
      </c>
      <c r="I38" s="36">
        <v>67</v>
      </c>
      <c r="J38" s="38">
        <v>12522.24</v>
      </c>
      <c r="K38" s="38" t="s">
        <v>45</v>
      </c>
      <c r="L38" s="37" t="s">
        <v>353</v>
      </c>
      <c r="M38" s="37" t="s">
        <v>377</v>
      </c>
      <c r="N38" s="37" t="s">
        <v>378</v>
      </c>
      <c r="O38" s="40">
        <v>45175</v>
      </c>
      <c r="P38" s="40">
        <v>45235</v>
      </c>
      <c r="Q38" s="37" t="s">
        <v>46</v>
      </c>
      <c r="R38" s="38">
        <v>12500</v>
      </c>
      <c r="S38" s="38">
        <v>0</v>
      </c>
      <c r="T38" s="38">
        <v>12500</v>
      </c>
      <c r="U38" s="40">
        <v>45245</v>
      </c>
      <c r="V38" s="38">
        <v>12289.98</v>
      </c>
      <c r="W38" s="38">
        <v>153624750</v>
      </c>
      <c r="X38" s="37">
        <v>0</v>
      </c>
      <c r="Y38" s="38">
        <v>153624750</v>
      </c>
      <c r="Z38" s="36" t="s">
        <v>431</v>
      </c>
    </row>
    <row r="39" spans="1:26" ht="36" x14ac:dyDescent="0.3">
      <c r="A39" s="36">
        <v>35</v>
      </c>
      <c r="B39" s="37" t="s">
        <v>181</v>
      </c>
      <c r="C39" s="37" t="s">
        <v>179</v>
      </c>
      <c r="D39" s="37" t="s">
        <v>216</v>
      </c>
      <c r="E39" s="37" t="s">
        <v>289</v>
      </c>
      <c r="F39" s="37" t="s">
        <v>312</v>
      </c>
      <c r="G39" s="39">
        <v>162656.64000000001</v>
      </c>
      <c r="H39" s="37" t="s">
        <v>29</v>
      </c>
      <c r="I39" s="36">
        <v>67</v>
      </c>
      <c r="J39" s="38">
        <v>12522.24</v>
      </c>
      <c r="K39" s="38" t="s">
        <v>45</v>
      </c>
      <c r="L39" s="37" t="s">
        <v>353</v>
      </c>
      <c r="M39" s="37" t="s">
        <v>377</v>
      </c>
      <c r="N39" s="37" t="s">
        <v>378</v>
      </c>
      <c r="O39" s="40">
        <v>45175</v>
      </c>
      <c r="P39" s="40">
        <v>45235</v>
      </c>
      <c r="Q39" s="37" t="s">
        <v>46</v>
      </c>
      <c r="R39" s="38">
        <v>12500</v>
      </c>
      <c r="S39" s="38">
        <v>0</v>
      </c>
      <c r="T39" s="38">
        <v>12500</v>
      </c>
      <c r="U39" s="40">
        <v>45245</v>
      </c>
      <c r="V39" s="38">
        <v>12289.98</v>
      </c>
      <c r="W39" s="38">
        <v>153624750</v>
      </c>
      <c r="X39" s="37">
        <v>0</v>
      </c>
      <c r="Y39" s="38">
        <v>153624750</v>
      </c>
      <c r="Z39" s="36" t="s">
        <v>431</v>
      </c>
    </row>
    <row r="40" spans="1:26" ht="36" x14ac:dyDescent="0.3">
      <c r="A40" s="36">
        <v>36</v>
      </c>
      <c r="B40" s="37" t="s">
        <v>181</v>
      </c>
      <c r="C40" s="37" t="s">
        <v>179</v>
      </c>
      <c r="D40" s="37" t="s">
        <v>217</v>
      </c>
      <c r="E40" s="37" t="s">
        <v>313</v>
      </c>
      <c r="F40" s="37" t="s">
        <v>314</v>
      </c>
      <c r="G40" s="39">
        <v>1044904.64</v>
      </c>
      <c r="H40" s="37" t="s">
        <v>29</v>
      </c>
      <c r="I40" s="36">
        <v>51.39</v>
      </c>
      <c r="J40" s="38">
        <v>19113</v>
      </c>
      <c r="K40" s="38" t="s">
        <v>45</v>
      </c>
      <c r="L40" s="37" t="s">
        <v>354</v>
      </c>
      <c r="M40" s="37" t="s">
        <v>379</v>
      </c>
      <c r="N40" s="37" t="s">
        <v>380</v>
      </c>
      <c r="O40" s="40">
        <v>45182</v>
      </c>
      <c r="P40" s="40">
        <v>45235</v>
      </c>
      <c r="Q40" s="37" t="s">
        <v>46</v>
      </c>
      <c r="R40" s="38">
        <v>12650</v>
      </c>
      <c r="S40" s="38">
        <v>0</v>
      </c>
      <c r="T40" s="38">
        <v>12650</v>
      </c>
      <c r="U40" s="40">
        <v>45245</v>
      </c>
      <c r="V40" s="38">
        <v>12289.98</v>
      </c>
      <c r="W40" s="38">
        <v>155468247</v>
      </c>
      <c r="X40" s="37">
        <v>0</v>
      </c>
      <c r="Y40" s="38">
        <v>155468247</v>
      </c>
      <c r="Z40" s="36" t="s">
        <v>431</v>
      </c>
    </row>
    <row r="41" spans="1:26" ht="36" x14ac:dyDescent="0.3">
      <c r="A41" s="36">
        <v>37</v>
      </c>
      <c r="B41" s="37" t="s">
        <v>181</v>
      </c>
      <c r="C41" s="37" t="s">
        <v>179</v>
      </c>
      <c r="D41" s="37" t="s">
        <v>218</v>
      </c>
      <c r="E41" s="37" t="s">
        <v>315</v>
      </c>
      <c r="F41" s="37" t="s">
        <v>316</v>
      </c>
      <c r="G41" s="39">
        <v>54801.08</v>
      </c>
      <c r="H41" s="37" t="s">
        <v>29</v>
      </c>
      <c r="I41" s="36">
        <v>54</v>
      </c>
      <c r="J41" s="38">
        <v>5723</v>
      </c>
      <c r="K41" s="38" t="s">
        <v>45</v>
      </c>
      <c r="L41" s="37" t="s">
        <v>353</v>
      </c>
      <c r="M41" s="37" t="s">
        <v>381</v>
      </c>
      <c r="N41" s="37" t="s">
        <v>382</v>
      </c>
      <c r="O41" s="40">
        <v>45176</v>
      </c>
      <c r="P41" s="40">
        <v>45235</v>
      </c>
      <c r="Q41" s="37" t="s">
        <v>46</v>
      </c>
      <c r="R41" s="38">
        <v>12500</v>
      </c>
      <c r="S41" s="38">
        <v>0</v>
      </c>
      <c r="T41" s="38">
        <v>12500</v>
      </c>
      <c r="U41" s="40">
        <v>45245</v>
      </c>
      <c r="V41" s="38">
        <v>12289.98</v>
      </c>
      <c r="W41" s="38">
        <v>153624750</v>
      </c>
      <c r="X41" s="37">
        <v>0</v>
      </c>
      <c r="Y41" s="38">
        <v>153624750</v>
      </c>
      <c r="Z41" s="36" t="s">
        <v>431</v>
      </c>
    </row>
    <row r="42" spans="1:26" ht="36" x14ac:dyDescent="0.3">
      <c r="A42" s="36">
        <v>38</v>
      </c>
      <c r="B42" s="37" t="s">
        <v>181</v>
      </c>
      <c r="C42" s="37" t="s">
        <v>179</v>
      </c>
      <c r="D42" s="37" t="s">
        <v>219</v>
      </c>
      <c r="E42" s="37" t="s">
        <v>317</v>
      </c>
      <c r="F42" s="37" t="s">
        <v>433</v>
      </c>
      <c r="G42" s="39">
        <v>50747.4</v>
      </c>
      <c r="H42" s="37" t="s">
        <v>29</v>
      </c>
      <c r="I42" s="36">
        <v>65.47</v>
      </c>
      <c r="J42" s="38">
        <v>4412.58</v>
      </c>
      <c r="K42" s="38" t="s">
        <v>45</v>
      </c>
      <c r="L42" s="37" t="s">
        <v>356</v>
      </c>
      <c r="M42" s="37" t="s">
        <v>383</v>
      </c>
      <c r="N42" s="37" t="s">
        <v>384</v>
      </c>
      <c r="O42" s="40">
        <v>45177</v>
      </c>
      <c r="P42" s="40">
        <v>45235</v>
      </c>
      <c r="Q42" s="37" t="s">
        <v>46</v>
      </c>
      <c r="R42" s="38">
        <v>11900</v>
      </c>
      <c r="S42" s="38">
        <v>0</v>
      </c>
      <c r="T42" s="38">
        <v>11900</v>
      </c>
      <c r="U42" s="40">
        <v>45245</v>
      </c>
      <c r="V42" s="38">
        <v>12289.98</v>
      </c>
      <c r="W42" s="38">
        <v>146250762</v>
      </c>
      <c r="X42" s="37">
        <v>0</v>
      </c>
      <c r="Y42" s="38">
        <v>146250762</v>
      </c>
      <c r="Z42" s="36" t="s">
        <v>431</v>
      </c>
    </row>
    <row r="43" spans="1:26" ht="36" x14ac:dyDescent="0.3">
      <c r="A43" s="36">
        <v>39</v>
      </c>
      <c r="B43" s="37" t="s">
        <v>181</v>
      </c>
      <c r="C43" s="37" t="s">
        <v>179</v>
      </c>
      <c r="D43" s="37" t="s">
        <v>220</v>
      </c>
      <c r="E43" s="37" t="s">
        <v>317</v>
      </c>
      <c r="F43" s="37" t="s">
        <v>318</v>
      </c>
      <c r="G43" s="39">
        <v>52970.879999999997</v>
      </c>
      <c r="H43" s="37" t="s">
        <v>29</v>
      </c>
      <c r="I43" s="36">
        <v>64.84</v>
      </c>
      <c r="J43" s="38">
        <v>2216</v>
      </c>
      <c r="K43" s="38" t="s">
        <v>45</v>
      </c>
      <c r="L43" s="37" t="s">
        <v>356</v>
      </c>
      <c r="M43" s="37" t="s">
        <v>385</v>
      </c>
      <c r="N43" s="37" t="s">
        <v>384</v>
      </c>
      <c r="O43" s="40">
        <v>45177</v>
      </c>
      <c r="P43" s="40">
        <v>45235</v>
      </c>
      <c r="Q43" s="37" t="s">
        <v>46</v>
      </c>
      <c r="R43" s="38">
        <v>11900</v>
      </c>
      <c r="S43" s="38">
        <v>0</v>
      </c>
      <c r="T43" s="38">
        <v>11900</v>
      </c>
      <c r="U43" s="40">
        <v>45245</v>
      </c>
      <c r="V43" s="38">
        <v>12289.98</v>
      </c>
      <c r="W43" s="38">
        <v>146250762</v>
      </c>
      <c r="X43" s="37">
        <v>0</v>
      </c>
      <c r="Y43" s="38">
        <v>146250762</v>
      </c>
      <c r="Z43" s="36" t="s">
        <v>431</v>
      </c>
    </row>
    <row r="44" spans="1:26" ht="36" x14ac:dyDescent="0.3">
      <c r="A44" s="36">
        <v>40</v>
      </c>
      <c r="B44" s="37" t="s">
        <v>181</v>
      </c>
      <c r="C44" s="37" t="s">
        <v>179</v>
      </c>
      <c r="D44" s="37" t="s">
        <v>221</v>
      </c>
      <c r="E44" s="37" t="s">
        <v>317</v>
      </c>
      <c r="F44" s="37" t="s">
        <v>432</v>
      </c>
      <c r="G44" s="39">
        <v>39120.6</v>
      </c>
      <c r="H44" s="37" t="s">
        <v>29</v>
      </c>
      <c r="I44" s="36">
        <v>65.62</v>
      </c>
      <c r="J44" s="38">
        <v>3555.58</v>
      </c>
      <c r="K44" s="38" t="s">
        <v>45</v>
      </c>
      <c r="L44" s="37" t="s">
        <v>356</v>
      </c>
      <c r="M44" s="37" t="s">
        <v>386</v>
      </c>
      <c r="N44" s="37" t="s">
        <v>384</v>
      </c>
      <c r="O44" s="40">
        <v>45177</v>
      </c>
      <c r="P44" s="40">
        <v>45235</v>
      </c>
      <c r="Q44" s="37" t="s">
        <v>46</v>
      </c>
      <c r="R44" s="38">
        <v>11900</v>
      </c>
      <c r="S44" s="38">
        <v>0</v>
      </c>
      <c r="T44" s="38">
        <v>11900</v>
      </c>
      <c r="U44" s="40">
        <v>45245</v>
      </c>
      <c r="V44" s="38">
        <v>12289.98</v>
      </c>
      <c r="W44" s="38">
        <v>146250762</v>
      </c>
      <c r="X44" s="37">
        <v>0</v>
      </c>
      <c r="Y44" s="38">
        <v>146250762</v>
      </c>
      <c r="Z44" s="36" t="s">
        <v>431</v>
      </c>
    </row>
    <row r="45" spans="1:26" ht="36" x14ac:dyDescent="0.3">
      <c r="A45" s="36">
        <v>41</v>
      </c>
      <c r="B45" s="37" t="s">
        <v>181</v>
      </c>
      <c r="C45" s="37" t="s">
        <v>179</v>
      </c>
      <c r="D45" s="37" t="s">
        <v>222</v>
      </c>
      <c r="E45" s="37" t="s">
        <v>317</v>
      </c>
      <c r="F45" s="37" t="s">
        <v>319</v>
      </c>
      <c r="G45" s="39">
        <v>61113.599999999999</v>
      </c>
      <c r="H45" s="37" t="s">
        <v>29</v>
      </c>
      <c r="I45" s="36">
        <v>64.8</v>
      </c>
      <c r="J45" s="38">
        <v>2312</v>
      </c>
      <c r="K45" s="38" t="s">
        <v>45</v>
      </c>
      <c r="L45" s="37" t="s">
        <v>356</v>
      </c>
      <c r="M45" s="37" t="s">
        <v>387</v>
      </c>
      <c r="N45" s="37" t="s">
        <v>384</v>
      </c>
      <c r="O45" s="40">
        <v>45176</v>
      </c>
      <c r="P45" s="40">
        <v>45235</v>
      </c>
      <c r="Q45" s="37" t="s">
        <v>46</v>
      </c>
      <c r="R45" s="38">
        <v>11900</v>
      </c>
      <c r="S45" s="38">
        <v>0</v>
      </c>
      <c r="T45" s="38">
        <v>11900</v>
      </c>
      <c r="U45" s="40">
        <v>45245</v>
      </c>
      <c r="V45" s="38">
        <v>12289.98</v>
      </c>
      <c r="W45" s="38">
        <v>146250762</v>
      </c>
      <c r="X45" s="37">
        <v>0</v>
      </c>
      <c r="Y45" s="38">
        <v>146250762</v>
      </c>
      <c r="Z45" s="36" t="s">
        <v>431</v>
      </c>
    </row>
    <row r="46" spans="1:26" ht="36" x14ac:dyDescent="0.3">
      <c r="A46" s="36">
        <v>42</v>
      </c>
      <c r="B46" s="37" t="s">
        <v>181</v>
      </c>
      <c r="C46" s="37" t="s">
        <v>179</v>
      </c>
      <c r="D46" s="37" t="s">
        <v>223</v>
      </c>
      <c r="E46" s="37" t="s">
        <v>315</v>
      </c>
      <c r="F46" s="37" t="s">
        <v>320</v>
      </c>
      <c r="G46" s="39">
        <v>59207.55</v>
      </c>
      <c r="H46" s="37" t="s">
        <v>29</v>
      </c>
      <c r="I46" s="36">
        <v>55.78</v>
      </c>
      <c r="J46" s="38">
        <v>5912</v>
      </c>
      <c r="K46" s="38" t="s">
        <v>45</v>
      </c>
      <c r="L46" s="37" t="s">
        <v>353</v>
      </c>
      <c r="M46" s="37" t="s">
        <v>388</v>
      </c>
      <c r="N46" s="37" t="s">
        <v>389</v>
      </c>
      <c r="O46" s="40">
        <v>45183</v>
      </c>
      <c r="P46" s="40">
        <v>45235</v>
      </c>
      <c r="Q46" s="37" t="s">
        <v>46</v>
      </c>
      <c r="R46" s="38">
        <v>12500</v>
      </c>
      <c r="S46" s="38">
        <v>0</v>
      </c>
      <c r="T46" s="38">
        <v>12500</v>
      </c>
      <c r="U46" s="40">
        <v>45245</v>
      </c>
      <c r="V46" s="38">
        <v>12289.98</v>
      </c>
      <c r="W46" s="38">
        <v>153624750</v>
      </c>
      <c r="X46" s="37">
        <v>0</v>
      </c>
      <c r="Y46" s="38">
        <v>153624750</v>
      </c>
      <c r="Z46" s="36" t="s">
        <v>431</v>
      </c>
    </row>
    <row r="47" spans="1:26" ht="36" x14ac:dyDescent="0.3">
      <c r="A47" s="36">
        <v>43</v>
      </c>
      <c r="B47" s="37" t="s">
        <v>181</v>
      </c>
      <c r="C47" s="37" t="s">
        <v>179</v>
      </c>
      <c r="D47" s="37" t="s">
        <v>224</v>
      </c>
      <c r="E47" s="37" t="s">
        <v>321</v>
      </c>
      <c r="F47" s="37" t="s">
        <v>322</v>
      </c>
      <c r="G47" s="39">
        <v>506225.96</v>
      </c>
      <c r="H47" s="37" t="s">
        <v>29</v>
      </c>
      <c r="I47" s="36">
        <v>54.08</v>
      </c>
      <c r="J47" s="38">
        <v>4024</v>
      </c>
      <c r="K47" s="38" t="s">
        <v>45</v>
      </c>
      <c r="L47" s="37" t="s">
        <v>353</v>
      </c>
      <c r="M47" s="37" t="s">
        <v>390</v>
      </c>
      <c r="N47" s="37" t="s">
        <v>391</v>
      </c>
      <c r="O47" s="40">
        <v>45182</v>
      </c>
      <c r="P47" s="40">
        <v>45235</v>
      </c>
      <c r="Q47" s="37" t="s">
        <v>46</v>
      </c>
      <c r="R47" s="38">
        <v>12500</v>
      </c>
      <c r="S47" s="38">
        <v>0</v>
      </c>
      <c r="T47" s="38">
        <v>12500</v>
      </c>
      <c r="U47" s="40">
        <v>45245</v>
      </c>
      <c r="V47" s="38">
        <v>12289.98</v>
      </c>
      <c r="W47" s="38">
        <v>153624750</v>
      </c>
      <c r="X47" s="37">
        <v>0</v>
      </c>
      <c r="Y47" s="38">
        <v>153624750</v>
      </c>
      <c r="Z47" s="36" t="s">
        <v>431</v>
      </c>
    </row>
    <row r="48" spans="1:26" ht="36" x14ac:dyDescent="0.3">
      <c r="A48" s="36">
        <v>44</v>
      </c>
      <c r="B48" s="37" t="s">
        <v>181</v>
      </c>
      <c r="C48" s="37" t="s">
        <v>179</v>
      </c>
      <c r="D48" s="37" t="s">
        <v>225</v>
      </c>
      <c r="E48" s="37" t="s">
        <v>323</v>
      </c>
      <c r="F48" s="37" t="s">
        <v>324</v>
      </c>
      <c r="G48" s="39">
        <v>703958.4</v>
      </c>
      <c r="H48" s="37" t="s">
        <v>29</v>
      </c>
      <c r="I48" s="36">
        <v>57.18</v>
      </c>
      <c r="J48" s="38">
        <v>4999.96</v>
      </c>
      <c r="K48" s="38" t="s">
        <v>45</v>
      </c>
      <c r="L48" s="37" t="s">
        <v>357</v>
      </c>
      <c r="M48" s="37" t="s">
        <v>392</v>
      </c>
      <c r="N48" s="37" t="s">
        <v>393</v>
      </c>
      <c r="O48" s="40">
        <v>45184</v>
      </c>
      <c r="P48" s="40">
        <v>45235</v>
      </c>
      <c r="Q48" s="37" t="s">
        <v>46</v>
      </c>
      <c r="R48" s="38">
        <v>13100</v>
      </c>
      <c r="S48" s="38">
        <v>0</v>
      </c>
      <c r="T48" s="38">
        <v>13100</v>
      </c>
      <c r="U48" s="40">
        <v>45245</v>
      </c>
      <c r="V48" s="38">
        <v>12289.98</v>
      </c>
      <c r="W48" s="38">
        <v>160998738</v>
      </c>
      <c r="X48" s="37">
        <v>0</v>
      </c>
      <c r="Y48" s="38">
        <v>160998738</v>
      </c>
      <c r="Z48" s="36" t="s">
        <v>431</v>
      </c>
    </row>
    <row r="49" spans="1:26" ht="36" x14ac:dyDescent="0.3">
      <c r="A49" s="36">
        <v>45</v>
      </c>
      <c r="B49" s="37" t="s">
        <v>181</v>
      </c>
      <c r="C49" s="37" t="s">
        <v>179</v>
      </c>
      <c r="D49" s="37" t="s">
        <v>226</v>
      </c>
      <c r="E49" s="37" t="s">
        <v>323</v>
      </c>
      <c r="F49" s="37" t="s">
        <v>325</v>
      </c>
      <c r="G49" s="39">
        <v>703958.4</v>
      </c>
      <c r="H49" s="37" t="s">
        <v>29</v>
      </c>
      <c r="I49" s="36">
        <v>57.18</v>
      </c>
      <c r="J49" s="38">
        <v>4999.96</v>
      </c>
      <c r="K49" s="38" t="s">
        <v>45</v>
      </c>
      <c r="L49" s="37" t="s">
        <v>357</v>
      </c>
      <c r="M49" s="37" t="s">
        <v>392</v>
      </c>
      <c r="N49" s="37" t="s">
        <v>393</v>
      </c>
      <c r="O49" s="40">
        <v>45184</v>
      </c>
      <c r="P49" s="40">
        <v>45235</v>
      </c>
      <c r="Q49" s="37" t="s">
        <v>46</v>
      </c>
      <c r="R49" s="38">
        <v>13100</v>
      </c>
      <c r="S49" s="38">
        <v>0</v>
      </c>
      <c r="T49" s="38">
        <v>13100</v>
      </c>
      <c r="U49" s="40">
        <v>45245</v>
      </c>
      <c r="V49" s="38">
        <v>12289.98</v>
      </c>
      <c r="W49" s="38">
        <v>160998738</v>
      </c>
      <c r="X49" s="37">
        <v>0</v>
      </c>
      <c r="Y49" s="38">
        <v>160998738</v>
      </c>
      <c r="Z49" s="36" t="s">
        <v>431</v>
      </c>
    </row>
    <row r="50" spans="1:26" ht="36" x14ac:dyDescent="0.3">
      <c r="A50" s="36">
        <v>46</v>
      </c>
      <c r="B50" s="37" t="s">
        <v>181</v>
      </c>
      <c r="C50" s="37" t="s">
        <v>179</v>
      </c>
      <c r="D50" s="37" t="s">
        <v>227</v>
      </c>
      <c r="E50" s="37" t="s">
        <v>323</v>
      </c>
      <c r="F50" s="37" t="s">
        <v>326</v>
      </c>
      <c r="G50" s="39">
        <v>299097.59999999998</v>
      </c>
      <c r="H50" s="37" t="s">
        <v>29</v>
      </c>
      <c r="I50" s="36">
        <v>57.18</v>
      </c>
      <c r="J50" s="38">
        <v>4999.96</v>
      </c>
      <c r="K50" s="38" t="s">
        <v>45</v>
      </c>
      <c r="L50" s="37" t="s">
        <v>357</v>
      </c>
      <c r="M50" s="37" t="s">
        <v>392</v>
      </c>
      <c r="N50" s="37" t="s">
        <v>393</v>
      </c>
      <c r="O50" s="40">
        <v>45184</v>
      </c>
      <c r="P50" s="40">
        <v>45235</v>
      </c>
      <c r="Q50" s="37" t="s">
        <v>46</v>
      </c>
      <c r="R50" s="38">
        <v>13100</v>
      </c>
      <c r="S50" s="38">
        <v>0</v>
      </c>
      <c r="T50" s="38">
        <v>13100</v>
      </c>
      <c r="U50" s="40">
        <v>45245</v>
      </c>
      <c r="V50" s="38">
        <v>12289.98</v>
      </c>
      <c r="W50" s="38">
        <v>160998738</v>
      </c>
      <c r="X50" s="37">
        <v>0</v>
      </c>
      <c r="Y50" s="38">
        <v>160998738</v>
      </c>
      <c r="Z50" s="36" t="s">
        <v>431</v>
      </c>
    </row>
    <row r="51" spans="1:26" ht="36" x14ac:dyDescent="0.3">
      <c r="A51" s="36">
        <v>47</v>
      </c>
      <c r="B51" s="37" t="s">
        <v>181</v>
      </c>
      <c r="C51" s="37" t="s">
        <v>179</v>
      </c>
      <c r="D51" s="37" t="s">
        <v>228</v>
      </c>
      <c r="E51" s="37" t="s">
        <v>323</v>
      </c>
      <c r="F51" s="37" t="s">
        <v>327</v>
      </c>
      <c r="G51" s="39">
        <v>299097.59999999998</v>
      </c>
      <c r="H51" s="37" t="s">
        <v>29</v>
      </c>
      <c r="I51" s="36">
        <v>57.18</v>
      </c>
      <c r="J51" s="38">
        <v>4999.96</v>
      </c>
      <c r="K51" s="38" t="s">
        <v>45</v>
      </c>
      <c r="L51" s="37" t="s">
        <v>357</v>
      </c>
      <c r="M51" s="37" t="s">
        <v>392</v>
      </c>
      <c r="N51" s="37" t="s">
        <v>393</v>
      </c>
      <c r="O51" s="40">
        <v>45184</v>
      </c>
      <c r="P51" s="40">
        <v>45235</v>
      </c>
      <c r="Q51" s="37" t="s">
        <v>46</v>
      </c>
      <c r="R51" s="38">
        <v>13100</v>
      </c>
      <c r="S51" s="38">
        <v>0</v>
      </c>
      <c r="T51" s="38">
        <v>13100</v>
      </c>
      <c r="U51" s="40">
        <v>45245</v>
      </c>
      <c r="V51" s="38">
        <v>12289.98</v>
      </c>
      <c r="W51" s="38">
        <v>160998738</v>
      </c>
      <c r="X51" s="37">
        <v>0</v>
      </c>
      <c r="Y51" s="38">
        <v>160998738</v>
      </c>
      <c r="Z51" s="36" t="s">
        <v>431</v>
      </c>
    </row>
    <row r="52" spans="1:26" ht="36" x14ac:dyDescent="0.3">
      <c r="A52" s="36">
        <v>48</v>
      </c>
      <c r="B52" s="37" t="s">
        <v>181</v>
      </c>
      <c r="C52" s="37" t="s">
        <v>179</v>
      </c>
      <c r="D52" s="37" t="s">
        <v>229</v>
      </c>
      <c r="E52" s="37" t="s">
        <v>328</v>
      </c>
      <c r="F52" s="37">
        <v>95154798</v>
      </c>
      <c r="G52" s="39">
        <v>878031</v>
      </c>
      <c r="H52" s="37" t="s">
        <v>29</v>
      </c>
      <c r="I52" s="36">
        <v>31.61</v>
      </c>
      <c r="J52" s="38">
        <v>23658</v>
      </c>
      <c r="K52" s="38" t="s">
        <v>45</v>
      </c>
      <c r="L52" s="37" t="s">
        <v>353</v>
      </c>
      <c r="M52" s="37" t="s">
        <v>394</v>
      </c>
      <c r="N52" s="37" t="s">
        <v>395</v>
      </c>
      <c r="O52" s="40">
        <v>45188</v>
      </c>
      <c r="P52" s="40">
        <v>45243</v>
      </c>
      <c r="Q52" s="37" t="s">
        <v>46</v>
      </c>
      <c r="R52" s="38">
        <v>12500</v>
      </c>
      <c r="S52" s="38">
        <v>0</v>
      </c>
      <c r="T52" s="38">
        <v>12500</v>
      </c>
      <c r="U52" s="40">
        <v>45245</v>
      </c>
      <c r="V52" s="38">
        <v>12289.98</v>
      </c>
      <c r="W52" s="38">
        <v>153624750</v>
      </c>
      <c r="X52" s="37">
        <v>0</v>
      </c>
      <c r="Y52" s="38">
        <v>153624750</v>
      </c>
      <c r="Z52" s="36" t="s">
        <v>431</v>
      </c>
    </row>
    <row r="53" spans="1:26" ht="36" x14ac:dyDescent="0.3">
      <c r="A53" s="36">
        <v>49</v>
      </c>
      <c r="B53" s="37" t="s">
        <v>181</v>
      </c>
      <c r="C53" s="37" t="s">
        <v>179</v>
      </c>
      <c r="D53" s="37" t="s">
        <v>230</v>
      </c>
      <c r="E53" s="37" t="s">
        <v>329</v>
      </c>
      <c r="F53" s="37" t="s">
        <v>330</v>
      </c>
      <c r="G53" s="39">
        <v>28484.23</v>
      </c>
      <c r="H53" s="37" t="s">
        <v>29</v>
      </c>
      <c r="I53" s="36">
        <v>64.64</v>
      </c>
      <c r="J53" s="38">
        <v>7566.5</v>
      </c>
      <c r="K53" s="38" t="s">
        <v>45</v>
      </c>
      <c r="L53" s="37" t="s">
        <v>353</v>
      </c>
      <c r="M53" s="37" t="s">
        <v>396</v>
      </c>
      <c r="N53" s="37" t="s">
        <v>397</v>
      </c>
      <c r="O53" s="40">
        <v>45183</v>
      </c>
      <c r="P53" s="40">
        <v>45237</v>
      </c>
      <c r="Q53" s="37" t="s">
        <v>46</v>
      </c>
      <c r="R53" s="38">
        <v>12500</v>
      </c>
      <c r="S53" s="38">
        <v>0</v>
      </c>
      <c r="T53" s="38">
        <v>12500</v>
      </c>
      <c r="U53" s="40">
        <v>45245</v>
      </c>
      <c r="V53" s="38">
        <v>12289.98</v>
      </c>
      <c r="W53" s="38">
        <v>153624750</v>
      </c>
      <c r="X53" s="37">
        <v>0</v>
      </c>
      <c r="Y53" s="38">
        <v>153624750</v>
      </c>
      <c r="Z53" s="36" t="s">
        <v>431</v>
      </c>
    </row>
    <row r="54" spans="1:26" ht="36" x14ac:dyDescent="0.3">
      <c r="A54" s="36">
        <v>50</v>
      </c>
      <c r="B54" s="37" t="s">
        <v>181</v>
      </c>
      <c r="C54" s="37" t="s">
        <v>179</v>
      </c>
      <c r="D54" s="37" t="s">
        <v>231</v>
      </c>
      <c r="E54" s="37" t="s">
        <v>329</v>
      </c>
      <c r="F54" s="37" t="s">
        <v>331</v>
      </c>
      <c r="G54" s="39">
        <v>28484.23</v>
      </c>
      <c r="H54" s="37" t="s">
        <v>29</v>
      </c>
      <c r="I54" s="36">
        <v>64.64</v>
      </c>
      <c r="J54" s="38">
        <v>7566.5</v>
      </c>
      <c r="K54" s="38" t="s">
        <v>45</v>
      </c>
      <c r="L54" s="37" t="s">
        <v>353</v>
      </c>
      <c r="M54" s="37" t="s">
        <v>398</v>
      </c>
      <c r="N54" s="37" t="s">
        <v>397</v>
      </c>
      <c r="O54" s="40">
        <v>45183</v>
      </c>
      <c r="P54" s="40">
        <v>45237</v>
      </c>
      <c r="Q54" s="37" t="s">
        <v>46</v>
      </c>
      <c r="R54" s="38">
        <v>12500</v>
      </c>
      <c r="S54" s="38">
        <v>0</v>
      </c>
      <c r="T54" s="38">
        <v>12500</v>
      </c>
      <c r="U54" s="40">
        <v>45245</v>
      </c>
      <c r="V54" s="38">
        <v>12289.98</v>
      </c>
      <c r="W54" s="38">
        <v>153624750</v>
      </c>
      <c r="X54" s="37">
        <v>0</v>
      </c>
      <c r="Y54" s="38">
        <v>153624750</v>
      </c>
      <c r="Z54" s="36" t="s">
        <v>431</v>
      </c>
    </row>
    <row r="55" spans="1:26" ht="36" x14ac:dyDescent="0.3">
      <c r="A55" s="36">
        <v>51</v>
      </c>
      <c r="B55" s="37" t="s">
        <v>181</v>
      </c>
      <c r="C55" s="37" t="s">
        <v>179</v>
      </c>
      <c r="D55" s="37" t="s">
        <v>232</v>
      </c>
      <c r="E55" s="37" t="s">
        <v>332</v>
      </c>
      <c r="F55" s="37" t="s">
        <v>333</v>
      </c>
      <c r="G55" s="39">
        <v>4124.9000000000005</v>
      </c>
      <c r="H55" s="37" t="s">
        <v>29</v>
      </c>
      <c r="I55" s="36">
        <v>63.97775</v>
      </c>
      <c r="J55" s="38">
        <v>2358.5</v>
      </c>
      <c r="K55" s="38" t="s">
        <v>45</v>
      </c>
      <c r="L55" s="37" t="s">
        <v>353</v>
      </c>
      <c r="M55" s="37" t="s">
        <v>399</v>
      </c>
      <c r="N55" s="37" t="s">
        <v>400</v>
      </c>
      <c r="O55" s="40">
        <v>45183</v>
      </c>
      <c r="P55" s="40">
        <v>45237</v>
      </c>
      <c r="Q55" s="37" t="s">
        <v>46</v>
      </c>
      <c r="R55" s="38">
        <v>12500</v>
      </c>
      <c r="S55" s="38">
        <v>0</v>
      </c>
      <c r="T55" s="38">
        <v>12500</v>
      </c>
      <c r="U55" s="40">
        <v>45245</v>
      </c>
      <c r="V55" s="38">
        <v>12289.98</v>
      </c>
      <c r="W55" s="38">
        <v>153624750</v>
      </c>
      <c r="X55" s="37">
        <v>0</v>
      </c>
      <c r="Y55" s="38">
        <v>153624750</v>
      </c>
      <c r="Z55" s="36" t="s">
        <v>431</v>
      </c>
    </row>
    <row r="56" spans="1:26" ht="36" x14ac:dyDescent="0.3">
      <c r="A56" s="36">
        <v>52</v>
      </c>
      <c r="B56" s="37" t="s">
        <v>181</v>
      </c>
      <c r="C56" s="37" t="s">
        <v>179</v>
      </c>
      <c r="D56" s="37" t="s">
        <v>233</v>
      </c>
      <c r="E56" s="37" t="s">
        <v>332</v>
      </c>
      <c r="F56" s="37" t="s">
        <v>333</v>
      </c>
      <c r="G56" s="39">
        <v>98980.970000000016</v>
      </c>
      <c r="H56" s="37" t="s">
        <v>29</v>
      </c>
      <c r="I56" s="36">
        <v>63.97775</v>
      </c>
      <c r="J56" s="38">
        <v>2358.5</v>
      </c>
      <c r="K56" s="38" t="s">
        <v>45</v>
      </c>
      <c r="L56" s="37" t="s">
        <v>353</v>
      </c>
      <c r="M56" s="37" t="s">
        <v>399</v>
      </c>
      <c r="N56" s="37" t="s">
        <v>400</v>
      </c>
      <c r="O56" s="40">
        <v>45183</v>
      </c>
      <c r="P56" s="40">
        <v>45237</v>
      </c>
      <c r="Q56" s="37" t="s">
        <v>46</v>
      </c>
      <c r="R56" s="38">
        <v>12500</v>
      </c>
      <c r="S56" s="38">
        <v>0</v>
      </c>
      <c r="T56" s="38">
        <v>12500</v>
      </c>
      <c r="U56" s="40">
        <v>45245</v>
      </c>
      <c r="V56" s="38">
        <v>12289.98</v>
      </c>
      <c r="W56" s="38">
        <v>153624750</v>
      </c>
      <c r="X56" s="37">
        <v>0</v>
      </c>
      <c r="Y56" s="38">
        <v>153624750</v>
      </c>
      <c r="Z56" s="36" t="s">
        <v>431</v>
      </c>
    </row>
    <row r="57" spans="1:26" ht="36" x14ac:dyDescent="0.3">
      <c r="A57" s="36">
        <v>53</v>
      </c>
      <c r="B57" s="37" t="s">
        <v>181</v>
      </c>
      <c r="C57" s="37" t="s">
        <v>179</v>
      </c>
      <c r="D57" s="37" t="s">
        <v>234</v>
      </c>
      <c r="E57" s="37" t="s">
        <v>332</v>
      </c>
      <c r="F57" s="37" t="s">
        <v>333</v>
      </c>
      <c r="G57" s="39">
        <v>84594.11</v>
      </c>
      <c r="H57" s="37" t="s">
        <v>29</v>
      </c>
      <c r="I57" s="36">
        <v>63.97775</v>
      </c>
      <c r="J57" s="38">
        <v>2358.5</v>
      </c>
      <c r="K57" s="38" t="s">
        <v>45</v>
      </c>
      <c r="L57" s="37" t="s">
        <v>353</v>
      </c>
      <c r="M57" s="37" t="s">
        <v>399</v>
      </c>
      <c r="N57" s="37" t="s">
        <v>400</v>
      </c>
      <c r="O57" s="40">
        <v>45183</v>
      </c>
      <c r="P57" s="40">
        <v>45237</v>
      </c>
      <c r="Q57" s="37" t="s">
        <v>46</v>
      </c>
      <c r="R57" s="38">
        <v>12500</v>
      </c>
      <c r="S57" s="38">
        <v>0</v>
      </c>
      <c r="T57" s="38">
        <v>12500</v>
      </c>
      <c r="U57" s="40">
        <v>45245</v>
      </c>
      <c r="V57" s="38">
        <v>12289.98</v>
      </c>
      <c r="W57" s="38">
        <v>153624750</v>
      </c>
      <c r="X57" s="37">
        <v>0</v>
      </c>
      <c r="Y57" s="38">
        <v>153624750</v>
      </c>
      <c r="Z57" s="36" t="s">
        <v>431</v>
      </c>
    </row>
    <row r="58" spans="1:26" ht="36" x14ac:dyDescent="0.3">
      <c r="A58" s="36">
        <v>54</v>
      </c>
      <c r="B58" s="37" t="s">
        <v>181</v>
      </c>
      <c r="C58" s="37" t="s">
        <v>179</v>
      </c>
      <c r="D58" s="37" t="s">
        <v>235</v>
      </c>
      <c r="E58" s="37" t="s">
        <v>332</v>
      </c>
      <c r="F58" s="37" t="s">
        <v>333</v>
      </c>
      <c r="G58" s="39">
        <v>4251.8199999999979</v>
      </c>
      <c r="H58" s="37" t="s">
        <v>29</v>
      </c>
      <c r="I58" s="36">
        <v>63.97775</v>
      </c>
      <c r="J58" s="38">
        <v>2358.5</v>
      </c>
      <c r="K58" s="38" t="s">
        <v>45</v>
      </c>
      <c r="L58" s="37" t="s">
        <v>353</v>
      </c>
      <c r="M58" s="37" t="s">
        <v>399</v>
      </c>
      <c r="N58" s="37" t="s">
        <v>400</v>
      </c>
      <c r="O58" s="40">
        <v>45183</v>
      </c>
      <c r="P58" s="40">
        <v>45237</v>
      </c>
      <c r="Q58" s="37" t="s">
        <v>46</v>
      </c>
      <c r="R58" s="38">
        <v>12500</v>
      </c>
      <c r="S58" s="38">
        <v>0</v>
      </c>
      <c r="T58" s="38">
        <v>12500</v>
      </c>
      <c r="U58" s="40">
        <v>45245</v>
      </c>
      <c r="V58" s="38">
        <v>12289.98</v>
      </c>
      <c r="W58" s="38">
        <v>153624750</v>
      </c>
      <c r="X58" s="37">
        <v>0</v>
      </c>
      <c r="Y58" s="38">
        <v>153624750</v>
      </c>
      <c r="Z58" s="36" t="s">
        <v>431</v>
      </c>
    </row>
    <row r="59" spans="1:26" ht="36" x14ac:dyDescent="0.3">
      <c r="A59" s="36">
        <v>55</v>
      </c>
      <c r="B59" s="37" t="s">
        <v>181</v>
      </c>
      <c r="C59" s="37" t="s">
        <v>179</v>
      </c>
      <c r="D59" s="37" t="s">
        <v>236</v>
      </c>
      <c r="E59" s="37" t="s">
        <v>279</v>
      </c>
      <c r="F59" s="37" t="s">
        <v>334</v>
      </c>
      <c r="G59" s="39">
        <v>322928.64000000001</v>
      </c>
      <c r="H59" s="37" t="s">
        <v>29</v>
      </c>
      <c r="I59" s="36">
        <v>65.42</v>
      </c>
      <c r="J59" s="38">
        <v>15264</v>
      </c>
      <c r="K59" s="38" t="s">
        <v>45</v>
      </c>
      <c r="L59" s="37" t="s">
        <v>353</v>
      </c>
      <c r="M59" s="37" t="s">
        <v>401</v>
      </c>
      <c r="N59" s="37" t="s">
        <v>402</v>
      </c>
      <c r="O59" s="40">
        <v>45190</v>
      </c>
      <c r="P59" s="40">
        <v>45237</v>
      </c>
      <c r="Q59" s="37" t="s">
        <v>46</v>
      </c>
      <c r="R59" s="38">
        <v>12500</v>
      </c>
      <c r="S59" s="38">
        <v>0</v>
      </c>
      <c r="T59" s="38">
        <v>12500</v>
      </c>
      <c r="U59" s="40">
        <v>45245</v>
      </c>
      <c r="V59" s="38">
        <v>12289.98</v>
      </c>
      <c r="W59" s="38">
        <v>153624750</v>
      </c>
      <c r="X59" s="37">
        <v>0</v>
      </c>
      <c r="Y59" s="38">
        <v>153624750</v>
      </c>
      <c r="Z59" s="36" t="s">
        <v>431</v>
      </c>
    </row>
    <row r="60" spans="1:26" ht="36" x14ac:dyDescent="0.3">
      <c r="A60" s="36">
        <v>56</v>
      </c>
      <c r="B60" s="37" t="s">
        <v>181</v>
      </c>
      <c r="C60" s="37" t="s">
        <v>179</v>
      </c>
      <c r="D60" s="37" t="s">
        <v>237</v>
      </c>
      <c r="E60" s="37" t="s">
        <v>279</v>
      </c>
      <c r="F60" s="37" t="s">
        <v>335</v>
      </c>
      <c r="G60" s="39">
        <v>322928.64000000001</v>
      </c>
      <c r="H60" s="37" t="s">
        <v>29</v>
      </c>
      <c r="I60" s="36">
        <v>65.42</v>
      </c>
      <c r="J60" s="38">
        <v>15264</v>
      </c>
      <c r="K60" s="38" t="s">
        <v>45</v>
      </c>
      <c r="L60" s="37" t="s">
        <v>353</v>
      </c>
      <c r="M60" s="37" t="s">
        <v>401</v>
      </c>
      <c r="N60" s="37" t="s">
        <v>402</v>
      </c>
      <c r="O60" s="40">
        <v>45190</v>
      </c>
      <c r="P60" s="40">
        <v>45237</v>
      </c>
      <c r="Q60" s="37" t="s">
        <v>46</v>
      </c>
      <c r="R60" s="38">
        <v>12500</v>
      </c>
      <c r="S60" s="38">
        <v>0</v>
      </c>
      <c r="T60" s="38">
        <v>12500</v>
      </c>
      <c r="U60" s="40">
        <v>45245</v>
      </c>
      <c r="V60" s="38">
        <v>12289.98</v>
      </c>
      <c r="W60" s="38">
        <v>153624750</v>
      </c>
      <c r="X60" s="37">
        <v>0</v>
      </c>
      <c r="Y60" s="38">
        <v>153624750</v>
      </c>
      <c r="Z60" s="36" t="s">
        <v>431</v>
      </c>
    </row>
    <row r="61" spans="1:26" ht="36" x14ac:dyDescent="0.3">
      <c r="A61" s="36">
        <v>57</v>
      </c>
      <c r="B61" s="37" t="s">
        <v>181</v>
      </c>
      <c r="C61" s="37" t="s">
        <v>179</v>
      </c>
      <c r="D61" s="37" t="s">
        <v>238</v>
      </c>
      <c r="E61" s="37" t="s">
        <v>279</v>
      </c>
      <c r="F61" s="37" t="s">
        <v>336</v>
      </c>
      <c r="G61" s="39">
        <v>596468.24</v>
      </c>
      <c r="H61" s="37" t="s">
        <v>29</v>
      </c>
      <c r="I61" s="36">
        <v>65.42</v>
      </c>
      <c r="J61" s="38">
        <v>16734</v>
      </c>
      <c r="K61" s="38" t="s">
        <v>45</v>
      </c>
      <c r="L61" s="37" t="s">
        <v>353</v>
      </c>
      <c r="M61" s="37" t="s">
        <v>401</v>
      </c>
      <c r="N61" s="37" t="s">
        <v>402</v>
      </c>
      <c r="O61" s="40">
        <v>45190</v>
      </c>
      <c r="P61" s="40">
        <v>45237</v>
      </c>
      <c r="Q61" s="37" t="s">
        <v>46</v>
      </c>
      <c r="R61" s="38">
        <v>12500</v>
      </c>
      <c r="S61" s="38">
        <v>0</v>
      </c>
      <c r="T61" s="38">
        <v>12500</v>
      </c>
      <c r="U61" s="40">
        <v>45245</v>
      </c>
      <c r="V61" s="38">
        <v>12289.98</v>
      </c>
      <c r="W61" s="38">
        <v>153624750</v>
      </c>
      <c r="X61" s="37">
        <v>0</v>
      </c>
      <c r="Y61" s="38">
        <v>153624750</v>
      </c>
      <c r="Z61" s="36" t="s">
        <v>431</v>
      </c>
    </row>
    <row r="62" spans="1:26" ht="36" x14ac:dyDescent="0.3">
      <c r="A62" s="36">
        <v>58</v>
      </c>
      <c r="B62" s="37" t="s">
        <v>181</v>
      </c>
      <c r="C62" s="37" t="s">
        <v>179</v>
      </c>
      <c r="D62" s="37" t="s">
        <v>239</v>
      </c>
      <c r="E62" s="37" t="s">
        <v>337</v>
      </c>
      <c r="F62" s="37">
        <v>20230821</v>
      </c>
      <c r="G62" s="39">
        <v>257284.08</v>
      </c>
      <c r="H62" s="37" t="s">
        <v>29</v>
      </c>
      <c r="I62" s="36">
        <v>58.34</v>
      </c>
      <c r="J62" s="38">
        <v>7726</v>
      </c>
      <c r="K62" s="38" t="s">
        <v>45</v>
      </c>
      <c r="L62" s="37" t="s">
        <v>353</v>
      </c>
      <c r="M62" s="37" t="s">
        <v>403</v>
      </c>
      <c r="N62" s="37" t="s">
        <v>404</v>
      </c>
      <c r="O62" s="40">
        <v>45175</v>
      </c>
      <c r="P62" s="40">
        <v>45237</v>
      </c>
      <c r="Q62" s="37" t="s">
        <v>46</v>
      </c>
      <c r="R62" s="38">
        <v>12500</v>
      </c>
      <c r="S62" s="38">
        <v>0</v>
      </c>
      <c r="T62" s="38">
        <v>12500</v>
      </c>
      <c r="U62" s="40">
        <v>45245</v>
      </c>
      <c r="V62" s="38">
        <v>12289.98</v>
      </c>
      <c r="W62" s="38">
        <v>153624750</v>
      </c>
      <c r="X62" s="37">
        <v>0</v>
      </c>
      <c r="Y62" s="38">
        <v>153624750</v>
      </c>
      <c r="Z62" s="36" t="s">
        <v>431</v>
      </c>
    </row>
    <row r="63" spans="1:26" ht="36" x14ac:dyDescent="0.3">
      <c r="A63" s="36">
        <v>59</v>
      </c>
      <c r="B63" s="37" t="s">
        <v>181</v>
      </c>
      <c r="C63" s="37" t="s">
        <v>179</v>
      </c>
      <c r="D63" s="37" t="s">
        <v>240</v>
      </c>
      <c r="E63" s="37" t="s">
        <v>337</v>
      </c>
      <c r="F63" s="37">
        <v>20230828</v>
      </c>
      <c r="G63" s="39">
        <v>253756.79999999999</v>
      </c>
      <c r="H63" s="37" t="s">
        <v>29</v>
      </c>
      <c r="I63" s="36">
        <v>58.99</v>
      </c>
      <c r="J63" s="38">
        <v>7680</v>
      </c>
      <c r="K63" s="38" t="s">
        <v>45</v>
      </c>
      <c r="L63" s="37" t="s">
        <v>353</v>
      </c>
      <c r="M63" s="37" t="s">
        <v>403</v>
      </c>
      <c r="N63" s="37" t="s">
        <v>404</v>
      </c>
      <c r="O63" s="40">
        <v>45175</v>
      </c>
      <c r="P63" s="40">
        <v>45237</v>
      </c>
      <c r="Q63" s="37" t="s">
        <v>46</v>
      </c>
      <c r="R63" s="38">
        <v>12500</v>
      </c>
      <c r="S63" s="38">
        <v>0</v>
      </c>
      <c r="T63" s="38">
        <v>12500</v>
      </c>
      <c r="U63" s="40">
        <v>45245</v>
      </c>
      <c r="V63" s="38">
        <v>12289.98</v>
      </c>
      <c r="W63" s="38">
        <v>153624750</v>
      </c>
      <c r="X63" s="37">
        <v>0</v>
      </c>
      <c r="Y63" s="38">
        <v>153624750</v>
      </c>
      <c r="Z63" s="36" t="s">
        <v>431</v>
      </c>
    </row>
    <row r="64" spans="1:26" ht="36" x14ac:dyDescent="0.3">
      <c r="A64" s="36">
        <v>60</v>
      </c>
      <c r="B64" s="37" t="s">
        <v>181</v>
      </c>
      <c r="C64" s="37" t="s">
        <v>179</v>
      </c>
      <c r="D64" s="37" t="s">
        <v>241</v>
      </c>
      <c r="E64" s="37" t="s">
        <v>338</v>
      </c>
      <c r="F64" s="37">
        <v>3800004545</v>
      </c>
      <c r="G64" s="39">
        <v>25317.599999999999</v>
      </c>
      <c r="H64" s="37" t="s">
        <v>29</v>
      </c>
      <c r="I64" s="36">
        <v>59.28</v>
      </c>
      <c r="J64" s="38">
        <v>6644</v>
      </c>
      <c r="K64" s="38" t="s">
        <v>45</v>
      </c>
      <c r="L64" s="37" t="s">
        <v>180</v>
      </c>
      <c r="M64" s="37" t="s">
        <v>405</v>
      </c>
      <c r="N64" s="37" t="s">
        <v>406</v>
      </c>
      <c r="O64" s="40">
        <v>45174</v>
      </c>
      <c r="P64" s="40">
        <v>45237</v>
      </c>
      <c r="Q64" s="37" t="s">
        <v>46</v>
      </c>
      <c r="R64" s="38">
        <v>13250</v>
      </c>
      <c r="S64" s="38">
        <v>0</v>
      </c>
      <c r="T64" s="38">
        <v>13250</v>
      </c>
      <c r="U64" s="40">
        <v>45245</v>
      </c>
      <c r="V64" s="38">
        <v>12289.98</v>
      </c>
      <c r="W64" s="38">
        <v>162842235</v>
      </c>
      <c r="X64" s="37">
        <v>0</v>
      </c>
      <c r="Y64" s="38">
        <v>162842235</v>
      </c>
      <c r="Z64" s="36" t="s">
        <v>431</v>
      </c>
    </row>
    <row r="65" spans="1:26" ht="36" x14ac:dyDescent="0.3">
      <c r="A65" s="36">
        <v>61</v>
      </c>
      <c r="B65" s="37" t="s">
        <v>181</v>
      </c>
      <c r="C65" s="37" t="s">
        <v>179</v>
      </c>
      <c r="D65" s="37" t="s">
        <v>242</v>
      </c>
      <c r="E65" s="37" t="s">
        <v>339</v>
      </c>
      <c r="F65" s="37" t="s">
        <v>340</v>
      </c>
      <c r="G65" s="39">
        <v>2001840</v>
      </c>
      <c r="H65" s="37" t="s">
        <v>29</v>
      </c>
      <c r="I65" s="36">
        <v>43.2</v>
      </c>
      <c r="J65" s="38">
        <v>19160</v>
      </c>
      <c r="K65" s="38" t="s">
        <v>45</v>
      </c>
      <c r="L65" s="37" t="s">
        <v>358</v>
      </c>
      <c r="M65" s="37" t="s">
        <v>407</v>
      </c>
      <c r="N65" s="37" t="s">
        <v>408</v>
      </c>
      <c r="O65" s="40">
        <v>45179</v>
      </c>
      <c r="P65" s="40">
        <v>45237</v>
      </c>
      <c r="Q65" s="37" t="s">
        <v>46</v>
      </c>
      <c r="R65" s="38">
        <v>11900</v>
      </c>
      <c r="S65" s="38">
        <v>0</v>
      </c>
      <c r="T65" s="38">
        <v>11900</v>
      </c>
      <c r="U65" s="40">
        <v>45245</v>
      </c>
      <c r="V65" s="38">
        <v>12289.98</v>
      </c>
      <c r="W65" s="38">
        <v>146250762</v>
      </c>
      <c r="X65" s="37">
        <v>0</v>
      </c>
      <c r="Y65" s="38">
        <v>146250762</v>
      </c>
      <c r="Z65" s="36" t="s">
        <v>431</v>
      </c>
    </row>
    <row r="66" spans="1:26" ht="36" x14ac:dyDescent="0.3">
      <c r="A66" s="36">
        <v>62</v>
      </c>
      <c r="B66" s="37" t="s">
        <v>181</v>
      </c>
      <c r="C66" s="37" t="s">
        <v>179</v>
      </c>
      <c r="D66" s="37" t="s">
        <v>243</v>
      </c>
      <c r="E66" s="37" t="s">
        <v>339</v>
      </c>
      <c r="F66" s="37" t="s">
        <v>341</v>
      </c>
      <c r="G66" s="39">
        <v>2001840</v>
      </c>
      <c r="H66" s="37" t="s">
        <v>29</v>
      </c>
      <c r="I66" s="36">
        <v>43.194000000000003</v>
      </c>
      <c r="J66" s="38">
        <v>19160</v>
      </c>
      <c r="K66" s="38" t="s">
        <v>45</v>
      </c>
      <c r="L66" s="37" t="s">
        <v>358</v>
      </c>
      <c r="M66" s="37" t="s">
        <v>407</v>
      </c>
      <c r="N66" s="37" t="s">
        <v>408</v>
      </c>
      <c r="O66" s="40">
        <v>45179</v>
      </c>
      <c r="P66" s="40">
        <v>45237</v>
      </c>
      <c r="Q66" s="37" t="s">
        <v>46</v>
      </c>
      <c r="R66" s="38">
        <v>11900</v>
      </c>
      <c r="S66" s="38">
        <v>0</v>
      </c>
      <c r="T66" s="38">
        <v>11900</v>
      </c>
      <c r="U66" s="40">
        <v>45245</v>
      </c>
      <c r="V66" s="38">
        <v>12289.98</v>
      </c>
      <c r="W66" s="38">
        <v>146250762</v>
      </c>
      <c r="X66" s="37">
        <v>0</v>
      </c>
      <c r="Y66" s="38">
        <v>146250762</v>
      </c>
      <c r="Z66" s="36" t="s">
        <v>431</v>
      </c>
    </row>
    <row r="67" spans="1:26" ht="36" x14ac:dyDescent="0.3">
      <c r="A67" s="36">
        <v>63</v>
      </c>
      <c r="B67" s="37" t="s">
        <v>181</v>
      </c>
      <c r="C67" s="37" t="s">
        <v>179</v>
      </c>
      <c r="D67" s="37" t="s">
        <v>244</v>
      </c>
      <c r="E67" s="37" t="s">
        <v>339</v>
      </c>
      <c r="F67" s="37" t="s">
        <v>340</v>
      </c>
      <c r="G67" s="39">
        <v>2001840</v>
      </c>
      <c r="H67" s="37" t="s">
        <v>29</v>
      </c>
      <c r="I67" s="36">
        <v>43.192</v>
      </c>
      <c r="J67" s="38">
        <v>19160</v>
      </c>
      <c r="K67" s="38" t="s">
        <v>45</v>
      </c>
      <c r="L67" s="37" t="s">
        <v>358</v>
      </c>
      <c r="M67" s="37" t="s">
        <v>407</v>
      </c>
      <c r="N67" s="37" t="s">
        <v>408</v>
      </c>
      <c r="O67" s="40">
        <v>45179</v>
      </c>
      <c r="P67" s="40">
        <v>45237</v>
      </c>
      <c r="Q67" s="37" t="s">
        <v>46</v>
      </c>
      <c r="R67" s="38">
        <v>11900</v>
      </c>
      <c r="S67" s="38">
        <v>0</v>
      </c>
      <c r="T67" s="38">
        <v>11900</v>
      </c>
      <c r="U67" s="40">
        <v>45245</v>
      </c>
      <c r="V67" s="38">
        <v>12289.98</v>
      </c>
      <c r="W67" s="38">
        <v>146250762</v>
      </c>
      <c r="X67" s="37">
        <v>0</v>
      </c>
      <c r="Y67" s="38">
        <v>146250762</v>
      </c>
      <c r="Z67" s="36" t="s">
        <v>431</v>
      </c>
    </row>
    <row r="68" spans="1:26" ht="36" x14ac:dyDescent="0.3">
      <c r="A68" s="36">
        <v>64</v>
      </c>
      <c r="B68" s="37" t="s">
        <v>181</v>
      </c>
      <c r="C68" s="37" t="s">
        <v>179</v>
      </c>
      <c r="D68" s="37" t="s">
        <v>245</v>
      </c>
      <c r="E68" s="37" t="s">
        <v>339</v>
      </c>
      <c r="F68" s="37" t="s">
        <v>340</v>
      </c>
      <c r="G68" s="39">
        <v>2001840</v>
      </c>
      <c r="H68" s="37" t="s">
        <v>29</v>
      </c>
      <c r="I68" s="36">
        <v>43.192</v>
      </c>
      <c r="J68" s="38">
        <v>19160</v>
      </c>
      <c r="K68" s="38" t="s">
        <v>45</v>
      </c>
      <c r="L68" s="37" t="s">
        <v>358</v>
      </c>
      <c r="M68" s="37" t="s">
        <v>407</v>
      </c>
      <c r="N68" s="37" t="s">
        <v>408</v>
      </c>
      <c r="O68" s="40">
        <v>45179</v>
      </c>
      <c r="P68" s="40">
        <v>45237</v>
      </c>
      <c r="Q68" s="37" t="s">
        <v>46</v>
      </c>
      <c r="R68" s="38">
        <v>11900</v>
      </c>
      <c r="S68" s="38">
        <v>0</v>
      </c>
      <c r="T68" s="38">
        <v>11900</v>
      </c>
      <c r="U68" s="40">
        <v>45245</v>
      </c>
      <c r="V68" s="38">
        <v>12289.98</v>
      </c>
      <c r="W68" s="38">
        <v>146250762</v>
      </c>
      <c r="X68" s="37">
        <v>0</v>
      </c>
      <c r="Y68" s="38">
        <v>146250762</v>
      </c>
      <c r="Z68" s="36" t="s">
        <v>431</v>
      </c>
    </row>
    <row r="69" spans="1:26" ht="36" x14ac:dyDescent="0.3">
      <c r="A69" s="36">
        <v>65</v>
      </c>
      <c r="B69" s="37" t="s">
        <v>181</v>
      </c>
      <c r="C69" s="37" t="s">
        <v>179</v>
      </c>
      <c r="D69" s="37" t="s">
        <v>246</v>
      </c>
      <c r="E69" s="37" t="s">
        <v>339</v>
      </c>
      <c r="F69" s="37" t="s">
        <v>340</v>
      </c>
      <c r="G69" s="39">
        <v>2001840</v>
      </c>
      <c r="H69" s="37" t="s">
        <v>29</v>
      </c>
      <c r="I69" s="36">
        <v>43.192</v>
      </c>
      <c r="J69" s="38">
        <v>19160</v>
      </c>
      <c r="K69" s="38" t="s">
        <v>45</v>
      </c>
      <c r="L69" s="37" t="s">
        <v>358</v>
      </c>
      <c r="M69" s="37" t="s">
        <v>407</v>
      </c>
      <c r="N69" s="37" t="s">
        <v>408</v>
      </c>
      <c r="O69" s="40">
        <v>45179</v>
      </c>
      <c r="P69" s="40">
        <v>45237</v>
      </c>
      <c r="Q69" s="37" t="s">
        <v>46</v>
      </c>
      <c r="R69" s="38">
        <v>11900</v>
      </c>
      <c r="S69" s="38">
        <v>0</v>
      </c>
      <c r="T69" s="38">
        <v>11900</v>
      </c>
      <c r="U69" s="40">
        <v>45245</v>
      </c>
      <c r="V69" s="38">
        <v>12289.98</v>
      </c>
      <c r="W69" s="38">
        <v>146250762</v>
      </c>
      <c r="X69" s="37">
        <v>0</v>
      </c>
      <c r="Y69" s="38">
        <v>146250762</v>
      </c>
      <c r="Z69" s="36" t="s">
        <v>431</v>
      </c>
    </row>
    <row r="70" spans="1:26" ht="36" x14ac:dyDescent="0.3">
      <c r="A70" s="36">
        <v>66</v>
      </c>
      <c r="B70" s="37" t="s">
        <v>181</v>
      </c>
      <c r="C70" s="37" t="s">
        <v>179</v>
      </c>
      <c r="D70" s="37" t="s">
        <v>247</v>
      </c>
      <c r="E70" s="37" t="s">
        <v>339</v>
      </c>
      <c r="F70" s="37" t="s">
        <v>340</v>
      </c>
      <c r="G70" s="39">
        <v>2001840</v>
      </c>
      <c r="H70" s="37" t="s">
        <v>29</v>
      </c>
      <c r="I70" s="36">
        <v>43.192</v>
      </c>
      <c r="J70" s="38">
        <v>19160</v>
      </c>
      <c r="K70" s="38" t="s">
        <v>45</v>
      </c>
      <c r="L70" s="37" t="s">
        <v>358</v>
      </c>
      <c r="M70" s="37" t="s">
        <v>407</v>
      </c>
      <c r="N70" s="37" t="s">
        <v>408</v>
      </c>
      <c r="O70" s="40">
        <v>45179</v>
      </c>
      <c r="P70" s="40">
        <v>45237</v>
      </c>
      <c r="Q70" s="37" t="s">
        <v>46</v>
      </c>
      <c r="R70" s="38">
        <v>11900</v>
      </c>
      <c r="S70" s="38">
        <v>0</v>
      </c>
      <c r="T70" s="38">
        <v>11900</v>
      </c>
      <c r="U70" s="40">
        <v>45245</v>
      </c>
      <c r="V70" s="38">
        <v>12289.98</v>
      </c>
      <c r="W70" s="38">
        <v>146250762</v>
      </c>
      <c r="X70" s="37">
        <v>0</v>
      </c>
      <c r="Y70" s="38">
        <v>146250762</v>
      </c>
      <c r="Z70" s="36" t="s">
        <v>431</v>
      </c>
    </row>
    <row r="71" spans="1:26" ht="36" x14ac:dyDescent="0.3">
      <c r="A71" s="36">
        <v>67</v>
      </c>
      <c r="B71" s="37" t="s">
        <v>181</v>
      </c>
      <c r="C71" s="37" t="s">
        <v>179</v>
      </c>
      <c r="D71" s="37" t="s">
        <v>248</v>
      </c>
      <c r="E71" s="37" t="s">
        <v>339</v>
      </c>
      <c r="F71" s="37" t="s">
        <v>340</v>
      </c>
      <c r="G71" s="39">
        <v>2001840</v>
      </c>
      <c r="H71" s="37" t="s">
        <v>29</v>
      </c>
      <c r="I71" s="36">
        <v>43.192</v>
      </c>
      <c r="J71" s="38">
        <v>19160</v>
      </c>
      <c r="K71" s="38" t="s">
        <v>45</v>
      </c>
      <c r="L71" s="37" t="s">
        <v>358</v>
      </c>
      <c r="M71" s="37" t="s">
        <v>407</v>
      </c>
      <c r="N71" s="37" t="s">
        <v>408</v>
      </c>
      <c r="O71" s="40">
        <v>45179</v>
      </c>
      <c r="P71" s="40">
        <v>45237</v>
      </c>
      <c r="Q71" s="37" t="s">
        <v>46</v>
      </c>
      <c r="R71" s="38">
        <v>11900</v>
      </c>
      <c r="S71" s="38">
        <v>0</v>
      </c>
      <c r="T71" s="38">
        <v>11900</v>
      </c>
      <c r="U71" s="40">
        <v>45245</v>
      </c>
      <c r="V71" s="38">
        <v>12289.98</v>
      </c>
      <c r="W71" s="38">
        <v>146250762</v>
      </c>
      <c r="X71" s="37">
        <v>0</v>
      </c>
      <c r="Y71" s="38">
        <v>146250762</v>
      </c>
      <c r="Z71" s="36" t="s">
        <v>431</v>
      </c>
    </row>
    <row r="72" spans="1:26" ht="36" x14ac:dyDescent="0.3">
      <c r="A72" s="36">
        <v>68</v>
      </c>
      <c r="B72" s="37" t="s">
        <v>181</v>
      </c>
      <c r="C72" s="37" t="s">
        <v>179</v>
      </c>
      <c r="D72" s="37" t="s">
        <v>249</v>
      </c>
      <c r="E72" s="37" t="s">
        <v>289</v>
      </c>
      <c r="F72" s="37" t="s">
        <v>342</v>
      </c>
      <c r="G72" s="39">
        <v>162656.64000000001</v>
      </c>
      <c r="H72" s="37" t="s">
        <v>29</v>
      </c>
      <c r="I72" s="36">
        <v>67</v>
      </c>
      <c r="J72" s="38">
        <v>12522.24</v>
      </c>
      <c r="K72" s="38" t="s">
        <v>45</v>
      </c>
      <c r="L72" s="37" t="s">
        <v>353</v>
      </c>
      <c r="M72" s="37" t="s">
        <v>409</v>
      </c>
      <c r="N72" s="37" t="s">
        <v>410</v>
      </c>
      <c r="O72" s="40">
        <v>45175</v>
      </c>
      <c r="P72" s="40">
        <v>45237</v>
      </c>
      <c r="Q72" s="37" t="s">
        <v>46</v>
      </c>
      <c r="R72" s="38">
        <v>12500</v>
      </c>
      <c r="S72" s="38">
        <v>0</v>
      </c>
      <c r="T72" s="38">
        <v>12500</v>
      </c>
      <c r="U72" s="40">
        <v>45245</v>
      </c>
      <c r="V72" s="38">
        <v>12289.98</v>
      </c>
      <c r="W72" s="38">
        <v>153624750</v>
      </c>
      <c r="X72" s="37">
        <v>0</v>
      </c>
      <c r="Y72" s="38">
        <v>153624750</v>
      </c>
      <c r="Z72" s="36" t="s">
        <v>431</v>
      </c>
    </row>
    <row r="73" spans="1:26" ht="36" x14ac:dyDescent="0.3">
      <c r="A73" s="36">
        <v>69</v>
      </c>
      <c r="B73" s="37" t="s">
        <v>181</v>
      </c>
      <c r="C73" s="37" t="s">
        <v>179</v>
      </c>
      <c r="D73" s="37" t="s">
        <v>250</v>
      </c>
      <c r="E73" s="37" t="s">
        <v>289</v>
      </c>
      <c r="F73" s="37" t="s">
        <v>343</v>
      </c>
      <c r="G73" s="39">
        <v>162656.64000000001</v>
      </c>
      <c r="H73" s="37" t="s">
        <v>29</v>
      </c>
      <c r="I73" s="36">
        <v>67</v>
      </c>
      <c r="J73" s="38">
        <v>12522.24</v>
      </c>
      <c r="K73" s="38" t="s">
        <v>45</v>
      </c>
      <c r="L73" s="37" t="s">
        <v>353</v>
      </c>
      <c r="M73" s="37" t="s">
        <v>409</v>
      </c>
      <c r="N73" s="37" t="s">
        <v>410</v>
      </c>
      <c r="O73" s="40">
        <v>45175</v>
      </c>
      <c r="P73" s="40">
        <v>45237</v>
      </c>
      <c r="Q73" s="37" t="s">
        <v>46</v>
      </c>
      <c r="R73" s="38">
        <v>12500</v>
      </c>
      <c r="S73" s="38">
        <v>0</v>
      </c>
      <c r="T73" s="38">
        <v>12500</v>
      </c>
      <c r="U73" s="40">
        <v>45245</v>
      </c>
      <c r="V73" s="38">
        <v>12289.98</v>
      </c>
      <c r="W73" s="38">
        <v>153624750</v>
      </c>
      <c r="X73" s="37">
        <v>0</v>
      </c>
      <c r="Y73" s="38">
        <v>153624750</v>
      </c>
      <c r="Z73" s="36" t="s">
        <v>431</v>
      </c>
    </row>
    <row r="74" spans="1:26" ht="36" x14ac:dyDescent="0.3">
      <c r="A74" s="36">
        <v>70</v>
      </c>
      <c r="B74" s="37" t="s">
        <v>181</v>
      </c>
      <c r="C74" s="37" t="s">
        <v>179</v>
      </c>
      <c r="D74" s="37" t="s">
        <v>251</v>
      </c>
      <c r="E74" s="37" t="s">
        <v>344</v>
      </c>
      <c r="F74" s="37">
        <v>23090020</v>
      </c>
      <c r="G74" s="39">
        <v>425269.44</v>
      </c>
      <c r="H74" s="37" t="s">
        <v>29</v>
      </c>
      <c r="I74" s="36">
        <v>32.22</v>
      </c>
      <c r="J74" s="38">
        <v>24878.720000000001</v>
      </c>
      <c r="K74" s="38" t="s">
        <v>45</v>
      </c>
      <c r="L74" s="37" t="s">
        <v>353</v>
      </c>
      <c r="M74" s="37" t="s">
        <v>411</v>
      </c>
      <c r="N74" s="37" t="s">
        <v>412</v>
      </c>
      <c r="O74" s="40">
        <v>45176</v>
      </c>
      <c r="P74" s="40">
        <v>45237</v>
      </c>
      <c r="Q74" s="37" t="s">
        <v>46</v>
      </c>
      <c r="R74" s="38">
        <v>12500</v>
      </c>
      <c r="S74" s="38">
        <v>0</v>
      </c>
      <c r="T74" s="38">
        <v>12500</v>
      </c>
      <c r="U74" s="40">
        <v>45245</v>
      </c>
      <c r="V74" s="38">
        <v>12289.98</v>
      </c>
      <c r="W74" s="38">
        <v>153624750</v>
      </c>
      <c r="X74" s="37">
        <v>0</v>
      </c>
      <c r="Y74" s="38">
        <v>153624750</v>
      </c>
      <c r="Z74" s="36" t="s">
        <v>431</v>
      </c>
    </row>
    <row r="75" spans="1:26" ht="36" x14ac:dyDescent="0.3">
      <c r="A75" s="36">
        <v>71</v>
      </c>
      <c r="B75" s="37" t="s">
        <v>181</v>
      </c>
      <c r="C75" s="37" t="s">
        <v>179</v>
      </c>
      <c r="D75" s="37" t="s">
        <v>252</v>
      </c>
      <c r="E75" s="37" t="s">
        <v>344</v>
      </c>
      <c r="F75" s="37">
        <v>23090033</v>
      </c>
      <c r="G75" s="39">
        <v>425269.44</v>
      </c>
      <c r="H75" s="37" t="s">
        <v>29</v>
      </c>
      <c r="I75" s="36">
        <v>32.22</v>
      </c>
      <c r="J75" s="38">
        <v>24878.720000000001</v>
      </c>
      <c r="K75" s="38" t="s">
        <v>45</v>
      </c>
      <c r="L75" s="37" t="s">
        <v>353</v>
      </c>
      <c r="M75" s="37" t="s">
        <v>413</v>
      </c>
      <c r="N75" s="37" t="s">
        <v>414</v>
      </c>
      <c r="O75" s="40">
        <v>45183</v>
      </c>
      <c r="P75" s="40">
        <v>45237</v>
      </c>
      <c r="Q75" s="37" t="s">
        <v>46</v>
      </c>
      <c r="R75" s="38">
        <v>12500</v>
      </c>
      <c r="S75" s="38">
        <v>0</v>
      </c>
      <c r="T75" s="38">
        <v>12500</v>
      </c>
      <c r="U75" s="40">
        <v>45245</v>
      </c>
      <c r="V75" s="38">
        <v>12289.98</v>
      </c>
      <c r="W75" s="38">
        <v>153624750</v>
      </c>
      <c r="X75" s="37">
        <v>0</v>
      </c>
      <c r="Y75" s="38">
        <v>153624750</v>
      </c>
      <c r="Z75" s="36" t="s">
        <v>431</v>
      </c>
    </row>
    <row r="76" spans="1:26" ht="36" x14ac:dyDescent="0.3">
      <c r="A76" s="36">
        <v>72</v>
      </c>
      <c r="B76" s="37" t="s">
        <v>181</v>
      </c>
      <c r="C76" s="37" t="s">
        <v>179</v>
      </c>
      <c r="D76" s="37" t="s">
        <v>253</v>
      </c>
      <c r="E76" s="37" t="s">
        <v>344</v>
      </c>
      <c r="F76" s="37">
        <v>23090034</v>
      </c>
      <c r="G76" s="39">
        <v>425269.44</v>
      </c>
      <c r="H76" s="37" t="s">
        <v>29</v>
      </c>
      <c r="I76" s="36">
        <v>32.22</v>
      </c>
      <c r="J76" s="38">
        <v>24878.720000000001</v>
      </c>
      <c r="K76" s="38" t="s">
        <v>45</v>
      </c>
      <c r="L76" s="37" t="s">
        <v>353</v>
      </c>
      <c r="M76" s="37" t="s">
        <v>413</v>
      </c>
      <c r="N76" s="37" t="s">
        <v>414</v>
      </c>
      <c r="O76" s="40">
        <v>45183</v>
      </c>
      <c r="P76" s="40">
        <v>45237</v>
      </c>
      <c r="Q76" s="37" t="s">
        <v>46</v>
      </c>
      <c r="R76" s="38">
        <v>12500</v>
      </c>
      <c r="S76" s="38">
        <v>0</v>
      </c>
      <c r="T76" s="38">
        <v>12500</v>
      </c>
      <c r="U76" s="40">
        <v>45245</v>
      </c>
      <c r="V76" s="38">
        <v>12289.98</v>
      </c>
      <c r="W76" s="38">
        <v>153624750</v>
      </c>
      <c r="X76" s="37">
        <v>0</v>
      </c>
      <c r="Y76" s="38">
        <v>153624750</v>
      </c>
      <c r="Z76" s="36" t="s">
        <v>431</v>
      </c>
    </row>
    <row r="77" spans="1:26" ht="36" x14ac:dyDescent="0.3">
      <c r="A77" s="36">
        <v>73</v>
      </c>
      <c r="B77" s="37" t="s">
        <v>181</v>
      </c>
      <c r="C77" s="37" t="s">
        <v>179</v>
      </c>
      <c r="D77" s="37" t="s">
        <v>254</v>
      </c>
      <c r="E77" s="37" t="s">
        <v>345</v>
      </c>
      <c r="F77" s="37">
        <v>210850</v>
      </c>
      <c r="G77" s="39">
        <v>11484</v>
      </c>
      <c r="H77" s="37" t="s">
        <v>29</v>
      </c>
      <c r="I77" s="36">
        <v>64.599999999999994</v>
      </c>
      <c r="J77" s="38">
        <v>4099.2</v>
      </c>
      <c r="K77" s="38" t="s">
        <v>45</v>
      </c>
      <c r="L77" s="37" t="s">
        <v>353</v>
      </c>
      <c r="M77" s="37" t="s">
        <v>415</v>
      </c>
      <c r="N77" s="37" t="s">
        <v>416</v>
      </c>
      <c r="O77" s="40">
        <v>45185</v>
      </c>
      <c r="P77" s="40">
        <v>45237</v>
      </c>
      <c r="Q77" s="37" t="s">
        <v>46</v>
      </c>
      <c r="R77" s="38">
        <v>12500</v>
      </c>
      <c r="S77" s="38">
        <v>0</v>
      </c>
      <c r="T77" s="38">
        <v>12500</v>
      </c>
      <c r="U77" s="40">
        <v>45245</v>
      </c>
      <c r="V77" s="38">
        <v>12289.98</v>
      </c>
      <c r="W77" s="38">
        <v>153624750</v>
      </c>
      <c r="X77" s="37">
        <v>0</v>
      </c>
      <c r="Y77" s="38">
        <v>153624750</v>
      </c>
      <c r="Z77" s="36" t="s">
        <v>431</v>
      </c>
    </row>
    <row r="78" spans="1:26" ht="36" x14ac:dyDescent="0.3">
      <c r="A78" s="36">
        <v>74</v>
      </c>
      <c r="B78" s="37" t="s">
        <v>181</v>
      </c>
      <c r="C78" s="37" t="s">
        <v>179</v>
      </c>
      <c r="D78" s="37" t="s">
        <v>255</v>
      </c>
      <c r="E78" s="37" t="s">
        <v>345</v>
      </c>
      <c r="F78" s="37">
        <v>210852</v>
      </c>
      <c r="G78" s="39">
        <v>11484</v>
      </c>
      <c r="H78" s="37" t="s">
        <v>29</v>
      </c>
      <c r="I78" s="36">
        <v>64.599999999999994</v>
      </c>
      <c r="J78" s="38">
        <v>4099.2</v>
      </c>
      <c r="K78" s="38" t="s">
        <v>45</v>
      </c>
      <c r="L78" s="37" t="s">
        <v>353</v>
      </c>
      <c r="M78" s="37" t="s">
        <v>415</v>
      </c>
      <c r="N78" s="37" t="s">
        <v>416</v>
      </c>
      <c r="O78" s="40">
        <v>45185</v>
      </c>
      <c r="P78" s="40">
        <v>45237</v>
      </c>
      <c r="Q78" s="37" t="s">
        <v>46</v>
      </c>
      <c r="R78" s="38">
        <v>12500</v>
      </c>
      <c r="S78" s="38">
        <v>0</v>
      </c>
      <c r="T78" s="38">
        <v>12500</v>
      </c>
      <c r="U78" s="40">
        <v>45245</v>
      </c>
      <c r="V78" s="38">
        <v>12289.98</v>
      </c>
      <c r="W78" s="38">
        <v>153624750</v>
      </c>
      <c r="X78" s="37">
        <v>0</v>
      </c>
      <c r="Y78" s="38">
        <v>153624750</v>
      </c>
      <c r="Z78" s="36" t="s">
        <v>431</v>
      </c>
    </row>
    <row r="79" spans="1:26" ht="36" x14ac:dyDescent="0.3">
      <c r="A79" s="36">
        <v>75</v>
      </c>
      <c r="B79" s="37" t="s">
        <v>181</v>
      </c>
      <c r="C79" s="37" t="s">
        <v>179</v>
      </c>
      <c r="D79" s="37" t="s">
        <v>256</v>
      </c>
      <c r="E79" s="37" t="s">
        <v>345</v>
      </c>
      <c r="F79" s="37">
        <v>210854</v>
      </c>
      <c r="G79" s="39">
        <v>11484</v>
      </c>
      <c r="H79" s="37" t="s">
        <v>29</v>
      </c>
      <c r="I79" s="36">
        <v>64.599999999999994</v>
      </c>
      <c r="J79" s="38">
        <v>4099.2</v>
      </c>
      <c r="K79" s="38" t="s">
        <v>45</v>
      </c>
      <c r="L79" s="37" t="s">
        <v>353</v>
      </c>
      <c r="M79" s="37" t="s">
        <v>415</v>
      </c>
      <c r="N79" s="37" t="s">
        <v>416</v>
      </c>
      <c r="O79" s="40">
        <v>45185</v>
      </c>
      <c r="P79" s="40">
        <v>45237</v>
      </c>
      <c r="Q79" s="37" t="s">
        <v>46</v>
      </c>
      <c r="R79" s="38">
        <v>12500</v>
      </c>
      <c r="S79" s="38">
        <v>0</v>
      </c>
      <c r="T79" s="38">
        <v>12500</v>
      </c>
      <c r="U79" s="40">
        <v>45245</v>
      </c>
      <c r="V79" s="38">
        <v>12289.98</v>
      </c>
      <c r="W79" s="38">
        <v>153624750</v>
      </c>
      <c r="X79" s="37">
        <v>0</v>
      </c>
      <c r="Y79" s="38">
        <v>153624750</v>
      </c>
      <c r="Z79" s="36" t="s">
        <v>431</v>
      </c>
    </row>
    <row r="80" spans="1:26" ht="36" x14ac:dyDescent="0.3">
      <c r="A80" s="36">
        <v>76</v>
      </c>
      <c r="B80" s="37" t="s">
        <v>181</v>
      </c>
      <c r="C80" s="37" t="s">
        <v>179</v>
      </c>
      <c r="D80" s="37" t="s">
        <v>257</v>
      </c>
      <c r="E80" s="37" t="s">
        <v>345</v>
      </c>
      <c r="F80" s="37">
        <v>210856</v>
      </c>
      <c r="G80" s="39">
        <v>11484</v>
      </c>
      <c r="H80" s="37" t="s">
        <v>29</v>
      </c>
      <c r="I80" s="36">
        <v>64.599999999999994</v>
      </c>
      <c r="J80" s="38">
        <v>4099.2</v>
      </c>
      <c r="K80" s="38" t="s">
        <v>45</v>
      </c>
      <c r="L80" s="37" t="s">
        <v>353</v>
      </c>
      <c r="M80" s="37" t="s">
        <v>415</v>
      </c>
      <c r="N80" s="37" t="s">
        <v>416</v>
      </c>
      <c r="O80" s="40">
        <v>45185</v>
      </c>
      <c r="P80" s="40">
        <v>45237</v>
      </c>
      <c r="Q80" s="37" t="s">
        <v>46</v>
      </c>
      <c r="R80" s="38">
        <v>12500</v>
      </c>
      <c r="S80" s="38">
        <v>0</v>
      </c>
      <c r="T80" s="38">
        <v>12500</v>
      </c>
      <c r="U80" s="40">
        <v>45245</v>
      </c>
      <c r="V80" s="38">
        <v>12289.98</v>
      </c>
      <c r="W80" s="38">
        <v>153624750</v>
      </c>
      <c r="X80" s="37">
        <v>0</v>
      </c>
      <c r="Y80" s="38">
        <v>153624750</v>
      </c>
      <c r="Z80" s="36" t="s">
        <v>431</v>
      </c>
    </row>
    <row r="81" spans="1:26" ht="36" x14ac:dyDescent="0.3">
      <c r="A81" s="36">
        <v>77</v>
      </c>
      <c r="B81" s="37" t="s">
        <v>181</v>
      </c>
      <c r="C81" s="37" t="s">
        <v>179</v>
      </c>
      <c r="D81" s="37" t="s">
        <v>258</v>
      </c>
      <c r="E81" s="37" t="s">
        <v>346</v>
      </c>
      <c r="F81" s="37">
        <v>545918</v>
      </c>
      <c r="G81" s="39">
        <v>171072</v>
      </c>
      <c r="H81" s="37" t="s">
        <v>29</v>
      </c>
      <c r="I81" s="36">
        <v>53.58</v>
      </c>
      <c r="J81" s="38">
        <v>14164</v>
      </c>
      <c r="K81" s="38" t="s">
        <v>45</v>
      </c>
      <c r="L81" s="37" t="s">
        <v>353</v>
      </c>
      <c r="M81" s="37" t="s">
        <v>417</v>
      </c>
      <c r="N81" s="37" t="s">
        <v>418</v>
      </c>
      <c r="O81" s="40">
        <v>45175</v>
      </c>
      <c r="P81" s="40">
        <v>45237</v>
      </c>
      <c r="Q81" s="37" t="s">
        <v>46</v>
      </c>
      <c r="R81" s="38">
        <v>12500</v>
      </c>
      <c r="S81" s="38">
        <v>0</v>
      </c>
      <c r="T81" s="38">
        <v>12500</v>
      </c>
      <c r="U81" s="40">
        <v>45245</v>
      </c>
      <c r="V81" s="38">
        <v>12289.98</v>
      </c>
      <c r="W81" s="38">
        <v>153624750</v>
      </c>
      <c r="X81" s="37">
        <v>0</v>
      </c>
      <c r="Y81" s="38">
        <v>153624750</v>
      </c>
      <c r="Z81" s="36" t="s">
        <v>431</v>
      </c>
    </row>
    <row r="82" spans="1:26" ht="36" x14ac:dyDescent="0.3">
      <c r="A82" s="36">
        <v>78</v>
      </c>
      <c r="B82" s="37" t="s">
        <v>181</v>
      </c>
      <c r="C82" s="37" t="s">
        <v>179</v>
      </c>
      <c r="D82" s="37" t="s">
        <v>259</v>
      </c>
      <c r="E82" s="37" t="s">
        <v>346</v>
      </c>
      <c r="F82" s="37">
        <v>546006</v>
      </c>
      <c r="G82" s="39">
        <v>171072</v>
      </c>
      <c r="H82" s="37" t="s">
        <v>29</v>
      </c>
      <c r="I82" s="36">
        <v>53.58</v>
      </c>
      <c r="J82" s="38">
        <v>14164</v>
      </c>
      <c r="K82" s="38" t="s">
        <v>45</v>
      </c>
      <c r="L82" s="37" t="s">
        <v>353</v>
      </c>
      <c r="M82" s="37" t="s">
        <v>419</v>
      </c>
      <c r="N82" s="37" t="s">
        <v>420</v>
      </c>
      <c r="O82" s="40">
        <v>45188</v>
      </c>
      <c r="P82" s="40">
        <v>45237</v>
      </c>
      <c r="Q82" s="37" t="s">
        <v>46</v>
      </c>
      <c r="R82" s="38">
        <v>12500</v>
      </c>
      <c r="S82" s="38">
        <v>0</v>
      </c>
      <c r="T82" s="38">
        <v>12500</v>
      </c>
      <c r="U82" s="40">
        <v>45245</v>
      </c>
      <c r="V82" s="38">
        <v>12289.98</v>
      </c>
      <c r="W82" s="38">
        <v>153624750</v>
      </c>
      <c r="X82" s="37">
        <v>0</v>
      </c>
      <c r="Y82" s="38">
        <v>153624750</v>
      </c>
      <c r="Z82" s="36" t="s">
        <v>431</v>
      </c>
    </row>
    <row r="83" spans="1:26" ht="36" x14ac:dyDescent="0.3">
      <c r="A83" s="36">
        <v>79</v>
      </c>
      <c r="B83" s="37" t="s">
        <v>181</v>
      </c>
      <c r="C83" s="37" t="s">
        <v>179</v>
      </c>
      <c r="D83" s="37" t="s">
        <v>260</v>
      </c>
      <c r="E83" s="37" t="s">
        <v>315</v>
      </c>
      <c r="F83" s="37" t="s">
        <v>347</v>
      </c>
      <c r="G83" s="39">
        <v>45367.199999999997</v>
      </c>
      <c r="H83" s="37" t="s">
        <v>29</v>
      </c>
      <c r="I83" s="36">
        <v>54.48</v>
      </c>
      <c r="J83" s="38">
        <v>5718</v>
      </c>
      <c r="K83" s="38" t="s">
        <v>45</v>
      </c>
      <c r="L83" s="37" t="s">
        <v>353</v>
      </c>
      <c r="M83" s="37" t="s">
        <v>421</v>
      </c>
      <c r="N83" s="37" t="s">
        <v>422</v>
      </c>
      <c r="O83" s="40">
        <v>45190</v>
      </c>
      <c r="P83" s="40">
        <v>45237</v>
      </c>
      <c r="Q83" s="37" t="s">
        <v>46</v>
      </c>
      <c r="R83" s="38">
        <v>12500</v>
      </c>
      <c r="S83" s="38">
        <v>0</v>
      </c>
      <c r="T83" s="38">
        <v>12500</v>
      </c>
      <c r="U83" s="40">
        <v>45245</v>
      </c>
      <c r="V83" s="38">
        <v>12289.98</v>
      </c>
      <c r="W83" s="38">
        <v>153624750</v>
      </c>
      <c r="X83" s="37">
        <v>0</v>
      </c>
      <c r="Y83" s="38">
        <v>153624750</v>
      </c>
      <c r="Z83" s="36" t="s">
        <v>431</v>
      </c>
    </row>
    <row r="84" spans="1:26" ht="36" x14ac:dyDescent="0.3">
      <c r="A84" s="36">
        <v>80</v>
      </c>
      <c r="B84" s="37" t="s">
        <v>181</v>
      </c>
      <c r="C84" s="37" t="s">
        <v>179</v>
      </c>
      <c r="D84" s="37" t="s">
        <v>261</v>
      </c>
      <c r="E84" s="37" t="s">
        <v>344</v>
      </c>
      <c r="F84" s="37">
        <v>23090048</v>
      </c>
      <c r="G84" s="39">
        <v>425269.44</v>
      </c>
      <c r="H84" s="37" t="s">
        <v>29</v>
      </c>
      <c r="I84" s="36">
        <v>32.22</v>
      </c>
      <c r="J84" s="38">
        <v>24878.720000000001</v>
      </c>
      <c r="K84" s="38" t="s">
        <v>45</v>
      </c>
      <c r="L84" s="37" t="s">
        <v>353</v>
      </c>
      <c r="M84" s="37" t="s">
        <v>423</v>
      </c>
      <c r="N84" s="37" t="s">
        <v>424</v>
      </c>
      <c r="O84" s="40">
        <v>45190</v>
      </c>
      <c r="P84" s="40">
        <v>45237</v>
      </c>
      <c r="Q84" s="37" t="s">
        <v>46</v>
      </c>
      <c r="R84" s="38">
        <v>12500</v>
      </c>
      <c r="S84" s="38">
        <v>0</v>
      </c>
      <c r="T84" s="38">
        <v>12500</v>
      </c>
      <c r="U84" s="40">
        <v>45245</v>
      </c>
      <c r="V84" s="38">
        <v>12289.98</v>
      </c>
      <c r="W84" s="38">
        <v>153624750</v>
      </c>
      <c r="X84" s="37">
        <v>0</v>
      </c>
      <c r="Y84" s="38">
        <v>153624750</v>
      </c>
      <c r="Z84" s="36" t="s">
        <v>431</v>
      </c>
    </row>
    <row r="85" spans="1:26" ht="36" x14ac:dyDescent="0.3">
      <c r="A85" s="36">
        <v>81</v>
      </c>
      <c r="B85" s="37" t="s">
        <v>181</v>
      </c>
      <c r="C85" s="37" t="s">
        <v>179</v>
      </c>
      <c r="D85" s="37" t="s">
        <v>262</v>
      </c>
      <c r="E85" s="37" t="s">
        <v>344</v>
      </c>
      <c r="F85" s="37">
        <v>23090049</v>
      </c>
      <c r="G85" s="39">
        <v>425269.44</v>
      </c>
      <c r="H85" s="37" t="s">
        <v>29</v>
      </c>
      <c r="I85" s="36">
        <v>32.22</v>
      </c>
      <c r="J85" s="38">
        <v>24878.720000000001</v>
      </c>
      <c r="K85" s="38" t="s">
        <v>45</v>
      </c>
      <c r="L85" s="37" t="s">
        <v>353</v>
      </c>
      <c r="M85" s="37" t="s">
        <v>423</v>
      </c>
      <c r="N85" s="37" t="s">
        <v>424</v>
      </c>
      <c r="O85" s="40">
        <v>45190</v>
      </c>
      <c r="P85" s="40">
        <v>45237</v>
      </c>
      <c r="Q85" s="37" t="s">
        <v>46</v>
      </c>
      <c r="R85" s="38">
        <v>12500</v>
      </c>
      <c r="S85" s="38">
        <v>0</v>
      </c>
      <c r="T85" s="38">
        <v>12500</v>
      </c>
      <c r="U85" s="40">
        <v>45245</v>
      </c>
      <c r="V85" s="38">
        <v>12289.98</v>
      </c>
      <c r="W85" s="38">
        <v>153624750</v>
      </c>
      <c r="X85" s="37">
        <v>0</v>
      </c>
      <c r="Y85" s="38">
        <v>153624750</v>
      </c>
      <c r="Z85" s="36" t="s">
        <v>431</v>
      </c>
    </row>
    <row r="86" spans="1:26" ht="36" x14ac:dyDescent="0.3">
      <c r="A86" s="36">
        <v>82</v>
      </c>
      <c r="B86" s="37" t="s">
        <v>181</v>
      </c>
      <c r="C86" s="37" t="s">
        <v>179</v>
      </c>
      <c r="D86" s="37" t="s">
        <v>263</v>
      </c>
      <c r="E86" s="37" t="s">
        <v>348</v>
      </c>
      <c r="F86" s="37" t="s">
        <v>349</v>
      </c>
      <c r="G86" s="39">
        <v>12618.62</v>
      </c>
      <c r="H86" s="37" t="s">
        <v>29</v>
      </c>
      <c r="I86" s="36">
        <v>58.99</v>
      </c>
      <c r="J86" s="38">
        <v>3354</v>
      </c>
      <c r="K86" s="38" t="s">
        <v>45</v>
      </c>
      <c r="L86" s="37" t="s">
        <v>430</v>
      </c>
      <c r="M86" s="37" t="s">
        <v>425</v>
      </c>
      <c r="N86" s="37" t="s">
        <v>426</v>
      </c>
      <c r="O86" s="40">
        <v>45186</v>
      </c>
      <c r="P86" s="40">
        <v>45237</v>
      </c>
      <c r="Q86" s="37" t="s">
        <v>46</v>
      </c>
      <c r="R86" s="38">
        <v>13800</v>
      </c>
      <c r="S86" s="38">
        <v>0</v>
      </c>
      <c r="T86" s="38">
        <v>13800</v>
      </c>
      <c r="U86" s="40">
        <v>45245</v>
      </c>
      <c r="V86" s="38">
        <v>12289.98</v>
      </c>
      <c r="W86" s="38">
        <v>169601724</v>
      </c>
      <c r="X86" s="37">
        <v>0</v>
      </c>
      <c r="Y86" s="38">
        <v>169601724</v>
      </c>
      <c r="Z86" s="36" t="s">
        <v>431</v>
      </c>
    </row>
    <row r="87" spans="1:26" ht="36" x14ac:dyDescent="0.3">
      <c r="A87" s="36">
        <v>83</v>
      </c>
      <c r="B87" s="37" t="s">
        <v>181</v>
      </c>
      <c r="C87" s="37" t="s">
        <v>179</v>
      </c>
      <c r="D87" s="37" t="s">
        <v>264</v>
      </c>
      <c r="E87" s="37" t="s">
        <v>339</v>
      </c>
      <c r="F87" s="37" t="s">
        <v>350</v>
      </c>
      <c r="G87" s="39">
        <v>2001840</v>
      </c>
      <c r="H87" s="37" t="s">
        <v>29</v>
      </c>
      <c r="I87" s="36">
        <v>43.192</v>
      </c>
      <c r="J87" s="38">
        <v>19160</v>
      </c>
      <c r="K87" s="38" t="s">
        <v>45</v>
      </c>
      <c r="L87" s="37" t="s">
        <v>358</v>
      </c>
      <c r="M87" s="37" t="s">
        <v>427</v>
      </c>
      <c r="N87" s="37" t="s">
        <v>428</v>
      </c>
      <c r="O87" s="40">
        <v>45176</v>
      </c>
      <c r="P87" s="40">
        <v>45237</v>
      </c>
      <c r="Q87" s="37" t="s">
        <v>46</v>
      </c>
      <c r="R87" s="38">
        <v>11900</v>
      </c>
      <c r="S87" s="38">
        <v>0</v>
      </c>
      <c r="T87" s="38">
        <v>11900</v>
      </c>
      <c r="U87" s="40">
        <v>45245</v>
      </c>
      <c r="V87" s="38">
        <v>12289.98</v>
      </c>
      <c r="W87" s="38">
        <v>146250762</v>
      </c>
      <c r="X87" s="37">
        <v>0</v>
      </c>
      <c r="Y87" s="38">
        <v>146250762</v>
      </c>
      <c r="Z87" s="36" t="s">
        <v>431</v>
      </c>
    </row>
    <row r="88" spans="1:26" ht="36" x14ac:dyDescent="0.3">
      <c r="A88" s="36">
        <v>84</v>
      </c>
      <c r="B88" s="37" t="s">
        <v>181</v>
      </c>
      <c r="C88" s="37" t="s">
        <v>179</v>
      </c>
      <c r="D88" s="37" t="s">
        <v>265</v>
      </c>
      <c r="E88" s="37" t="s">
        <v>339</v>
      </c>
      <c r="F88" s="37" t="s">
        <v>351</v>
      </c>
      <c r="G88" s="39">
        <v>2001840</v>
      </c>
      <c r="H88" s="37" t="s">
        <v>29</v>
      </c>
      <c r="I88" s="36">
        <v>43.192</v>
      </c>
      <c r="J88" s="38">
        <v>19160</v>
      </c>
      <c r="K88" s="38" t="s">
        <v>45</v>
      </c>
      <c r="L88" s="37" t="s">
        <v>358</v>
      </c>
      <c r="M88" s="37" t="s">
        <v>427</v>
      </c>
      <c r="N88" s="37" t="s">
        <v>428</v>
      </c>
      <c r="O88" s="40">
        <v>45176</v>
      </c>
      <c r="P88" s="40">
        <v>45237</v>
      </c>
      <c r="Q88" s="37" t="s">
        <v>46</v>
      </c>
      <c r="R88" s="38">
        <v>11900</v>
      </c>
      <c r="S88" s="38">
        <v>0</v>
      </c>
      <c r="T88" s="38">
        <v>11900</v>
      </c>
      <c r="U88" s="40">
        <v>45245</v>
      </c>
      <c r="V88" s="38">
        <v>12289.98</v>
      </c>
      <c r="W88" s="38">
        <v>146250762</v>
      </c>
      <c r="X88" s="37">
        <v>0</v>
      </c>
      <c r="Y88" s="38">
        <v>146250762</v>
      </c>
      <c r="Z88" s="36" t="s">
        <v>431</v>
      </c>
    </row>
    <row r="89" spans="1:26" ht="36" x14ac:dyDescent="0.3">
      <c r="A89" s="36">
        <v>85</v>
      </c>
      <c r="B89" s="37" t="s">
        <v>181</v>
      </c>
      <c r="C89" s="37" t="s">
        <v>179</v>
      </c>
      <c r="D89" s="37" t="s">
        <v>266</v>
      </c>
      <c r="E89" s="37" t="s">
        <v>339</v>
      </c>
      <c r="F89" s="37" t="s">
        <v>351</v>
      </c>
      <c r="G89" s="39">
        <v>2001840</v>
      </c>
      <c r="H89" s="37" t="s">
        <v>29</v>
      </c>
      <c r="I89" s="36">
        <v>43.192</v>
      </c>
      <c r="J89" s="38">
        <v>19160</v>
      </c>
      <c r="K89" s="38" t="s">
        <v>45</v>
      </c>
      <c r="L89" s="37" t="s">
        <v>358</v>
      </c>
      <c r="M89" s="37" t="s">
        <v>427</v>
      </c>
      <c r="N89" s="37" t="s">
        <v>428</v>
      </c>
      <c r="O89" s="40">
        <v>45176</v>
      </c>
      <c r="P89" s="40">
        <v>45237</v>
      </c>
      <c r="Q89" s="37" t="s">
        <v>46</v>
      </c>
      <c r="R89" s="38">
        <v>11900</v>
      </c>
      <c r="S89" s="38">
        <v>0</v>
      </c>
      <c r="T89" s="38">
        <v>11900</v>
      </c>
      <c r="U89" s="40">
        <v>45245</v>
      </c>
      <c r="V89" s="38">
        <v>12289.98</v>
      </c>
      <c r="W89" s="38">
        <v>146250762</v>
      </c>
      <c r="X89" s="37">
        <v>0</v>
      </c>
      <c r="Y89" s="38">
        <v>146250762</v>
      </c>
      <c r="Z89" s="36" t="s">
        <v>431</v>
      </c>
    </row>
    <row r="90" spans="1:26" ht="36" x14ac:dyDescent="0.3">
      <c r="A90" s="36">
        <v>86</v>
      </c>
      <c r="B90" s="37" t="s">
        <v>181</v>
      </c>
      <c r="C90" s="37" t="s">
        <v>179</v>
      </c>
      <c r="D90" s="37" t="s">
        <v>267</v>
      </c>
      <c r="E90" s="37" t="s">
        <v>339</v>
      </c>
      <c r="F90" s="37" t="s">
        <v>351</v>
      </c>
      <c r="G90" s="39">
        <v>2001840</v>
      </c>
      <c r="H90" s="37" t="s">
        <v>29</v>
      </c>
      <c r="I90" s="36">
        <v>43.192</v>
      </c>
      <c r="J90" s="38">
        <v>19160</v>
      </c>
      <c r="K90" s="38" t="s">
        <v>45</v>
      </c>
      <c r="L90" s="37" t="s">
        <v>358</v>
      </c>
      <c r="M90" s="37" t="s">
        <v>427</v>
      </c>
      <c r="N90" s="37" t="s">
        <v>428</v>
      </c>
      <c r="O90" s="40">
        <v>45176</v>
      </c>
      <c r="P90" s="40">
        <v>45237</v>
      </c>
      <c r="Q90" s="37" t="s">
        <v>46</v>
      </c>
      <c r="R90" s="38">
        <v>11900</v>
      </c>
      <c r="S90" s="38">
        <v>0</v>
      </c>
      <c r="T90" s="38">
        <v>11900</v>
      </c>
      <c r="U90" s="40">
        <v>45245</v>
      </c>
      <c r="V90" s="38">
        <v>12289.98</v>
      </c>
      <c r="W90" s="38">
        <v>146250762</v>
      </c>
      <c r="X90" s="37">
        <v>0</v>
      </c>
      <c r="Y90" s="38">
        <v>146250762</v>
      </c>
      <c r="Z90" s="36" t="s">
        <v>431</v>
      </c>
    </row>
    <row r="91" spans="1:26" ht="36" x14ac:dyDescent="0.3">
      <c r="A91" s="36">
        <v>87</v>
      </c>
      <c r="B91" s="37" t="s">
        <v>181</v>
      </c>
      <c r="C91" s="37" t="s">
        <v>179</v>
      </c>
      <c r="D91" s="37" t="s">
        <v>268</v>
      </c>
      <c r="E91" s="37" t="s">
        <v>339</v>
      </c>
      <c r="F91" s="37" t="s">
        <v>351</v>
      </c>
      <c r="G91" s="39">
        <v>2001840</v>
      </c>
      <c r="H91" s="37" t="s">
        <v>29</v>
      </c>
      <c r="I91" s="36">
        <v>43.192</v>
      </c>
      <c r="J91" s="38">
        <v>19160</v>
      </c>
      <c r="K91" s="38" t="s">
        <v>45</v>
      </c>
      <c r="L91" s="37" t="s">
        <v>358</v>
      </c>
      <c r="M91" s="37" t="s">
        <v>427</v>
      </c>
      <c r="N91" s="37" t="s">
        <v>428</v>
      </c>
      <c r="O91" s="40">
        <v>45176</v>
      </c>
      <c r="P91" s="40">
        <v>45237</v>
      </c>
      <c r="Q91" s="37" t="s">
        <v>46</v>
      </c>
      <c r="R91" s="38">
        <v>11900</v>
      </c>
      <c r="S91" s="38">
        <v>0</v>
      </c>
      <c r="T91" s="38">
        <v>11900</v>
      </c>
      <c r="U91" s="40">
        <v>45245</v>
      </c>
      <c r="V91" s="38">
        <v>12289.98</v>
      </c>
      <c r="W91" s="38">
        <v>146250762</v>
      </c>
      <c r="X91" s="37">
        <v>0</v>
      </c>
      <c r="Y91" s="38">
        <v>146250762</v>
      </c>
      <c r="Z91" s="36" t="s">
        <v>431</v>
      </c>
    </row>
    <row r="92" spans="1:26" ht="36" x14ac:dyDescent="0.3">
      <c r="A92" s="36">
        <v>88</v>
      </c>
      <c r="B92" s="37" t="s">
        <v>181</v>
      </c>
      <c r="C92" s="37" t="s">
        <v>179</v>
      </c>
      <c r="D92" s="37" t="s">
        <v>269</v>
      </c>
      <c r="E92" s="37" t="s">
        <v>339</v>
      </c>
      <c r="F92" s="37" t="s">
        <v>351</v>
      </c>
      <c r="G92" s="39">
        <v>2001840</v>
      </c>
      <c r="H92" s="37" t="s">
        <v>29</v>
      </c>
      <c r="I92" s="36">
        <v>43.192</v>
      </c>
      <c r="J92" s="38">
        <v>19160</v>
      </c>
      <c r="K92" s="38" t="s">
        <v>45</v>
      </c>
      <c r="L92" s="37" t="s">
        <v>358</v>
      </c>
      <c r="M92" s="37" t="s">
        <v>427</v>
      </c>
      <c r="N92" s="37" t="s">
        <v>428</v>
      </c>
      <c r="O92" s="40">
        <v>45176</v>
      </c>
      <c r="P92" s="40">
        <v>45237</v>
      </c>
      <c r="Q92" s="37" t="s">
        <v>46</v>
      </c>
      <c r="R92" s="38">
        <v>11900</v>
      </c>
      <c r="S92" s="38">
        <v>0</v>
      </c>
      <c r="T92" s="38">
        <v>11900</v>
      </c>
      <c r="U92" s="40">
        <v>45245</v>
      </c>
      <c r="V92" s="38">
        <v>12289.98</v>
      </c>
      <c r="W92" s="38">
        <v>146250762</v>
      </c>
      <c r="X92" s="37">
        <v>0</v>
      </c>
      <c r="Y92" s="38">
        <v>146250762</v>
      </c>
      <c r="Z92" s="36" t="s">
        <v>431</v>
      </c>
    </row>
    <row r="93" spans="1:26" ht="36" x14ac:dyDescent="0.3">
      <c r="A93" s="36">
        <v>89</v>
      </c>
      <c r="B93" s="37" t="s">
        <v>181</v>
      </c>
      <c r="C93" s="37" t="s">
        <v>179</v>
      </c>
      <c r="D93" s="37" t="s">
        <v>270</v>
      </c>
      <c r="E93" s="37" t="s">
        <v>339</v>
      </c>
      <c r="F93" s="37" t="s">
        <v>351</v>
      </c>
      <c r="G93" s="39">
        <v>2001840</v>
      </c>
      <c r="H93" s="37" t="s">
        <v>29</v>
      </c>
      <c r="I93" s="36">
        <v>43.192</v>
      </c>
      <c r="J93" s="38">
        <v>19160</v>
      </c>
      <c r="K93" s="38" t="s">
        <v>45</v>
      </c>
      <c r="L93" s="37" t="s">
        <v>358</v>
      </c>
      <c r="M93" s="37" t="s">
        <v>427</v>
      </c>
      <c r="N93" s="37" t="s">
        <v>428</v>
      </c>
      <c r="O93" s="40">
        <v>45176</v>
      </c>
      <c r="P93" s="40">
        <v>45237</v>
      </c>
      <c r="Q93" s="37" t="s">
        <v>46</v>
      </c>
      <c r="R93" s="38">
        <v>11900</v>
      </c>
      <c r="S93" s="38">
        <v>0</v>
      </c>
      <c r="T93" s="38">
        <v>11900</v>
      </c>
      <c r="U93" s="40">
        <v>45245</v>
      </c>
      <c r="V93" s="38">
        <v>12289.98</v>
      </c>
      <c r="W93" s="38">
        <v>146250762</v>
      </c>
      <c r="X93" s="37">
        <v>0</v>
      </c>
      <c r="Y93" s="38">
        <v>146250762</v>
      </c>
      <c r="Z93" s="36" t="s">
        <v>431</v>
      </c>
    </row>
    <row r="94" spans="1:26" ht="36" x14ac:dyDescent="0.3">
      <c r="A94" s="36">
        <v>90</v>
      </c>
      <c r="B94" s="37" t="s">
        <v>181</v>
      </c>
      <c r="C94" s="37" t="s">
        <v>179</v>
      </c>
      <c r="D94" s="37" t="s">
        <v>271</v>
      </c>
      <c r="E94" s="37" t="s">
        <v>339</v>
      </c>
      <c r="F94" s="37" t="s">
        <v>351</v>
      </c>
      <c r="G94" s="39">
        <v>2001840</v>
      </c>
      <c r="H94" s="37" t="s">
        <v>29</v>
      </c>
      <c r="I94" s="36">
        <v>43.192</v>
      </c>
      <c r="J94" s="38">
        <v>19160</v>
      </c>
      <c r="K94" s="38" t="s">
        <v>45</v>
      </c>
      <c r="L94" s="37" t="s">
        <v>358</v>
      </c>
      <c r="M94" s="37" t="s">
        <v>427</v>
      </c>
      <c r="N94" s="37" t="s">
        <v>428</v>
      </c>
      <c r="O94" s="40">
        <v>45176</v>
      </c>
      <c r="P94" s="40">
        <v>45237</v>
      </c>
      <c r="Q94" s="37" t="s">
        <v>46</v>
      </c>
      <c r="R94" s="38">
        <v>11900</v>
      </c>
      <c r="S94" s="38">
        <v>0</v>
      </c>
      <c r="T94" s="38">
        <v>11900</v>
      </c>
      <c r="U94" s="40">
        <v>45245</v>
      </c>
      <c r="V94" s="38">
        <v>12289.98</v>
      </c>
      <c r="W94" s="38">
        <v>146250762</v>
      </c>
      <c r="X94" s="37">
        <v>0</v>
      </c>
      <c r="Y94" s="38">
        <v>146250762</v>
      </c>
      <c r="Z94" s="36" t="s">
        <v>431</v>
      </c>
    </row>
  </sheetData>
  <mergeCells count="5">
    <mergeCell ref="N1:Z1"/>
    <mergeCell ref="A1:C1"/>
    <mergeCell ref="D1:G1"/>
    <mergeCell ref="H1:I1"/>
    <mergeCell ref="J1:M1"/>
  </mergeCells>
  <phoneticPr fontId="12" type="noConversion"/>
  <pageMargins left="0.7" right="0.7" top="0.75" bottom="0.75" header="0.3" footer="0.3"/>
  <pageSetup paperSize="9" orientation="portrait" verticalDpi="0" r:id="rId1"/>
  <ignoredErrors>
    <ignoredError sqref="D1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68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4.4" x14ac:dyDescent="0.3">
      <c r="A2" s="10" t="s">
        <v>44</v>
      </c>
      <c r="B2" s="10" t="s">
        <v>95</v>
      </c>
      <c r="C2" s="10" t="s">
        <v>96</v>
      </c>
      <c r="D2" s="10" t="s">
        <v>97</v>
      </c>
      <c r="E2" s="10" t="s">
        <v>98</v>
      </c>
      <c r="F2" s="10" t="s">
        <v>99</v>
      </c>
      <c r="G2" s="7" t="s">
        <v>100</v>
      </c>
      <c r="H2" s="10" t="s">
        <v>101</v>
      </c>
      <c r="I2" s="10" t="s">
        <v>45</v>
      </c>
      <c r="J2" s="10" t="s">
        <v>102</v>
      </c>
      <c r="K2" s="10" t="s">
        <v>103</v>
      </c>
      <c r="L2" s="35">
        <v>44979</v>
      </c>
      <c r="M2" s="35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104</v>
      </c>
      <c r="V2" s="9">
        <v>1</v>
      </c>
    </row>
    <row r="3" spans="1:22" ht="14.4" x14ac:dyDescent="0.3">
      <c r="A3" s="10" t="s">
        <v>44</v>
      </c>
      <c r="B3" s="10" t="s">
        <v>95</v>
      </c>
      <c r="C3" s="10" t="s">
        <v>96</v>
      </c>
      <c r="D3" s="10" t="s">
        <v>105</v>
      </c>
      <c r="E3" s="10" t="s">
        <v>98</v>
      </c>
      <c r="F3" s="10" t="s">
        <v>99</v>
      </c>
      <c r="G3" s="7" t="s">
        <v>100</v>
      </c>
      <c r="H3" s="10" t="s">
        <v>101</v>
      </c>
      <c r="I3" s="10" t="s">
        <v>45</v>
      </c>
      <c r="J3" s="10" t="s">
        <v>102</v>
      </c>
      <c r="K3" s="10" t="s">
        <v>103</v>
      </c>
      <c r="L3" s="35">
        <v>44979</v>
      </c>
      <c r="M3" s="35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104</v>
      </c>
      <c r="V3" s="9">
        <v>2</v>
      </c>
    </row>
    <row r="4" spans="1:22" ht="14.4" x14ac:dyDescent="0.3">
      <c r="A4" s="10" t="s">
        <v>44</v>
      </c>
      <c r="B4" s="10" t="s">
        <v>95</v>
      </c>
      <c r="C4" s="10" t="s">
        <v>96</v>
      </c>
      <c r="D4" s="10" t="s">
        <v>106</v>
      </c>
      <c r="E4" s="10" t="s">
        <v>98</v>
      </c>
      <c r="F4" s="10" t="s">
        <v>99</v>
      </c>
      <c r="G4" s="7" t="s">
        <v>100</v>
      </c>
      <c r="H4" s="10" t="s">
        <v>101</v>
      </c>
      <c r="I4" s="10" t="s">
        <v>45</v>
      </c>
      <c r="J4" s="10" t="s">
        <v>102</v>
      </c>
      <c r="K4" s="10" t="s">
        <v>103</v>
      </c>
      <c r="L4" s="35">
        <v>44979</v>
      </c>
      <c r="M4" s="35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104</v>
      </c>
      <c r="V4" s="9">
        <v>3</v>
      </c>
    </row>
    <row r="5" spans="1:22" ht="14.4" x14ac:dyDescent="0.3">
      <c r="A5" s="10" t="s">
        <v>44</v>
      </c>
      <c r="B5" s="10" t="s">
        <v>95</v>
      </c>
      <c r="C5" s="10" t="s">
        <v>96</v>
      </c>
      <c r="D5" s="10" t="s">
        <v>107</v>
      </c>
      <c r="E5" s="10" t="s">
        <v>98</v>
      </c>
      <c r="F5" s="10" t="s">
        <v>99</v>
      </c>
      <c r="G5" s="7" t="s">
        <v>100</v>
      </c>
      <c r="H5" s="10" t="s">
        <v>101</v>
      </c>
      <c r="I5" s="10" t="s">
        <v>45</v>
      </c>
      <c r="J5" s="10" t="s">
        <v>102</v>
      </c>
      <c r="K5" s="10" t="s">
        <v>103</v>
      </c>
      <c r="L5" s="35">
        <v>44979</v>
      </c>
      <c r="M5" s="35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104</v>
      </c>
      <c r="V5" s="9">
        <v>4</v>
      </c>
    </row>
    <row r="6" spans="1:22" ht="14.4" x14ac:dyDescent="0.3">
      <c r="A6" s="10" t="s">
        <v>44</v>
      </c>
      <c r="B6" s="10" t="s">
        <v>95</v>
      </c>
      <c r="C6" s="10" t="s">
        <v>96</v>
      </c>
      <c r="D6" s="10" t="s">
        <v>108</v>
      </c>
      <c r="E6" s="10" t="s">
        <v>98</v>
      </c>
      <c r="F6" s="10" t="s">
        <v>99</v>
      </c>
      <c r="G6" s="7" t="s">
        <v>100</v>
      </c>
      <c r="H6" s="10" t="s">
        <v>101</v>
      </c>
      <c r="I6" s="10" t="s">
        <v>45</v>
      </c>
      <c r="J6" s="10" t="s">
        <v>102</v>
      </c>
      <c r="K6" s="10" t="s">
        <v>103</v>
      </c>
      <c r="L6" s="35">
        <v>44979</v>
      </c>
      <c r="M6" s="35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104</v>
      </c>
      <c r="V6" s="9">
        <v>5</v>
      </c>
    </row>
    <row r="7" spans="1:22" ht="14.4" x14ac:dyDescent="0.3">
      <c r="A7" s="10" t="s">
        <v>44</v>
      </c>
      <c r="B7" s="10" t="s">
        <v>95</v>
      </c>
      <c r="C7" s="10" t="s">
        <v>96</v>
      </c>
      <c r="D7" s="10" t="s">
        <v>109</v>
      </c>
      <c r="E7" s="10" t="s">
        <v>98</v>
      </c>
      <c r="F7" s="10" t="s">
        <v>99</v>
      </c>
      <c r="G7" s="7" t="s">
        <v>100</v>
      </c>
      <c r="H7" s="10" t="s">
        <v>101</v>
      </c>
      <c r="I7" s="10" t="s">
        <v>45</v>
      </c>
      <c r="J7" s="10" t="s">
        <v>102</v>
      </c>
      <c r="K7" s="10" t="s">
        <v>103</v>
      </c>
      <c r="L7" s="35">
        <v>44979</v>
      </c>
      <c r="M7" s="35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104</v>
      </c>
      <c r="V7" s="9">
        <v>6</v>
      </c>
    </row>
    <row r="8" spans="1:22" ht="14.4" x14ac:dyDescent="0.3">
      <c r="A8" s="10" t="s">
        <v>44</v>
      </c>
      <c r="B8" s="10" t="s">
        <v>95</v>
      </c>
      <c r="C8" s="10" t="s">
        <v>96</v>
      </c>
      <c r="D8" s="10" t="s">
        <v>110</v>
      </c>
      <c r="E8" s="10" t="s">
        <v>98</v>
      </c>
      <c r="F8" s="10" t="s">
        <v>111</v>
      </c>
      <c r="G8" s="7" t="s">
        <v>112</v>
      </c>
      <c r="H8" s="10" t="s">
        <v>101</v>
      </c>
      <c r="I8" s="10" t="s">
        <v>45</v>
      </c>
      <c r="J8" s="10" t="s">
        <v>113</v>
      </c>
      <c r="K8" s="10" t="s">
        <v>114</v>
      </c>
      <c r="L8" s="35">
        <v>44979</v>
      </c>
      <c r="M8" s="35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104</v>
      </c>
      <c r="V8" s="9">
        <v>7</v>
      </c>
    </row>
    <row r="9" spans="1:22" ht="14.4" x14ac:dyDescent="0.3">
      <c r="A9" s="10" t="s">
        <v>44</v>
      </c>
      <c r="B9" s="10" t="s">
        <v>95</v>
      </c>
      <c r="C9" s="10" t="s">
        <v>96</v>
      </c>
      <c r="D9" s="10" t="s">
        <v>115</v>
      </c>
      <c r="E9" s="10" t="s">
        <v>98</v>
      </c>
      <c r="F9" s="10" t="s">
        <v>99</v>
      </c>
      <c r="G9" s="7" t="s">
        <v>100</v>
      </c>
      <c r="H9" s="10" t="s">
        <v>101</v>
      </c>
      <c r="I9" s="10" t="s">
        <v>45</v>
      </c>
      <c r="J9" s="10" t="s">
        <v>102</v>
      </c>
      <c r="K9" s="10" t="s">
        <v>103</v>
      </c>
      <c r="L9" s="35">
        <v>44979</v>
      </c>
      <c r="M9" s="35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104</v>
      </c>
      <c r="V9" s="9">
        <v>8</v>
      </c>
    </row>
    <row r="10" spans="1:22" ht="14.4" x14ac:dyDescent="0.3">
      <c r="A10" s="10" t="s">
        <v>44</v>
      </c>
      <c r="B10" s="10" t="s">
        <v>95</v>
      </c>
      <c r="C10" s="10" t="s">
        <v>96</v>
      </c>
      <c r="D10" s="10" t="s">
        <v>116</v>
      </c>
      <c r="E10" s="10" t="s">
        <v>98</v>
      </c>
      <c r="F10" s="10" t="s">
        <v>117</v>
      </c>
      <c r="G10" s="7" t="s">
        <v>118</v>
      </c>
      <c r="H10" s="10" t="s">
        <v>101</v>
      </c>
      <c r="I10" s="10" t="s">
        <v>45</v>
      </c>
      <c r="J10" s="10" t="s">
        <v>119</v>
      </c>
      <c r="K10" s="10" t="s">
        <v>120</v>
      </c>
      <c r="L10" s="35">
        <v>44979</v>
      </c>
      <c r="M10" s="35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104</v>
      </c>
      <c r="V10" s="9">
        <v>9</v>
      </c>
    </row>
    <row r="11" spans="1:22" ht="14.4" x14ac:dyDescent="0.3">
      <c r="A11" s="10" t="s">
        <v>44</v>
      </c>
      <c r="B11" s="10" t="s">
        <v>95</v>
      </c>
      <c r="C11" s="10" t="s">
        <v>96</v>
      </c>
      <c r="D11" s="10" t="s">
        <v>121</v>
      </c>
      <c r="E11" s="10" t="s">
        <v>98</v>
      </c>
      <c r="F11" s="10" t="s">
        <v>99</v>
      </c>
      <c r="G11" s="7" t="s">
        <v>100</v>
      </c>
      <c r="H11" s="10" t="s">
        <v>101</v>
      </c>
      <c r="I11" s="10" t="s">
        <v>45</v>
      </c>
      <c r="J11" s="10" t="s">
        <v>102</v>
      </c>
      <c r="K11" s="10" t="s">
        <v>103</v>
      </c>
      <c r="L11" s="35">
        <v>44979</v>
      </c>
      <c r="M11" s="35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104</v>
      </c>
      <c r="V11" s="9">
        <v>10</v>
      </c>
    </row>
    <row r="12" spans="1:22" ht="14.4" x14ac:dyDescent="0.3">
      <c r="A12" s="10" t="s">
        <v>44</v>
      </c>
      <c r="B12" s="10" t="s">
        <v>95</v>
      </c>
      <c r="C12" s="10" t="s">
        <v>96</v>
      </c>
      <c r="D12" s="10" t="s">
        <v>122</v>
      </c>
      <c r="E12" s="10" t="s">
        <v>98</v>
      </c>
      <c r="F12" s="10" t="s">
        <v>123</v>
      </c>
      <c r="G12" s="7" t="s">
        <v>112</v>
      </c>
      <c r="H12" s="10" t="s">
        <v>101</v>
      </c>
      <c r="I12" s="10" t="s">
        <v>45</v>
      </c>
      <c r="J12" s="10" t="s">
        <v>124</v>
      </c>
      <c r="K12" s="10" t="s">
        <v>125</v>
      </c>
      <c r="L12" s="35">
        <v>44979</v>
      </c>
      <c r="M12" s="35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104</v>
      </c>
      <c r="V12" s="9">
        <v>11</v>
      </c>
    </row>
    <row r="13" spans="1:22" ht="14.4" x14ac:dyDescent="0.3">
      <c r="A13" s="10" t="s">
        <v>44</v>
      </c>
      <c r="B13" s="10" t="s">
        <v>95</v>
      </c>
      <c r="C13" s="10" t="s">
        <v>96</v>
      </c>
      <c r="D13" s="10" t="s">
        <v>126</v>
      </c>
      <c r="E13" s="10" t="s">
        <v>98</v>
      </c>
      <c r="F13" s="10" t="s">
        <v>99</v>
      </c>
      <c r="G13" s="7" t="s">
        <v>100</v>
      </c>
      <c r="H13" s="10" t="s">
        <v>101</v>
      </c>
      <c r="I13" s="10" t="s">
        <v>45</v>
      </c>
      <c r="J13" s="10" t="s">
        <v>102</v>
      </c>
      <c r="K13" s="10" t="s">
        <v>103</v>
      </c>
      <c r="L13" s="35">
        <v>44979</v>
      </c>
      <c r="M13" s="35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104</v>
      </c>
      <c r="V13" s="9">
        <v>12</v>
      </c>
    </row>
    <row r="14" spans="1:22" ht="14.4" x14ac:dyDescent="0.3">
      <c r="A14" s="10" t="s">
        <v>44</v>
      </c>
      <c r="B14" s="10" t="s">
        <v>95</v>
      </c>
      <c r="C14" s="10" t="s">
        <v>96</v>
      </c>
      <c r="D14" s="10" t="s">
        <v>127</v>
      </c>
      <c r="E14" s="10" t="s">
        <v>98</v>
      </c>
      <c r="F14" s="10" t="s">
        <v>99</v>
      </c>
      <c r="G14" s="7" t="s">
        <v>100</v>
      </c>
      <c r="H14" s="10" t="s">
        <v>101</v>
      </c>
      <c r="I14" s="10" t="s">
        <v>45</v>
      </c>
      <c r="J14" s="10" t="s">
        <v>102</v>
      </c>
      <c r="K14" s="10" t="s">
        <v>103</v>
      </c>
      <c r="L14" s="35">
        <v>44979</v>
      </c>
      <c r="M14" s="35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104</v>
      </c>
      <c r="V14" s="9">
        <v>13</v>
      </c>
    </row>
    <row r="15" spans="1:22" ht="14.4" x14ac:dyDescent="0.3">
      <c r="A15" s="10" t="s">
        <v>44</v>
      </c>
      <c r="B15" s="10" t="s">
        <v>95</v>
      </c>
      <c r="C15" s="10" t="s">
        <v>96</v>
      </c>
      <c r="D15" s="10" t="s">
        <v>128</v>
      </c>
      <c r="E15" s="10" t="s">
        <v>98</v>
      </c>
      <c r="F15" s="10" t="s">
        <v>99</v>
      </c>
      <c r="G15" s="7" t="s">
        <v>100</v>
      </c>
      <c r="H15" s="10" t="s">
        <v>101</v>
      </c>
      <c r="I15" s="10" t="s">
        <v>45</v>
      </c>
      <c r="J15" s="10" t="s">
        <v>102</v>
      </c>
      <c r="K15" s="10" t="s">
        <v>103</v>
      </c>
      <c r="L15" s="35">
        <v>44979</v>
      </c>
      <c r="M15" s="35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104</v>
      </c>
      <c r="V15" s="9">
        <v>14</v>
      </c>
    </row>
    <row r="16" spans="1:22" ht="14.4" x14ac:dyDescent="0.3">
      <c r="A16" s="10" t="s">
        <v>44</v>
      </c>
      <c r="B16" s="10" t="s">
        <v>95</v>
      </c>
      <c r="C16" s="10" t="s">
        <v>96</v>
      </c>
      <c r="D16" s="10" t="s">
        <v>129</v>
      </c>
      <c r="E16" s="10" t="s">
        <v>98</v>
      </c>
      <c r="F16" s="10" t="s">
        <v>130</v>
      </c>
      <c r="G16" s="7" t="s">
        <v>100</v>
      </c>
      <c r="H16" s="10" t="s">
        <v>101</v>
      </c>
      <c r="I16" s="10" t="s">
        <v>45</v>
      </c>
      <c r="J16" s="10" t="s">
        <v>131</v>
      </c>
      <c r="K16" s="10" t="s">
        <v>132</v>
      </c>
      <c r="L16" s="35">
        <v>44971</v>
      </c>
      <c r="M16" s="35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104</v>
      </c>
      <c r="V16" s="9">
        <v>15</v>
      </c>
    </row>
    <row r="17" spans="1:22" ht="14.4" x14ac:dyDescent="0.3">
      <c r="A17" s="10" t="s">
        <v>44</v>
      </c>
      <c r="B17" s="10" t="s">
        <v>95</v>
      </c>
      <c r="C17" s="10" t="s">
        <v>96</v>
      </c>
      <c r="D17" s="10" t="s">
        <v>133</v>
      </c>
      <c r="E17" s="10" t="s">
        <v>98</v>
      </c>
      <c r="F17" s="10" t="s">
        <v>130</v>
      </c>
      <c r="G17" s="7" t="s">
        <v>100</v>
      </c>
      <c r="H17" s="10" t="s">
        <v>101</v>
      </c>
      <c r="I17" s="10" t="s">
        <v>45</v>
      </c>
      <c r="J17" s="10" t="s">
        <v>131</v>
      </c>
      <c r="K17" s="10" t="s">
        <v>132</v>
      </c>
      <c r="L17" s="35">
        <v>44971</v>
      </c>
      <c r="M17" s="35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104</v>
      </c>
      <c r="V17" s="9">
        <v>16</v>
      </c>
    </row>
    <row r="18" spans="1:22" ht="14.4" x14ac:dyDescent="0.3">
      <c r="A18" s="10" t="s">
        <v>44</v>
      </c>
      <c r="B18" s="10" t="s">
        <v>95</v>
      </c>
      <c r="C18" s="10" t="s">
        <v>96</v>
      </c>
      <c r="D18" s="10" t="s">
        <v>134</v>
      </c>
      <c r="E18" s="10" t="s">
        <v>98</v>
      </c>
      <c r="F18" s="10" t="s">
        <v>99</v>
      </c>
      <c r="G18" s="7" t="s">
        <v>100</v>
      </c>
      <c r="H18" s="10" t="s">
        <v>101</v>
      </c>
      <c r="I18" s="10" t="s">
        <v>45</v>
      </c>
      <c r="J18" s="10" t="s">
        <v>102</v>
      </c>
      <c r="K18" s="10" t="s">
        <v>103</v>
      </c>
      <c r="L18" s="35">
        <v>44979</v>
      </c>
      <c r="M18" s="35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104</v>
      </c>
      <c r="V18" s="9">
        <v>17</v>
      </c>
    </row>
    <row r="19" spans="1:22" ht="14.4" x14ac:dyDescent="0.3">
      <c r="A19" s="10" t="s">
        <v>44</v>
      </c>
      <c r="B19" s="10" t="s">
        <v>95</v>
      </c>
      <c r="C19" s="10" t="s">
        <v>96</v>
      </c>
      <c r="D19" s="10" t="s">
        <v>135</v>
      </c>
      <c r="E19" s="10" t="s">
        <v>98</v>
      </c>
      <c r="F19" s="10" t="s">
        <v>117</v>
      </c>
      <c r="G19" s="7" t="s">
        <v>118</v>
      </c>
      <c r="H19" s="10" t="s">
        <v>101</v>
      </c>
      <c r="I19" s="10" t="s">
        <v>45</v>
      </c>
      <c r="J19" s="10" t="s">
        <v>119</v>
      </c>
      <c r="K19" s="10" t="s">
        <v>120</v>
      </c>
      <c r="L19" s="35">
        <v>44979</v>
      </c>
      <c r="M19" s="35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104</v>
      </c>
      <c r="V19" s="9">
        <v>18</v>
      </c>
    </row>
    <row r="20" spans="1:22" ht="14.4" x14ac:dyDescent="0.3">
      <c r="A20" s="10" t="s">
        <v>44</v>
      </c>
      <c r="B20" s="10" t="s">
        <v>95</v>
      </c>
      <c r="C20" s="10" t="s">
        <v>96</v>
      </c>
      <c r="D20" s="10" t="s">
        <v>136</v>
      </c>
      <c r="E20" s="10" t="s">
        <v>98</v>
      </c>
      <c r="F20" s="10" t="s">
        <v>111</v>
      </c>
      <c r="G20" s="7" t="s">
        <v>112</v>
      </c>
      <c r="H20" s="10" t="s">
        <v>101</v>
      </c>
      <c r="I20" s="10" t="s">
        <v>45</v>
      </c>
      <c r="J20" s="10" t="s">
        <v>113</v>
      </c>
      <c r="K20" s="10" t="s">
        <v>114</v>
      </c>
      <c r="L20" s="35">
        <v>44979</v>
      </c>
      <c r="M20" s="35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104</v>
      </c>
      <c r="V20" s="9">
        <v>19</v>
      </c>
    </row>
    <row r="21" spans="1:22" ht="14.4" x14ac:dyDescent="0.3">
      <c r="A21" s="10" t="s">
        <v>44</v>
      </c>
      <c r="B21" s="10" t="s">
        <v>95</v>
      </c>
      <c r="C21" s="10" t="s">
        <v>96</v>
      </c>
      <c r="D21" s="10" t="s">
        <v>137</v>
      </c>
      <c r="E21" s="10" t="s">
        <v>98</v>
      </c>
      <c r="F21" s="10" t="s">
        <v>99</v>
      </c>
      <c r="G21" s="7" t="s">
        <v>100</v>
      </c>
      <c r="H21" s="10" t="s">
        <v>101</v>
      </c>
      <c r="I21" s="10" t="s">
        <v>45</v>
      </c>
      <c r="J21" s="10" t="s">
        <v>102</v>
      </c>
      <c r="K21" s="10" t="s">
        <v>103</v>
      </c>
      <c r="L21" s="35">
        <v>44979</v>
      </c>
      <c r="M21" s="35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104</v>
      </c>
      <c r="V21" s="9">
        <v>20</v>
      </c>
    </row>
    <row r="22" spans="1:22" ht="14.4" x14ac:dyDescent="0.3">
      <c r="A22" s="10" t="s">
        <v>44</v>
      </c>
      <c r="B22" s="10" t="s">
        <v>95</v>
      </c>
      <c r="C22" s="10" t="s">
        <v>96</v>
      </c>
      <c r="D22" s="10" t="s">
        <v>138</v>
      </c>
      <c r="E22" s="10" t="s">
        <v>98</v>
      </c>
      <c r="F22" s="10" t="s">
        <v>117</v>
      </c>
      <c r="G22" s="7" t="s">
        <v>118</v>
      </c>
      <c r="H22" s="10" t="s">
        <v>101</v>
      </c>
      <c r="I22" s="10" t="s">
        <v>45</v>
      </c>
      <c r="J22" s="10" t="s">
        <v>119</v>
      </c>
      <c r="K22" s="10" t="s">
        <v>120</v>
      </c>
      <c r="L22" s="35">
        <v>44979</v>
      </c>
      <c r="M22" s="35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104</v>
      </c>
      <c r="V22" s="9">
        <v>21</v>
      </c>
    </row>
    <row r="23" spans="1:22" ht="14.4" x14ac:dyDescent="0.3">
      <c r="A23" s="10" t="s">
        <v>44</v>
      </c>
      <c r="B23" s="10" t="s">
        <v>95</v>
      </c>
      <c r="C23" s="10" t="s">
        <v>96</v>
      </c>
      <c r="D23" s="10" t="s">
        <v>139</v>
      </c>
      <c r="E23" s="10" t="s">
        <v>98</v>
      </c>
      <c r="F23" s="10" t="s">
        <v>111</v>
      </c>
      <c r="G23" s="7" t="s">
        <v>112</v>
      </c>
      <c r="H23" s="10" t="s">
        <v>101</v>
      </c>
      <c r="I23" s="10" t="s">
        <v>45</v>
      </c>
      <c r="J23" s="10" t="s">
        <v>113</v>
      </c>
      <c r="K23" s="10" t="s">
        <v>114</v>
      </c>
      <c r="L23" s="35">
        <v>44979</v>
      </c>
      <c r="M23" s="35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104</v>
      </c>
      <c r="V23" s="9">
        <v>22</v>
      </c>
    </row>
    <row r="24" spans="1:22" ht="14.4" x14ac:dyDescent="0.3">
      <c r="A24" s="10" t="s">
        <v>44</v>
      </c>
      <c r="B24" s="10" t="s">
        <v>95</v>
      </c>
      <c r="C24" s="10" t="s">
        <v>96</v>
      </c>
      <c r="D24" s="10" t="s">
        <v>140</v>
      </c>
      <c r="E24" s="10" t="s">
        <v>98</v>
      </c>
      <c r="F24" s="10" t="s">
        <v>111</v>
      </c>
      <c r="G24" s="7" t="s">
        <v>112</v>
      </c>
      <c r="H24" s="10" t="s">
        <v>101</v>
      </c>
      <c r="I24" s="10" t="s">
        <v>45</v>
      </c>
      <c r="J24" s="10" t="s">
        <v>113</v>
      </c>
      <c r="K24" s="10" t="s">
        <v>114</v>
      </c>
      <c r="L24" s="35">
        <v>44979</v>
      </c>
      <c r="M24" s="35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104</v>
      </c>
      <c r="V24" s="9">
        <v>23</v>
      </c>
    </row>
    <row r="25" spans="1:22" ht="14.4" x14ac:dyDescent="0.3">
      <c r="A25" s="10" t="s">
        <v>44</v>
      </c>
      <c r="B25" s="10" t="s">
        <v>95</v>
      </c>
      <c r="C25" s="10" t="s">
        <v>96</v>
      </c>
      <c r="D25" s="10" t="s">
        <v>141</v>
      </c>
      <c r="E25" s="10" t="s">
        <v>98</v>
      </c>
      <c r="F25" s="10" t="s">
        <v>99</v>
      </c>
      <c r="G25" s="7" t="s">
        <v>100</v>
      </c>
      <c r="H25" s="10" t="s">
        <v>101</v>
      </c>
      <c r="I25" s="10" t="s">
        <v>45</v>
      </c>
      <c r="J25" s="10" t="s">
        <v>102</v>
      </c>
      <c r="K25" s="10" t="s">
        <v>103</v>
      </c>
      <c r="L25" s="35">
        <v>44979</v>
      </c>
      <c r="M25" s="35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104</v>
      </c>
      <c r="V25" s="9">
        <v>24</v>
      </c>
    </row>
    <row r="26" spans="1:22" ht="14.4" x14ac:dyDescent="0.3">
      <c r="A26" s="10" t="s">
        <v>44</v>
      </c>
      <c r="B26" s="10" t="s">
        <v>95</v>
      </c>
      <c r="C26" s="10" t="s">
        <v>96</v>
      </c>
      <c r="D26" s="10" t="s">
        <v>142</v>
      </c>
      <c r="E26" s="10" t="s">
        <v>98</v>
      </c>
      <c r="F26" s="10" t="s">
        <v>99</v>
      </c>
      <c r="G26" s="7" t="s">
        <v>100</v>
      </c>
      <c r="H26" s="10" t="s">
        <v>101</v>
      </c>
      <c r="I26" s="10" t="s">
        <v>45</v>
      </c>
      <c r="J26" s="10" t="s">
        <v>102</v>
      </c>
      <c r="K26" s="10" t="s">
        <v>103</v>
      </c>
      <c r="L26" s="35">
        <v>44979</v>
      </c>
      <c r="M26" s="35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104</v>
      </c>
      <c r="V26" s="9">
        <v>25</v>
      </c>
    </row>
    <row r="27" spans="1:22" ht="14.4" x14ac:dyDescent="0.3">
      <c r="A27" s="10" t="s">
        <v>44</v>
      </c>
      <c r="B27" s="10" t="s">
        <v>95</v>
      </c>
      <c r="C27" s="10" t="s">
        <v>96</v>
      </c>
      <c r="D27" s="10" t="s">
        <v>143</v>
      </c>
      <c r="E27" s="10" t="s">
        <v>98</v>
      </c>
      <c r="F27" s="10" t="s">
        <v>130</v>
      </c>
      <c r="G27" s="7" t="s">
        <v>100</v>
      </c>
      <c r="H27" s="10" t="s">
        <v>101</v>
      </c>
      <c r="I27" s="10" t="s">
        <v>45</v>
      </c>
      <c r="J27" s="10" t="s">
        <v>131</v>
      </c>
      <c r="K27" s="10" t="s">
        <v>132</v>
      </c>
      <c r="L27" s="35">
        <v>44971</v>
      </c>
      <c r="M27" s="35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104</v>
      </c>
      <c r="V27" s="9">
        <v>26</v>
      </c>
    </row>
    <row r="28" spans="1:22" ht="14.4" x14ac:dyDescent="0.3">
      <c r="A28" s="10" t="s">
        <v>44</v>
      </c>
      <c r="B28" s="10" t="s">
        <v>95</v>
      </c>
      <c r="C28" s="10" t="s">
        <v>96</v>
      </c>
      <c r="D28" s="10" t="s">
        <v>144</v>
      </c>
      <c r="E28" s="10" t="s">
        <v>98</v>
      </c>
      <c r="F28" s="10" t="s">
        <v>130</v>
      </c>
      <c r="G28" s="7" t="s">
        <v>100</v>
      </c>
      <c r="H28" s="10" t="s">
        <v>101</v>
      </c>
      <c r="I28" s="10" t="s">
        <v>45</v>
      </c>
      <c r="J28" s="10" t="s">
        <v>131</v>
      </c>
      <c r="K28" s="10" t="s">
        <v>132</v>
      </c>
      <c r="L28" s="35">
        <v>44971</v>
      </c>
      <c r="M28" s="35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104</v>
      </c>
      <c r="V28" s="9">
        <v>27</v>
      </c>
    </row>
    <row r="29" spans="1:22" ht="14.4" x14ac:dyDescent="0.3">
      <c r="A29" s="10" t="s">
        <v>44</v>
      </c>
      <c r="B29" s="10" t="s">
        <v>95</v>
      </c>
      <c r="C29" s="10" t="s">
        <v>96</v>
      </c>
      <c r="D29" s="10" t="s">
        <v>145</v>
      </c>
      <c r="E29" s="10" t="s">
        <v>98</v>
      </c>
      <c r="F29" s="10" t="s">
        <v>123</v>
      </c>
      <c r="G29" s="7" t="s">
        <v>112</v>
      </c>
      <c r="H29" s="10" t="s">
        <v>101</v>
      </c>
      <c r="I29" s="10" t="s">
        <v>45</v>
      </c>
      <c r="J29" s="10" t="s">
        <v>124</v>
      </c>
      <c r="K29" s="10" t="s">
        <v>125</v>
      </c>
      <c r="L29" s="35">
        <v>44979</v>
      </c>
      <c r="M29" s="35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104</v>
      </c>
      <c r="V29" s="9">
        <v>28</v>
      </c>
    </row>
    <row r="30" spans="1:22" ht="14.4" x14ac:dyDescent="0.3">
      <c r="A30" s="10" t="s">
        <v>44</v>
      </c>
      <c r="B30" s="10" t="s">
        <v>95</v>
      </c>
      <c r="C30" s="10" t="s">
        <v>96</v>
      </c>
      <c r="D30" s="10" t="s">
        <v>146</v>
      </c>
      <c r="E30" s="10" t="s">
        <v>98</v>
      </c>
      <c r="F30" s="10" t="s">
        <v>147</v>
      </c>
      <c r="G30" s="7" t="s">
        <v>118</v>
      </c>
      <c r="H30" s="10" t="s">
        <v>101</v>
      </c>
      <c r="I30" s="10" t="s">
        <v>45</v>
      </c>
      <c r="J30" s="10" t="s">
        <v>148</v>
      </c>
      <c r="K30" s="10" t="s">
        <v>149</v>
      </c>
      <c r="L30" s="35">
        <v>44979</v>
      </c>
      <c r="M30" s="35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104</v>
      </c>
      <c r="V30" s="9">
        <v>29</v>
      </c>
    </row>
    <row r="31" spans="1:22" ht="14.4" x14ac:dyDescent="0.3">
      <c r="A31" s="10" t="s">
        <v>44</v>
      </c>
      <c r="B31" s="10" t="s">
        <v>95</v>
      </c>
      <c r="C31" s="10" t="s">
        <v>96</v>
      </c>
      <c r="D31" s="10" t="s">
        <v>150</v>
      </c>
      <c r="E31" s="10" t="s">
        <v>98</v>
      </c>
      <c r="F31" s="10" t="s">
        <v>99</v>
      </c>
      <c r="G31" s="7" t="s">
        <v>100</v>
      </c>
      <c r="H31" s="10" t="s">
        <v>101</v>
      </c>
      <c r="I31" s="10" t="s">
        <v>45</v>
      </c>
      <c r="J31" s="10" t="s">
        <v>102</v>
      </c>
      <c r="K31" s="10" t="s">
        <v>103</v>
      </c>
      <c r="L31" s="35">
        <v>44979</v>
      </c>
      <c r="M31" s="35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104</v>
      </c>
      <c r="V31" s="9">
        <v>30</v>
      </c>
    </row>
    <row r="32" spans="1:22" ht="14.4" x14ac:dyDescent="0.3">
      <c r="A32" s="10" t="s">
        <v>44</v>
      </c>
      <c r="B32" s="10" t="s">
        <v>95</v>
      </c>
      <c r="C32" s="10" t="s">
        <v>96</v>
      </c>
      <c r="D32" s="10" t="s">
        <v>151</v>
      </c>
      <c r="E32" s="10" t="s">
        <v>98</v>
      </c>
      <c r="F32" s="10" t="s">
        <v>117</v>
      </c>
      <c r="G32" s="7" t="s">
        <v>118</v>
      </c>
      <c r="H32" s="10" t="s">
        <v>101</v>
      </c>
      <c r="I32" s="10" t="s">
        <v>45</v>
      </c>
      <c r="J32" s="10" t="s">
        <v>119</v>
      </c>
      <c r="K32" s="10" t="s">
        <v>120</v>
      </c>
      <c r="L32" s="35">
        <v>44979</v>
      </c>
      <c r="M32" s="35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104</v>
      </c>
      <c r="V32" s="9">
        <v>31</v>
      </c>
    </row>
    <row r="33" spans="1:22" ht="14.4" x14ac:dyDescent="0.3">
      <c r="A33" s="10" t="s">
        <v>44</v>
      </c>
      <c r="B33" s="10" t="s">
        <v>95</v>
      </c>
      <c r="C33" s="10" t="s">
        <v>96</v>
      </c>
      <c r="D33" s="10" t="s">
        <v>152</v>
      </c>
      <c r="E33" s="10" t="s">
        <v>98</v>
      </c>
      <c r="F33" s="10" t="s">
        <v>111</v>
      </c>
      <c r="G33" s="7" t="s">
        <v>112</v>
      </c>
      <c r="H33" s="10" t="s">
        <v>101</v>
      </c>
      <c r="I33" s="10" t="s">
        <v>45</v>
      </c>
      <c r="J33" s="10" t="s">
        <v>113</v>
      </c>
      <c r="K33" s="10" t="s">
        <v>114</v>
      </c>
      <c r="L33" s="35">
        <v>44979</v>
      </c>
      <c r="M33" s="35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104</v>
      </c>
      <c r="V33" s="9">
        <v>32</v>
      </c>
    </row>
    <row r="34" spans="1:22" ht="14.4" x14ac:dyDescent="0.3">
      <c r="A34" s="10" t="s">
        <v>44</v>
      </c>
      <c r="B34" s="10" t="s">
        <v>95</v>
      </c>
      <c r="C34" s="10" t="s">
        <v>96</v>
      </c>
      <c r="D34" s="10" t="s">
        <v>153</v>
      </c>
      <c r="E34" s="10" t="s">
        <v>98</v>
      </c>
      <c r="F34" s="10" t="s">
        <v>111</v>
      </c>
      <c r="G34" s="7" t="s">
        <v>112</v>
      </c>
      <c r="H34" s="10" t="s">
        <v>101</v>
      </c>
      <c r="I34" s="10" t="s">
        <v>45</v>
      </c>
      <c r="J34" s="10" t="s">
        <v>113</v>
      </c>
      <c r="K34" s="10" t="s">
        <v>114</v>
      </c>
      <c r="L34" s="35">
        <v>44979</v>
      </c>
      <c r="M34" s="35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104</v>
      </c>
      <c r="V34" s="9">
        <v>33</v>
      </c>
    </row>
    <row r="35" spans="1:22" ht="14.4" x14ac:dyDescent="0.3">
      <c r="A35" s="10" t="s">
        <v>44</v>
      </c>
      <c r="B35" s="10" t="s">
        <v>95</v>
      </c>
      <c r="C35" s="10" t="s">
        <v>96</v>
      </c>
      <c r="D35" s="10" t="s">
        <v>154</v>
      </c>
      <c r="E35" s="10" t="s">
        <v>98</v>
      </c>
      <c r="F35" s="10" t="s">
        <v>155</v>
      </c>
      <c r="G35" s="7" t="s">
        <v>118</v>
      </c>
      <c r="H35" s="10" t="s">
        <v>101</v>
      </c>
      <c r="I35" s="10" t="s">
        <v>45</v>
      </c>
      <c r="J35" s="10" t="s">
        <v>156</v>
      </c>
      <c r="K35" s="10" t="s">
        <v>157</v>
      </c>
      <c r="L35" s="35">
        <v>44971</v>
      </c>
      <c r="M35" s="35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104</v>
      </c>
      <c r="V35" s="9">
        <v>34</v>
      </c>
    </row>
    <row r="36" spans="1:22" ht="14.4" x14ac:dyDescent="0.3">
      <c r="A36" s="10" t="s">
        <v>44</v>
      </c>
      <c r="B36" s="10" t="s">
        <v>95</v>
      </c>
      <c r="C36" s="10" t="s">
        <v>96</v>
      </c>
      <c r="D36" s="10" t="s">
        <v>158</v>
      </c>
      <c r="E36" s="10" t="s">
        <v>98</v>
      </c>
      <c r="F36" s="10" t="s">
        <v>159</v>
      </c>
      <c r="G36" s="7" t="s">
        <v>118</v>
      </c>
      <c r="H36" s="10" t="s">
        <v>101</v>
      </c>
      <c r="I36" s="10" t="s">
        <v>45</v>
      </c>
      <c r="J36" s="10" t="s">
        <v>160</v>
      </c>
      <c r="K36" s="10" t="s">
        <v>161</v>
      </c>
      <c r="L36" s="35">
        <v>44973</v>
      </c>
      <c r="M36" s="35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104</v>
      </c>
      <c r="V36" s="9">
        <v>35</v>
      </c>
    </row>
    <row r="37" spans="1:22" ht="14.4" x14ac:dyDescent="0.3">
      <c r="A37" s="10" t="s">
        <v>44</v>
      </c>
      <c r="B37" s="10" t="s">
        <v>95</v>
      </c>
      <c r="C37" s="10" t="s">
        <v>96</v>
      </c>
      <c r="D37" s="10" t="s">
        <v>162</v>
      </c>
      <c r="E37" s="10" t="s">
        <v>98</v>
      </c>
      <c r="F37" s="10" t="s">
        <v>99</v>
      </c>
      <c r="G37" s="7" t="s">
        <v>100</v>
      </c>
      <c r="H37" s="10" t="s">
        <v>101</v>
      </c>
      <c r="I37" s="10" t="s">
        <v>45</v>
      </c>
      <c r="J37" s="10" t="s">
        <v>102</v>
      </c>
      <c r="K37" s="10" t="s">
        <v>103</v>
      </c>
      <c r="L37" s="35">
        <v>44979</v>
      </c>
      <c r="M37" s="35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104</v>
      </c>
      <c r="V37" s="9">
        <v>36</v>
      </c>
    </row>
    <row r="38" spans="1:22" ht="14.4" x14ac:dyDescent="0.3">
      <c r="A38" s="10" t="s">
        <v>44</v>
      </c>
      <c r="B38" s="10" t="s">
        <v>95</v>
      </c>
      <c r="C38" s="10" t="s">
        <v>96</v>
      </c>
      <c r="D38" s="10" t="s">
        <v>163</v>
      </c>
      <c r="E38" s="10" t="s">
        <v>98</v>
      </c>
      <c r="F38" s="10" t="s">
        <v>117</v>
      </c>
      <c r="G38" s="7" t="s">
        <v>118</v>
      </c>
      <c r="H38" s="10" t="s">
        <v>101</v>
      </c>
      <c r="I38" s="10" t="s">
        <v>45</v>
      </c>
      <c r="J38" s="10" t="s">
        <v>119</v>
      </c>
      <c r="K38" s="10" t="s">
        <v>120</v>
      </c>
      <c r="L38" s="35">
        <v>44979</v>
      </c>
      <c r="M38" s="35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104</v>
      </c>
      <c r="V38" s="9">
        <v>37</v>
      </c>
    </row>
    <row r="39" spans="1:22" ht="14.4" x14ac:dyDescent="0.3">
      <c r="A39" s="10" t="s">
        <v>44</v>
      </c>
      <c r="B39" s="10" t="s">
        <v>95</v>
      </c>
      <c r="C39" s="10" t="s">
        <v>96</v>
      </c>
      <c r="D39" s="10" t="s">
        <v>164</v>
      </c>
      <c r="E39" s="10" t="s">
        <v>98</v>
      </c>
      <c r="F39" s="10" t="s">
        <v>111</v>
      </c>
      <c r="G39" s="7" t="s">
        <v>112</v>
      </c>
      <c r="H39" s="10" t="s">
        <v>101</v>
      </c>
      <c r="I39" s="10" t="s">
        <v>45</v>
      </c>
      <c r="J39" s="10" t="s">
        <v>113</v>
      </c>
      <c r="K39" s="10" t="s">
        <v>114</v>
      </c>
      <c r="L39" s="35">
        <v>44979</v>
      </c>
      <c r="M39" s="35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104</v>
      </c>
      <c r="V39" s="9">
        <v>38</v>
      </c>
    </row>
    <row r="40" spans="1:22" ht="14.4" x14ac:dyDescent="0.3">
      <c r="A40" s="10" t="s">
        <v>44</v>
      </c>
      <c r="B40" s="10" t="s">
        <v>95</v>
      </c>
      <c r="C40" s="10" t="s">
        <v>96</v>
      </c>
      <c r="D40" s="10" t="s">
        <v>165</v>
      </c>
      <c r="E40" s="10" t="s">
        <v>98</v>
      </c>
      <c r="F40" s="10" t="s">
        <v>123</v>
      </c>
      <c r="G40" s="7" t="s">
        <v>112</v>
      </c>
      <c r="H40" s="10" t="s">
        <v>101</v>
      </c>
      <c r="I40" s="10" t="s">
        <v>45</v>
      </c>
      <c r="J40" s="10" t="s">
        <v>124</v>
      </c>
      <c r="K40" s="10" t="s">
        <v>125</v>
      </c>
      <c r="L40" s="35">
        <v>44979</v>
      </c>
      <c r="M40" s="35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104</v>
      </c>
      <c r="V40" s="9">
        <v>39</v>
      </c>
    </row>
    <row r="41" spans="1:22" ht="14.4" x14ac:dyDescent="0.3">
      <c r="A41" s="10" t="s">
        <v>44</v>
      </c>
      <c r="B41" s="10" t="s">
        <v>95</v>
      </c>
      <c r="C41" s="10" t="s">
        <v>96</v>
      </c>
      <c r="D41" s="10" t="s">
        <v>166</v>
      </c>
      <c r="E41" s="10" t="s">
        <v>98</v>
      </c>
      <c r="F41" s="10" t="s">
        <v>123</v>
      </c>
      <c r="G41" s="7" t="s">
        <v>112</v>
      </c>
      <c r="H41" s="10" t="s">
        <v>101</v>
      </c>
      <c r="I41" s="10" t="s">
        <v>45</v>
      </c>
      <c r="J41" s="10" t="s">
        <v>124</v>
      </c>
      <c r="K41" s="10" t="s">
        <v>125</v>
      </c>
      <c r="L41" s="35">
        <v>44979</v>
      </c>
      <c r="M41" s="35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104</v>
      </c>
      <c r="V41" s="9">
        <v>40</v>
      </c>
    </row>
    <row r="42" spans="1:22" ht="14.4" x14ac:dyDescent="0.3">
      <c r="A42" s="10" t="s">
        <v>44</v>
      </c>
      <c r="B42" s="10" t="s">
        <v>95</v>
      </c>
      <c r="C42" s="10" t="s">
        <v>96</v>
      </c>
      <c r="D42" s="10" t="s">
        <v>167</v>
      </c>
      <c r="E42" s="10" t="s">
        <v>98</v>
      </c>
      <c r="F42" s="10" t="s">
        <v>123</v>
      </c>
      <c r="G42" s="7" t="s">
        <v>112</v>
      </c>
      <c r="H42" s="10" t="s">
        <v>101</v>
      </c>
      <c r="I42" s="10" t="s">
        <v>45</v>
      </c>
      <c r="J42" s="10" t="s">
        <v>124</v>
      </c>
      <c r="K42" s="10" t="s">
        <v>125</v>
      </c>
      <c r="L42" s="35">
        <v>44979</v>
      </c>
      <c r="M42" s="35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104</v>
      </c>
      <c r="V42" s="9">
        <v>41</v>
      </c>
    </row>
    <row r="43" spans="1:22" ht="14.4" x14ac:dyDescent="0.3">
      <c r="A43" s="10" t="s">
        <v>44</v>
      </c>
      <c r="B43" s="10" t="s">
        <v>95</v>
      </c>
      <c r="C43" s="10" t="s">
        <v>96</v>
      </c>
      <c r="D43" s="10" t="s">
        <v>168</v>
      </c>
      <c r="E43" s="10" t="s">
        <v>98</v>
      </c>
      <c r="F43" s="10" t="s">
        <v>99</v>
      </c>
      <c r="G43" s="7" t="s">
        <v>100</v>
      </c>
      <c r="H43" s="10" t="s">
        <v>101</v>
      </c>
      <c r="I43" s="10" t="s">
        <v>45</v>
      </c>
      <c r="J43" s="10" t="s">
        <v>102</v>
      </c>
      <c r="K43" s="10" t="s">
        <v>103</v>
      </c>
      <c r="L43" s="35">
        <v>44979</v>
      </c>
      <c r="M43" s="35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104</v>
      </c>
      <c r="V43" s="9">
        <v>42</v>
      </c>
    </row>
    <row r="44" spans="1:22" ht="14.4" x14ac:dyDescent="0.3">
      <c r="A44" s="10" t="s">
        <v>44</v>
      </c>
      <c r="B44" s="10" t="s">
        <v>95</v>
      </c>
      <c r="C44" s="10" t="s">
        <v>96</v>
      </c>
      <c r="D44" s="10" t="s">
        <v>169</v>
      </c>
      <c r="E44" s="10" t="s">
        <v>98</v>
      </c>
      <c r="F44" s="10" t="s">
        <v>99</v>
      </c>
      <c r="G44" s="7" t="s">
        <v>100</v>
      </c>
      <c r="H44" s="10" t="s">
        <v>101</v>
      </c>
      <c r="I44" s="10" t="s">
        <v>45</v>
      </c>
      <c r="J44" s="10" t="s">
        <v>102</v>
      </c>
      <c r="K44" s="10" t="s">
        <v>103</v>
      </c>
      <c r="L44" s="35">
        <v>44979</v>
      </c>
      <c r="M44" s="35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104</v>
      </c>
      <c r="V44" s="9">
        <v>43</v>
      </c>
    </row>
    <row r="45" spans="1:22" ht="14.4" x14ac:dyDescent="0.3">
      <c r="A45" s="10" t="s">
        <v>44</v>
      </c>
      <c r="B45" s="10" t="s">
        <v>95</v>
      </c>
      <c r="C45" s="10" t="s">
        <v>96</v>
      </c>
      <c r="D45" s="10" t="s">
        <v>170</v>
      </c>
      <c r="E45" s="10" t="s">
        <v>98</v>
      </c>
      <c r="F45" s="10" t="s">
        <v>130</v>
      </c>
      <c r="G45" s="7" t="s">
        <v>100</v>
      </c>
      <c r="H45" s="10" t="s">
        <v>101</v>
      </c>
      <c r="I45" s="10" t="s">
        <v>45</v>
      </c>
      <c r="J45" s="10" t="s">
        <v>131</v>
      </c>
      <c r="K45" s="10" t="s">
        <v>132</v>
      </c>
      <c r="L45" s="35">
        <v>44971</v>
      </c>
      <c r="M45" s="35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104</v>
      </c>
      <c r="V45" s="9">
        <v>44</v>
      </c>
    </row>
    <row r="46" spans="1:22" ht="14.4" x14ac:dyDescent="0.3">
      <c r="A46" s="10" t="s">
        <v>44</v>
      </c>
      <c r="B46" s="10" t="s">
        <v>95</v>
      </c>
      <c r="C46" s="10" t="s">
        <v>96</v>
      </c>
      <c r="D46" s="10" t="s">
        <v>171</v>
      </c>
      <c r="E46" s="10" t="s">
        <v>98</v>
      </c>
      <c r="F46" s="10" t="s">
        <v>99</v>
      </c>
      <c r="G46" s="7" t="s">
        <v>100</v>
      </c>
      <c r="H46" s="10" t="s">
        <v>101</v>
      </c>
      <c r="I46" s="10" t="s">
        <v>45</v>
      </c>
      <c r="J46" s="10" t="s">
        <v>102</v>
      </c>
      <c r="K46" s="10" t="s">
        <v>103</v>
      </c>
      <c r="L46" s="35">
        <v>44979</v>
      </c>
      <c r="M46" s="35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104</v>
      </c>
      <c r="V46" s="9">
        <v>45</v>
      </c>
    </row>
    <row r="47" spans="1:22" ht="14.4" x14ac:dyDescent="0.3">
      <c r="A47" s="10" t="s">
        <v>44</v>
      </c>
      <c r="B47" s="10" t="s">
        <v>95</v>
      </c>
      <c r="C47" s="10" t="s">
        <v>96</v>
      </c>
      <c r="D47" s="10" t="s">
        <v>172</v>
      </c>
      <c r="E47" s="10" t="s">
        <v>98</v>
      </c>
      <c r="F47" s="10" t="s">
        <v>117</v>
      </c>
      <c r="G47" s="7" t="s">
        <v>118</v>
      </c>
      <c r="H47" s="10" t="s">
        <v>101</v>
      </c>
      <c r="I47" s="10" t="s">
        <v>45</v>
      </c>
      <c r="J47" s="10" t="s">
        <v>119</v>
      </c>
      <c r="K47" s="10" t="s">
        <v>120</v>
      </c>
      <c r="L47" s="35">
        <v>44979</v>
      </c>
      <c r="M47" s="35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104</v>
      </c>
      <c r="V47" s="9">
        <v>46</v>
      </c>
    </row>
    <row r="48" spans="1:22" ht="14.4" x14ac:dyDescent="0.3">
      <c r="A48" s="10" t="s">
        <v>44</v>
      </c>
      <c r="B48" s="10" t="s">
        <v>95</v>
      </c>
      <c r="C48" s="10" t="s">
        <v>96</v>
      </c>
      <c r="D48" s="10" t="s">
        <v>173</v>
      </c>
      <c r="E48" s="10" t="s">
        <v>98</v>
      </c>
      <c r="F48" s="10" t="s">
        <v>123</v>
      </c>
      <c r="G48" s="7" t="s">
        <v>112</v>
      </c>
      <c r="H48" s="10" t="s">
        <v>101</v>
      </c>
      <c r="I48" s="10" t="s">
        <v>45</v>
      </c>
      <c r="J48" s="10" t="s">
        <v>124</v>
      </c>
      <c r="K48" s="10" t="s">
        <v>125</v>
      </c>
      <c r="L48" s="35">
        <v>44979</v>
      </c>
      <c r="M48" s="35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104</v>
      </c>
      <c r="V48" s="9">
        <v>47</v>
      </c>
    </row>
    <row r="49" spans="1:22" ht="14.4" x14ac:dyDescent="0.3">
      <c r="A49" s="10" t="s">
        <v>44</v>
      </c>
      <c r="B49" s="10" t="s">
        <v>95</v>
      </c>
      <c r="C49" s="10" t="s">
        <v>96</v>
      </c>
      <c r="D49" s="10" t="s">
        <v>174</v>
      </c>
      <c r="E49" s="10" t="s">
        <v>98</v>
      </c>
      <c r="F49" s="10" t="s">
        <v>99</v>
      </c>
      <c r="G49" s="7" t="s">
        <v>100</v>
      </c>
      <c r="H49" s="10" t="s">
        <v>101</v>
      </c>
      <c r="I49" s="10" t="s">
        <v>45</v>
      </c>
      <c r="J49" s="10" t="s">
        <v>102</v>
      </c>
      <c r="K49" s="10" t="s">
        <v>103</v>
      </c>
      <c r="L49" s="35">
        <v>44979</v>
      </c>
      <c r="M49" s="35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104</v>
      </c>
      <c r="V49" s="9">
        <v>48</v>
      </c>
    </row>
    <row r="50" spans="1:22" ht="14.4" x14ac:dyDescent="0.3">
      <c r="A50" s="10" t="s">
        <v>44</v>
      </c>
      <c r="B50" s="10" t="s">
        <v>95</v>
      </c>
      <c r="C50" s="10" t="s">
        <v>96</v>
      </c>
      <c r="D50" s="10" t="s">
        <v>175</v>
      </c>
      <c r="E50" s="10" t="s">
        <v>98</v>
      </c>
      <c r="F50" s="10" t="s">
        <v>99</v>
      </c>
      <c r="G50" s="7" t="s">
        <v>100</v>
      </c>
      <c r="H50" s="10" t="s">
        <v>101</v>
      </c>
      <c r="I50" s="10" t="s">
        <v>45</v>
      </c>
      <c r="J50" s="10" t="s">
        <v>102</v>
      </c>
      <c r="K50" s="10" t="s">
        <v>103</v>
      </c>
      <c r="L50" s="35">
        <v>44979</v>
      </c>
      <c r="M50" s="35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104</v>
      </c>
      <c r="V50" s="9">
        <v>49</v>
      </c>
    </row>
    <row r="51" spans="1:22" ht="14.4" x14ac:dyDescent="0.3">
      <c r="A51" s="10" t="s">
        <v>44</v>
      </c>
      <c r="B51" s="10" t="s">
        <v>95</v>
      </c>
      <c r="C51" s="10" t="s">
        <v>96</v>
      </c>
      <c r="D51" s="10" t="s">
        <v>176</v>
      </c>
      <c r="E51" s="10" t="s">
        <v>98</v>
      </c>
      <c r="F51" s="10" t="s">
        <v>117</v>
      </c>
      <c r="G51" s="7" t="s">
        <v>118</v>
      </c>
      <c r="H51" s="10" t="s">
        <v>101</v>
      </c>
      <c r="I51" s="10" t="s">
        <v>45</v>
      </c>
      <c r="J51" s="10" t="s">
        <v>119</v>
      </c>
      <c r="K51" s="10" t="s">
        <v>120</v>
      </c>
      <c r="L51" s="35">
        <v>44979</v>
      </c>
      <c r="M51" s="35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104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50">
        <v>488</v>
      </c>
      <c r="B1" s="50"/>
      <c r="C1" s="50"/>
      <c r="D1" s="51"/>
      <c r="E1" s="51"/>
      <c r="F1" s="51"/>
      <c r="G1" s="51"/>
      <c r="H1" s="52" t="s">
        <v>0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4"/>
    </row>
    <row r="2" spans="1:26" x14ac:dyDescent="0.3">
      <c r="A2" s="20" t="s">
        <v>69</v>
      </c>
      <c r="B2" s="20" t="s">
        <v>70</v>
      </c>
      <c r="C2" s="20" t="s">
        <v>71</v>
      </c>
      <c r="D2" s="20" t="s">
        <v>72</v>
      </c>
      <c r="E2" s="20" t="s">
        <v>73</v>
      </c>
      <c r="F2" s="20" t="s">
        <v>74</v>
      </c>
      <c r="G2" s="20" t="s">
        <v>75</v>
      </c>
      <c r="H2" s="20" t="s">
        <v>76</v>
      </c>
      <c r="I2" s="20" t="s">
        <v>77</v>
      </c>
      <c r="J2" s="20" t="s">
        <v>78</v>
      </c>
      <c r="K2" s="20" t="s">
        <v>79</v>
      </c>
      <c r="L2" s="20" t="s">
        <v>80</v>
      </c>
      <c r="M2" s="20" t="s">
        <v>81</v>
      </c>
      <c r="N2" s="20" t="s">
        <v>82</v>
      </c>
      <c r="O2" s="20" t="s">
        <v>83</v>
      </c>
      <c r="P2" s="20" t="s">
        <v>84</v>
      </c>
      <c r="Q2" s="20" t="s">
        <v>85</v>
      </c>
      <c r="R2" s="20" t="s">
        <v>86</v>
      </c>
      <c r="S2" s="20" t="s">
        <v>87</v>
      </c>
      <c r="T2" s="20" t="s">
        <v>88</v>
      </c>
      <c r="U2" s="20" t="s">
        <v>89</v>
      </c>
      <c r="V2" s="20" t="s">
        <v>90</v>
      </c>
      <c r="W2" s="20" t="s">
        <v>91</v>
      </c>
      <c r="X2" s="20" t="s">
        <v>92</v>
      </c>
      <c r="Y2" s="20" t="s">
        <v>93</v>
      </c>
      <c r="Z2" s="20" t="s">
        <v>94</v>
      </c>
    </row>
    <row r="3" spans="1:26" ht="115.2" x14ac:dyDescent="0.3">
      <c r="A3" s="24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4" t="s">
        <v>6</v>
      </c>
      <c r="G3" s="24" t="s">
        <v>7</v>
      </c>
      <c r="H3" s="1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  <c r="S3" s="24" t="s">
        <v>19</v>
      </c>
      <c r="T3" s="24" t="s">
        <v>20</v>
      </c>
      <c r="U3" s="24" t="s">
        <v>21</v>
      </c>
      <c r="V3" s="24" t="s">
        <v>22</v>
      </c>
      <c r="W3" s="24" t="s">
        <v>23</v>
      </c>
      <c r="X3" s="24" t="s">
        <v>24</v>
      </c>
      <c r="Y3" s="24" t="s">
        <v>25</v>
      </c>
      <c r="Z3" s="2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2"/>
      <c r="W4" s="22"/>
      <c r="X4" s="5"/>
      <c r="Y4" s="6" t="e">
        <f>SUM(Y5:Y1048576)</f>
        <v>#REF!</v>
      </c>
      <c r="Z4" s="3" t="s">
        <v>177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t="e" cm="1">
        <f t="array" ref="U5">IF(#REF!="",_xlfn.XLOOKUP("МАКС",#REF!,#REF!,,0,1),#REF!)</f>
        <v>#REF!</v>
      </c>
      <c r="V5" s="16" t="e">
        <f>_xlfn.XLOOKUP(Шаблон_Формулы[[#This Row],[21]],#REF!,#REF!,,0,1)</f>
        <v>#REF!</v>
      </c>
      <c r="W5" s="16" t="e">
        <f>Шаблон_Формулы!$T5*Шаблон_Формулы!$V5</f>
        <v>#REF!</v>
      </c>
      <c r="Y5" s="16" t="e">
        <f>Шаблон_Формулы!$W5+Шаблон_Формулы!$X5</f>
        <v>#REF!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t="e" cm="1">
        <f t="array" ref="U6">IF(#REF!="",_xlfn.XLOOKUP("МАКС",#REF!,#REF!,,0,1),#REF!)</f>
        <v>#REF!</v>
      </c>
      <c r="V6" s="16" t="e">
        <f>_xlfn.XLOOKUP(Шаблон_Формулы[[#This Row],[21]],#REF!,#REF!,,0,1)</f>
        <v>#REF!</v>
      </c>
      <c r="W6" s="16" t="e">
        <f>Шаблон_Формулы!$T6*Шаблон_Формулы!$V6</f>
        <v>#REF!</v>
      </c>
      <c r="Y6" s="16" t="e">
        <f>Шаблон_Формулы!$W6+Шаблон_Формулы!$X6</f>
        <v>#REF!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t="e" cm="1">
        <f t="array" ref="U7">IF(#REF!="",_xlfn.XLOOKUP("МАКС",#REF!,#REF!,,0,1),#REF!)</f>
        <v>#REF!</v>
      </c>
      <c r="V7" s="16" t="e">
        <f>_xlfn.XLOOKUP(Шаблон_Формулы[[#This Row],[21]],#REF!,#REF!,,0,1)</f>
        <v>#REF!</v>
      </c>
      <c r="W7" s="16" t="e">
        <f>Шаблон_Формулы!$T7*Шаблон_Формулы!$V7</f>
        <v>#REF!</v>
      </c>
      <c r="Y7" s="16" t="e">
        <f>Шаблон_Формулы!$W7+Шаблон_Формулы!$X7</f>
        <v>#REF!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t="e" cm="1">
        <f t="array" ref="U8">IF(#REF!="",_xlfn.XLOOKUP("МАКС",#REF!,#REF!,,0,1),#REF!)</f>
        <v>#REF!</v>
      </c>
      <c r="V8" s="16" t="e">
        <f>_xlfn.XLOOKUP(Шаблон_Формулы[[#This Row],[21]],#REF!,#REF!,,0,1)</f>
        <v>#REF!</v>
      </c>
      <c r="W8" s="16" t="e">
        <f>Шаблон_Формулы!$T8*Шаблон_Формулы!$V8</f>
        <v>#REF!</v>
      </c>
      <c r="Y8" s="16" t="e">
        <f>Шаблон_Формулы!$W8+Шаблон_Формулы!$X8</f>
        <v>#REF!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t="e" cm="1">
        <f t="array" ref="U9">IF(#REF!="",_xlfn.XLOOKUP("МАКС",#REF!,#REF!,,0,1),#REF!)</f>
        <v>#REF!</v>
      </c>
      <c r="V9" s="16" t="e">
        <f>_xlfn.XLOOKUP(Шаблон_Формулы[[#This Row],[21]],#REF!,#REF!,,0,1)</f>
        <v>#REF!</v>
      </c>
      <c r="W9" s="16" t="e">
        <f>Шаблон_Формулы!$T9*Шаблон_Формулы!$V9</f>
        <v>#REF!</v>
      </c>
      <c r="Y9" s="16" t="e">
        <f>Шаблон_Формулы!$W9+Шаблон_Формулы!$X9</f>
        <v>#REF!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t="e" cm="1">
        <f t="array" ref="U10">IF(#REF!="",_xlfn.XLOOKUP("МАКС",#REF!,#REF!,,0,1),#REF!)</f>
        <v>#REF!</v>
      </c>
      <c r="V10" s="16" t="e">
        <f>_xlfn.XLOOKUP(Шаблон_Формулы[[#This Row],[21]],#REF!,#REF!,,0,1)</f>
        <v>#REF!</v>
      </c>
      <c r="W10" s="16" t="e">
        <f>Шаблон_Формулы!$T10*Шаблон_Формулы!$V10</f>
        <v>#REF!</v>
      </c>
      <c r="Y10" s="16" t="e">
        <f>Шаблон_Формулы!$W10+Шаблон_Формулы!$X10</f>
        <v>#REF!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t="e" cm="1">
        <f t="array" ref="U11">IF(#REF!="",_xlfn.XLOOKUP("МАКС",#REF!,#REF!,,0,1),#REF!)</f>
        <v>#REF!</v>
      </c>
      <c r="V11" s="16" t="e">
        <f>_xlfn.XLOOKUP(Шаблон_Формулы[[#This Row],[21]],#REF!,#REF!,,0,1)</f>
        <v>#REF!</v>
      </c>
      <c r="W11" s="16" t="e">
        <f>Шаблон_Формулы!$T11*Шаблон_Формулы!$V11</f>
        <v>#REF!</v>
      </c>
      <c r="Y11" s="16" t="e">
        <f>Шаблон_Формулы!$W11+Шаблон_Формулы!$X11</f>
        <v>#REF!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t="e" cm="1">
        <f t="array" ref="U12">IF(#REF!="",_xlfn.XLOOKUP("МАКС",#REF!,#REF!,,0,1),#REF!)</f>
        <v>#REF!</v>
      </c>
      <c r="V12" s="16" t="e">
        <f>_xlfn.XLOOKUP(Шаблон_Формулы[[#This Row],[21]],#REF!,#REF!,,0,1)</f>
        <v>#REF!</v>
      </c>
      <c r="W12" s="16" t="e">
        <f>Шаблон_Формулы!$T12*Шаблон_Формулы!$V12</f>
        <v>#REF!</v>
      </c>
      <c r="Y12" s="16" t="e">
        <f>Шаблон_Формулы!$W12+Шаблон_Формулы!$X12</f>
        <v>#REF!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t="e" cm="1">
        <f t="array" ref="U13">IF(#REF!="",_xlfn.XLOOKUP("МАКС",#REF!,#REF!,,0,1),#REF!)</f>
        <v>#REF!</v>
      </c>
      <c r="V13" s="16" t="e">
        <f>_xlfn.XLOOKUP(Шаблон_Формулы[[#This Row],[21]],#REF!,#REF!,,0,1)</f>
        <v>#REF!</v>
      </c>
      <c r="W13" s="16" t="e">
        <f>Шаблон_Формулы!$T13*Шаблон_Формулы!$V13</f>
        <v>#REF!</v>
      </c>
      <c r="Y13" s="16" t="e">
        <f>Шаблон_Формулы!$W13+Шаблон_Формулы!$X13</f>
        <v>#REF!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t="e" cm="1">
        <f t="array" ref="U14">IF(#REF!="",_xlfn.XLOOKUP("МАКС",#REF!,#REF!,,0,1),#REF!)</f>
        <v>#REF!</v>
      </c>
      <c r="V14" s="16" t="e">
        <f>_xlfn.XLOOKUP(Шаблон_Формулы[[#This Row],[21]],#REF!,#REF!,,0,1)</f>
        <v>#REF!</v>
      </c>
      <c r="W14" s="16" t="e">
        <f>Шаблон_Формулы!$T14*Шаблон_Формулы!$V14</f>
        <v>#REF!</v>
      </c>
      <c r="Y14" s="16" t="e">
        <f>Шаблон_Формулы!$W14+Шаблон_Формулы!$X14</f>
        <v>#REF!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t="e" cm="1">
        <f t="array" ref="U15">IF(#REF!="",_xlfn.XLOOKUP("МАКС",#REF!,#REF!,,0,1),#REF!)</f>
        <v>#REF!</v>
      </c>
      <c r="V15" s="16" t="e">
        <f>_xlfn.XLOOKUP(Шаблон_Формулы[[#This Row],[21]],#REF!,#REF!,,0,1)</f>
        <v>#REF!</v>
      </c>
      <c r="W15" s="16" t="e">
        <f>Шаблон_Формулы!$T15*Шаблон_Формулы!$V15</f>
        <v>#REF!</v>
      </c>
      <c r="Y15" s="16" t="e">
        <f>Шаблон_Формулы!$W15+Шаблон_Формулы!$X15</f>
        <v>#REF!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t="e" cm="1">
        <f t="array" ref="U16">IF(#REF!="",_xlfn.XLOOKUP("МАКС",#REF!,#REF!,,0,1),#REF!)</f>
        <v>#REF!</v>
      </c>
      <c r="V16" s="16" t="e">
        <f>_xlfn.XLOOKUP(Шаблон_Формулы[[#This Row],[21]],#REF!,#REF!,,0,1)</f>
        <v>#REF!</v>
      </c>
      <c r="W16" s="16" t="e">
        <f>Шаблон_Формулы!$T16*Шаблон_Формулы!$V16</f>
        <v>#REF!</v>
      </c>
      <c r="Y16" s="16" t="e">
        <f>Шаблон_Формулы!$W16+Шаблон_Формулы!$X16</f>
        <v>#REF!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t="e" cm="1">
        <f t="array" ref="U17">IF(#REF!="",_xlfn.XLOOKUP("МАКС",#REF!,#REF!,,0,1),#REF!)</f>
        <v>#REF!</v>
      </c>
      <c r="V17" s="16" t="e">
        <f>_xlfn.XLOOKUP(Шаблон_Формулы[[#This Row],[21]],#REF!,#REF!,,0,1)</f>
        <v>#REF!</v>
      </c>
      <c r="W17" s="16" t="e">
        <f>Шаблон_Формулы!$T17*Шаблон_Формулы!$V17</f>
        <v>#REF!</v>
      </c>
      <c r="Y17" s="16" t="e">
        <f>Шаблон_Формулы!$W17+Шаблон_Формулы!$X17</f>
        <v>#REF!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t="e" cm="1">
        <f t="array" ref="U18">IF(#REF!="",_xlfn.XLOOKUP("МАКС",#REF!,#REF!,,0,1),#REF!)</f>
        <v>#REF!</v>
      </c>
      <c r="V18" s="16" t="e">
        <f>_xlfn.XLOOKUP(Шаблон_Формулы[[#This Row],[21]],#REF!,#REF!,,0,1)</f>
        <v>#REF!</v>
      </c>
      <c r="W18" s="16" t="e">
        <f>Шаблон_Формулы!$T18*Шаблон_Формулы!$V18</f>
        <v>#REF!</v>
      </c>
      <c r="Y18" s="16" t="e">
        <f>Шаблон_Формулы!$W18+Шаблон_Формулы!$X18</f>
        <v>#REF!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t="e" cm="1">
        <f t="array" ref="U19">IF(#REF!="",_xlfn.XLOOKUP("МАКС",#REF!,#REF!,,0,1),#REF!)</f>
        <v>#REF!</v>
      </c>
      <c r="V19" s="16" t="e">
        <f>_xlfn.XLOOKUP(Шаблон_Формулы[[#This Row],[21]],#REF!,#REF!,,0,1)</f>
        <v>#REF!</v>
      </c>
      <c r="W19" s="16" t="e">
        <f>Шаблон_Формулы!$T19*Шаблон_Формулы!$V19</f>
        <v>#REF!</v>
      </c>
      <c r="Y19" s="16" t="e">
        <f>Шаблон_Формулы!$W19+Шаблон_Формулы!$X19</f>
        <v>#REF!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t="e" cm="1">
        <f t="array" ref="U20">IF(#REF!="",_xlfn.XLOOKUP("МАКС",#REF!,#REF!,,0,1),#REF!)</f>
        <v>#REF!</v>
      </c>
      <c r="V20" s="16" t="e">
        <f>_xlfn.XLOOKUP(Шаблон_Формулы[[#This Row],[21]],#REF!,#REF!,,0,1)</f>
        <v>#REF!</v>
      </c>
      <c r="W20" s="16" t="e">
        <f>Шаблон_Формулы!$T20*Шаблон_Формулы!$V20</f>
        <v>#REF!</v>
      </c>
      <c r="Y20" s="16" t="e">
        <f>Шаблон_Формулы!$W20+Шаблон_Формулы!$X20</f>
        <v>#REF!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t="e" cm="1">
        <f t="array" ref="U21">IF(#REF!="",_xlfn.XLOOKUP("МАКС",#REF!,#REF!,,0,1),#REF!)</f>
        <v>#REF!</v>
      </c>
      <c r="V21" s="16" t="e">
        <f>_xlfn.XLOOKUP(Шаблон_Формулы[[#This Row],[21]],#REF!,#REF!,,0,1)</f>
        <v>#REF!</v>
      </c>
      <c r="W21" s="16" t="e">
        <f>Шаблон_Формулы!$T21*Шаблон_Формулы!$V21</f>
        <v>#REF!</v>
      </c>
      <c r="Y21" s="16" t="e">
        <f>Шаблон_Формулы!$W21+Шаблон_Формулы!$X21</f>
        <v>#REF!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t="e" cm="1">
        <f t="array" ref="U22">IF(#REF!="",_xlfn.XLOOKUP("МАКС",#REF!,#REF!,,0,1),#REF!)</f>
        <v>#REF!</v>
      </c>
      <c r="V22" s="16" t="e">
        <f>_xlfn.XLOOKUP(Шаблон_Формулы[[#This Row],[21]],#REF!,#REF!,,0,1)</f>
        <v>#REF!</v>
      </c>
      <c r="W22" s="16" t="e">
        <f>Шаблон_Формулы!$T22*Шаблон_Формулы!$V22</f>
        <v>#REF!</v>
      </c>
      <c r="Y22" s="16" t="e">
        <f>Шаблон_Формулы!$W22+Шаблон_Формулы!$X22</f>
        <v>#REF!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t="e" cm="1">
        <f t="array" ref="U23">IF(#REF!="",_xlfn.XLOOKUP("МАКС",#REF!,#REF!,,0,1),#REF!)</f>
        <v>#REF!</v>
      </c>
      <c r="V23" s="16" t="e">
        <f>_xlfn.XLOOKUP(Шаблон_Формулы[[#This Row],[21]],#REF!,#REF!,,0,1)</f>
        <v>#REF!</v>
      </c>
      <c r="W23" s="16" t="e">
        <f>Шаблон_Формулы!$T23*Шаблон_Формулы!$V23</f>
        <v>#REF!</v>
      </c>
      <c r="Y23" s="16" t="e">
        <f>Шаблон_Формулы!$W23+Шаблон_Формулы!$X23</f>
        <v>#REF!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t="e" cm="1">
        <f t="array" ref="U24">IF(#REF!="",_xlfn.XLOOKUP("МАКС",#REF!,#REF!,,0,1),#REF!)</f>
        <v>#REF!</v>
      </c>
      <c r="V24" s="16" t="e">
        <f>_xlfn.XLOOKUP(Шаблон_Формулы[[#This Row],[21]],#REF!,#REF!,,0,1)</f>
        <v>#REF!</v>
      </c>
      <c r="W24" s="16" t="e">
        <f>Шаблон_Формулы!$T24*Шаблон_Формулы!$V24</f>
        <v>#REF!</v>
      </c>
      <c r="Y24" s="16" t="e">
        <f>Шаблон_Формулы!$W24+Шаблон_Формулы!$X24</f>
        <v>#REF!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t="e" cm="1">
        <f t="array" ref="U25">IF(#REF!="",_xlfn.XLOOKUP("МАКС",#REF!,#REF!,,0,1),#REF!)</f>
        <v>#REF!</v>
      </c>
      <c r="V25" s="16" t="e">
        <f>_xlfn.XLOOKUP(Шаблон_Формулы[[#This Row],[21]],#REF!,#REF!,,0,1)</f>
        <v>#REF!</v>
      </c>
      <c r="W25" s="16" t="e">
        <f>Шаблон_Формулы!$T25*Шаблон_Формулы!$V25</f>
        <v>#REF!</v>
      </c>
      <c r="Y25" s="16" t="e">
        <f>Шаблон_Формулы!$W25+Шаблон_Формулы!$X25</f>
        <v>#REF!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t="e" cm="1">
        <f t="array" ref="U26">IF(#REF!="",_xlfn.XLOOKUP("МАКС",#REF!,#REF!,,0,1),#REF!)</f>
        <v>#REF!</v>
      </c>
      <c r="V26" s="16" t="e">
        <f>_xlfn.XLOOKUP(Шаблон_Формулы[[#This Row],[21]],#REF!,#REF!,,0,1)</f>
        <v>#REF!</v>
      </c>
      <c r="W26" s="16" t="e">
        <f>Шаблон_Формулы!$T26*Шаблон_Формулы!$V26</f>
        <v>#REF!</v>
      </c>
      <c r="Y26" s="16" t="e">
        <f>Шаблон_Формулы!$W26+Шаблон_Формулы!$X26</f>
        <v>#REF!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t="e" cm="1">
        <f t="array" ref="U27">IF(#REF!="",_xlfn.XLOOKUP("МАКС",#REF!,#REF!,,0,1),#REF!)</f>
        <v>#REF!</v>
      </c>
      <c r="V27" s="16" t="e">
        <f>_xlfn.XLOOKUP(Шаблон_Формулы[[#This Row],[21]],#REF!,#REF!,,0,1)</f>
        <v>#REF!</v>
      </c>
      <c r="W27" s="16" t="e">
        <f>Шаблон_Формулы!$T27*Шаблон_Формулы!$V27</f>
        <v>#REF!</v>
      </c>
      <c r="Y27" s="16" t="e">
        <f>Шаблон_Формулы!$W27+Шаблон_Формулы!$X27</f>
        <v>#REF!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t="e" cm="1">
        <f t="array" ref="U28">IF(#REF!="",_xlfn.XLOOKUP("МАКС",#REF!,#REF!,,0,1),#REF!)</f>
        <v>#REF!</v>
      </c>
      <c r="V28" s="16" t="e">
        <f>_xlfn.XLOOKUP(Шаблон_Формулы[[#This Row],[21]],#REF!,#REF!,,0,1)</f>
        <v>#REF!</v>
      </c>
      <c r="W28" s="16" t="e">
        <f>Шаблон_Формулы!$T28*Шаблон_Формулы!$V28</f>
        <v>#REF!</v>
      </c>
      <c r="Y28" s="16" t="e">
        <f>Шаблон_Формулы!$W28+Шаблон_Формулы!$X28</f>
        <v>#REF!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t="e" cm="1">
        <f t="array" ref="U29">IF(#REF!="",_xlfn.XLOOKUP("МАКС",#REF!,#REF!,,0,1),#REF!)</f>
        <v>#REF!</v>
      </c>
      <c r="V29" s="16" t="e">
        <f>_xlfn.XLOOKUP(Шаблон_Формулы[[#This Row],[21]],#REF!,#REF!,,0,1)</f>
        <v>#REF!</v>
      </c>
      <c r="W29" s="16" t="e">
        <f>Шаблон_Формулы!$T29*Шаблон_Формулы!$V29</f>
        <v>#REF!</v>
      </c>
      <c r="Y29" s="16" t="e">
        <f>Шаблон_Формулы!$W29+Шаблон_Формулы!$X29</f>
        <v>#REF!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t="e" cm="1">
        <f t="array" ref="U30">IF(#REF!="",_xlfn.XLOOKUP("МАКС",#REF!,#REF!,,0,1),#REF!)</f>
        <v>#REF!</v>
      </c>
      <c r="V30" s="16" t="e">
        <f>_xlfn.XLOOKUP(Шаблон_Формулы[[#This Row],[21]],#REF!,#REF!,,0,1)</f>
        <v>#REF!</v>
      </c>
      <c r="W30" s="16" t="e">
        <f>Шаблон_Формулы!$T30*Шаблон_Формулы!$V30</f>
        <v>#REF!</v>
      </c>
      <c r="Y30" s="16" t="e">
        <f>Шаблон_Формулы!$W30+Шаблон_Формулы!$X30</f>
        <v>#REF!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t="e" cm="1">
        <f t="array" ref="U31">IF(#REF!="",_xlfn.XLOOKUP("МАКС",#REF!,#REF!,,0,1),#REF!)</f>
        <v>#REF!</v>
      </c>
      <c r="V31" s="16" t="e">
        <f>_xlfn.XLOOKUP(Шаблон_Формулы[[#This Row],[21]],#REF!,#REF!,,0,1)</f>
        <v>#REF!</v>
      </c>
      <c r="W31" s="16" t="e">
        <f>Шаблон_Формулы!$T31*Шаблон_Формулы!$V31</f>
        <v>#REF!</v>
      </c>
      <c r="Y31" s="16" t="e">
        <f>Шаблон_Формулы!$W31+Шаблон_Формулы!$X31</f>
        <v>#REF!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t="e" cm="1">
        <f t="array" ref="U32">IF(#REF!="",_xlfn.XLOOKUP("МАКС",#REF!,#REF!,,0,1),#REF!)</f>
        <v>#REF!</v>
      </c>
      <c r="V32" s="16" t="e">
        <f>_xlfn.XLOOKUP(Шаблон_Формулы[[#This Row],[21]],#REF!,#REF!,,0,1)</f>
        <v>#REF!</v>
      </c>
      <c r="W32" s="16" t="e">
        <f>Шаблон_Формулы!$T32*Шаблон_Формулы!$V32</f>
        <v>#REF!</v>
      </c>
      <c r="Y32" s="16" t="e">
        <f>Шаблон_Формулы!$W32+Шаблон_Формулы!$X32</f>
        <v>#REF!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t="e" cm="1">
        <f t="array" ref="U33">IF(#REF!="",_xlfn.XLOOKUP("МАКС",#REF!,#REF!,,0,1),#REF!)</f>
        <v>#REF!</v>
      </c>
      <c r="V33" s="16" t="e">
        <f>_xlfn.XLOOKUP(Шаблон_Формулы[[#This Row],[21]],#REF!,#REF!,,0,1)</f>
        <v>#REF!</v>
      </c>
      <c r="W33" s="16" t="e">
        <f>Шаблон_Формулы!$T33*Шаблон_Формулы!$V33</f>
        <v>#REF!</v>
      </c>
      <c r="Y33" s="16" t="e">
        <f>Шаблон_Формулы!$W33+Шаблон_Формулы!$X33</f>
        <v>#REF!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t="e" cm="1">
        <f t="array" ref="U34">IF(#REF!="",_xlfn.XLOOKUP("МАКС",#REF!,#REF!,,0,1),#REF!)</f>
        <v>#REF!</v>
      </c>
      <c r="V34" s="16" t="e">
        <f>_xlfn.XLOOKUP(Шаблон_Формулы[[#This Row],[21]],#REF!,#REF!,,0,1)</f>
        <v>#REF!</v>
      </c>
      <c r="W34" s="16" t="e">
        <f>Шаблон_Формулы!$T34*Шаблон_Формулы!$V34</f>
        <v>#REF!</v>
      </c>
      <c r="Y34" s="16" t="e">
        <f>Шаблон_Формулы!$W34+Шаблон_Формулы!$X34</f>
        <v>#REF!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t="e" cm="1">
        <f t="array" ref="U35">IF(#REF!="",_xlfn.XLOOKUP("МАКС",#REF!,#REF!,,0,1),#REF!)</f>
        <v>#REF!</v>
      </c>
      <c r="V35" s="16" t="e">
        <f>_xlfn.XLOOKUP(Шаблон_Формулы[[#This Row],[21]],#REF!,#REF!,,0,1)</f>
        <v>#REF!</v>
      </c>
      <c r="W35" s="16" t="e">
        <f>Шаблон_Формулы!$T35*Шаблон_Формулы!$V35</f>
        <v>#REF!</v>
      </c>
      <c r="Y35" s="16" t="e">
        <f>Шаблон_Формулы!$W35+Шаблон_Формулы!$X35</f>
        <v>#REF!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t="e" cm="1">
        <f t="array" ref="U36">IF(#REF!="",_xlfn.XLOOKUP("МАКС",#REF!,#REF!,,0,1),#REF!)</f>
        <v>#REF!</v>
      </c>
      <c r="V36" s="16" t="e">
        <f>_xlfn.XLOOKUP(Шаблон_Формулы[[#This Row],[21]],#REF!,#REF!,,0,1)</f>
        <v>#REF!</v>
      </c>
      <c r="W36" s="16" t="e">
        <f>Шаблон_Формулы!$T36*Шаблон_Формулы!$V36</f>
        <v>#REF!</v>
      </c>
      <c r="Y36" s="16" t="e">
        <f>Шаблон_Формулы!$W36+Шаблон_Формулы!$X36</f>
        <v>#REF!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t="e" cm="1">
        <f t="array" ref="U37">IF(#REF!="",_xlfn.XLOOKUP("МАКС",#REF!,#REF!,,0,1),#REF!)</f>
        <v>#REF!</v>
      </c>
      <c r="V37" s="16" t="e">
        <f>_xlfn.XLOOKUP(Шаблон_Формулы[[#This Row],[21]],#REF!,#REF!,,0,1)</f>
        <v>#REF!</v>
      </c>
      <c r="W37" s="16" t="e">
        <f>Шаблон_Формулы!$T37*Шаблон_Формулы!$V37</f>
        <v>#REF!</v>
      </c>
      <c r="Y37" s="16" t="e">
        <f>Шаблон_Формулы!$W37+Шаблон_Формулы!$X37</f>
        <v>#REF!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t="e" cm="1">
        <f t="array" ref="U38">IF(#REF!="",_xlfn.XLOOKUP("МАКС",#REF!,#REF!,,0,1),#REF!)</f>
        <v>#REF!</v>
      </c>
      <c r="V38" s="16" t="e">
        <f>_xlfn.XLOOKUP(Шаблон_Формулы[[#This Row],[21]],#REF!,#REF!,,0,1)</f>
        <v>#REF!</v>
      </c>
      <c r="W38" s="16" t="e">
        <f>Шаблон_Формулы!$T38*Шаблон_Формулы!$V38</f>
        <v>#REF!</v>
      </c>
      <c r="Y38" s="16" t="e">
        <f>Шаблон_Формулы!$W38+Шаблон_Формулы!$X38</f>
        <v>#REF!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t="e" cm="1">
        <f t="array" ref="U39">IF(#REF!="",_xlfn.XLOOKUP("МАКС",#REF!,#REF!,,0,1),#REF!)</f>
        <v>#REF!</v>
      </c>
      <c r="V39" s="16" t="e">
        <f>_xlfn.XLOOKUP(Шаблон_Формулы[[#This Row],[21]],#REF!,#REF!,,0,1)</f>
        <v>#REF!</v>
      </c>
      <c r="W39" s="16" t="e">
        <f>Шаблон_Формулы!$T39*Шаблон_Формулы!$V39</f>
        <v>#REF!</v>
      </c>
      <c r="Y39" s="16" t="e">
        <f>Шаблон_Формулы!$W39+Шаблон_Формулы!$X39</f>
        <v>#REF!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t="e" cm="1">
        <f t="array" ref="U40">IF(#REF!="",_xlfn.XLOOKUP("МАКС",#REF!,#REF!,,0,1),#REF!)</f>
        <v>#REF!</v>
      </c>
      <c r="V40" s="16" t="e">
        <f>_xlfn.XLOOKUP(Шаблон_Формулы[[#This Row],[21]],#REF!,#REF!,,0,1)</f>
        <v>#REF!</v>
      </c>
      <c r="W40" s="16" t="e">
        <f>Шаблон_Формулы!$T40*Шаблон_Формулы!$V40</f>
        <v>#REF!</v>
      </c>
      <c r="Y40" s="16" t="e">
        <f>Шаблон_Формулы!$W40+Шаблон_Формулы!$X40</f>
        <v>#REF!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t="e" cm="1">
        <f t="array" ref="U41">IF(#REF!="",_xlfn.XLOOKUP("МАКС",#REF!,#REF!,,0,1),#REF!)</f>
        <v>#REF!</v>
      </c>
      <c r="V41" s="16" t="e">
        <f>_xlfn.XLOOKUP(Шаблон_Формулы[[#This Row],[21]],#REF!,#REF!,,0,1)</f>
        <v>#REF!</v>
      </c>
      <c r="W41" s="16" t="e">
        <f>Шаблон_Формулы!$T41*Шаблон_Формулы!$V41</f>
        <v>#REF!</v>
      </c>
      <c r="Y41" s="16" t="e">
        <f>Шаблон_Формулы!$W41+Шаблон_Формулы!$X41</f>
        <v>#REF!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t="e" cm="1">
        <f t="array" ref="U42">IF(#REF!="",_xlfn.XLOOKUP("МАКС",#REF!,#REF!,,0,1),#REF!)</f>
        <v>#REF!</v>
      </c>
      <c r="V42" s="16" t="e">
        <f>_xlfn.XLOOKUP(Шаблон_Формулы[[#This Row],[21]],#REF!,#REF!,,0,1)</f>
        <v>#REF!</v>
      </c>
      <c r="W42" s="16" t="e">
        <f>Шаблон_Формулы!$T42*Шаблон_Формулы!$V42</f>
        <v>#REF!</v>
      </c>
      <c r="Y42" s="16" t="e">
        <f>Шаблон_Формулы!$W42+Шаблон_Формулы!$X42</f>
        <v>#REF!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t="e" cm="1">
        <f t="array" ref="U43">IF(#REF!="",_xlfn.XLOOKUP("МАКС",#REF!,#REF!,,0,1),#REF!)</f>
        <v>#REF!</v>
      </c>
      <c r="V43" s="16" t="e">
        <f>_xlfn.XLOOKUP(Шаблон_Формулы[[#This Row],[21]],#REF!,#REF!,,0,1)</f>
        <v>#REF!</v>
      </c>
      <c r="W43" s="16" t="e">
        <f>Шаблон_Формулы!$T43*Шаблон_Формулы!$V43</f>
        <v>#REF!</v>
      </c>
      <c r="Y43" s="16" t="e">
        <f>Шаблон_Формулы!$W43+Шаблон_Формулы!$X43</f>
        <v>#REF!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t="e" cm="1">
        <f t="array" ref="U44">IF(#REF!="",_xlfn.XLOOKUP("МАКС",#REF!,#REF!,,0,1),#REF!)</f>
        <v>#REF!</v>
      </c>
      <c r="V44" s="16" t="e">
        <f>_xlfn.XLOOKUP(Шаблон_Формулы[[#This Row],[21]],#REF!,#REF!,,0,1)</f>
        <v>#REF!</v>
      </c>
      <c r="W44" s="16" t="e">
        <f>Шаблон_Формулы!$T44*Шаблон_Формулы!$V44</f>
        <v>#REF!</v>
      </c>
      <c r="Y44" s="16" t="e">
        <f>Шаблон_Формулы!$W44+Шаблон_Формулы!$X44</f>
        <v>#REF!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t="e" cm="1">
        <f t="array" ref="U45">IF(#REF!="",_xlfn.XLOOKUP("МАКС",#REF!,#REF!,,0,1),#REF!)</f>
        <v>#REF!</v>
      </c>
      <c r="V45" s="16" t="e">
        <f>_xlfn.XLOOKUP(Шаблон_Формулы[[#This Row],[21]],#REF!,#REF!,,0,1)</f>
        <v>#REF!</v>
      </c>
      <c r="W45" s="16" t="e">
        <f>Шаблон_Формулы!$T45*Шаблон_Формулы!$V45</f>
        <v>#REF!</v>
      </c>
      <c r="Y45" s="16" t="e">
        <f>Шаблон_Формулы!$W45+Шаблон_Формулы!$X45</f>
        <v>#REF!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t="e" cm="1">
        <f t="array" ref="U46">IF(#REF!="",_xlfn.XLOOKUP("МАКС",#REF!,#REF!,,0,1),#REF!)</f>
        <v>#REF!</v>
      </c>
      <c r="V46" s="16" t="e">
        <f>_xlfn.XLOOKUP(Шаблон_Формулы[[#This Row],[21]],#REF!,#REF!,,0,1)</f>
        <v>#REF!</v>
      </c>
      <c r="W46" s="16" t="e">
        <f>Шаблон_Формулы!$T46*Шаблон_Формулы!$V46</f>
        <v>#REF!</v>
      </c>
      <c r="Y46" s="16" t="e">
        <f>Шаблон_Формулы!$W46+Шаблон_Формулы!$X46</f>
        <v>#REF!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t="e" cm="1">
        <f t="array" ref="U47">IF(#REF!="",_xlfn.XLOOKUP("МАКС",#REF!,#REF!,,0,1),#REF!)</f>
        <v>#REF!</v>
      </c>
      <c r="V47" s="16" t="e">
        <f>_xlfn.XLOOKUP(Шаблон_Формулы[[#This Row],[21]],#REF!,#REF!,,0,1)</f>
        <v>#REF!</v>
      </c>
      <c r="W47" s="16" t="e">
        <f>Шаблон_Формулы!$T47*Шаблон_Формулы!$V47</f>
        <v>#REF!</v>
      </c>
      <c r="Y47" s="16" t="e">
        <f>Шаблон_Формулы!$W47+Шаблон_Формулы!$X47</f>
        <v>#REF!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t="e" cm="1">
        <f t="array" ref="U48">IF(#REF!="",_xlfn.XLOOKUP("МАКС",#REF!,#REF!,,0,1),#REF!)</f>
        <v>#REF!</v>
      </c>
      <c r="V48" s="16" t="e">
        <f>_xlfn.XLOOKUP(Шаблон_Формулы[[#This Row],[21]],#REF!,#REF!,,0,1)</f>
        <v>#REF!</v>
      </c>
      <c r="W48" s="16" t="e">
        <f>Шаблон_Формулы!$T48*Шаблон_Формулы!$V48</f>
        <v>#REF!</v>
      </c>
      <c r="Y48" s="16" t="e">
        <f>Шаблон_Формулы!$W48+Шаблон_Формулы!$X48</f>
        <v>#REF!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t="e" cm="1">
        <f t="array" ref="U49">IF(#REF!="",_xlfn.XLOOKUP("МАКС",#REF!,#REF!,,0,1),#REF!)</f>
        <v>#REF!</v>
      </c>
      <c r="V49" s="16" t="e">
        <f>_xlfn.XLOOKUP(Шаблон_Формулы[[#This Row],[21]],#REF!,#REF!,,0,1)</f>
        <v>#REF!</v>
      </c>
      <c r="W49" s="16" t="e">
        <f>Шаблон_Формулы!$T49*Шаблон_Формулы!$V49</f>
        <v>#REF!</v>
      </c>
      <c r="Y49" s="16" t="e">
        <f>Шаблон_Формулы!$W49+Шаблон_Формулы!$X49</f>
        <v>#REF!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t="e" cm="1">
        <f t="array" ref="U50">IF(#REF!="",_xlfn.XLOOKUP("МАКС",#REF!,#REF!,,0,1),#REF!)</f>
        <v>#REF!</v>
      </c>
      <c r="V50" s="16" t="e">
        <f>_xlfn.XLOOKUP(Шаблон_Формулы[[#This Row],[21]],#REF!,#REF!,,0,1)</f>
        <v>#REF!</v>
      </c>
      <c r="W50" s="16" t="e">
        <f>Шаблон_Формулы!$T50*Шаблон_Формулы!$V50</f>
        <v>#REF!</v>
      </c>
      <c r="Y50" s="16" t="e">
        <f>Шаблон_Формулы!$W50+Шаблон_Формулы!$X50</f>
        <v>#REF!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t="e" cm="1">
        <f t="array" ref="U51">IF(#REF!="",_xlfn.XLOOKUP("МАКС",#REF!,#REF!,,0,1),#REF!)</f>
        <v>#REF!</v>
      </c>
      <c r="V51" s="16" t="e">
        <f>_xlfn.XLOOKUP(Шаблон_Формулы[[#This Row],[21]],#REF!,#REF!,,0,1)</f>
        <v>#REF!</v>
      </c>
      <c r="W51" s="16" t="e">
        <f>Шаблон_Формулы!$T51*Шаблон_Формулы!$V51</f>
        <v>#REF!</v>
      </c>
      <c r="Y51" s="16" t="e">
        <f>Шаблон_Формулы!$W51+Шаблон_Формулы!$X51</f>
        <v>#REF!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t="e" cm="1">
        <f t="array" ref="U52">IF(#REF!="",_xlfn.XLOOKUP("МАКС",#REF!,#REF!,,0,1),#REF!)</f>
        <v>#REF!</v>
      </c>
      <c r="V52" s="16" t="e">
        <f>_xlfn.XLOOKUP(Шаблон_Формулы[[#This Row],[21]],#REF!,#REF!,,0,1)</f>
        <v>#REF!</v>
      </c>
      <c r="W52" s="16" t="e">
        <f>Шаблон_Формулы!$T52*Шаблон_Формулы!$V52</f>
        <v>#REF!</v>
      </c>
      <c r="Y52" s="16" t="e">
        <f>Шаблон_Формулы!$W52+Шаблон_Формулы!$X52</f>
        <v>#REF!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t="e" cm="1">
        <f t="array" ref="U53">IF(#REF!="",_xlfn.XLOOKUP("МАКС",#REF!,#REF!,,0,1),#REF!)</f>
        <v>#REF!</v>
      </c>
      <c r="V53" s="16" t="e">
        <f>_xlfn.XLOOKUP(Шаблон_Формулы[[#This Row],[21]],#REF!,#REF!,,0,1)</f>
        <v>#REF!</v>
      </c>
      <c r="W53" s="16" t="e">
        <f>Шаблон_Формулы!$T53*Шаблон_Формулы!$V53</f>
        <v>#REF!</v>
      </c>
      <c r="Y53" s="16" t="e">
        <f>Шаблон_Формулы!$W53+Шаблон_Формулы!$X53</f>
        <v>#REF!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t="e" cm="1">
        <f t="array" ref="U54">IF(#REF!="",_xlfn.XLOOKUP("МАКС",#REF!,#REF!,,0,1),#REF!)</f>
        <v>#REF!</v>
      </c>
      <c r="V54" s="16" t="e">
        <f>_xlfn.XLOOKUP(Шаблон_Формулы[[#This Row],[21]],#REF!,#REF!,,0,1)</f>
        <v>#REF!</v>
      </c>
      <c r="W54" s="16" t="e">
        <f>Шаблон_Формулы!$T54*Шаблон_Формулы!$V54</f>
        <v>#REF!</v>
      </c>
      <c r="Y54" s="16" t="e">
        <f>Шаблон_Формулы!$W54+Шаблон_Формулы!$X54</f>
        <v>#REF!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t="e" cm="1">
        <f t="array" ref="U55">IF(#REF!="",_xlfn.XLOOKUP("МАКС",#REF!,#REF!,,0,1),#REF!)</f>
        <v>#REF!</v>
      </c>
      <c r="V55" s="16" t="e">
        <f>_xlfn.XLOOKUP(Шаблон_Формулы[[#This Row],[21]],#REF!,#REF!,,0,1)</f>
        <v>#REF!</v>
      </c>
      <c r="W55" s="16" t="e">
        <f>Шаблон_Формулы!$T55*Шаблон_Формулы!$V55</f>
        <v>#REF!</v>
      </c>
      <c r="Y55" s="16" t="e">
        <f>Шаблон_Формулы!$W55+Шаблон_Формулы!$X55</f>
        <v>#REF!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t="e" cm="1">
        <f t="array" ref="U56">IF(#REF!="",_xlfn.XLOOKUP("МАКС",#REF!,#REF!,,0,1),#REF!)</f>
        <v>#REF!</v>
      </c>
      <c r="V56" s="16" t="e">
        <f>_xlfn.XLOOKUP(Шаблон_Формулы[[#This Row],[21]],#REF!,#REF!,,0,1)</f>
        <v>#REF!</v>
      </c>
      <c r="W56" s="16" t="e">
        <f>Шаблон_Формулы!$T56*Шаблон_Формулы!$V56</f>
        <v>#REF!</v>
      </c>
      <c r="Y56" s="16" t="e">
        <f>Шаблон_Формулы!$W56+Шаблон_Формулы!$X56</f>
        <v>#REF!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t="e" cm="1">
        <f t="array" ref="U57">IF(#REF!="",_xlfn.XLOOKUP("МАКС",#REF!,#REF!,,0,1),#REF!)</f>
        <v>#REF!</v>
      </c>
      <c r="V57" s="16" t="e">
        <f>_xlfn.XLOOKUP(Шаблон_Формулы[[#This Row],[21]],#REF!,#REF!,,0,1)</f>
        <v>#REF!</v>
      </c>
      <c r="W57" s="16" t="e">
        <f>Шаблон_Формулы!$T57*Шаблон_Формулы!$V57</f>
        <v>#REF!</v>
      </c>
      <c r="Y57" s="16" t="e">
        <f>Шаблон_Формулы!$W57+Шаблон_Формулы!$X57</f>
        <v>#REF!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t="e" cm="1">
        <f t="array" ref="U58">IF(#REF!="",_xlfn.XLOOKUP("МАКС",#REF!,#REF!,,0,1),#REF!)</f>
        <v>#REF!</v>
      </c>
      <c r="V58" s="16" t="e">
        <f>_xlfn.XLOOKUP(Шаблон_Формулы[[#This Row],[21]],#REF!,#REF!,,0,1)</f>
        <v>#REF!</v>
      </c>
      <c r="W58" s="16" t="e">
        <f>Шаблон_Формулы!$T58*Шаблон_Формулы!$V58</f>
        <v>#REF!</v>
      </c>
      <c r="Y58" s="16" t="e">
        <f>Шаблон_Формулы!$W58+Шаблон_Формулы!$X58</f>
        <v>#REF!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t="e" cm="1">
        <f t="array" ref="U59">IF(#REF!="",_xlfn.XLOOKUP("МАКС",#REF!,#REF!,,0,1),#REF!)</f>
        <v>#REF!</v>
      </c>
      <c r="V59" s="16" t="e">
        <f>_xlfn.XLOOKUP(Шаблон_Формулы[[#This Row],[21]],#REF!,#REF!,,0,1)</f>
        <v>#REF!</v>
      </c>
      <c r="W59" s="16" t="e">
        <f>Шаблон_Формулы!$T59*Шаблон_Формулы!$V59</f>
        <v>#REF!</v>
      </c>
      <c r="Y59" s="16" t="e">
        <f>Шаблон_Формулы!$W59+Шаблон_Формулы!$X59</f>
        <v>#REF!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t="e" cm="1">
        <f t="array" ref="U60">IF(#REF!="",_xlfn.XLOOKUP("МАКС",#REF!,#REF!,,0,1),#REF!)</f>
        <v>#REF!</v>
      </c>
      <c r="V60" s="16" t="e">
        <f>_xlfn.XLOOKUP(Шаблон_Формулы[[#This Row],[21]],#REF!,#REF!,,0,1)</f>
        <v>#REF!</v>
      </c>
      <c r="W60" s="16" t="e">
        <f>Шаблон_Формулы!$T60*Шаблон_Формулы!$V60</f>
        <v>#REF!</v>
      </c>
      <c r="Y60" s="16" t="e">
        <f>Шаблон_Формулы!$W60+Шаблон_Формулы!$X60</f>
        <v>#REF!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t="e" cm="1">
        <f t="array" ref="U61">IF(#REF!="",_xlfn.XLOOKUP("МАКС",#REF!,#REF!,,0,1),#REF!)</f>
        <v>#REF!</v>
      </c>
      <c r="V61" s="16" t="e">
        <f>_xlfn.XLOOKUP(Шаблон_Формулы[[#This Row],[21]],#REF!,#REF!,,0,1)</f>
        <v>#REF!</v>
      </c>
      <c r="W61" s="16" t="e">
        <f>Шаблон_Формулы!$T61*Шаблон_Формулы!$V61</f>
        <v>#REF!</v>
      </c>
      <c r="Y61" s="16" t="e">
        <f>Шаблон_Формулы!$W61+Шаблон_Формулы!$X61</f>
        <v>#REF!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t="e" cm="1">
        <f t="array" ref="U62">IF(#REF!="",_xlfn.XLOOKUP("МАКС",#REF!,#REF!,,0,1),#REF!)</f>
        <v>#REF!</v>
      </c>
      <c r="V62" s="16" t="e">
        <f>_xlfn.XLOOKUP(Шаблон_Формулы[[#This Row],[21]],#REF!,#REF!,,0,1)</f>
        <v>#REF!</v>
      </c>
      <c r="W62" s="16" t="e">
        <f>Шаблон_Формулы!$T62*Шаблон_Формулы!$V62</f>
        <v>#REF!</v>
      </c>
      <c r="Y62" s="16" t="e">
        <f>Шаблон_Формулы!$W62+Шаблон_Формулы!$X62</f>
        <v>#REF!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t="e" cm="1">
        <f t="array" ref="U63">IF(#REF!="",_xlfn.XLOOKUP("МАКС",#REF!,#REF!,,0,1),#REF!)</f>
        <v>#REF!</v>
      </c>
      <c r="V63" s="16" t="e">
        <f>_xlfn.XLOOKUP(Шаблон_Формулы[[#This Row],[21]],#REF!,#REF!,,0,1)</f>
        <v>#REF!</v>
      </c>
      <c r="W63" s="16" t="e">
        <f>Шаблон_Формулы!$T63*Шаблон_Формулы!$V63</f>
        <v>#REF!</v>
      </c>
      <c r="Y63" s="16" t="e">
        <f>Шаблон_Формулы!$W63+Шаблон_Формулы!$X63</f>
        <v>#REF!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t="e" cm="1">
        <f t="array" ref="U64">IF(#REF!="",_xlfn.XLOOKUP("МАКС",#REF!,#REF!,,0,1),#REF!)</f>
        <v>#REF!</v>
      </c>
      <c r="V64" s="16" t="e">
        <f>_xlfn.XLOOKUP(Шаблон_Формулы[[#This Row],[21]],#REF!,#REF!,,0,1)</f>
        <v>#REF!</v>
      </c>
      <c r="W64" s="16" t="e">
        <f>Шаблон_Формулы!$T64*Шаблон_Формулы!$V64</f>
        <v>#REF!</v>
      </c>
      <c r="Y64" s="16" t="e">
        <f>Шаблон_Формулы!$W64+Шаблон_Формулы!$X64</f>
        <v>#REF!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t="e" cm="1">
        <f t="array" ref="U65">IF(#REF!="",_xlfn.XLOOKUP("МАКС",#REF!,#REF!,,0,1),#REF!)</f>
        <v>#REF!</v>
      </c>
      <c r="V65" s="16" t="e">
        <f>_xlfn.XLOOKUP(Шаблон_Формулы[[#This Row],[21]],#REF!,#REF!,,0,1)</f>
        <v>#REF!</v>
      </c>
      <c r="W65" s="16" t="e">
        <f>Шаблон_Формулы!$T65*Шаблон_Формулы!$V65</f>
        <v>#REF!</v>
      </c>
      <c r="Y65" s="16" t="e">
        <f>Шаблон_Формулы!$W65+Шаблон_Формулы!$X65</f>
        <v>#REF!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t="e" cm="1">
        <f t="array" ref="U66">IF(#REF!="",_xlfn.XLOOKUP("МАКС",#REF!,#REF!,,0,1),#REF!)</f>
        <v>#REF!</v>
      </c>
      <c r="V66" s="16" t="e">
        <f>_xlfn.XLOOKUP(Шаблон_Формулы[[#This Row],[21]],#REF!,#REF!,,0,1)</f>
        <v>#REF!</v>
      </c>
      <c r="W66" s="16" t="e">
        <f>Шаблон_Формулы!$T66*Шаблон_Формулы!$V66</f>
        <v>#REF!</v>
      </c>
      <c r="Y66" s="16" t="e">
        <f>Шаблон_Формулы!$W66+Шаблон_Формулы!$X66</f>
        <v>#REF!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t="e" cm="1">
        <f t="array" ref="U67">IF(#REF!="",_xlfn.XLOOKUP("МАКС",#REF!,#REF!,,0,1),#REF!)</f>
        <v>#REF!</v>
      </c>
      <c r="V67" s="16" t="e">
        <f>_xlfn.XLOOKUP(Шаблон_Формулы[[#This Row],[21]],#REF!,#REF!,,0,1)</f>
        <v>#REF!</v>
      </c>
      <c r="W67" s="16" t="e">
        <f>Шаблон_Формулы!$T67*Шаблон_Формулы!$V67</f>
        <v>#REF!</v>
      </c>
      <c r="Y67" s="16" t="e">
        <f>Шаблон_Формулы!$W67+Шаблон_Формулы!$X67</f>
        <v>#REF!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t="e" cm="1">
        <f t="array" ref="U68">IF(#REF!="",_xlfn.XLOOKUP("МАКС",#REF!,#REF!,,0,1),#REF!)</f>
        <v>#REF!</v>
      </c>
      <c r="V68" s="16" t="e">
        <f>_xlfn.XLOOKUP(Шаблон_Формулы[[#This Row],[21]],#REF!,#REF!,,0,1)</f>
        <v>#REF!</v>
      </c>
      <c r="W68" s="16" t="e">
        <f>Шаблон_Формулы!$T68*Шаблон_Формулы!$V68</f>
        <v>#REF!</v>
      </c>
      <c r="Y68" s="16" t="e">
        <f>Шаблон_Формулы!$W68+Шаблон_Формулы!$X68</f>
        <v>#REF!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t="e" cm="1">
        <f t="array" ref="U69">IF(#REF!="",_xlfn.XLOOKUP("МАКС",#REF!,#REF!,,0,1),#REF!)</f>
        <v>#REF!</v>
      </c>
      <c r="V69" s="16" t="e">
        <f>_xlfn.XLOOKUP(Шаблон_Формулы[[#This Row],[21]],#REF!,#REF!,,0,1)</f>
        <v>#REF!</v>
      </c>
      <c r="W69" s="16" t="e">
        <f>Шаблон_Формулы!$T69*Шаблон_Формулы!$V69</f>
        <v>#REF!</v>
      </c>
      <c r="Y69" s="16" t="e">
        <f>Шаблон_Формулы!$W69+Шаблон_Формулы!$X69</f>
        <v>#REF!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t="e" cm="1">
        <f t="array" ref="U70">IF(#REF!="",_xlfn.XLOOKUP("МАКС",#REF!,#REF!,,0,1),#REF!)</f>
        <v>#REF!</v>
      </c>
      <c r="V70" s="16" t="e">
        <f>_xlfn.XLOOKUP(Шаблон_Формулы[[#This Row],[21]],#REF!,#REF!,,0,1)</f>
        <v>#REF!</v>
      </c>
      <c r="W70" s="16" t="e">
        <f>Шаблон_Формулы!$T70*Шаблон_Формулы!$V70</f>
        <v>#REF!</v>
      </c>
      <c r="Y70" s="16" t="e">
        <f>Шаблон_Формулы!$W70+Шаблон_Формулы!$X70</f>
        <v>#REF!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t="e" cm="1">
        <f t="array" ref="U71">IF(#REF!="",_xlfn.XLOOKUP("МАКС",#REF!,#REF!,,0,1),#REF!)</f>
        <v>#REF!</v>
      </c>
      <c r="V71" s="16" t="e">
        <f>_xlfn.XLOOKUP(Шаблон_Формулы[[#This Row],[21]],#REF!,#REF!,,0,1)</f>
        <v>#REF!</v>
      </c>
      <c r="W71" s="16" t="e">
        <f>Шаблон_Формулы!$T71*Шаблон_Формулы!$V71</f>
        <v>#REF!</v>
      </c>
      <c r="Y71" s="16" t="e">
        <f>Шаблон_Формулы!$W71+Шаблон_Формулы!$X71</f>
        <v>#REF!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t="e" cm="1">
        <f t="array" ref="U72">IF(#REF!="",_xlfn.XLOOKUP("МАКС",#REF!,#REF!,,0,1),#REF!)</f>
        <v>#REF!</v>
      </c>
      <c r="V72" s="16" t="e">
        <f>_xlfn.XLOOKUP(Шаблон_Формулы[[#This Row],[21]],#REF!,#REF!,,0,1)</f>
        <v>#REF!</v>
      </c>
      <c r="W72" s="16" t="e">
        <f>Шаблон_Формулы!$T72*Шаблон_Формулы!$V72</f>
        <v>#REF!</v>
      </c>
      <c r="Y72" s="16" t="e">
        <f>Шаблон_Формулы!$W72+Шаблон_Формулы!$X72</f>
        <v>#REF!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t="e" cm="1">
        <f t="array" ref="U73">IF(#REF!="",_xlfn.XLOOKUP("МАКС",#REF!,#REF!,,0,1),#REF!)</f>
        <v>#REF!</v>
      </c>
      <c r="V73" s="16" t="e">
        <f>_xlfn.XLOOKUP(Шаблон_Формулы[[#This Row],[21]],#REF!,#REF!,,0,1)</f>
        <v>#REF!</v>
      </c>
      <c r="W73" s="16" t="e">
        <f>Шаблон_Формулы!$T73*Шаблон_Формулы!$V73</f>
        <v>#REF!</v>
      </c>
      <c r="Y73" s="16" t="e">
        <f>Шаблон_Формулы!$W73+Шаблон_Формулы!$X73</f>
        <v>#REF!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t="e" cm="1">
        <f t="array" ref="U74">IF(#REF!="",_xlfn.XLOOKUP("МАКС",#REF!,#REF!,,0,1),#REF!)</f>
        <v>#REF!</v>
      </c>
      <c r="V74" s="16" t="e">
        <f>_xlfn.XLOOKUP(Шаблон_Формулы[[#This Row],[21]],#REF!,#REF!,,0,1)</f>
        <v>#REF!</v>
      </c>
      <c r="W74" s="16" t="e">
        <f>Шаблон_Формулы!$T74*Шаблон_Формулы!$V74</f>
        <v>#REF!</v>
      </c>
      <c r="Y74" s="16" t="e">
        <f>Шаблон_Формулы!$W74+Шаблон_Формулы!$X74</f>
        <v>#REF!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t="e" cm="1">
        <f t="array" ref="U75">IF(#REF!="",_xlfn.XLOOKUP("МАКС",#REF!,#REF!,,0,1),#REF!)</f>
        <v>#REF!</v>
      </c>
      <c r="V75" s="16" t="e">
        <f>_xlfn.XLOOKUP(Шаблон_Формулы[[#This Row],[21]],#REF!,#REF!,,0,1)</f>
        <v>#REF!</v>
      </c>
      <c r="W75" s="16" t="e">
        <f>Шаблон_Формулы!$T75*Шаблон_Формулы!$V75</f>
        <v>#REF!</v>
      </c>
      <c r="Y75" s="16" t="e">
        <f>Шаблон_Формулы!$W75+Шаблон_Формулы!$X75</f>
        <v>#REF!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t="e" cm="1">
        <f t="array" ref="U76">IF(#REF!="",_xlfn.XLOOKUP("МАКС",#REF!,#REF!,,0,1),#REF!)</f>
        <v>#REF!</v>
      </c>
      <c r="V76" s="16" t="e">
        <f>_xlfn.XLOOKUP(Шаблон_Формулы[[#This Row],[21]],#REF!,#REF!,,0,1)</f>
        <v>#REF!</v>
      </c>
      <c r="W76" s="16" t="e">
        <f>Шаблон_Формулы!$T76*Шаблон_Формулы!$V76</f>
        <v>#REF!</v>
      </c>
      <c r="Y76" s="16" t="e">
        <f>Шаблон_Формулы!$W76+Шаблон_Формулы!$X76</f>
        <v>#REF!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t="e" cm="1">
        <f t="array" ref="U77">IF(#REF!="",_xlfn.XLOOKUP("МАКС",#REF!,#REF!,,0,1),#REF!)</f>
        <v>#REF!</v>
      </c>
      <c r="V77" s="16" t="e">
        <f>_xlfn.XLOOKUP(Шаблон_Формулы[[#This Row],[21]],#REF!,#REF!,,0,1)</f>
        <v>#REF!</v>
      </c>
      <c r="W77" s="16" t="e">
        <f>Шаблон_Формулы!$T77*Шаблон_Формулы!$V77</f>
        <v>#REF!</v>
      </c>
      <c r="Y77" s="16" t="e">
        <f>Шаблон_Формулы!$W77+Шаблон_Формулы!$X77</f>
        <v>#REF!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t="e" cm="1">
        <f t="array" ref="U78">IF(#REF!="",_xlfn.XLOOKUP("МАКС",#REF!,#REF!,,0,1),#REF!)</f>
        <v>#REF!</v>
      </c>
      <c r="V78" s="16" t="e">
        <f>_xlfn.XLOOKUP(Шаблон_Формулы[[#This Row],[21]],#REF!,#REF!,,0,1)</f>
        <v>#REF!</v>
      </c>
      <c r="W78" s="16" t="e">
        <f>Шаблон_Формулы!$T78*Шаблон_Формулы!$V78</f>
        <v>#REF!</v>
      </c>
      <c r="Y78" s="16" t="e">
        <f>Шаблон_Формулы!$W78+Шаблон_Формулы!$X78</f>
        <v>#REF!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t="e" cm="1">
        <f t="array" ref="U79">IF(#REF!="",_xlfn.XLOOKUP("МАКС",#REF!,#REF!,,0,1),#REF!)</f>
        <v>#REF!</v>
      </c>
      <c r="V79" s="16" t="e">
        <f>_xlfn.XLOOKUP(Шаблон_Формулы[[#This Row],[21]],#REF!,#REF!,,0,1)</f>
        <v>#REF!</v>
      </c>
      <c r="W79" s="16" t="e">
        <f>Шаблон_Формулы!$T79*Шаблон_Формулы!$V79</f>
        <v>#REF!</v>
      </c>
      <c r="Y79" s="16" t="e">
        <f>Шаблон_Формулы!$W79+Шаблон_Формулы!$X79</f>
        <v>#REF!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t="e" cm="1">
        <f t="array" ref="U80">IF(#REF!="",_xlfn.XLOOKUP("МАКС",#REF!,#REF!,,0,1),#REF!)</f>
        <v>#REF!</v>
      </c>
      <c r="V80" s="16" t="e">
        <f>_xlfn.XLOOKUP(Шаблон_Формулы[[#This Row],[21]],#REF!,#REF!,,0,1)</f>
        <v>#REF!</v>
      </c>
      <c r="W80" s="16" t="e">
        <f>Шаблон_Формулы!$T80*Шаблон_Формулы!$V80</f>
        <v>#REF!</v>
      </c>
      <c r="Y80" s="16" t="e">
        <f>Шаблон_Формулы!$W80+Шаблон_Формулы!$X80</f>
        <v>#REF!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t="e" cm="1">
        <f t="array" ref="U81">IF(#REF!="",_xlfn.XLOOKUP("МАКС",#REF!,#REF!,,0,1),#REF!)</f>
        <v>#REF!</v>
      </c>
      <c r="V81" s="16" t="e">
        <f>_xlfn.XLOOKUP(Шаблон_Формулы[[#This Row],[21]],#REF!,#REF!,,0,1)</f>
        <v>#REF!</v>
      </c>
      <c r="W81" s="16" t="e">
        <f>Шаблон_Формулы!$T81*Шаблон_Формулы!$V81</f>
        <v>#REF!</v>
      </c>
      <c r="Y81" s="16" t="e">
        <f>Шаблон_Формулы!$W81+Шаблон_Формулы!$X81</f>
        <v>#REF!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t="e" cm="1">
        <f t="array" ref="U82">IF(#REF!="",_xlfn.XLOOKUP("МАКС",#REF!,#REF!,,0,1),#REF!)</f>
        <v>#REF!</v>
      </c>
      <c r="V82" s="16" t="e">
        <f>_xlfn.XLOOKUP(Шаблон_Формулы[[#This Row],[21]],#REF!,#REF!,,0,1)</f>
        <v>#REF!</v>
      </c>
      <c r="W82" s="16" t="e">
        <f>Шаблон_Формулы!$T82*Шаблон_Формулы!$V82</f>
        <v>#REF!</v>
      </c>
      <c r="Y82" s="16" t="e">
        <f>Шаблон_Формулы!$W82+Шаблон_Формулы!$X82</f>
        <v>#REF!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t="e" cm="1">
        <f t="array" ref="U83">IF(#REF!="",_xlfn.XLOOKUP("МАКС",#REF!,#REF!,,0,1),#REF!)</f>
        <v>#REF!</v>
      </c>
      <c r="V83" s="16" t="e">
        <f>_xlfn.XLOOKUP(Шаблон_Формулы[[#This Row],[21]],#REF!,#REF!,,0,1)</f>
        <v>#REF!</v>
      </c>
      <c r="W83" s="16" t="e">
        <f>Шаблон_Формулы!$T83*Шаблон_Формулы!$V83</f>
        <v>#REF!</v>
      </c>
      <c r="Y83" s="16" t="e">
        <f>Шаблон_Формулы!$W83+Шаблон_Формулы!$X83</f>
        <v>#REF!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t="e" cm="1">
        <f t="array" ref="U84">IF(#REF!="",_xlfn.XLOOKUP("МАКС",#REF!,#REF!,,0,1),#REF!)</f>
        <v>#REF!</v>
      </c>
      <c r="V84" s="16" t="e">
        <f>_xlfn.XLOOKUP(Шаблон_Формулы[[#This Row],[21]],#REF!,#REF!,,0,1)</f>
        <v>#REF!</v>
      </c>
      <c r="W84" s="16" t="e">
        <f>Шаблон_Формулы!$T84*Шаблон_Формулы!$V84</f>
        <v>#REF!</v>
      </c>
      <c r="Y84" s="16" t="e">
        <f>Шаблон_Формулы!$W84+Шаблон_Формулы!$X84</f>
        <v>#REF!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t="e" cm="1">
        <f t="array" ref="U85">IF(#REF!="",_xlfn.XLOOKUP("МАКС",#REF!,#REF!,,0,1),#REF!)</f>
        <v>#REF!</v>
      </c>
      <c r="V85" s="16" t="e">
        <f>_xlfn.XLOOKUP(Шаблон_Формулы[[#This Row],[21]],#REF!,#REF!,,0,1)</f>
        <v>#REF!</v>
      </c>
      <c r="W85" s="16" t="e">
        <f>Шаблон_Формулы!$T85*Шаблон_Формулы!$V85</f>
        <v>#REF!</v>
      </c>
      <c r="Y85" s="16" t="e">
        <f>Шаблон_Формулы!$W85+Шаблон_Формулы!$X85</f>
        <v>#REF!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t="e" cm="1">
        <f t="array" ref="U86">IF(#REF!="",_xlfn.XLOOKUP("МАКС",#REF!,#REF!,,0,1),#REF!)</f>
        <v>#REF!</v>
      </c>
      <c r="V86" s="16" t="e">
        <f>_xlfn.XLOOKUP(Шаблон_Формулы[[#This Row],[21]],#REF!,#REF!,,0,1)</f>
        <v>#REF!</v>
      </c>
      <c r="W86" s="16" t="e">
        <f>Шаблон_Формулы!$T86*Шаблон_Формулы!$V86</f>
        <v>#REF!</v>
      </c>
      <c r="Y86" s="16" t="e">
        <f>Шаблон_Формулы!$W86+Шаблон_Формулы!$X86</f>
        <v>#REF!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t="e" cm="1">
        <f t="array" ref="U87">IF(#REF!="",_xlfn.XLOOKUP("МАКС",#REF!,#REF!,,0,1),#REF!)</f>
        <v>#REF!</v>
      </c>
      <c r="V87" s="16" t="e">
        <f>_xlfn.XLOOKUP(Шаблон_Формулы[[#This Row],[21]],#REF!,#REF!,,0,1)</f>
        <v>#REF!</v>
      </c>
      <c r="W87" s="16" t="e">
        <f>Шаблон_Формулы!$T87*Шаблон_Формулы!$V87</f>
        <v>#REF!</v>
      </c>
      <c r="Y87" s="16" t="e">
        <f>Шаблон_Формулы!$W87+Шаблон_Формулы!$X87</f>
        <v>#REF!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t="e" cm="1">
        <f t="array" ref="U88">IF(#REF!="",_xlfn.XLOOKUP("МАКС",#REF!,#REF!,,0,1),#REF!)</f>
        <v>#REF!</v>
      </c>
      <c r="V88" s="16" t="e">
        <f>_xlfn.XLOOKUP(Шаблон_Формулы[[#This Row],[21]],#REF!,#REF!,,0,1)</f>
        <v>#REF!</v>
      </c>
      <c r="W88" s="16" t="e">
        <f>Шаблон_Формулы!$T88*Шаблон_Формулы!$V88</f>
        <v>#REF!</v>
      </c>
      <c r="Y88" s="16" t="e">
        <f>Шаблон_Формулы!$W88+Шаблон_Формулы!$X88</f>
        <v>#REF!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t="e" cm="1">
        <f t="array" ref="U89">IF(#REF!="",_xlfn.XLOOKUP("МАКС",#REF!,#REF!,,0,1),#REF!)</f>
        <v>#REF!</v>
      </c>
      <c r="V89" s="16" t="e">
        <f>_xlfn.XLOOKUP(Шаблон_Формулы[[#This Row],[21]],#REF!,#REF!,,0,1)</f>
        <v>#REF!</v>
      </c>
      <c r="W89" s="16" t="e">
        <f>Шаблон_Формулы!$T89*Шаблон_Формулы!$V89</f>
        <v>#REF!</v>
      </c>
      <c r="Y89" s="16" t="e">
        <f>Шаблон_Формулы!$W89+Шаблон_Формулы!$X89</f>
        <v>#REF!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t="e" cm="1">
        <f t="array" ref="U90">IF(#REF!="",_xlfn.XLOOKUP("МАКС",#REF!,#REF!,,0,1),#REF!)</f>
        <v>#REF!</v>
      </c>
      <c r="V90" s="16" t="e">
        <f>_xlfn.XLOOKUP(Шаблон_Формулы[[#This Row],[21]],#REF!,#REF!,,0,1)</f>
        <v>#REF!</v>
      </c>
      <c r="W90" s="16" t="e">
        <f>Шаблон_Формулы!$T90*Шаблон_Формулы!$V90</f>
        <v>#REF!</v>
      </c>
      <c r="Y90" s="16" t="e">
        <f>Шаблон_Формулы!$W90+Шаблон_Формулы!$X90</f>
        <v>#REF!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t="e" cm="1">
        <f t="array" ref="U91">IF(#REF!="",_xlfn.XLOOKUP("МАКС",#REF!,#REF!,,0,1),#REF!)</f>
        <v>#REF!</v>
      </c>
      <c r="V91" s="16" t="e">
        <f>_xlfn.XLOOKUP(Шаблон_Формулы[[#This Row],[21]],#REF!,#REF!,,0,1)</f>
        <v>#REF!</v>
      </c>
      <c r="W91" s="16" t="e">
        <f>Шаблон_Формулы!$T91*Шаблон_Формулы!$V91</f>
        <v>#REF!</v>
      </c>
      <c r="Y91" s="16" t="e">
        <f>Шаблон_Формулы!$W91+Шаблон_Формулы!$X91</f>
        <v>#REF!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t="e" cm="1">
        <f t="array" ref="U92">IF(#REF!="",_xlfn.XLOOKUP("МАКС",#REF!,#REF!,,0,1),#REF!)</f>
        <v>#REF!</v>
      </c>
      <c r="V92" s="16" t="e">
        <f>_xlfn.XLOOKUP(Шаблон_Формулы[[#This Row],[21]],#REF!,#REF!,,0,1)</f>
        <v>#REF!</v>
      </c>
      <c r="W92" s="16" t="e">
        <f>Шаблон_Формулы!$T92*Шаблон_Формулы!$V92</f>
        <v>#REF!</v>
      </c>
      <c r="Y92" s="16" t="e">
        <f>Шаблон_Формулы!$W92+Шаблон_Формулы!$X92</f>
        <v>#REF!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t="e" cm="1">
        <f t="array" ref="U93">IF(#REF!="",_xlfn.XLOOKUP("МАКС",#REF!,#REF!,,0,1),#REF!)</f>
        <v>#REF!</v>
      </c>
      <c r="V93" s="16" t="e">
        <f>_xlfn.XLOOKUP(Шаблон_Формулы[[#This Row],[21]],#REF!,#REF!,,0,1)</f>
        <v>#REF!</v>
      </c>
      <c r="W93" s="16" t="e">
        <f>Шаблон_Формулы!$T93*Шаблон_Формулы!$V93</f>
        <v>#REF!</v>
      </c>
      <c r="Y93" s="16" t="e">
        <f>Шаблон_Формулы!$W93+Шаблон_Формулы!$X93</f>
        <v>#REF!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t="e" cm="1">
        <f t="array" ref="U94">IF(#REF!="",_xlfn.XLOOKUP("МАКС",#REF!,#REF!,,0,1),#REF!)</f>
        <v>#REF!</v>
      </c>
      <c r="V94" s="16" t="e">
        <f>_xlfn.XLOOKUP(Шаблон_Формулы[[#This Row],[21]],#REF!,#REF!,,0,1)</f>
        <v>#REF!</v>
      </c>
      <c r="W94" s="16" t="e">
        <f>Шаблон_Формулы!$T94*Шаблон_Формулы!$V94</f>
        <v>#REF!</v>
      </c>
      <c r="Y94" s="16" t="e">
        <f>Шаблон_Формулы!$W94+Шаблон_Формулы!$X94</f>
        <v>#REF!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t="e" cm="1">
        <f t="array" ref="U95">IF(#REF!="",_xlfn.XLOOKUP("МАКС",#REF!,#REF!,,0,1),#REF!)</f>
        <v>#REF!</v>
      </c>
      <c r="V95" s="16" t="e">
        <f>_xlfn.XLOOKUP(Шаблон_Формулы[[#This Row],[21]],#REF!,#REF!,,0,1)</f>
        <v>#REF!</v>
      </c>
      <c r="W95" s="16" t="e">
        <f>Шаблон_Формулы!$T95*Шаблон_Формулы!$V95</f>
        <v>#REF!</v>
      </c>
      <c r="Y95" s="16" t="e">
        <f>Шаблон_Формулы!$W95+Шаблон_Формулы!$X95</f>
        <v>#REF!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t="e" cm="1">
        <f t="array" ref="U96">IF(#REF!="",_xlfn.XLOOKUP("МАКС",#REF!,#REF!,,0,1),#REF!)</f>
        <v>#REF!</v>
      </c>
      <c r="V96" s="16" t="e">
        <f>_xlfn.XLOOKUP(Шаблон_Формулы[[#This Row],[21]],#REF!,#REF!,,0,1)</f>
        <v>#REF!</v>
      </c>
      <c r="W96" s="16" t="e">
        <f>Шаблон_Формулы!$T96*Шаблон_Формулы!$V96</f>
        <v>#REF!</v>
      </c>
      <c r="Y96" s="16" t="e">
        <f>Шаблон_Формулы!$W96+Шаблон_Формулы!$X96</f>
        <v>#REF!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t="e" cm="1">
        <f t="array" ref="U97">IF(#REF!="",_xlfn.XLOOKUP("МАКС",#REF!,#REF!,,0,1),#REF!)</f>
        <v>#REF!</v>
      </c>
      <c r="V97" s="16" t="e">
        <f>_xlfn.XLOOKUP(Шаблон_Формулы[[#This Row],[21]],#REF!,#REF!,,0,1)</f>
        <v>#REF!</v>
      </c>
      <c r="W97" s="16" t="e">
        <f>Шаблон_Формулы!$T97*Шаблон_Формулы!$V97</f>
        <v>#REF!</v>
      </c>
      <c r="Y97" s="16" t="e">
        <f>Шаблон_Формулы!$W97+Шаблон_Формулы!$X97</f>
        <v>#REF!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t="e" cm="1">
        <f t="array" ref="U98">IF(#REF!="",_xlfn.XLOOKUP("МАКС",#REF!,#REF!,,0,1),#REF!)</f>
        <v>#REF!</v>
      </c>
      <c r="V98" s="16" t="e">
        <f>_xlfn.XLOOKUP(Шаблон_Формулы[[#This Row],[21]],#REF!,#REF!,,0,1)</f>
        <v>#REF!</v>
      </c>
      <c r="W98" s="16" t="e">
        <f>Шаблон_Формулы!$T98*Шаблон_Формулы!$V98</f>
        <v>#REF!</v>
      </c>
      <c r="Y98" s="16" t="e">
        <f>Шаблон_Формулы!$W98+Шаблон_Формулы!$X98</f>
        <v>#REF!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t="e" cm="1">
        <f t="array" ref="U99">IF(#REF!="",_xlfn.XLOOKUP("МАКС",#REF!,#REF!,,0,1),#REF!)</f>
        <v>#REF!</v>
      </c>
      <c r="V99" s="16" t="e">
        <f>_xlfn.XLOOKUP(Шаблон_Формулы[[#This Row],[21]],#REF!,#REF!,,0,1)</f>
        <v>#REF!</v>
      </c>
      <c r="W99" s="16" t="e">
        <f>Шаблон_Формулы!$T99*Шаблон_Формулы!$V99</f>
        <v>#REF!</v>
      </c>
      <c r="Y99" s="16" t="e">
        <f>Шаблон_Формулы!$W99+Шаблон_Формулы!$X99</f>
        <v>#REF!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t="e" cm="1">
        <f t="array" ref="U100">IF(#REF!="",_xlfn.XLOOKUP("МАКС",#REF!,#REF!,,0,1),#REF!)</f>
        <v>#REF!</v>
      </c>
      <c r="V100" s="16" t="e">
        <f>_xlfn.XLOOKUP(Шаблон_Формулы[[#This Row],[21]],#REF!,#REF!,,0,1)</f>
        <v>#REF!</v>
      </c>
      <c r="W100" s="16" t="e">
        <f>Шаблон_Формулы!$T100*Шаблон_Формулы!$V100</f>
        <v>#REF!</v>
      </c>
      <c r="Y100" s="16" t="e">
        <f>Шаблон_Формулы!$W100+Шаблон_Формулы!$X100</f>
        <v>#REF!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t="e" cm="1">
        <f t="array" ref="U101">IF(#REF!="",_xlfn.XLOOKUP("МАКС",#REF!,#REF!,,0,1),#REF!)</f>
        <v>#REF!</v>
      </c>
      <c r="V101" s="16" t="e">
        <f>_xlfn.XLOOKUP(Шаблон_Формулы[[#This Row],[21]],#REF!,#REF!,,0,1)</f>
        <v>#REF!</v>
      </c>
      <c r="W101" s="16" t="e">
        <f>Шаблон_Формулы!$T101*Шаблон_Формулы!$V101</f>
        <v>#REF!</v>
      </c>
      <c r="Y101" s="16" t="e">
        <f>Шаблон_Формулы!$W101+Шаблон_Формулы!$X101</f>
        <v>#REF!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t="e" cm="1">
        <f t="array" ref="U102">IF(#REF!="",_xlfn.XLOOKUP("МАКС",#REF!,#REF!,,0,1),#REF!)</f>
        <v>#REF!</v>
      </c>
      <c r="V102" s="16" t="e">
        <f>_xlfn.XLOOKUP(Шаблон_Формулы[[#This Row],[21]],#REF!,#REF!,,0,1)</f>
        <v>#REF!</v>
      </c>
      <c r="W102" s="16" t="e">
        <f>Шаблон_Формулы!$T102*Шаблон_Формулы!$V102</f>
        <v>#REF!</v>
      </c>
      <c r="Y102" s="16" t="e">
        <f>Шаблон_Формулы!$W102+Шаблон_Формулы!$X102</f>
        <v>#REF!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t="e" cm="1">
        <f t="array" ref="U103">IF(#REF!="",_xlfn.XLOOKUP("МАКС",#REF!,#REF!,,0,1),#REF!)</f>
        <v>#REF!</v>
      </c>
      <c r="V103" s="16" t="e">
        <f>_xlfn.XLOOKUP(Шаблон_Формулы[[#This Row],[21]],#REF!,#REF!,,0,1)</f>
        <v>#REF!</v>
      </c>
      <c r="W103" s="16" t="e">
        <f>Шаблон_Формулы!$T103*Шаблон_Формулы!$V103</f>
        <v>#REF!</v>
      </c>
      <c r="Y103" s="16" t="e">
        <f>Шаблон_Формулы!$W103+Шаблон_Формулы!$X103</f>
        <v>#REF!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t="e" cm="1">
        <f t="array" ref="U104">IF(#REF!="",_xlfn.XLOOKUP("МАКС",#REF!,#REF!,,0,1),#REF!)</f>
        <v>#REF!</v>
      </c>
      <c r="V104" s="16" t="e">
        <f>_xlfn.XLOOKUP(Шаблон_Формулы[[#This Row],[21]],#REF!,#REF!,,0,1)</f>
        <v>#REF!</v>
      </c>
      <c r="W104" s="16" t="e">
        <f>Шаблон_Формулы!$T104*Шаблон_Формулы!$V104</f>
        <v>#REF!</v>
      </c>
      <c r="Y104" s="16" t="e">
        <f>Шаблон_Формулы!$W104+Шаблон_Формулы!$X104</f>
        <v>#REF!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t="e" cm="1">
        <f t="array" ref="U105">IF(#REF!="",_xlfn.XLOOKUP("МАКС",#REF!,#REF!,,0,1),#REF!)</f>
        <v>#REF!</v>
      </c>
      <c r="V105" s="16" t="e">
        <f>_xlfn.XLOOKUP(Шаблон_Формулы[[#This Row],[21]],#REF!,#REF!,,0,1)</f>
        <v>#REF!</v>
      </c>
      <c r="W105" s="16" t="e">
        <f>Шаблон_Формулы!$T105*Шаблон_Формулы!$V105</f>
        <v>#REF!</v>
      </c>
      <c r="Y105" s="16" t="e">
        <f>Шаблон_Формулы!$W105+Шаблон_Формулы!$X105</f>
        <v>#REF!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t="e" cm="1">
        <f t="array" ref="U106">IF(#REF!="",_xlfn.XLOOKUP("МАКС",#REF!,#REF!,,0,1),#REF!)</f>
        <v>#REF!</v>
      </c>
      <c r="V106" s="16" t="e">
        <f>_xlfn.XLOOKUP(Шаблон_Формулы[[#This Row],[21]],#REF!,#REF!,,0,1)</f>
        <v>#REF!</v>
      </c>
      <c r="W106" s="16" t="e">
        <f>Шаблон_Формулы!$T106*Шаблон_Формулы!$V106</f>
        <v>#REF!</v>
      </c>
      <c r="Y106" s="16" t="e">
        <f>Шаблон_Формулы!$W106+Шаблон_Формулы!$X106</f>
        <v>#REF!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t="e" cm="1">
        <f t="array" ref="U107">IF(#REF!="",_xlfn.XLOOKUP("МАКС",#REF!,#REF!,,0,1),#REF!)</f>
        <v>#REF!</v>
      </c>
      <c r="V107" s="16" t="e">
        <f>_xlfn.XLOOKUP(Шаблон_Формулы[[#This Row],[21]],#REF!,#REF!,,0,1)</f>
        <v>#REF!</v>
      </c>
      <c r="W107" s="16" t="e">
        <f>Шаблон_Формулы!$T107*Шаблон_Формулы!$V107</f>
        <v>#REF!</v>
      </c>
      <c r="Y107" s="16" t="e">
        <f>Шаблон_Формулы!$W107+Шаблон_Формулы!$X107</f>
        <v>#REF!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t="e" cm="1">
        <f t="array" ref="U108">IF(#REF!="",_xlfn.XLOOKUP("МАКС",#REF!,#REF!,,0,1),#REF!)</f>
        <v>#REF!</v>
      </c>
      <c r="V108" s="16" t="e">
        <f>_xlfn.XLOOKUP(Шаблон_Формулы[[#This Row],[21]],#REF!,#REF!,,0,1)</f>
        <v>#REF!</v>
      </c>
      <c r="W108" s="16" t="e">
        <f>Шаблон_Формулы!$T108*Шаблон_Формулы!$V108</f>
        <v>#REF!</v>
      </c>
      <c r="Y108" s="16" t="e">
        <f>Шаблон_Формулы!$W108+Шаблон_Формулы!$X108</f>
        <v>#REF!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t="e" cm="1">
        <f t="array" ref="U109">IF(#REF!="",_xlfn.XLOOKUP("МАКС",#REF!,#REF!,,0,1),#REF!)</f>
        <v>#REF!</v>
      </c>
      <c r="V109" s="16" t="e">
        <f>_xlfn.XLOOKUP(Шаблон_Формулы[[#This Row],[21]],#REF!,#REF!,,0,1)</f>
        <v>#REF!</v>
      </c>
      <c r="W109" s="16" t="e">
        <f>Шаблон_Формулы!$T109*Шаблон_Формулы!$V109</f>
        <v>#REF!</v>
      </c>
      <c r="Y109" s="16" t="e">
        <f>Шаблон_Формулы!$W109+Шаблон_Формулы!$X109</f>
        <v>#REF!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t="e" cm="1">
        <f t="array" ref="U110">IF(#REF!="",_xlfn.XLOOKUP("МАКС",#REF!,#REF!,,0,1),#REF!)</f>
        <v>#REF!</v>
      </c>
      <c r="V110" s="16" t="e">
        <f>_xlfn.XLOOKUP(Шаблон_Формулы[[#This Row],[21]],#REF!,#REF!,,0,1)</f>
        <v>#REF!</v>
      </c>
      <c r="W110" s="16" t="e">
        <f>Шаблон_Формулы!$T110*Шаблон_Формулы!$V110</f>
        <v>#REF!</v>
      </c>
      <c r="Y110" s="16" t="e">
        <f>Шаблон_Формулы!$W110+Шаблон_Формулы!$X110</f>
        <v>#REF!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t="e" cm="1">
        <f t="array" ref="U111">IF(#REF!="",_xlfn.XLOOKUP("МАКС",#REF!,#REF!,,0,1),#REF!)</f>
        <v>#REF!</v>
      </c>
      <c r="V111" s="16" t="e">
        <f>_xlfn.XLOOKUP(Шаблон_Формулы[[#This Row],[21]],#REF!,#REF!,,0,1)</f>
        <v>#REF!</v>
      </c>
      <c r="W111" s="16" t="e">
        <f>Шаблон_Формулы!$T111*Шаблон_Формулы!$V111</f>
        <v>#REF!</v>
      </c>
      <c r="Y111" s="16" t="e">
        <f>Шаблон_Формулы!$W111+Шаблон_Формулы!$X111</f>
        <v>#REF!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t="e" cm="1">
        <f t="array" ref="U112">IF(#REF!="",_xlfn.XLOOKUP("МАКС",#REF!,#REF!,,0,1),#REF!)</f>
        <v>#REF!</v>
      </c>
      <c r="V112" s="16" t="e">
        <f>_xlfn.XLOOKUP(Шаблон_Формулы[[#This Row],[21]],#REF!,#REF!,,0,1)</f>
        <v>#REF!</v>
      </c>
      <c r="W112" s="16" t="e">
        <f>Шаблон_Формулы!$T112*Шаблон_Формулы!$V112</f>
        <v>#REF!</v>
      </c>
      <c r="Y112" s="16" t="e">
        <f>Шаблон_Формулы!$W112+Шаблон_Формулы!$X112</f>
        <v>#REF!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t="e" cm="1">
        <f t="array" ref="U113">IF(#REF!="",_xlfn.XLOOKUP("МАКС",#REF!,#REF!,,0,1),#REF!)</f>
        <v>#REF!</v>
      </c>
      <c r="V113" s="16" t="e">
        <f>_xlfn.XLOOKUP(Шаблон_Формулы[[#This Row],[21]],#REF!,#REF!,,0,1)</f>
        <v>#REF!</v>
      </c>
      <c r="W113" s="16" t="e">
        <f>Шаблон_Формулы!$T113*Шаблон_Формулы!$V113</f>
        <v>#REF!</v>
      </c>
      <c r="Y113" s="16" t="e">
        <f>Шаблон_Формулы!$W113+Шаблон_Формулы!$X113</f>
        <v>#REF!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t="e" cm="1">
        <f t="array" ref="U114">IF(#REF!="",_xlfn.XLOOKUP("МАКС",#REF!,#REF!,,0,1),#REF!)</f>
        <v>#REF!</v>
      </c>
      <c r="V114" s="16" t="e">
        <f>_xlfn.XLOOKUP(Шаблон_Формулы[[#This Row],[21]],#REF!,#REF!,,0,1)</f>
        <v>#REF!</v>
      </c>
      <c r="W114" s="16" t="e">
        <f>Шаблон_Формулы!$T114*Шаблон_Формулы!$V114</f>
        <v>#REF!</v>
      </c>
      <c r="Y114" s="16" t="e">
        <f>Шаблон_Формулы!$W114+Шаблон_Формулы!$X114</f>
        <v>#REF!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t="e" cm="1">
        <f t="array" ref="U115">IF(#REF!="",_xlfn.XLOOKUP("МАКС",#REF!,#REF!,,0,1),#REF!)</f>
        <v>#REF!</v>
      </c>
      <c r="V115" s="16" t="e">
        <f>_xlfn.XLOOKUP(Шаблон_Формулы[[#This Row],[21]],#REF!,#REF!,,0,1)</f>
        <v>#REF!</v>
      </c>
      <c r="W115" s="16" t="e">
        <f>Шаблон_Формулы!$T115*Шаблон_Формулы!$V115</f>
        <v>#REF!</v>
      </c>
      <c r="Y115" s="16" t="e">
        <f>Шаблон_Формулы!$W115+Шаблон_Формулы!$X115</f>
        <v>#REF!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t="e" cm="1">
        <f t="array" ref="U116">IF(#REF!="",_xlfn.XLOOKUP("МАКС",#REF!,#REF!,,0,1),#REF!)</f>
        <v>#REF!</v>
      </c>
      <c r="V116" s="16" t="e">
        <f>_xlfn.XLOOKUP(Шаблон_Формулы[[#This Row],[21]],#REF!,#REF!,,0,1)</f>
        <v>#REF!</v>
      </c>
      <c r="W116" s="16" t="e">
        <f>Шаблон_Формулы!$T116*Шаблон_Формулы!$V116</f>
        <v>#REF!</v>
      </c>
      <c r="Y116" s="16" t="e">
        <f>Шаблон_Формулы!$W116+Шаблон_Формулы!$X116</f>
        <v>#REF!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t="e" cm="1">
        <f t="array" ref="U117">IF(#REF!="",_xlfn.XLOOKUP("МАКС",#REF!,#REF!,,0,1),#REF!)</f>
        <v>#REF!</v>
      </c>
      <c r="V117" s="16" t="e">
        <f>_xlfn.XLOOKUP(Шаблон_Формулы[[#This Row],[21]],#REF!,#REF!,,0,1)</f>
        <v>#REF!</v>
      </c>
      <c r="W117" s="16" t="e">
        <f>Шаблон_Формулы!$T117*Шаблон_Формулы!$V117</f>
        <v>#REF!</v>
      </c>
      <c r="Y117" s="16" t="e">
        <f>Шаблон_Формулы!$W117+Шаблон_Формулы!$X117</f>
        <v>#REF!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t="e" cm="1">
        <f t="array" ref="U118">IF(#REF!="",_xlfn.XLOOKUP("МАКС",#REF!,#REF!,,0,1),#REF!)</f>
        <v>#REF!</v>
      </c>
      <c r="V118" s="16" t="e">
        <f>_xlfn.XLOOKUP(Шаблон_Формулы[[#This Row],[21]],#REF!,#REF!,,0,1)</f>
        <v>#REF!</v>
      </c>
      <c r="W118" s="16" t="e">
        <f>Шаблон_Формулы!$T118*Шаблон_Формулы!$V118</f>
        <v>#REF!</v>
      </c>
      <c r="Y118" s="16" t="e">
        <f>Шаблон_Формулы!$W118+Шаблон_Формулы!$X118</f>
        <v>#REF!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t="e" cm="1">
        <f t="array" ref="U119">IF(#REF!="",_xlfn.XLOOKUP("МАКС",#REF!,#REF!,,0,1),#REF!)</f>
        <v>#REF!</v>
      </c>
      <c r="V119" s="16" t="e">
        <f>_xlfn.XLOOKUP(Шаблон_Формулы[[#This Row],[21]],#REF!,#REF!,,0,1)</f>
        <v>#REF!</v>
      </c>
      <c r="W119" s="16" t="e">
        <f>Шаблон_Формулы!$T119*Шаблон_Формулы!$V119</f>
        <v>#REF!</v>
      </c>
      <c r="Y119" s="16" t="e">
        <f>Шаблон_Формулы!$W119+Шаблон_Формулы!$X119</f>
        <v>#REF!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t="e" cm="1">
        <f t="array" ref="U120">IF(#REF!="",_xlfn.XLOOKUP("МАКС",#REF!,#REF!,,0,1),#REF!)</f>
        <v>#REF!</v>
      </c>
      <c r="V120" s="16" t="e">
        <f>_xlfn.XLOOKUP(Шаблон_Формулы[[#This Row],[21]],#REF!,#REF!,,0,1)</f>
        <v>#REF!</v>
      </c>
      <c r="W120" s="16" t="e">
        <f>Шаблон_Формулы!$T120*Шаблон_Формулы!$V120</f>
        <v>#REF!</v>
      </c>
      <c r="Y120" s="16" t="e">
        <f>Шаблон_Формулы!$W120+Шаблон_Формулы!$X120</f>
        <v>#REF!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t="e" cm="1">
        <f t="array" ref="U121">IF(#REF!="",_xlfn.XLOOKUP("МАКС",#REF!,#REF!,,0,1),#REF!)</f>
        <v>#REF!</v>
      </c>
      <c r="V121" s="16" t="e">
        <f>_xlfn.XLOOKUP(Шаблон_Формулы[[#This Row],[21]],#REF!,#REF!,,0,1)</f>
        <v>#REF!</v>
      </c>
      <c r="W121" s="16" t="e">
        <f>Шаблон_Формулы!$T121*Шаблон_Формулы!$V121</f>
        <v>#REF!</v>
      </c>
      <c r="Y121" s="16" t="e">
        <f>Шаблон_Формулы!$W121+Шаблон_Формулы!$X121</f>
        <v>#REF!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t="e" cm="1">
        <f t="array" ref="U122">IF(#REF!="",_xlfn.XLOOKUP("МАКС",#REF!,#REF!,,0,1),#REF!)</f>
        <v>#REF!</v>
      </c>
      <c r="V122" s="16" t="e">
        <f>_xlfn.XLOOKUP(Шаблон_Формулы[[#This Row],[21]],#REF!,#REF!,,0,1)</f>
        <v>#REF!</v>
      </c>
      <c r="W122" s="16" t="e">
        <f>Шаблон_Формулы!$T122*Шаблон_Формулы!$V122</f>
        <v>#REF!</v>
      </c>
      <c r="Y122" s="16" t="e">
        <f>Шаблон_Формулы!$W122+Шаблон_Формулы!$X122</f>
        <v>#REF!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t="e" cm="1">
        <f t="array" ref="U123">IF(#REF!="",_xlfn.XLOOKUP("МАКС",#REF!,#REF!,,0,1),#REF!)</f>
        <v>#REF!</v>
      </c>
      <c r="V123" s="16" t="e">
        <f>_xlfn.XLOOKUP(Шаблон_Формулы[[#This Row],[21]],#REF!,#REF!,,0,1)</f>
        <v>#REF!</v>
      </c>
      <c r="W123" s="16" t="e">
        <f>Шаблон_Формулы!$T123*Шаблон_Формулы!$V123</f>
        <v>#REF!</v>
      </c>
      <c r="Y123" s="16" t="e">
        <f>Шаблон_Формулы!$W123+Шаблон_Формулы!$X123</f>
        <v>#REF!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t="e" cm="1">
        <f t="array" ref="U124">IF(#REF!="",_xlfn.XLOOKUP("МАКС",#REF!,#REF!,,0,1),#REF!)</f>
        <v>#REF!</v>
      </c>
      <c r="V124" s="16" t="e">
        <f>_xlfn.XLOOKUP(Шаблон_Формулы[[#This Row],[21]],#REF!,#REF!,,0,1)</f>
        <v>#REF!</v>
      </c>
      <c r="W124" s="16" t="e">
        <f>Шаблон_Формулы!$T124*Шаблон_Формулы!$V124</f>
        <v>#REF!</v>
      </c>
      <c r="Y124" s="16" t="e">
        <f>Шаблон_Формулы!$W124+Шаблон_Формулы!$X124</f>
        <v>#REF!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t="e" cm="1">
        <f t="array" ref="U125">IF(#REF!="",_xlfn.XLOOKUP("МАКС",#REF!,#REF!,,0,1),#REF!)</f>
        <v>#REF!</v>
      </c>
      <c r="V125" s="16" t="e">
        <f>_xlfn.XLOOKUP(Шаблон_Формулы[[#This Row],[21]],#REF!,#REF!,,0,1)</f>
        <v>#REF!</v>
      </c>
      <c r="W125" s="16" t="e">
        <f>Шаблон_Формулы!$T125*Шаблон_Формулы!$V125</f>
        <v>#REF!</v>
      </c>
      <c r="Y125" s="16" t="e">
        <f>Шаблон_Формулы!$W125+Шаблон_Формулы!$X125</f>
        <v>#REF!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t="e" cm="1">
        <f t="array" ref="U126">IF(#REF!="",_xlfn.XLOOKUP("МАКС",#REF!,#REF!,,0,1),#REF!)</f>
        <v>#REF!</v>
      </c>
      <c r="V126" s="16" t="e">
        <f>_xlfn.XLOOKUP(Шаблон_Формулы[[#This Row],[21]],#REF!,#REF!,,0,1)</f>
        <v>#REF!</v>
      </c>
      <c r="W126" s="16" t="e">
        <f>Шаблон_Формулы!$T126*Шаблон_Формулы!$V126</f>
        <v>#REF!</v>
      </c>
      <c r="Y126" s="16" t="e">
        <f>Шаблон_Формулы!$W126+Шаблон_Формулы!$X126</f>
        <v>#REF!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t="e" cm="1">
        <f t="array" ref="U127">IF(#REF!="",_xlfn.XLOOKUP("МАКС",#REF!,#REF!,,0,1),#REF!)</f>
        <v>#REF!</v>
      </c>
      <c r="V127" s="16" t="e">
        <f>_xlfn.XLOOKUP(Шаблон_Формулы[[#This Row],[21]],#REF!,#REF!,,0,1)</f>
        <v>#REF!</v>
      </c>
      <c r="W127" s="16" t="e">
        <f>Шаблон_Формулы!$T127*Шаблон_Формулы!$V127</f>
        <v>#REF!</v>
      </c>
      <c r="Y127" s="16" t="e">
        <f>Шаблон_Формулы!$W127+Шаблон_Формулы!$X127</f>
        <v>#REF!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t="e" cm="1">
        <f t="array" ref="U128">IF(#REF!="",_xlfn.XLOOKUP("МАКС",#REF!,#REF!,,0,1),#REF!)</f>
        <v>#REF!</v>
      </c>
      <c r="V128" s="16" t="e">
        <f>_xlfn.XLOOKUP(Шаблон_Формулы[[#This Row],[21]],#REF!,#REF!,,0,1)</f>
        <v>#REF!</v>
      </c>
      <c r="W128" s="16" t="e">
        <f>Шаблон_Формулы!$T128*Шаблон_Формулы!$V128</f>
        <v>#REF!</v>
      </c>
      <c r="Y128" s="16" t="e">
        <f>Шаблон_Формулы!$W128+Шаблон_Формулы!$X128</f>
        <v>#REF!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t="e" cm="1">
        <f t="array" ref="U129">IF(#REF!="",_xlfn.XLOOKUP("МАКС",#REF!,#REF!,,0,1),#REF!)</f>
        <v>#REF!</v>
      </c>
      <c r="V129" s="16" t="e">
        <f>_xlfn.XLOOKUP(Шаблон_Формулы[[#This Row],[21]],#REF!,#REF!,,0,1)</f>
        <v>#REF!</v>
      </c>
      <c r="W129" s="16" t="e">
        <f>Шаблон_Формулы!$T129*Шаблон_Формулы!$V129</f>
        <v>#REF!</v>
      </c>
      <c r="Y129" s="16" t="e">
        <f>Шаблон_Формулы!$W129+Шаблон_Формулы!$X129</f>
        <v>#REF!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t="e" cm="1">
        <f t="array" ref="U130">IF(#REF!="",_xlfn.XLOOKUP("МАКС",#REF!,#REF!,,0,1),#REF!)</f>
        <v>#REF!</v>
      </c>
      <c r="V130" s="16" t="e">
        <f>_xlfn.XLOOKUP(Шаблон_Формулы[[#This Row],[21]],#REF!,#REF!,,0,1)</f>
        <v>#REF!</v>
      </c>
      <c r="W130" s="16" t="e">
        <f>Шаблон_Формулы!$T130*Шаблон_Формулы!$V130</f>
        <v>#REF!</v>
      </c>
      <c r="Y130" s="16" t="e">
        <f>Шаблон_Формулы!$W130+Шаблон_Формулы!$X130</f>
        <v>#REF!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t="e" cm="1">
        <f t="array" ref="U131">IF(#REF!="",_xlfn.XLOOKUP("МАКС",#REF!,#REF!,,0,1),#REF!)</f>
        <v>#REF!</v>
      </c>
      <c r="V131" s="16" t="e">
        <f>_xlfn.XLOOKUP(Шаблон_Формулы[[#This Row],[21]],#REF!,#REF!,,0,1)</f>
        <v>#REF!</v>
      </c>
      <c r="W131" s="16" t="e">
        <f>Шаблон_Формулы!$T131*Шаблон_Формулы!$V131</f>
        <v>#REF!</v>
      </c>
      <c r="Y131" s="16" t="e">
        <f>Шаблон_Формулы!$W131+Шаблон_Формулы!$X131</f>
        <v>#REF!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t="e" cm="1">
        <f t="array" ref="U132">IF(#REF!="",_xlfn.XLOOKUP("МАКС",#REF!,#REF!,,0,1),#REF!)</f>
        <v>#REF!</v>
      </c>
      <c r="V132" s="16" t="e">
        <f>_xlfn.XLOOKUP(Шаблон_Формулы[[#This Row],[21]],#REF!,#REF!,,0,1)</f>
        <v>#REF!</v>
      </c>
      <c r="W132" s="16" t="e">
        <f>Шаблон_Формулы!$T132*Шаблон_Формулы!$V132</f>
        <v>#REF!</v>
      </c>
      <c r="Y132" s="16" t="e">
        <f>Шаблон_Формулы!$W132+Шаблон_Формулы!$X132</f>
        <v>#REF!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t="e" cm="1">
        <f t="array" ref="U133">IF(#REF!="",_xlfn.XLOOKUP("МАКС",#REF!,#REF!,,0,1),#REF!)</f>
        <v>#REF!</v>
      </c>
      <c r="V133" s="16" t="e">
        <f>_xlfn.XLOOKUP(Шаблон_Формулы[[#This Row],[21]],#REF!,#REF!,,0,1)</f>
        <v>#REF!</v>
      </c>
      <c r="W133" s="16" t="e">
        <f>Шаблон_Формулы!$T133*Шаблон_Формулы!$V133</f>
        <v>#REF!</v>
      </c>
      <c r="Y133" s="16" t="e">
        <f>Шаблон_Формулы!$W133+Шаблон_Формулы!$X133</f>
        <v>#REF!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t="e" cm="1">
        <f t="array" ref="U134">IF(#REF!="",_xlfn.XLOOKUP("МАКС",#REF!,#REF!,,0,1),#REF!)</f>
        <v>#REF!</v>
      </c>
      <c r="V134" s="16" t="e">
        <f>_xlfn.XLOOKUP(Шаблон_Формулы[[#This Row],[21]],#REF!,#REF!,,0,1)</f>
        <v>#REF!</v>
      </c>
      <c r="W134" s="16" t="e">
        <f>Шаблон_Формулы!$T134*Шаблон_Формулы!$V134</f>
        <v>#REF!</v>
      </c>
      <c r="Y134" s="16" t="e">
        <f>Шаблон_Формулы!$W134+Шаблон_Формулы!$X134</f>
        <v>#REF!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t="e" cm="1">
        <f t="array" ref="U135">IF(#REF!="",_xlfn.XLOOKUP("МАКС",#REF!,#REF!,,0,1),#REF!)</f>
        <v>#REF!</v>
      </c>
      <c r="V135" s="16" t="e">
        <f>_xlfn.XLOOKUP(Шаблон_Формулы[[#This Row],[21]],#REF!,#REF!,,0,1)</f>
        <v>#REF!</v>
      </c>
      <c r="W135" s="16" t="e">
        <f>Шаблон_Формулы!$T135*Шаблон_Формулы!$V135</f>
        <v>#REF!</v>
      </c>
      <c r="Y135" s="16" t="e">
        <f>Шаблон_Формулы!$W135+Шаблон_Формулы!$X135</f>
        <v>#REF!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t="e" cm="1">
        <f t="array" ref="U136">IF(#REF!="",_xlfn.XLOOKUP("МАКС",#REF!,#REF!,,0,1),#REF!)</f>
        <v>#REF!</v>
      </c>
      <c r="V136" s="16" t="e">
        <f>_xlfn.XLOOKUP(Шаблон_Формулы[[#This Row],[21]],#REF!,#REF!,,0,1)</f>
        <v>#REF!</v>
      </c>
      <c r="W136" s="16" t="e">
        <f>Шаблон_Формулы!$T136*Шаблон_Формулы!$V136</f>
        <v>#REF!</v>
      </c>
      <c r="Y136" s="16" t="e">
        <f>Шаблон_Формулы!$W136+Шаблон_Формулы!$X136</f>
        <v>#REF!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t="e" cm="1">
        <f t="array" ref="U137">IF(#REF!="",_xlfn.XLOOKUP("МАКС",#REF!,#REF!,,0,1),#REF!)</f>
        <v>#REF!</v>
      </c>
      <c r="V137" s="16" t="e">
        <f>_xlfn.XLOOKUP(Шаблон_Формулы[[#This Row],[21]],#REF!,#REF!,,0,1)</f>
        <v>#REF!</v>
      </c>
      <c r="W137" s="16" t="e">
        <f>Шаблон_Формулы!$T137*Шаблон_Формулы!$V137</f>
        <v>#REF!</v>
      </c>
      <c r="Y137" s="16" t="e">
        <f>Шаблон_Формулы!$W137+Шаблон_Формулы!$X137</f>
        <v>#REF!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t="e" cm="1">
        <f t="array" ref="U138">IF(#REF!="",_xlfn.XLOOKUP("МАКС",#REF!,#REF!,,0,1),#REF!)</f>
        <v>#REF!</v>
      </c>
      <c r="V138" s="16" t="e">
        <f>_xlfn.XLOOKUP(Шаблон_Формулы[[#This Row],[21]],#REF!,#REF!,,0,1)</f>
        <v>#REF!</v>
      </c>
      <c r="W138" s="16" t="e">
        <f>Шаблон_Формулы!$T138*Шаблон_Формулы!$V138</f>
        <v>#REF!</v>
      </c>
      <c r="Y138" s="16" t="e">
        <f>Шаблон_Формулы!$W138+Шаблон_Формулы!$X138</f>
        <v>#REF!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t="e" cm="1">
        <f t="array" ref="U139">IF(#REF!="",_xlfn.XLOOKUP("МАКС",#REF!,#REF!,,0,1),#REF!)</f>
        <v>#REF!</v>
      </c>
      <c r="V139" s="16" t="e">
        <f>_xlfn.XLOOKUP(Шаблон_Формулы[[#This Row],[21]],#REF!,#REF!,,0,1)</f>
        <v>#REF!</v>
      </c>
      <c r="W139" s="16" t="e">
        <f>Шаблон_Формулы!$T139*Шаблон_Формулы!$V139</f>
        <v>#REF!</v>
      </c>
      <c r="Y139" s="16" t="e">
        <f>Шаблон_Формулы!$W139+Шаблон_Формулы!$X139</f>
        <v>#REF!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t="e" cm="1">
        <f t="array" ref="U140">IF(#REF!="",_xlfn.XLOOKUP("МАКС",#REF!,#REF!,,0,1),#REF!)</f>
        <v>#REF!</v>
      </c>
      <c r="V140" s="16" t="e">
        <f>_xlfn.XLOOKUP(Шаблон_Формулы[[#This Row],[21]],#REF!,#REF!,,0,1)</f>
        <v>#REF!</v>
      </c>
      <c r="W140" s="16" t="e">
        <f>Шаблон_Формулы!$T140*Шаблон_Формулы!$V140</f>
        <v>#REF!</v>
      </c>
      <c r="Y140" s="16" t="e">
        <f>Шаблон_Формулы!$W140+Шаблон_Формулы!$X140</f>
        <v>#REF!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t="e" cm="1">
        <f t="array" ref="U141">IF(#REF!="",_xlfn.XLOOKUP("МАКС",#REF!,#REF!,,0,1),#REF!)</f>
        <v>#REF!</v>
      </c>
      <c r="V141" s="16" t="e">
        <f>_xlfn.XLOOKUP(Шаблон_Формулы[[#This Row],[21]],#REF!,#REF!,,0,1)</f>
        <v>#REF!</v>
      </c>
      <c r="W141" s="16" t="e">
        <f>Шаблон_Формулы!$T141*Шаблон_Формулы!$V141</f>
        <v>#REF!</v>
      </c>
      <c r="Y141" s="16" t="e">
        <f>Шаблон_Формулы!$W141+Шаблон_Формулы!$X141</f>
        <v>#REF!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t="e" cm="1">
        <f t="array" ref="U142">IF(#REF!="",_xlfn.XLOOKUP("МАКС",#REF!,#REF!,,0,1),#REF!)</f>
        <v>#REF!</v>
      </c>
      <c r="V142" s="16" t="e">
        <f>_xlfn.XLOOKUP(Шаблон_Формулы[[#This Row],[21]],#REF!,#REF!,,0,1)</f>
        <v>#REF!</v>
      </c>
      <c r="W142" s="16" t="e">
        <f>Шаблон_Формулы!$T142*Шаблон_Формулы!$V142</f>
        <v>#REF!</v>
      </c>
      <c r="Y142" s="16" t="e">
        <f>Шаблон_Формулы!$W142+Шаблон_Формулы!$X142</f>
        <v>#REF!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t="e" cm="1">
        <f t="array" ref="U143">IF(#REF!="",_xlfn.XLOOKUP("МАКС",#REF!,#REF!,,0,1),#REF!)</f>
        <v>#REF!</v>
      </c>
      <c r="V143" s="16" t="e">
        <f>_xlfn.XLOOKUP(Шаблон_Формулы[[#This Row],[21]],#REF!,#REF!,,0,1)</f>
        <v>#REF!</v>
      </c>
      <c r="W143" s="16" t="e">
        <f>Шаблон_Формулы!$T143*Шаблон_Формулы!$V143</f>
        <v>#REF!</v>
      </c>
      <c r="Y143" s="16" t="e">
        <f>Шаблон_Формулы!$W143+Шаблон_Формулы!$X143</f>
        <v>#REF!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t="e" cm="1">
        <f t="array" ref="U144">IF(#REF!="",_xlfn.XLOOKUP("МАКС",#REF!,#REF!,,0,1),#REF!)</f>
        <v>#REF!</v>
      </c>
      <c r="V144" s="16" t="e">
        <f>_xlfn.XLOOKUP(Шаблон_Формулы[[#This Row],[21]],#REF!,#REF!,,0,1)</f>
        <v>#REF!</v>
      </c>
      <c r="W144" s="16" t="e">
        <f>Шаблон_Формулы!$T144*Шаблон_Формулы!$V144</f>
        <v>#REF!</v>
      </c>
      <c r="Y144" s="16" t="e">
        <f>Шаблон_Формулы!$W144+Шаблон_Формулы!$X144</f>
        <v>#REF!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t="e" cm="1">
        <f t="array" ref="U145">IF(#REF!="",_xlfn.XLOOKUP("МАКС",#REF!,#REF!,,0,1),#REF!)</f>
        <v>#REF!</v>
      </c>
      <c r="V145" s="16" t="e">
        <f>_xlfn.XLOOKUP(Шаблон_Формулы[[#This Row],[21]],#REF!,#REF!,,0,1)</f>
        <v>#REF!</v>
      </c>
      <c r="W145" s="16" t="e">
        <f>Шаблон_Формулы!$T145*Шаблон_Формулы!$V145</f>
        <v>#REF!</v>
      </c>
      <c r="Y145" s="16" t="e">
        <f>Шаблон_Формулы!$W145+Шаблон_Формулы!$X145</f>
        <v>#REF!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t="e" cm="1">
        <f t="array" ref="U146">IF(#REF!="",_xlfn.XLOOKUP("МАКС",#REF!,#REF!,,0,1),#REF!)</f>
        <v>#REF!</v>
      </c>
      <c r="V146" s="16" t="e">
        <f>_xlfn.XLOOKUP(Шаблон_Формулы[[#This Row],[21]],#REF!,#REF!,,0,1)</f>
        <v>#REF!</v>
      </c>
      <c r="W146" s="16" t="e">
        <f>Шаблон_Формулы!$T146*Шаблон_Формулы!$V146</f>
        <v>#REF!</v>
      </c>
      <c r="Y146" s="16" t="e">
        <f>Шаблон_Формулы!$W146+Шаблон_Формулы!$X146</f>
        <v>#REF!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t="e" cm="1">
        <f t="array" ref="U147">IF(#REF!="",_xlfn.XLOOKUP("МАКС",#REF!,#REF!,,0,1),#REF!)</f>
        <v>#REF!</v>
      </c>
      <c r="V147" s="16" t="e">
        <f>_xlfn.XLOOKUP(Шаблон_Формулы[[#This Row],[21]],#REF!,#REF!,,0,1)</f>
        <v>#REF!</v>
      </c>
      <c r="W147" s="16" t="e">
        <f>Шаблон_Формулы!$T147*Шаблон_Формулы!$V147</f>
        <v>#REF!</v>
      </c>
      <c r="Y147" s="16" t="e">
        <f>Шаблон_Формулы!$W147+Шаблон_Формулы!$X147</f>
        <v>#REF!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t="e" cm="1">
        <f t="array" ref="U148">IF(#REF!="",_xlfn.XLOOKUP("МАКС",#REF!,#REF!,,0,1),#REF!)</f>
        <v>#REF!</v>
      </c>
      <c r="V148" s="16" t="e">
        <f>_xlfn.XLOOKUP(Шаблон_Формулы[[#This Row],[21]],#REF!,#REF!,,0,1)</f>
        <v>#REF!</v>
      </c>
      <c r="W148" s="16" t="e">
        <f>Шаблон_Формулы!$T148*Шаблон_Формулы!$V148</f>
        <v>#REF!</v>
      </c>
      <c r="Y148" s="16" t="e">
        <f>Шаблон_Формулы!$W148+Шаблон_Формулы!$X148</f>
        <v>#REF!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t="e" cm="1">
        <f t="array" ref="U149">IF(#REF!="",_xlfn.XLOOKUP("МАКС",#REF!,#REF!,,0,1),#REF!)</f>
        <v>#REF!</v>
      </c>
      <c r="V149" s="16" t="e">
        <f>_xlfn.XLOOKUP(Шаблон_Формулы[[#This Row],[21]],#REF!,#REF!,,0,1)</f>
        <v>#REF!</v>
      </c>
      <c r="W149" s="16" t="e">
        <f>Шаблон_Формулы!$T149*Шаблон_Формулы!$V149</f>
        <v>#REF!</v>
      </c>
      <c r="Y149" s="16" t="e">
        <f>Шаблон_Формулы!$W149+Шаблон_Формулы!$X149</f>
        <v>#REF!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t="e" cm="1">
        <f t="array" ref="U150">IF(#REF!="",_xlfn.XLOOKUP("МАКС",#REF!,#REF!,,0,1),#REF!)</f>
        <v>#REF!</v>
      </c>
      <c r="V150" s="16" t="e">
        <f>_xlfn.XLOOKUP(Шаблон_Формулы[[#This Row],[21]],#REF!,#REF!,,0,1)</f>
        <v>#REF!</v>
      </c>
      <c r="W150" s="16" t="e">
        <f>Шаблон_Формулы!$T150*Шаблон_Формулы!$V150</f>
        <v>#REF!</v>
      </c>
      <c r="Y150" s="16" t="e">
        <f>Шаблон_Формулы!$W150+Шаблон_Формулы!$X150</f>
        <v>#REF!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t="e" cm="1">
        <f t="array" ref="U151">IF(#REF!="",_xlfn.XLOOKUP("МАКС",#REF!,#REF!,,0,1),#REF!)</f>
        <v>#REF!</v>
      </c>
      <c r="V151" s="16" t="e">
        <f>_xlfn.XLOOKUP(Шаблон_Формулы[[#This Row],[21]],#REF!,#REF!,,0,1)</f>
        <v>#REF!</v>
      </c>
      <c r="W151" s="16" t="e">
        <f>Шаблон_Формулы!$T151*Шаблон_Формулы!$V151</f>
        <v>#REF!</v>
      </c>
      <c r="Y151" s="16" t="e">
        <f>Шаблон_Формулы!$W151+Шаблон_Формулы!$X151</f>
        <v>#REF!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t="e" cm="1">
        <f t="array" ref="U152">IF(#REF!="",_xlfn.XLOOKUP("МАКС",#REF!,#REF!,,0,1),#REF!)</f>
        <v>#REF!</v>
      </c>
      <c r="V152" s="16" t="e">
        <f>_xlfn.XLOOKUP(Шаблон_Формулы[[#This Row],[21]],#REF!,#REF!,,0,1)</f>
        <v>#REF!</v>
      </c>
      <c r="W152" s="16" t="e">
        <f>Шаблон_Формулы!$T152*Шаблон_Формулы!$V152</f>
        <v>#REF!</v>
      </c>
      <c r="Y152" s="16" t="e">
        <f>Шаблон_Формулы!$W152+Шаблон_Формулы!$X152</f>
        <v>#REF!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t="e" cm="1">
        <f t="array" ref="U153">IF(#REF!="",_xlfn.XLOOKUP("МАКС",#REF!,#REF!,,0,1),#REF!)</f>
        <v>#REF!</v>
      </c>
      <c r="V153" s="16" t="e">
        <f>_xlfn.XLOOKUP(Шаблон_Формулы[[#This Row],[21]],#REF!,#REF!,,0,1)</f>
        <v>#REF!</v>
      </c>
      <c r="W153" s="16" t="e">
        <f>Шаблон_Формулы!$T153*Шаблон_Формулы!$V153</f>
        <v>#REF!</v>
      </c>
      <c r="Y153" s="16" t="e">
        <f>Шаблон_Формулы!$W153+Шаблон_Формулы!$X153</f>
        <v>#REF!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t="e" cm="1">
        <f t="array" ref="U154">IF(#REF!="",_xlfn.XLOOKUP("МАКС",#REF!,#REF!,,0,1),#REF!)</f>
        <v>#REF!</v>
      </c>
      <c r="V154" s="16" t="e">
        <f>_xlfn.XLOOKUP(Шаблон_Формулы[[#This Row],[21]],#REF!,#REF!,,0,1)</f>
        <v>#REF!</v>
      </c>
      <c r="W154" s="16" t="e">
        <f>Шаблон_Формулы!$T154*Шаблон_Формулы!$V154</f>
        <v>#REF!</v>
      </c>
      <c r="Y154" s="16" t="e">
        <f>Шаблон_Формулы!$W154+Шаблон_Формулы!$X154</f>
        <v>#REF!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Centrum</vt:lpstr>
      <vt:lpstr>Шаблон_Формулы</vt:lpstr>
      <vt:lpstr>Лист2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2023-11-22T14:25:08Z</dcterms:modified>
</cp:coreProperties>
</file>