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U:\UZLOG (MuhammadAmin)\акты CENTRUM для UzAuto MOTORS\1ВЕРСИЯ FTP-ЭДО\"/>
    </mc:Choice>
  </mc:AlternateContent>
  <xr:revisionPtr revIDLastSave="0" documentId="13_ncr:1_{0BEEC92D-2C13-4503-818A-B402140E1D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кт" sheetId="1" r:id="rId1"/>
    <sheet name="то" sheetId="2" r:id="rId2"/>
    <sheet name="вход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1" l="1"/>
  <c r="AA4" i="1"/>
  <c r="AB4" i="1"/>
  <c r="AC9" i="1"/>
  <c r="AC8" i="1"/>
  <c r="AC7" i="1"/>
  <c r="AC6" i="1"/>
  <c r="AC5" i="1"/>
  <c r="AD2" i="1" l="1"/>
  <c r="AC4" i="1"/>
  <c r="Y4" i="1" l="1"/>
  <c r="N2" i="1" l="1"/>
  <c r="O2" i="1" s="1"/>
  <c r="P2" i="1" s="1"/>
  <c r="Q2" i="1" s="1"/>
  <c r="R2" i="1" s="1"/>
  <c r="S2" i="1" s="1"/>
  <c r="T2" i="1" s="1"/>
  <c r="U2" i="1" s="1"/>
  <c r="V2" i="1" s="1"/>
  <c r="AA2" i="1" s="1"/>
  <c r="B2" i="1" l="1"/>
  <c r="C2" i="1" s="1"/>
  <c r="D2" i="1" s="1"/>
  <c r="E2" i="1" s="1"/>
  <c r="F2" i="1" s="1"/>
  <c r="G2" i="1" s="1"/>
  <c r="K2" i="1" s="1"/>
  <c r="L2" i="1" s="1"/>
</calcChain>
</file>

<file path=xl/sharedStrings.xml><?xml version="1.0" encoding="utf-8"?>
<sst xmlns="http://schemas.openxmlformats.org/spreadsheetml/2006/main" count="93" uniqueCount="55">
  <si>
    <t>#</t>
  </si>
  <si>
    <t>Carrier-Перевозчик</t>
  </si>
  <si>
    <t>Container №-№ КОНТЕЙНЕРА</t>
  </si>
  <si>
    <t>Container type-Тип контейнера</t>
  </si>
  <si>
    <t>Route-Маршрут</t>
  </si>
  <si>
    <t>Delivery terms-Условия поставки</t>
  </si>
  <si>
    <t>MBL No-№ MBL</t>
  </si>
  <si>
    <t>CMR no.-Номер CMR</t>
  </si>
  <si>
    <t>Supplier name-Наименование отправителя</t>
  </si>
  <si>
    <t>Supplier Invoice No.-№ Инвойса Поставщика</t>
  </si>
  <si>
    <t>Supplier Invoice amount-Сумма инвойса Поставщика (USD)</t>
  </si>
  <si>
    <t>CBM</t>
  </si>
  <si>
    <t>Gross Weight(kg)-Вес-брутто(кг)</t>
  </si>
  <si>
    <t>The date of Carriage Acceptance-Дата принятия к перевозке</t>
  </si>
  <si>
    <t>Date of arrival-Дата прибытия в пункт назначения</t>
  </si>
  <si>
    <t>Quantity of trucks-Ко-во а-м</t>
  </si>
  <si>
    <t>Rate-Тариф (USD)</t>
  </si>
  <si>
    <t>Amount-Стоимость перевозки (USD)</t>
  </si>
  <si>
    <t>Terminal Processing-Терминальная обработка (USD)</t>
  </si>
  <si>
    <t>Date of signing of the act-Дата подписания акта</t>
  </si>
  <si>
    <t>Central Bank rate-Курс ЦБ</t>
  </si>
  <si>
    <t>Total amount in sum equivalent- Общая стоимость в сумовом эквиваленте</t>
  </si>
  <si>
    <t>Carrier invoice num.-№ Инвойса  перевозчика</t>
  </si>
  <si>
    <t>Summa</t>
  </si>
  <si>
    <t xml:space="preserve">Name of Goods / Наименование товаров
</t>
  </si>
  <si>
    <t>Сustoms inspection/ Таможенный досмотр</t>
  </si>
  <si>
    <t>Взвешивание</t>
  </si>
  <si>
    <t>Terminal Maneuvers / Терминаль-ные маневры (USD)</t>
  </si>
  <si>
    <t>Надбавка за опасный груз</t>
  </si>
  <si>
    <t xml:space="preserve">Total amount / Общая стоимость (USD) </t>
  </si>
  <si>
    <t>Date of Central Bank rate-Дата Курс ЦБ</t>
  </si>
  <si>
    <t>CNT-AA56808-MX-2</t>
  </si>
  <si>
    <t>Altamira, MX- Hamburg port-Asaka</t>
  </si>
  <si>
    <t>P-D (FOB)</t>
  </si>
  <si>
    <t>HLCUME3230866137</t>
  </si>
  <si>
    <t>HLBU3169724</t>
  </si>
  <si>
    <t>40HC</t>
  </si>
  <si>
    <t>autopart</t>
  </si>
  <si>
    <t>CMR20231010-2085</t>
  </si>
  <si>
    <t>GM OD</t>
  </si>
  <si>
    <t>CTRS230919MX-10</t>
  </si>
  <si>
    <t>Altamira, MX- Hamburg port-Istanbul-Asaka</t>
  </si>
  <si>
    <t>HLBU2112046</t>
  </si>
  <si>
    <t>CMR20231021</t>
  </si>
  <si>
    <t>CTRS230919MX-8</t>
  </si>
  <si>
    <t>HLXU8107574</t>
  </si>
  <si>
    <t>CMR20231020</t>
  </si>
  <si>
    <t>CTRS230919MX-4</t>
  </si>
  <si>
    <t>HLBU1155315</t>
  </si>
  <si>
    <t>CMR20231022</t>
  </si>
  <si>
    <t>CTRS230919MX-7</t>
  </si>
  <si>
    <t>HLBU2202108</t>
  </si>
  <si>
    <t>CMR20231019</t>
  </si>
  <si>
    <t>CTRS230919MX-5</t>
  </si>
  <si>
    <t>CENTRUM AVIATION FZCO(ТО)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</si>
</sst>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sz val="28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 wrapText="1"/>
    </xf>
    <xf numFmtId="4" fontId="0" fillId="3" borderId="4" xfId="0" applyNumberFormat="1" applyFill="1" applyBorder="1" applyAlignment="1">
      <alignment horizontal="center" vertical="center" wrapText="1"/>
    </xf>
    <xf numFmtId="4" fontId="0" fillId="0" borderId="1" xfId="0" applyNumberFormat="1" applyBorder="1" applyAlignment="1" applyProtection="1">
      <alignment horizontal="center" vertical="center"/>
      <protection locked="0"/>
    </xf>
  </cellXfs>
  <cellStyles count="5">
    <cellStyle name="Обычный" xfId="0" builtinId="0"/>
    <cellStyle name="Обычный 2" xfId="3" xr:uid="{00000000-0005-0000-0000-000001000000}"/>
    <cellStyle name="Обычный 2 2" xfId="2" xr:uid="{00000000-0005-0000-0000-000002000000}"/>
    <cellStyle name="Финансовый 2" xfId="1" xr:uid="{00000000-0005-0000-0000-000003000000}"/>
    <cellStyle name="표준_Sheet1_UZ AUG. 0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403215</xdr:colOff>
      <xdr:row>55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2F14C08-2BDC-49B6-BBB6-68295737B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08815" cy="10058400"/>
        </a:xfrm>
        <a:prstGeom prst="rect">
          <a:avLst/>
        </a:prstGeom>
      </xdr:spPr>
    </xdr:pic>
    <xdr:clientData/>
  </xdr:twoCellAnchor>
  <xdr:twoCellAnchor editAs="oneCell">
    <xdr:from>
      <xdr:col>11</xdr:col>
      <xdr:colOff>340500</xdr:colOff>
      <xdr:row>0</xdr:row>
      <xdr:rowOff>0</xdr:rowOff>
    </xdr:from>
    <xdr:to>
      <xdr:col>23</xdr:col>
      <xdr:colOff>134575</xdr:colOff>
      <xdr:row>55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9FC7057-F474-481E-94E6-5F69E75C1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6100" y="0"/>
          <a:ext cx="7109275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29</xdr:row>
      <xdr:rowOff>176421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34A19E0-D057-456B-A7BC-445DD8969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4799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"/>
  <sheetViews>
    <sheetView tabSelected="1" topLeftCell="O1" zoomScale="115" zoomScaleNormal="115" workbookViewId="0">
      <selection activeCell="AC8" sqref="AC8"/>
    </sheetView>
  </sheetViews>
  <sheetFormatPr defaultColWidth="0" defaultRowHeight="14.4" x14ac:dyDescent="0.3"/>
  <cols>
    <col min="1" max="1" width="7.109375" style="3" bestFit="1" customWidth="1"/>
    <col min="2" max="2" width="26.6640625" style="3" bestFit="1" customWidth="1"/>
    <col min="3" max="3" width="17.5546875" style="3" bestFit="1" customWidth="1"/>
    <col min="4" max="4" width="37.5546875" style="3" bestFit="1" customWidth="1"/>
    <col min="5" max="5" width="8.77734375" style="3" bestFit="1" customWidth="1"/>
    <col min="6" max="6" width="18.88671875" style="3" bestFit="1" customWidth="1"/>
    <col min="7" max="7" width="12.77734375" style="3" bestFit="1" customWidth="1"/>
    <col min="8" max="8" width="8.109375" style="3" bestFit="1" customWidth="1"/>
    <col min="9" max="9" width="8.6640625" style="3" bestFit="1" customWidth="1"/>
    <col min="10" max="10" width="18.21875" style="3" bestFit="1" customWidth="1"/>
    <col min="11" max="11" width="11.33203125" style="3" bestFit="1" customWidth="1"/>
    <col min="12" max="12" width="16.88671875" style="3" bestFit="1" customWidth="1"/>
    <col min="13" max="13" width="10.44140625" style="3" bestFit="1" customWidth="1"/>
    <col min="14" max="14" width="9.109375" style="3" customWidth="1"/>
    <col min="15" max="15" width="13.77734375" style="4" bestFit="1" customWidth="1"/>
    <col min="16" max="16" width="11.21875" style="4" bestFit="1" customWidth="1"/>
    <col min="17" max="17" width="8.6640625" style="3" bestFit="1" customWidth="1"/>
    <col min="18" max="18" width="6.33203125" style="3" bestFit="1" customWidth="1"/>
    <col min="19" max="19" width="8.88671875" style="3" bestFit="1" customWidth="1"/>
    <col min="20" max="20" width="12.5546875" style="3" bestFit="1" customWidth="1"/>
    <col min="21" max="21" width="10.109375" style="3" bestFit="1" customWidth="1"/>
    <col min="22" max="22" width="8.5546875" style="3" bestFit="1" customWidth="1"/>
    <col min="23" max="23" width="11.21875" style="3" bestFit="1" customWidth="1"/>
    <col min="24" max="24" width="8.5546875" style="3" customWidth="1"/>
    <col min="25" max="25" width="8.6640625" style="3" bestFit="1" customWidth="1"/>
    <col min="26" max="26" width="12" style="4" bestFit="1" customWidth="1"/>
    <col min="27" max="27" width="7.77734375" style="3" bestFit="1" customWidth="1"/>
    <col min="28" max="28" width="11.33203125" style="4" bestFit="1" customWidth="1"/>
    <col min="29" max="29" width="16.33203125" style="3" bestFit="1" customWidth="1"/>
    <col min="30" max="30" width="17.5546875" style="3" bestFit="1" customWidth="1"/>
    <col min="31" max="32" width="0" hidden="1" customWidth="1"/>
    <col min="33" max="16384" width="9.109375" hidden="1"/>
  </cols>
  <sheetData>
    <row r="1" spans="1:30" ht="61.2" x14ac:dyDescent="0.3">
      <c r="A1" s="5">
        <v>494</v>
      </c>
      <c r="B1" s="5"/>
      <c r="C1" s="5"/>
      <c r="D1" s="8" t="s">
        <v>31</v>
      </c>
      <c r="E1" s="8"/>
      <c r="F1" s="8"/>
      <c r="G1" s="8"/>
      <c r="H1" s="8"/>
      <c r="I1" s="8"/>
      <c r="J1" s="6" t="s">
        <v>31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x14ac:dyDescent="0.3">
      <c r="A2" s="2">
        <v>1</v>
      </c>
      <c r="B2" s="2">
        <f>A2+1</f>
        <v>2</v>
      </c>
      <c r="C2" s="2">
        <f t="shared" ref="C2:AD2" si="0">B2+1</f>
        <v>3</v>
      </c>
      <c r="D2" s="2">
        <f t="shared" si="0"/>
        <v>4</v>
      </c>
      <c r="E2" s="2">
        <f t="shared" si="0"/>
        <v>5</v>
      </c>
      <c r="F2" s="2">
        <f t="shared" si="0"/>
        <v>6</v>
      </c>
      <c r="G2" s="2">
        <f>F2+1</f>
        <v>7</v>
      </c>
      <c r="H2" s="2">
        <v>8</v>
      </c>
      <c r="I2" s="2">
        <v>9</v>
      </c>
      <c r="J2" s="2">
        <v>10</v>
      </c>
      <c r="K2" s="2">
        <f t="shared" si="0"/>
        <v>11</v>
      </c>
      <c r="L2" s="2">
        <f t="shared" si="0"/>
        <v>12</v>
      </c>
      <c r="M2" s="2">
        <v>13</v>
      </c>
      <c r="N2" s="2">
        <f t="shared" si="0"/>
        <v>14</v>
      </c>
      <c r="O2" s="2">
        <f t="shared" si="0"/>
        <v>15</v>
      </c>
      <c r="P2" s="2">
        <f t="shared" si="0"/>
        <v>16</v>
      </c>
      <c r="Q2" s="2">
        <f t="shared" si="0"/>
        <v>17</v>
      </c>
      <c r="R2" s="2">
        <f t="shared" si="0"/>
        <v>18</v>
      </c>
      <c r="S2" s="2">
        <f t="shared" si="0"/>
        <v>19</v>
      </c>
      <c r="T2" s="2">
        <f t="shared" si="0"/>
        <v>20</v>
      </c>
      <c r="U2" s="2">
        <f t="shared" si="0"/>
        <v>21</v>
      </c>
      <c r="V2" s="2">
        <f t="shared" si="0"/>
        <v>22</v>
      </c>
      <c r="W2" s="2">
        <v>23</v>
      </c>
      <c r="X2" s="2">
        <v>24</v>
      </c>
      <c r="Y2" s="2">
        <v>25</v>
      </c>
      <c r="Z2" s="2">
        <v>26</v>
      </c>
      <c r="AA2" s="2">
        <f>Z2+1</f>
        <v>27</v>
      </c>
      <c r="AB2" s="2">
        <v>28</v>
      </c>
      <c r="AC2" s="2">
        <v>29</v>
      </c>
      <c r="AD2" s="2">
        <f t="shared" si="0"/>
        <v>30</v>
      </c>
    </row>
    <row r="3" spans="1:30" ht="100.8" x14ac:dyDescent="0.3">
      <c r="A3" s="1" t="s">
        <v>0</v>
      </c>
      <c r="B3" s="1" t="s">
        <v>1</v>
      </c>
      <c r="C3" s="1" t="s">
        <v>4</v>
      </c>
      <c r="D3" s="1" t="s">
        <v>5</v>
      </c>
      <c r="E3" s="1" t="s">
        <v>6</v>
      </c>
      <c r="F3" s="1" t="s">
        <v>2</v>
      </c>
      <c r="G3" s="1" t="s">
        <v>3</v>
      </c>
      <c r="H3" s="1" t="s">
        <v>24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19</v>
      </c>
      <c r="AA3" s="1" t="s">
        <v>20</v>
      </c>
      <c r="AB3" s="1" t="s">
        <v>30</v>
      </c>
      <c r="AC3" s="1" t="s">
        <v>21</v>
      </c>
      <c r="AD3" s="1" t="s">
        <v>22</v>
      </c>
    </row>
    <row r="4" spans="1:30" x14ac:dyDescent="0.3">
      <c r="A4" s="11" t="s">
        <v>23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>
        <f>SUM(Y5:Y1048576)</f>
        <v>84435</v>
      </c>
      <c r="Z4" s="13">
        <f>Z5</f>
        <v>45259</v>
      </c>
      <c r="AA4" s="11">
        <f>AA5</f>
        <v>12315</v>
      </c>
      <c r="AB4" s="13">
        <f>AB5</f>
        <v>45259</v>
      </c>
      <c r="AC4" s="14">
        <f>SUM(AC5:AC1048576)</f>
        <v>1039817025</v>
      </c>
      <c r="AD4" s="11"/>
    </row>
    <row r="5" spans="1:30" s="12" customFormat="1" x14ac:dyDescent="0.3">
      <c r="A5" s="9">
        <v>1</v>
      </c>
      <c r="B5" s="9" t="s">
        <v>54</v>
      </c>
      <c r="C5" s="9" t="s">
        <v>31</v>
      </c>
      <c r="D5" s="9" t="s">
        <v>32</v>
      </c>
      <c r="E5" s="9" t="s">
        <v>33</v>
      </c>
      <c r="F5" s="9" t="s">
        <v>34</v>
      </c>
      <c r="G5" s="9" t="s">
        <v>35</v>
      </c>
      <c r="H5" s="9" t="s">
        <v>36</v>
      </c>
      <c r="I5" s="9" t="s">
        <v>37</v>
      </c>
      <c r="J5" s="9" t="s">
        <v>38</v>
      </c>
      <c r="K5" s="9" t="s">
        <v>39</v>
      </c>
      <c r="L5" s="9" t="s">
        <v>40</v>
      </c>
      <c r="M5" s="9">
        <v>38688</v>
      </c>
      <c r="N5" s="9">
        <v>23.81</v>
      </c>
      <c r="O5" s="10">
        <v>16946</v>
      </c>
      <c r="P5" s="10">
        <v>45172</v>
      </c>
      <c r="Q5" s="9">
        <v>45239</v>
      </c>
      <c r="R5" s="9">
        <v>1</v>
      </c>
      <c r="S5" s="9">
        <v>13950</v>
      </c>
      <c r="T5" s="9">
        <v>13950</v>
      </c>
      <c r="U5" s="9">
        <v>350</v>
      </c>
      <c r="V5" s="9">
        <v>0</v>
      </c>
      <c r="W5" s="9">
        <v>135</v>
      </c>
      <c r="X5" s="9">
        <v>0</v>
      </c>
      <c r="Y5" s="9">
        <v>14435</v>
      </c>
      <c r="Z5" s="10">
        <v>45259</v>
      </c>
      <c r="AA5" s="9">
        <v>12315</v>
      </c>
      <c r="AB5" s="10">
        <v>45259</v>
      </c>
      <c r="AC5" s="15">
        <f>ROUND(AA5*Y5,2)</f>
        <v>177767025</v>
      </c>
      <c r="AD5" s="9" t="s">
        <v>31</v>
      </c>
    </row>
    <row r="6" spans="1:30" s="12" customFormat="1" x14ac:dyDescent="0.3">
      <c r="A6" s="9">
        <v>2</v>
      </c>
      <c r="B6" s="9" t="s">
        <v>54</v>
      </c>
      <c r="C6" s="9" t="s">
        <v>31</v>
      </c>
      <c r="D6" s="9" t="s">
        <v>41</v>
      </c>
      <c r="E6" s="9" t="s">
        <v>33</v>
      </c>
      <c r="F6" s="9" t="s">
        <v>34</v>
      </c>
      <c r="G6" s="9" t="s">
        <v>42</v>
      </c>
      <c r="H6" s="9" t="s">
        <v>36</v>
      </c>
      <c r="I6" s="9" t="s">
        <v>37</v>
      </c>
      <c r="J6" s="9" t="s">
        <v>43</v>
      </c>
      <c r="K6" s="9" t="s">
        <v>39</v>
      </c>
      <c r="L6" s="9" t="s">
        <v>44</v>
      </c>
      <c r="M6" s="9">
        <v>148515.84</v>
      </c>
      <c r="N6" s="9">
        <v>64.58</v>
      </c>
      <c r="O6" s="10">
        <v>5616</v>
      </c>
      <c r="P6" s="10">
        <v>45172</v>
      </c>
      <c r="Q6" s="9">
        <v>45255</v>
      </c>
      <c r="R6" s="9">
        <v>1</v>
      </c>
      <c r="S6" s="9">
        <v>17500</v>
      </c>
      <c r="T6" s="9">
        <v>17500</v>
      </c>
      <c r="U6" s="9">
        <v>0</v>
      </c>
      <c r="V6" s="9">
        <v>0</v>
      </c>
      <c r="W6" s="9">
        <v>0</v>
      </c>
      <c r="X6" s="9">
        <v>0</v>
      </c>
      <c r="Y6" s="9">
        <v>17500</v>
      </c>
      <c r="Z6" s="10">
        <v>45259</v>
      </c>
      <c r="AA6" s="9">
        <v>12315</v>
      </c>
      <c r="AB6" s="10">
        <v>45259</v>
      </c>
      <c r="AC6" s="15">
        <f t="shared" ref="AC6:AC9" si="1">ROUND(AA6*Y6,2)</f>
        <v>215512500</v>
      </c>
      <c r="AD6" s="9" t="s">
        <v>31</v>
      </c>
    </row>
    <row r="7" spans="1:30" s="12" customFormat="1" x14ac:dyDescent="0.3">
      <c r="A7" s="9">
        <v>3</v>
      </c>
      <c r="B7" s="9" t="s">
        <v>54</v>
      </c>
      <c r="C7" s="9" t="s">
        <v>31</v>
      </c>
      <c r="D7" s="9" t="s">
        <v>41</v>
      </c>
      <c r="E7" s="9" t="s">
        <v>33</v>
      </c>
      <c r="F7" s="9" t="s">
        <v>34</v>
      </c>
      <c r="G7" s="9" t="s">
        <v>45</v>
      </c>
      <c r="H7" s="9" t="s">
        <v>36</v>
      </c>
      <c r="I7" s="9" t="s">
        <v>37</v>
      </c>
      <c r="J7" s="9" t="s">
        <v>46</v>
      </c>
      <c r="K7" s="9" t="s">
        <v>39</v>
      </c>
      <c r="L7" s="9" t="s">
        <v>47</v>
      </c>
      <c r="M7" s="9">
        <v>62771.039999999994</v>
      </c>
      <c r="N7" s="9">
        <v>60.08</v>
      </c>
      <c r="O7" s="10">
        <v>4618.5599999999995</v>
      </c>
      <c r="P7" s="10">
        <v>45172</v>
      </c>
      <c r="Q7" s="9">
        <v>45240</v>
      </c>
      <c r="R7" s="9">
        <v>1</v>
      </c>
      <c r="S7" s="9">
        <v>17500</v>
      </c>
      <c r="T7" s="9">
        <v>17500</v>
      </c>
      <c r="U7" s="9">
        <v>0</v>
      </c>
      <c r="V7" s="9">
        <v>0</v>
      </c>
      <c r="W7" s="9">
        <v>0</v>
      </c>
      <c r="X7" s="9">
        <v>0</v>
      </c>
      <c r="Y7" s="9">
        <v>17500</v>
      </c>
      <c r="Z7" s="10">
        <v>45259</v>
      </c>
      <c r="AA7" s="9">
        <v>12315</v>
      </c>
      <c r="AB7" s="10">
        <v>45259</v>
      </c>
      <c r="AC7" s="15">
        <f t="shared" si="1"/>
        <v>215512500</v>
      </c>
      <c r="AD7" s="9" t="s">
        <v>31</v>
      </c>
    </row>
    <row r="8" spans="1:30" s="12" customFormat="1" x14ac:dyDescent="0.3">
      <c r="A8" s="9">
        <v>4</v>
      </c>
      <c r="B8" s="9" t="s">
        <v>54</v>
      </c>
      <c r="C8" s="9" t="s">
        <v>31</v>
      </c>
      <c r="D8" s="9" t="s">
        <v>41</v>
      </c>
      <c r="E8" s="9" t="s">
        <v>33</v>
      </c>
      <c r="F8" s="9" t="s">
        <v>34</v>
      </c>
      <c r="G8" s="9" t="s">
        <v>48</v>
      </c>
      <c r="H8" s="9" t="s">
        <v>36</v>
      </c>
      <c r="I8" s="9" t="s">
        <v>37</v>
      </c>
      <c r="J8" s="9" t="s">
        <v>49</v>
      </c>
      <c r="K8" s="9" t="s">
        <v>39</v>
      </c>
      <c r="L8" s="9" t="s">
        <v>50</v>
      </c>
      <c r="M8" s="9">
        <v>148515.84</v>
      </c>
      <c r="N8" s="9">
        <v>64.58</v>
      </c>
      <c r="O8" s="10">
        <v>5616</v>
      </c>
      <c r="P8" s="10">
        <v>45172</v>
      </c>
      <c r="Q8" s="9">
        <v>45255</v>
      </c>
      <c r="R8" s="9">
        <v>1</v>
      </c>
      <c r="S8" s="9">
        <v>17500</v>
      </c>
      <c r="T8" s="9">
        <v>17500</v>
      </c>
      <c r="U8" s="9">
        <v>0</v>
      </c>
      <c r="V8" s="9">
        <v>0</v>
      </c>
      <c r="W8" s="9">
        <v>0</v>
      </c>
      <c r="X8" s="9">
        <v>0</v>
      </c>
      <c r="Y8" s="9">
        <v>17500</v>
      </c>
      <c r="Z8" s="10">
        <v>45259</v>
      </c>
      <c r="AA8" s="9">
        <v>12315</v>
      </c>
      <c r="AB8" s="10">
        <v>45259</v>
      </c>
      <c r="AC8" s="15">
        <f t="shared" si="1"/>
        <v>215512500</v>
      </c>
      <c r="AD8" s="9" t="s">
        <v>31</v>
      </c>
    </row>
    <row r="9" spans="1:30" s="12" customFormat="1" x14ac:dyDescent="0.3">
      <c r="A9" s="9">
        <v>5</v>
      </c>
      <c r="B9" s="9" t="s">
        <v>54</v>
      </c>
      <c r="C9" s="9" t="s">
        <v>31</v>
      </c>
      <c r="D9" s="9" t="s">
        <v>41</v>
      </c>
      <c r="E9" s="9" t="s">
        <v>33</v>
      </c>
      <c r="F9" s="9" t="s">
        <v>34</v>
      </c>
      <c r="G9" s="9" t="s">
        <v>51</v>
      </c>
      <c r="H9" s="9" t="s">
        <v>36</v>
      </c>
      <c r="I9" s="9" t="s">
        <v>37</v>
      </c>
      <c r="J9" s="9" t="s">
        <v>52</v>
      </c>
      <c r="K9" s="9" t="s">
        <v>39</v>
      </c>
      <c r="L9" s="9" t="s">
        <v>53</v>
      </c>
      <c r="M9" s="9">
        <v>68945.700000000012</v>
      </c>
      <c r="N9" s="9">
        <v>65.12</v>
      </c>
      <c r="O9" s="10">
        <v>3661.75</v>
      </c>
      <c r="P9" s="10">
        <v>45172</v>
      </c>
      <c r="Q9" s="9">
        <v>45251</v>
      </c>
      <c r="R9" s="9">
        <v>1</v>
      </c>
      <c r="S9" s="9">
        <v>17500</v>
      </c>
      <c r="T9" s="9">
        <v>17500</v>
      </c>
      <c r="U9" s="9">
        <v>0</v>
      </c>
      <c r="V9" s="9">
        <v>0</v>
      </c>
      <c r="W9" s="9">
        <v>0</v>
      </c>
      <c r="X9" s="9">
        <v>0</v>
      </c>
      <c r="Y9" s="9">
        <v>17500</v>
      </c>
      <c r="Z9" s="10">
        <v>45259</v>
      </c>
      <c r="AA9" s="9">
        <v>12315</v>
      </c>
      <c r="AB9" s="10">
        <v>45259</v>
      </c>
      <c r="AC9" s="15">
        <f t="shared" si="1"/>
        <v>215512500</v>
      </c>
      <c r="AD9" s="9" t="s">
        <v>31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I1"/>
    <mergeCell ref="J1:AD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3482-C0D4-4A07-8F50-4F7057FC513C}">
  <dimension ref="A1"/>
  <sheetViews>
    <sheetView workbookViewId="0">
      <selection activeCell="N10" sqref="N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64CC-E0B4-4567-89B6-D70928B74D1B}">
  <dimension ref="A1"/>
  <sheetViews>
    <sheetView zoomScale="70" zoomScaleNormal="70" workbookViewId="0">
      <selection activeCell="Y12" sqref="Y1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акт</vt:lpstr>
      <vt:lpstr>то</vt:lpstr>
      <vt:lpstr>вход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2023-01-18T11:34:38Z</dcterms:created>
  <dcterms:modified xsi:type="dcterms:W3CDTF">2023-11-30T11:28:27Z</dcterms:modified>
</cp:coreProperties>
</file>