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EDO\Ноябрь\"/>
    </mc:Choice>
  </mc:AlternateContent>
  <xr:revisionPtr revIDLastSave="0" documentId="13_ncr:1_{87D17FAF-C070-417D-AD6F-95C1A0288CE2}" xr6:coauthVersionLast="47" xr6:coauthVersionMax="47" xr10:uidLastSave="{00000000-0000-0000-0000-000000000000}"/>
  <bookViews>
    <workbookView xWindow="-28920" yWindow="-390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V4" i="1" l="1"/>
  <c r="X5" i="1" l="1"/>
  <c r="AB5" i="1" s="1"/>
  <c r="Z4" i="1"/>
  <c r="W4" i="1"/>
  <c r="AB4" i="1" l="1"/>
</calcChain>
</file>

<file path=xl/sharedStrings.xml><?xml version="1.0" encoding="utf-8"?>
<sst xmlns="http://schemas.openxmlformats.org/spreadsheetml/2006/main" count="123" uniqueCount="99">
  <si>
    <t>UZS</t>
  </si>
  <si>
    <t>O'zbekiston so'mi</t>
  </si>
  <si>
    <t>CNY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</si>
  <si>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</si>
  <si>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</si>
  <si>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</si>
  <si>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</si>
  <si>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</si>
  <si>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</si>
  <si>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</si>
  <si>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</si>
  <si>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</si>
  <si>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</si>
  <si>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</si>
  <si>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</si>
  <si>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</si>
  <si>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Автоперевозка Китай</t>
  </si>
  <si>
    <t>#</t>
  </si>
  <si>
    <t>Forwarder Invoice No.-Экспедитор № счет фактур</t>
  </si>
  <si>
    <t>Carrier-Перевозчик</t>
  </si>
  <si>
    <t>Route-Маршрут</t>
  </si>
  <si>
    <t>Truck №-№ автомашины</t>
  </si>
  <si>
    <t>Name of Goods-Наименование товаров</t>
  </si>
  <si>
    <t>CMR no.-Номер CMR</t>
  </si>
  <si>
    <t>№ HBL date - № дата коносамента</t>
  </si>
  <si>
    <t>№ MBL date - № дата коносамента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</si>
  <si>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</si>
  <si>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</si>
  <si>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</si>
  <si>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</si>
  <si>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CBM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</si>
  <si>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</si>
  <si>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</si>
  <si>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the destination-Дата прибытия на место назначения</t>
  </si>
  <si>
    <t>Quantity of trucks-Количество автомашин</t>
  </si>
  <si>
    <t>Freight rate-Тариф (USD)</t>
  </si>
  <si>
    <t>Additional charges-Дополнительные сборы (USD)</t>
  </si>
  <si>
    <t>Amount-Стоимость перевозки</t>
  </si>
  <si>
    <t>The total cost of transportation in sum equivalent at the exchange rate of the Central Bank of the RUz-Общая стоимость транспортировки в сумовом эквиваленте  по курсу ЦБ РУз</t>
  </si>
  <si>
    <t>Date of signing of the act-дата подписания акта</t>
  </si>
  <si>
    <t>The rate of the Central Bank of the Republic of Uzbekistan-курс ЦБ РУз</t>
  </si>
  <si>
    <t xml:space="preserve">Insurance-Страховка  </t>
  </si>
  <si>
    <t>Total amount-Общая стоимость</t>
  </si>
  <si>
    <t>Summa</t>
  </si>
  <si>
    <t>№ контейнера</t>
  </si>
  <si>
    <t>Date of Central Bank rate-Дата -Курса ЦБ</t>
  </si>
  <si>
    <t>Centrum
(Авто
перевозка)</t>
  </si>
  <si>
    <t>Shenyang - Asaka</t>
  </si>
  <si>
    <t>0000458963</t>
  </si>
  <si>
    <t>CARRIER JBUC</t>
  </si>
  <si>
    <t>PANEL INST</t>
  </si>
  <si>
    <t>TRANSAXLE ASM</t>
  </si>
  <si>
    <t>GM KOREA COMPANY</t>
  </si>
  <si>
    <t>YANFENG AUTOMOTIVE TRIM SYSTEM</t>
  </si>
  <si>
    <t>G20231120</t>
  </si>
  <si>
    <t>SAIC GENERAL MOTORS CO.,LTD</t>
  </si>
  <si>
    <t>ENGINE ASM</t>
  </si>
  <si>
    <t>02KG199ADY/02KG881PC</t>
  </si>
  <si>
    <t>06KG803AJF/06KG227PE</t>
  </si>
  <si>
    <t xml:space="preserve">Busan via TCR - Pitnak </t>
  </si>
  <si>
    <t>Busan via TCR - Asaka</t>
  </si>
  <si>
    <t>Jiangsu - Asaka</t>
  </si>
  <si>
    <t>CAIU8396190</t>
  </si>
  <si>
    <t>CLHU9060804</t>
  </si>
  <si>
    <t>CBHU8219743</t>
  </si>
  <si>
    <t>APHU6644049</t>
  </si>
  <si>
    <t>WHLU5585012</t>
  </si>
  <si>
    <t>WSCU7268028</t>
  </si>
  <si>
    <t>OOLU8263715</t>
  </si>
  <si>
    <t>00693858</t>
  </si>
  <si>
    <t>UZ2345G001-11</t>
  </si>
  <si>
    <t>40W160CA/401334BA</t>
  </si>
  <si>
    <t>00693920</t>
  </si>
  <si>
    <t>CRLKS23110036</t>
  </si>
  <si>
    <t>SITPULY141530G3</t>
  </si>
  <si>
    <t>TJAUZ37625C01</t>
  </si>
  <si>
    <t>O0931AD/01KG022PJ</t>
  </si>
  <si>
    <t>00693901</t>
  </si>
  <si>
    <t>G20231125</t>
  </si>
  <si>
    <t>BOLT/SCREW</t>
  </si>
  <si>
    <t>CRLKS23110054</t>
  </si>
  <si>
    <t>LYFRINLFB230421</t>
  </si>
  <si>
    <t>TJAUZ37639A01</t>
  </si>
  <si>
    <t>10296LCA/102827BA</t>
  </si>
  <si>
    <t>LAMP ASM</t>
  </si>
  <si>
    <t>00005559840</t>
  </si>
  <si>
    <t>GENERAL MOTORS OVERSEAS DISTRUBUTION LLC</t>
  </si>
  <si>
    <t>UTASIV20231107-09-2</t>
  </si>
  <si>
    <t>40R785ZA/408409AA</t>
  </si>
  <si>
    <t>000056896</t>
  </si>
  <si>
    <t>CRLKS23110020</t>
  </si>
  <si>
    <t>SITPULY141445G3</t>
  </si>
  <si>
    <t>TJAUZ37612C01</t>
  </si>
  <si>
    <t>06KG671ADF/06KG018PE</t>
  </si>
  <si>
    <t>0000569682</t>
  </si>
  <si>
    <t>CNT-CN109-108-EGI097TR</t>
  </si>
  <si>
    <t>СП ИИ ООО UZLOGISTIC
CNT-CN109-108-EGI097TR
CNT-CN109-108-EGI097TR-T
доп-10</t>
  </si>
  <si>
    <t>СП ИИ ООО UZLOGISTIC
CNT-CN109-108-EGI097TR
CNT-CN109-108-EGI097TR-T
TO-23AA-9032-112279</t>
  </si>
  <si>
    <t>Shangdong - Asaka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</si>
</sst>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3" borderId="3" xfId="0" applyNumberFormat="1" applyFill="1" applyBorder="1" applyAlignment="1">
      <alignment horizontal="center" vertical="center" wrapText="1"/>
    </xf>
    <xf numFmtId="165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2" fontId="5" fillId="0" borderId="3" xfId="0" applyNumberFormat="1" applyFont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3" xfId="0" quotePrefix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"/>
  <sheetViews>
    <sheetView tabSelected="1" zoomScale="70" zoomScaleNormal="70" workbookViewId="0">
      <selection activeCell="D6" sqref="D6"/>
    </sheetView>
  </sheetViews>
  <sheetFormatPr defaultColWidth="0" defaultRowHeight="15" x14ac:dyDescent="0.25"/>
  <cols>
    <col min="1" max="1" width="7.5703125" style="7" bestFit="1" customWidth="1"/>
    <col min="2" max="2" width="35.85546875" style="7" customWidth="1"/>
    <col min="3" max="3" width="11.7109375" style="7" customWidth="1"/>
    <col min="4" max="4" width="16.28515625" style="7" customWidth="1"/>
    <col min="5" max="5" width="14.28515625" style="7" customWidth="1"/>
    <col min="6" max="6" width="13.42578125" style="7" customWidth="1"/>
    <col min="7" max="7" width="16.85546875" style="7" customWidth="1"/>
    <col min="8" max="8" width="13.28515625" style="7" customWidth="1"/>
    <col min="9" max="9" width="19.7109375" style="8" customWidth="1"/>
    <col min="10" max="10" width="18.5703125" style="8" customWidth="1"/>
    <col min="11" max="11" width="24.7109375" style="7" customWidth="1"/>
    <col min="12" max="12" width="23.7109375" style="7" customWidth="1"/>
    <col min="13" max="13" width="13.85546875" style="7" bestFit="1" customWidth="1"/>
    <col min="14" max="15" width="9.140625" style="7" customWidth="1"/>
    <col min="16" max="16" width="12.7109375" style="7" bestFit="1" customWidth="1"/>
    <col min="17" max="18" width="11.28515625" style="8" bestFit="1" customWidth="1"/>
    <col min="19" max="19" width="9.140625" style="7" customWidth="1"/>
    <col min="20" max="20" width="12.85546875" style="7" bestFit="1" customWidth="1"/>
    <col min="21" max="21" width="9.140625" style="7" customWidth="1"/>
    <col min="22" max="22" width="13.28515625" style="7" customWidth="1"/>
    <col min="23" max="23" width="11.28515625" style="8" bestFit="1" customWidth="1"/>
    <col min="24" max="24" width="17.85546875" style="7" customWidth="1"/>
    <col min="25" max="25" width="11.28515625" style="8" bestFit="1" customWidth="1"/>
    <col min="26" max="26" width="13" style="7" customWidth="1"/>
    <col min="27" max="27" width="6.42578125" style="7" customWidth="1"/>
    <col min="28" max="28" width="21.7109375" style="7" customWidth="1"/>
    <col min="29" max="30" width="0" hidden="1" customWidth="1"/>
    <col min="31" max="16383" width="9.140625" hidden="1"/>
    <col min="16384" max="16384" width="1" customWidth="1"/>
  </cols>
  <sheetData>
    <row r="1" spans="1:28" ht="61.5" x14ac:dyDescent="0.25">
      <c r="A1" s="21">
        <v>491</v>
      </c>
      <c r="B1" s="21"/>
      <c r="C1" s="21"/>
      <c r="D1" s="22" t="s">
        <v>95</v>
      </c>
      <c r="E1" s="22"/>
      <c r="F1" s="22"/>
      <c r="G1" s="22"/>
      <c r="H1" s="22"/>
      <c r="I1" s="22"/>
      <c r="J1" s="23" t="s">
        <v>16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</row>
    <row r="2" spans="1:28" x14ac:dyDescent="0.25">
      <c r="A2" s="3">
        <v>1</v>
      </c>
      <c r="B2" s="4">
        <v>2</v>
      </c>
      <c r="C2" s="4">
        <v>3</v>
      </c>
      <c r="D2" s="4">
        <v>4</v>
      </c>
      <c r="E2" s="3">
        <v>5</v>
      </c>
      <c r="F2" s="4">
        <v>6</v>
      </c>
      <c r="G2" s="4">
        <v>7</v>
      </c>
      <c r="H2" s="4">
        <v>8</v>
      </c>
      <c r="I2" s="3">
        <v>9</v>
      </c>
      <c r="J2" s="4">
        <v>10</v>
      </c>
      <c r="K2" s="4">
        <v>11</v>
      </c>
      <c r="L2" s="4">
        <v>12</v>
      </c>
      <c r="M2" s="3">
        <v>13</v>
      </c>
      <c r="N2" s="4">
        <v>14</v>
      </c>
      <c r="O2" s="4">
        <v>15</v>
      </c>
      <c r="P2" s="4">
        <v>16</v>
      </c>
      <c r="Q2" s="3">
        <v>17</v>
      </c>
      <c r="R2" s="4">
        <v>18</v>
      </c>
      <c r="S2" s="4">
        <v>19</v>
      </c>
      <c r="T2" s="4">
        <v>20</v>
      </c>
      <c r="U2" s="3">
        <v>21</v>
      </c>
      <c r="V2" s="4">
        <v>22</v>
      </c>
      <c r="W2" s="4">
        <v>23</v>
      </c>
      <c r="X2" s="4">
        <v>24</v>
      </c>
      <c r="Y2" s="3">
        <v>25</v>
      </c>
      <c r="Z2" s="4">
        <v>26</v>
      </c>
      <c r="AA2" s="4">
        <v>27</v>
      </c>
      <c r="AB2" s="4">
        <v>28</v>
      </c>
    </row>
    <row r="3" spans="1:28" ht="165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44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2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45</v>
      </c>
      <c r="X3" s="1" t="s">
        <v>38</v>
      </c>
      <c r="Y3" s="1" t="s">
        <v>39</v>
      </c>
      <c r="Z3" s="1" t="s">
        <v>40</v>
      </c>
      <c r="AA3" s="1" t="s">
        <v>41</v>
      </c>
      <c r="AB3" s="1" t="s">
        <v>42</v>
      </c>
    </row>
    <row r="4" spans="1:28" x14ac:dyDescent="0.25">
      <c r="A4" s="5" t="s">
        <v>43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>
        <f>SUM(V5:V11)</f>
        <v>110750</v>
      </c>
      <c r="W4" s="18">
        <f>SUM(W5)</f>
        <v>45259</v>
      </c>
      <c r="X4" s="6"/>
      <c r="Y4" s="6"/>
      <c r="Z4" s="9">
        <f>SUM(Z5)</f>
        <v>12315</v>
      </c>
      <c r="AA4" s="6"/>
      <c r="AB4" s="9">
        <f>SUM(AB5:AB1048576)</f>
        <v>1363886250</v>
      </c>
    </row>
    <row r="5" spans="1:28" s="13" customFormat="1" ht="60" x14ac:dyDescent="0.25">
      <c r="A5" s="16">
        <v>1</v>
      </c>
      <c r="B5" s="20" t="s">
        <v>96</v>
      </c>
      <c r="C5" s="14" t="s">
        <v>46</v>
      </c>
      <c r="D5" s="14" t="s">
        <v>98</v>
      </c>
      <c r="E5" s="14" t="s">
        <v>62</v>
      </c>
      <c r="F5" s="14" t="s">
        <v>58</v>
      </c>
      <c r="G5" s="14" t="s">
        <v>51</v>
      </c>
      <c r="H5" s="14" t="s">
        <v>69</v>
      </c>
      <c r="I5" s="19"/>
      <c r="J5" s="19"/>
      <c r="K5" s="14" t="s">
        <v>55</v>
      </c>
      <c r="L5" s="14" t="s">
        <v>70</v>
      </c>
      <c r="M5" s="15">
        <v>1955040</v>
      </c>
      <c r="N5" s="16" t="s">
        <v>2</v>
      </c>
      <c r="O5" s="17">
        <v>43.192</v>
      </c>
      <c r="P5" s="17">
        <v>19160</v>
      </c>
      <c r="Q5" s="12">
        <v>45244</v>
      </c>
      <c r="R5" s="12">
        <v>45257</v>
      </c>
      <c r="S5" s="17">
        <v>1</v>
      </c>
      <c r="T5" s="10">
        <v>13800</v>
      </c>
      <c r="U5" s="17">
        <v>0</v>
      </c>
      <c r="V5" s="10">
        <v>13800</v>
      </c>
      <c r="W5" s="12">
        <v>45259</v>
      </c>
      <c r="X5" s="10">
        <f>Z5*V5</f>
        <v>169947000</v>
      </c>
      <c r="Y5" s="12">
        <v>45259</v>
      </c>
      <c r="Z5" s="10">
        <v>12315</v>
      </c>
      <c r="AA5" s="11">
        <v>0</v>
      </c>
      <c r="AB5" s="10">
        <f>AA5+X5</f>
        <v>169947000</v>
      </c>
    </row>
    <row r="6" spans="1:28" s="13" customFormat="1" ht="60" x14ac:dyDescent="0.25">
      <c r="A6" s="16">
        <v>2</v>
      </c>
      <c r="B6" s="20" t="s">
        <v>97</v>
      </c>
      <c r="C6" s="14" t="s">
        <v>46</v>
      </c>
      <c r="D6" s="14" t="s">
        <v>59</v>
      </c>
      <c r="E6" s="14" t="s">
        <v>63</v>
      </c>
      <c r="F6" s="14" t="s">
        <v>71</v>
      </c>
      <c r="G6" s="14" t="s">
        <v>56</v>
      </c>
      <c r="H6" s="14" t="s">
        <v>72</v>
      </c>
      <c r="I6" s="19" t="s">
        <v>73</v>
      </c>
      <c r="J6" s="19" t="s">
        <v>74</v>
      </c>
      <c r="K6" s="14" t="s">
        <v>52</v>
      </c>
      <c r="L6" s="14" t="s">
        <v>75</v>
      </c>
      <c r="M6" s="15">
        <v>216216</v>
      </c>
      <c r="N6" s="16" t="s">
        <v>12</v>
      </c>
      <c r="O6" s="17">
        <v>67.557000000000002</v>
      </c>
      <c r="P6" s="17">
        <v>20097</v>
      </c>
      <c r="Q6" s="12">
        <v>45245</v>
      </c>
      <c r="R6" s="12">
        <v>45258</v>
      </c>
      <c r="S6" s="17">
        <v>1</v>
      </c>
      <c r="T6" s="10">
        <v>19900</v>
      </c>
      <c r="U6" s="17">
        <v>0</v>
      </c>
      <c r="V6" s="10">
        <v>19900</v>
      </c>
      <c r="W6" s="12">
        <v>45259</v>
      </c>
      <c r="X6" s="10">
        <f t="shared" ref="X6:X11" si="0">Z6*V6</f>
        <v>245068500</v>
      </c>
      <c r="Y6" s="12">
        <v>45259</v>
      </c>
      <c r="Z6" s="10">
        <v>12315</v>
      </c>
      <c r="AA6" s="11">
        <v>0</v>
      </c>
      <c r="AB6" s="10">
        <f t="shared" ref="AB6:AB11" si="1">AA6+X6</f>
        <v>245068500</v>
      </c>
    </row>
    <row r="7" spans="1:28" s="13" customFormat="1" ht="60" x14ac:dyDescent="0.25">
      <c r="A7" s="16">
        <v>3</v>
      </c>
      <c r="B7" s="20" t="s">
        <v>96</v>
      </c>
      <c r="C7" s="14" t="s">
        <v>46</v>
      </c>
      <c r="D7" s="14" t="s">
        <v>47</v>
      </c>
      <c r="E7" s="14" t="s">
        <v>64</v>
      </c>
      <c r="F7" s="14" t="s">
        <v>76</v>
      </c>
      <c r="G7" s="14" t="s">
        <v>50</v>
      </c>
      <c r="H7" s="14" t="s">
        <v>77</v>
      </c>
      <c r="I7" s="19"/>
      <c r="J7" s="19"/>
      <c r="K7" s="14" t="s">
        <v>53</v>
      </c>
      <c r="L7" s="14" t="s">
        <v>78</v>
      </c>
      <c r="M7" s="15">
        <v>104331.36</v>
      </c>
      <c r="N7" s="16" t="s">
        <v>2</v>
      </c>
      <c r="O7" s="17">
        <v>62.6</v>
      </c>
      <c r="P7" s="17">
        <v>2856</v>
      </c>
      <c r="Q7" s="12">
        <v>45240</v>
      </c>
      <c r="R7" s="12">
        <v>45258</v>
      </c>
      <c r="S7" s="17">
        <v>1</v>
      </c>
      <c r="T7" s="10">
        <v>13650</v>
      </c>
      <c r="U7" s="17">
        <v>0</v>
      </c>
      <c r="V7" s="10">
        <v>13650</v>
      </c>
      <c r="W7" s="12">
        <v>45259</v>
      </c>
      <c r="X7" s="10">
        <f t="shared" si="0"/>
        <v>168099750</v>
      </c>
      <c r="Y7" s="12">
        <v>45259</v>
      </c>
      <c r="Z7" s="10">
        <v>12315</v>
      </c>
      <c r="AA7" s="11">
        <v>0</v>
      </c>
      <c r="AB7" s="10">
        <f t="shared" si="1"/>
        <v>168099750</v>
      </c>
    </row>
    <row r="8" spans="1:28" s="13" customFormat="1" ht="60" x14ac:dyDescent="0.25">
      <c r="A8" s="16">
        <v>4</v>
      </c>
      <c r="B8" s="20" t="s">
        <v>96</v>
      </c>
      <c r="C8" s="14" t="s">
        <v>46</v>
      </c>
      <c r="D8" s="14" t="s">
        <v>60</v>
      </c>
      <c r="E8" s="14" t="s">
        <v>65</v>
      </c>
      <c r="F8" s="14" t="s">
        <v>57</v>
      </c>
      <c r="G8" s="14" t="s">
        <v>79</v>
      </c>
      <c r="H8" s="14" t="s">
        <v>48</v>
      </c>
      <c r="I8" s="19" t="s">
        <v>80</v>
      </c>
      <c r="J8" s="19" t="s">
        <v>81</v>
      </c>
      <c r="K8" s="14" t="s">
        <v>52</v>
      </c>
      <c r="L8" s="14" t="s">
        <v>82</v>
      </c>
      <c r="M8" s="15">
        <v>75483.78</v>
      </c>
      <c r="N8" s="16" t="s">
        <v>12</v>
      </c>
      <c r="O8" s="17">
        <v>65.733000000000004</v>
      </c>
      <c r="P8" s="17">
        <v>7095</v>
      </c>
      <c r="Q8" s="12">
        <v>45246</v>
      </c>
      <c r="R8" s="12">
        <v>45258</v>
      </c>
      <c r="S8" s="17">
        <v>1</v>
      </c>
      <c r="T8" s="10">
        <v>16200</v>
      </c>
      <c r="U8" s="17">
        <v>0</v>
      </c>
      <c r="V8" s="10">
        <v>16200</v>
      </c>
      <c r="W8" s="12">
        <v>45259</v>
      </c>
      <c r="X8" s="10">
        <f t="shared" si="0"/>
        <v>199503000</v>
      </c>
      <c r="Y8" s="12">
        <v>45259</v>
      </c>
      <c r="Z8" s="10">
        <v>12315</v>
      </c>
      <c r="AA8" s="11">
        <v>0</v>
      </c>
      <c r="AB8" s="10">
        <f t="shared" si="1"/>
        <v>199503000</v>
      </c>
    </row>
    <row r="9" spans="1:28" s="13" customFormat="1" ht="60" x14ac:dyDescent="0.25">
      <c r="A9" s="16">
        <v>5</v>
      </c>
      <c r="B9" s="20" t="s">
        <v>96</v>
      </c>
      <c r="C9" s="14" t="s">
        <v>46</v>
      </c>
      <c r="D9" s="14" t="s">
        <v>61</v>
      </c>
      <c r="E9" s="14" t="s">
        <v>66</v>
      </c>
      <c r="F9" s="14" t="s">
        <v>83</v>
      </c>
      <c r="G9" s="14" t="s">
        <v>84</v>
      </c>
      <c r="H9" s="14" t="s">
        <v>85</v>
      </c>
      <c r="I9" s="19"/>
      <c r="J9" s="19"/>
      <c r="K9" s="14" t="s">
        <v>86</v>
      </c>
      <c r="L9" s="14" t="s">
        <v>87</v>
      </c>
      <c r="M9" s="15">
        <v>41203.35</v>
      </c>
      <c r="N9" s="16" t="s">
        <v>12</v>
      </c>
      <c r="O9" s="17">
        <v>61.74</v>
      </c>
      <c r="P9" s="17">
        <v>3666</v>
      </c>
      <c r="Q9" s="12">
        <v>45237</v>
      </c>
      <c r="R9" s="12">
        <v>45254</v>
      </c>
      <c r="S9" s="17">
        <v>1</v>
      </c>
      <c r="T9" s="10">
        <v>13650</v>
      </c>
      <c r="U9" s="17">
        <v>0</v>
      </c>
      <c r="V9" s="10">
        <v>13650</v>
      </c>
      <c r="W9" s="12">
        <v>45259</v>
      </c>
      <c r="X9" s="10">
        <f t="shared" si="0"/>
        <v>168099750</v>
      </c>
      <c r="Y9" s="12">
        <v>45259</v>
      </c>
      <c r="Z9" s="10">
        <v>12315</v>
      </c>
      <c r="AA9" s="11">
        <v>0</v>
      </c>
      <c r="AB9" s="10">
        <f t="shared" si="1"/>
        <v>168099750</v>
      </c>
    </row>
    <row r="10" spans="1:28" s="13" customFormat="1" ht="60" x14ac:dyDescent="0.25">
      <c r="A10" s="16">
        <v>6</v>
      </c>
      <c r="B10" s="20" t="s">
        <v>97</v>
      </c>
      <c r="C10" s="14" t="s">
        <v>46</v>
      </c>
      <c r="D10" s="14" t="s">
        <v>59</v>
      </c>
      <c r="E10" s="14" t="s">
        <v>67</v>
      </c>
      <c r="F10" s="14" t="s">
        <v>88</v>
      </c>
      <c r="G10" s="14" t="s">
        <v>84</v>
      </c>
      <c r="H10" s="14" t="s">
        <v>89</v>
      </c>
      <c r="I10" s="19" t="s">
        <v>90</v>
      </c>
      <c r="J10" s="19" t="s">
        <v>91</v>
      </c>
      <c r="K10" s="14" t="s">
        <v>52</v>
      </c>
      <c r="L10" s="14" t="s">
        <v>92</v>
      </c>
      <c r="M10" s="15">
        <v>171412.7</v>
      </c>
      <c r="N10" s="16" t="s">
        <v>12</v>
      </c>
      <c r="O10" s="17">
        <v>35.363</v>
      </c>
      <c r="P10" s="17">
        <v>21296</v>
      </c>
      <c r="Q10" s="12">
        <v>45239</v>
      </c>
      <c r="R10" s="12">
        <v>45258</v>
      </c>
      <c r="S10" s="17">
        <v>1</v>
      </c>
      <c r="T10" s="10">
        <v>19900</v>
      </c>
      <c r="U10" s="17">
        <v>0</v>
      </c>
      <c r="V10" s="10">
        <v>19900</v>
      </c>
      <c r="W10" s="12">
        <v>45259</v>
      </c>
      <c r="X10" s="10">
        <f t="shared" si="0"/>
        <v>245068500</v>
      </c>
      <c r="Y10" s="12">
        <v>45259</v>
      </c>
      <c r="Z10" s="10">
        <v>12315</v>
      </c>
      <c r="AA10" s="11">
        <v>0</v>
      </c>
      <c r="AB10" s="10">
        <f t="shared" si="1"/>
        <v>245068500</v>
      </c>
    </row>
    <row r="11" spans="1:28" s="13" customFormat="1" ht="60" x14ac:dyDescent="0.25">
      <c r="A11" s="16">
        <v>7</v>
      </c>
      <c r="B11" s="20" t="s">
        <v>96</v>
      </c>
      <c r="C11" s="14" t="s">
        <v>46</v>
      </c>
      <c r="D11" s="14" t="s">
        <v>47</v>
      </c>
      <c r="E11" s="14" t="s">
        <v>68</v>
      </c>
      <c r="F11" s="14" t="s">
        <v>93</v>
      </c>
      <c r="G11" s="14" t="s">
        <v>49</v>
      </c>
      <c r="H11" s="14" t="s">
        <v>94</v>
      </c>
      <c r="I11" s="19"/>
      <c r="J11" s="19"/>
      <c r="K11" s="14" t="s">
        <v>53</v>
      </c>
      <c r="L11" s="14" t="s">
        <v>54</v>
      </c>
      <c r="M11" s="15">
        <v>61725.9</v>
      </c>
      <c r="N11" s="16" t="s">
        <v>2</v>
      </c>
      <c r="O11" s="17">
        <v>63.33</v>
      </c>
      <c r="P11" s="17">
        <v>1911.93</v>
      </c>
      <c r="Q11" s="12">
        <v>45237</v>
      </c>
      <c r="R11" s="12">
        <v>45253</v>
      </c>
      <c r="S11" s="17">
        <v>1</v>
      </c>
      <c r="T11" s="10">
        <v>13650</v>
      </c>
      <c r="U11" s="17">
        <v>0</v>
      </c>
      <c r="V11" s="10">
        <v>13650</v>
      </c>
      <c r="W11" s="12">
        <v>45259</v>
      </c>
      <c r="X11" s="10">
        <f t="shared" si="0"/>
        <v>168099750</v>
      </c>
      <c r="Y11" s="12">
        <v>45259</v>
      </c>
      <c r="Z11" s="10">
        <v>12315</v>
      </c>
      <c r="AA11" s="11">
        <v>0</v>
      </c>
      <c r="AB11" s="10">
        <f t="shared" si="1"/>
        <v>168099750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B1"/>
  </mergeCells>
  <phoneticPr fontId="3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N5:N1048576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F8" sqref="F8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dcterms:created xsi:type="dcterms:W3CDTF">2023-01-19T10:56:43Z</dcterms:created>
  <dcterms:modified xsi:type="dcterms:W3CDTF">2023-11-30T12:01:48Z</dcterms:modified>
</cp:coreProperties>
</file>