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.radjabmukhamedov\Desktop\edo\12 Декабрь\"/>
    </mc:Choice>
  </mc:AlternateContent>
  <xr:revisionPtr revIDLastSave="0" documentId="13_ncr:1_{2BA1818F-FC57-4B9D-A371-349CE2E2BEEC}" xr6:coauthVersionLast="47" xr6:coauthVersionMax="47" xr10:uidLastSave="{00000000-0000-0000-0000-000000000000}"/>
  <bookViews>
    <workbookView xWindow="-57708" yWindow="-1008" windowWidth="29016" windowHeight="15696" xr2:uid="{00000000-000D-0000-FFFF-FFFF00000000}"/>
  </bookViews>
  <sheets>
    <sheet name="Лист1" sheetId="8" r:id="rId1"/>
    <sheet name="Путь" sheetId="3" r:id="rId2"/>
    <sheet name="Курс" sheetId="7" r:id="rId3"/>
    <sheet name="Лист2" sheetId="2" state="hidden" r:id="rId4"/>
  </sheets>
  <definedNames>
    <definedName name="ACT_Date">Путь!$B$5</definedName>
    <definedName name="ExternalData_1" localSheetId="2" hidden="1">Курс!$A$2:$C$9</definedName>
    <definedName name="ExternalData_1" localSheetId="0" hidden="1">Лист1!$A$2:$Z$20</definedName>
    <definedName name="Rate">Путь!$B$4</definedName>
    <definedName name="SRC">Путь!$B$2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8" l="1"/>
  <c r="U4" i="8"/>
  <c r="Y4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5" i="8"/>
  <c r="T4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5" i="8"/>
  <c r="D1" i="8" l="1"/>
  <c r="A1" i="7" l="1"/>
  <c r="B4" i="3" l="1"/>
  <c r="B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A93B7-99F7-4957-B890-C4EF19F6597C}" keepAlive="1" name="Запрос — Centrum" description="Соединение с запросом &quot;Centrum&quot; в книге." type="5" refreshedVersion="7" background="1" saveData="1">
    <dbPr connection="Provider=Microsoft.Mashup.OleDb.1;Data Source=$Workbook$;Location=Centrum;Extended Properties=&quot;&quot;" command="SELECT * FROM [Centrum]"/>
  </connection>
  <connection id="2" xr16:uid="{ACE2C3E6-A761-4455-9E8A-A0646782A428}" keepAlive="1" name="Запрос — Centrum_MaxCourse" description="Соединение с запросом &quot;Centrum_MaxCourse&quot; в книге." type="5" refreshedVersion="7" background="1" saveData="1">
    <dbPr connection="Provider=Microsoft.Mashup.OleDb.1;Data Source=$Workbook$;Location=Centrum_MaxCourse;Extended Properties=&quot;&quot;" command="SELECT * FROM [Centrum_MaxCourse]"/>
  </connection>
  <connection id="3" xr16:uid="{CCBBFC16-F2A4-40F6-AD4B-A9A8804DD6B4}" keepAlive="1" name="Запрос — Inv_no" description="Соединение с запросом &quot;Inv_no&quot; в книге." type="5" refreshedVersion="0" background="1">
    <dbPr connection="Provider=Microsoft.Mashup.OleDb.1;Data Source=$Workbook$;Location=Inv_no;Extended Properties=&quot;&quot;" command="SELECT * FROM [Inv_no]"/>
  </connection>
  <connection id="4" xr16:uid="{15D9414B-C472-4386-9497-E614A3EA8E8C}" keepAlive="1" name="Запрос — MAX_Курс" description="Соединение с запросом &quot;MAX_Курс&quot; в книге." type="5" refreshedVersion="0" background="1">
    <dbPr connection="Provider=Microsoft.Mashup.OleDb.1;Data Source=$Workbook$;Location=MAX_Курс;Extended Properties=&quot;&quot;" command="SELECT * FROM [MAX_Курс]"/>
  </connection>
  <connection id="5" xr16:uid="{FCA3AE9D-B253-476E-B41E-EF8E5EF62ED2}" keepAlive="1" name="Запрос — SelectDate" description="Соединение с запросом &quot;SelectDate&quot; в книге." type="5" refreshedVersion="0" background="1">
    <dbPr connection="Provider=Microsoft.Mashup.OleDb.1;Data Source=$Workbook$;Location=SelectDate;Extended Properties=&quot;&quot;" command="SELECT * FROM [SelectDate]"/>
  </connection>
  <connection id="6" xr16:uid="{4F186271-ABE5-4DDE-B27C-49E82B73D2D9}" keepAlive="1" name="Запрос — Курс_USD" description="Соединение с запросом &quot;Курс_USD&quot; в книге." type="5" refreshedVersion="7" background="1" saveData="1">
    <dbPr connection="Provider=Microsoft.Mashup.OleDb.1;Data Source=$Workbook$;Location=Курс_USD;Extended Properties=&quot;&quot;" command="SELECT * FROM [Курс_USD]"/>
  </connection>
</connections>
</file>

<file path=xl/sharedStrings.xml><?xml version="1.0" encoding="utf-8"?>
<sst xmlns="http://schemas.openxmlformats.org/spreadsheetml/2006/main" count="290" uniqueCount="149">
  <si>
    <t>Контейнерная перевозка</t>
  </si>
  <si>
    <t>#</t>
  </si>
  <si>
    <t>Carrier-Перевозчик</t>
  </si>
  <si>
    <t>Country-Страна</t>
  </si>
  <si>
    <t>Container num.-№ контейнера</t>
  </si>
  <si>
    <t>Supplier-Поставщик</t>
  </si>
  <si>
    <t>Shippers invoice no-Номер инвойса поставщика</t>
  </si>
  <si>
    <t>Supplier's invoice amount-Сумма инвойса поставщика</t>
  </si>
  <si>
    <t>Валюта</t>
  </si>
  <si>
    <t>CBM on the shipper - CBM по поставщику</t>
  </si>
  <si>
    <t>Gross weight of cont - Гросс.вес по конт.</t>
  </si>
  <si>
    <t>Route-Маршрут (TSR/TCR)</t>
  </si>
  <si>
    <t>Port of loading-Порт отгрузки Инкотермс 2010</t>
  </si>
  <si>
    <t>№ HBL date - № дата коносамента</t>
  </si>
  <si>
    <t>№ MBL date - № дата коносамента</t>
  </si>
  <si>
    <t>Date on board - Дата отгрузки/погрузки на судно</t>
  </si>
  <si>
    <t>Date of arrival to Sary-Agach-Дата прибытия на Сары-Агач</t>
  </si>
  <si>
    <t>Container type - Тип контейнера</t>
  </si>
  <si>
    <t>Tariff (ue) - Тариф (уе)</t>
  </si>
  <si>
    <t>The cost of transporting Vendor-ISV cargo-Стоимость транспортировки Vendor-NCV грузов</t>
  </si>
  <si>
    <t>The cost of transportation-Стоимость транспортировки  в уе</t>
  </si>
  <si>
    <t>Date of Central Bank rate-Дата -Курса ЦБ</t>
  </si>
  <si>
    <t>Central Bank rate-Курс ЦБ</t>
  </si>
  <si>
    <t>The cost of transportation in the sum equivalent-Стоимость транспортировки в сумовом эквиваленте</t>
  </si>
  <si>
    <t>Insurance-Страхование</t>
  </si>
  <si>
    <t>Transportation total amount-Общая стоимость перевозки сум</t>
  </si>
  <si>
    <t>Freight Invoice num-Номер акта выполненных работ перевозчика</t>
  </si>
  <si>
    <t>Summa</t>
  </si>
  <si>
    <t>UZS</t>
  </si>
  <si>
    <t>CNY</t>
  </si>
  <si>
    <t>O'zbekiston so'mi</t>
  </si>
  <si>
    <t>Xitoy yuani</t>
  </si>
  <si>
    <t>EUR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</si>
  <si>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</si>
  <si>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</si>
  <si>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</si>
  <si>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</si>
  <si>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</si>
  <si>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</si>
  <si>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</si>
  <si>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</si>
  <si>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</si>
  <si>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</si>
  <si>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</si>
  <si>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t>TSR</t>
  </si>
  <si>
    <t>40'HC</t>
  </si>
  <si>
    <t>Путь к файлу</t>
  </si>
  <si>
    <t>Дата</t>
  </si>
  <si>
    <t>Максимальный курс</t>
  </si>
  <si>
    <t>Название акта</t>
  </si>
  <si>
    <t>Путь к акту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</si>
  <si>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</si>
  <si>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</si>
  <si>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</si>
  <si>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</si>
  <si>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</si>
  <si>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</si>
  <si>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</si>
  <si>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</si>
  <si>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</si>
  <si>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</si>
  <si>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</si>
  <si>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</si>
  <si>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</si>
  <si>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</si>
  <si>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</si>
  <si>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</si>
  <si>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</si>
  <si>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</si>
  <si>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</si>
  <si>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</si>
  <si>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</si>
  <si>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</si>
  <si>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</si>
  <si>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</si>
  <si>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</si>
  <si>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</si>
  <si>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Путь к Справочнику курсов</t>
  </si>
  <si>
    <t>UZL-UZA-01</t>
  </si>
  <si>
    <t>Курс</t>
  </si>
  <si>
    <t>KR</t>
  </si>
  <si>
    <t>BUSAN FOB/P-D</t>
  </si>
  <si>
    <t>Дата составления акта</t>
  </si>
  <si>
    <t>GENERAL MOTORS OVERSEAS DISTRIBUTION LLC</t>
  </si>
  <si>
    <t>HL Mando Corporation</t>
  </si>
  <si>
    <t>HL MANDO CORPORATION</t>
  </si>
  <si>
    <t>UZAUTO KOREA  CO., LTD,UZAUTO KOREA  CO., LTD,UZAUTO KOREA  CO., LTD</t>
  </si>
  <si>
    <t>C:\Users\z.radjabmukhamedov\Desktop\unico shablon\[Шаблон 488 Контейнерная перевозка_v6.xlsx]Путь</t>
  </si>
  <si>
    <t>CNT-K23100679-1</t>
  </si>
  <si>
    <t>МАКС</t>
  </si>
  <si>
    <t>FFAU4926184</t>
  </si>
  <si>
    <t xml:space="preserve"> DM23XAU04 , DM23XCB04 , DM23XWO04 </t>
  </si>
  <si>
    <t>ULSO23100701,ULSO23100702,ULSO23100703</t>
  </si>
  <si>
    <t>PCSLBSVSC2300089</t>
  </si>
  <si>
    <t>ULCU5053405</t>
  </si>
  <si>
    <t>CKIS2310055</t>
  </si>
  <si>
    <t>ULSO23100686</t>
  </si>
  <si>
    <t>BEAU6458390</t>
  </si>
  <si>
    <t>Hanyang Precision Co.,Ltd,Systro Co., Ltd.</t>
  </si>
  <si>
    <t xml:space="preserve"> HY231023U , U23102601</t>
  </si>
  <si>
    <t>ULSO23100709,ULSO23100710</t>
  </si>
  <si>
    <t>CBHU8675785</t>
  </si>
  <si>
    <t>UZAUTO KOREA  CO., LTD,ALPS ELECTRIC KOREA CO.,LTD.,UZAUTO KOREA  CO., LTD,UZAUTO KOREA  CO., LTD</t>
  </si>
  <si>
    <t xml:space="preserve"> DM23XCS04 , 62344191 , DM23XWO04 , DM23XSA04 </t>
  </si>
  <si>
    <t>ULSO23100706,ULSO23100705,ULSO23100703,ULSO23100704</t>
  </si>
  <si>
    <t>FFAU4930224</t>
  </si>
  <si>
    <t xml:space="preserve"> DM23XWO04 , DM23XAU04 , DM23XCB04 </t>
  </si>
  <si>
    <t>ULSO23100703,ULSO23100701,ULSO23100702</t>
  </si>
  <si>
    <t>BEAU6465105</t>
  </si>
  <si>
    <t>ULCU5043541</t>
  </si>
  <si>
    <t>ULCU5013681</t>
  </si>
  <si>
    <t>GENERAL MOTORS OVERSEAS DISTRIBUTION LLC,Hanyang Precision Co.,Ltd</t>
  </si>
  <si>
    <t xml:space="preserve"> UZATK0073 , HY231023U </t>
  </si>
  <si>
    <t>ULSO23100716,ULSO23100709</t>
  </si>
  <si>
    <t>ULCU5020124</t>
  </si>
  <si>
    <t xml:space="preserve"> DM23XWO04 , DS23XHF04 , DM23XAU04 </t>
  </si>
  <si>
    <t>ULSO23100703,ULSO23100707,ULSO23100701</t>
  </si>
  <si>
    <t>ULCU5069910</t>
  </si>
  <si>
    <t>UZATK0073</t>
  </si>
  <si>
    <t>ULSO23100716</t>
  </si>
  <si>
    <t>BEAU6447396</t>
  </si>
  <si>
    <t>UZAUTO KOREA  CO., LTD,DMC INC,UZAUTO KOREA  CO., LTD</t>
  </si>
  <si>
    <t xml:space="preserve"> DS23XHF04 , GMUZ23-032, DM23XAU04 </t>
  </si>
  <si>
    <t>ULSO23100707,ULSO23100708,ULSO23100701</t>
  </si>
  <si>
    <t>BMOU4497941</t>
  </si>
  <si>
    <t>CKWJ2310053</t>
  </si>
  <si>
    <t>ULSO23100684</t>
  </si>
  <si>
    <t>ULCU5072410</t>
  </si>
  <si>
    <t>Unitech Co., Ltd.,TAEYANG METAL IND. CO. LTD.,GENERAL MOTORS OVERSEAS DISTRIBUTION LLC,'UZAUTO KOREA  CO. LTD'</t>
  </si>
  <si>
    <t>FFAU4926116</t>
  </si>
  <si>
    <t>CKWJ2310054</t>
  </si>
  <si>
    <t>ULSO23100685</t>
  </si>
  <si>
    <t>TCNU7874153</t>
  </si>
  <si>
    <t>UZAUTO KOREA  CO., LTD</t>
  </si>
  <si>
    <t>DM23XWO04</t>
  </si>
  <si>
    <t>ULSO23100703</t>
  </si>
  <si>
    <t>CAAU5145747</t>
  </si>
  <si>
    <t>KANAVI MOBILITY GWANGGYO BRANCH, INC.,Hanyang Precision Co.,Ltd</t>
  </si>
  <si>
    <t xml:space="preserve"> IN80473690, HY231023U </t>
  </si>
  <si>
    <t>ULSO23100715,ULSO23100709</t>
  </si>
  <si>
    <t xml:space="preserve"> 231028UzAuto(SEA)-001, TY231026-S, UZATK0073 , UZST-C231009A , UZST-C231004SM-01 </t>
  </si>
  <si>
    <t>ULSO23100717,ULSO23100718,ULSO23100716,ULSO23100729,ULSO23100723</t>
  </si>
  <si>
    <t>Hanyang Precision Co.,Ltd, UZAUTO KOREA  CO., LTD</t>
  </si>
  <si>
    <t xml:space="preserve"> HY231023U ,  UZST-C231001DW ,   UZST-C231001EC </t>
  </si>
  <si>
    <t>ULSO23100709,ULSO23100720,ULSO23100719</t>
  </si>
  <si>
    <t xml:space="preserve"> HY231023U , GMUZ474, 231010-4, KCSW2308,  AVTO-02-231001</t>
  </si>
  <si>
    <t>Hanyang Precision Co.,Ltd,Namyang Nexmo.Co.,Ltd.,GW INTERNATIONAL CO., LTD,KOREA CARAVAN CO., LTD</t>
  </si>
  <si>
    <t>ULSO23100709,ULSO23100711,ULSO23100712,ULSO23100713,ULSO23100714</t>
  </si>
  <si>
    <t>CENTRUM AVIATION FZCO
Доп-10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</si>
</sst>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,##0.000"/>
    <numFmt numFmtId="166" formatCode="yyyy\-mm\-dd;@"/>
  </numFmts>
  <fonts count="16" x14ac:knownFonts="1">
    <font>
      <sz val="11"/>
      <color theme="1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36"/>
      <color theme="0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  <font>
      <i/>
      <sz val="12"/>
      <color theme="1" tint="0.249977111117893"/>
      <name val="Calibri"/>
      <family val="2"/>
      <charset val="204"/>
      <scheme val="minor"/>
    </font>
    <font>
      <i/>
      <sz val="12"/>
      <color rgb="FFFF00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i/>
      <sz val="11"/>
      <color theme="1" tint="0.249977111117893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  <font>
      <sz val="24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b/>
      <sz val="14"/>
      <color theme="0" tint="-4.9989318521683403E-2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F93A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3" borderId="0" xfId="0" applyFont="1" applyFill="1"/>
    <xf numFmtId="0" fontId="8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9" fillId="0" borderId="0" xfId="0" applyFont="1"/>
    <xf numFmtId="164" fontId="0" fillId="0" borderId="0" xfId="0" applyNumberFormat="1"/>
    <xf numFmtId="14" fontId="0" fillId="0" borderId="0" xfId="0" applyNumberFormat="1"/>
    <xf numFmtId="14" fontId="14" fillId="3" borderId="0" xfId="0" applyNumberFormat="1" applyFont="1" applyFill="1"/>
    <xf numFmtId="0" fontId="13" fillId="4" borderId="5" xfId="0" applyFont="1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4" fontId="0" fillId="0" borderId="0" xfId="0" applyNumberFormat="1"/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 wrapText="1"/>
    </xf>
    <xf numFmtId="4" fontId="0" fillId="0" borderId="0" xfId="0" applyNumberFormat="1" applyAlignment="1">
      <alignment vertical="top" wrapText="1"/>
    </xf>
    <xf numFmtId="166" fontId="0" fillId="0" borderId="0" xfId="0" applyNumberFormat="1" applyAlignment="1">
      <alignment vertical="top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4" fontId="15" fillId="0" borderId="0" xfId="0" applyNumberFormat="1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14" fontId="10" fillId="2" borderId="1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20">
    <dxf>
      <numFmt numFmtId="164" formatCode="_-* #,##0.00\ _₽_-;\-* #,##0.00\ _₽_-;_-* &quot;-&quot;??\ _₽_-;_-@_-"/>
    </dxf>
    <dxf>
      <numFmt numFmtId="19" formatCode="dd/mm/yyyy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6" formatCode="yyyy\-mm\-dd;@"/>
    </dxf>
    <dxf>
      <numFmt numFmtId="4" formatCode="#,##0.00"/>
    </dxf>
    <dxf>
      <numFmt numFmtId="4" formatCode="#,##0.00"/>
    </dxf>
    <dxf>
      <numFmt numFmtId="4" formatCode="#,##0.00"/>
    </dxf>
    <dxf>
      <alignment horizontal="center" vertical="bottom" textRotation="0" wrapText="0" indent="0" justifyLastLine="0" shrinkToFit="0" readingOrder="0"/>
    </dxf>
    <dxf>
      <numFmt numFmtId="166" formatCode="yyyy\-mm\-dd;@"/>
    </dxf>
    <dxf>
      <numFmt numFmtId="166" formatCode="yyyy\-mm\-dd;@"/>
    </dxf>
    <dxf>
      <numFmt numFmtId="4" formatCode="#,##0.00"/>
    </dxf>
    <dxf>
      <numFmt numFmtId="165" formatCode="#,##0.0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charset val="204"/>
        <scheme val="minor"/>
      </font>
      <fill>
        <patternFill patternType="solid">
          <fgColor indexed="64"/>
          <bgColor rgb="FF2F93A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F93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adjustColumnWidth="0" connectionId="2" xr16:uid="{2C4894CC-EF37-4D9D-9F56-251F6757B8D1}" autoFormatId="16" applyNumberFormats="0" applyBorderFormats="0" applyFontFormats="0" applyPatternFormats="0" applyAlignmentFormats="0" applyWidthHeightFormats="0">
  <queryTableRefresh nextId="27">
    <queryTableFields count="26">
      <queryTableField id="1" name="1" tableColumnId="1"/>
      <queryTableField id="2" name="2" tableColumnId="2"/>
      <queryTableField id="3" name="3" tableColumnId="3"/>
      <queryTableField id="4" name="4" tableColumnId="4"/>
      <queryTableField id="5" name="5" tableColumnId="5"/>
      <queryTableField id="6" name="6" tableColumnId="6"/>
      <queryTableField id="7" name="7" tableColumnId="7"/>
      <queryTableField id="8" name="8" tableColumnId="8"/>
      <queryTableField id="9" name="9" tableColumnId="9"/>
      <queryTableField id="10" name="10" tableColumnId="10"/>
      <queryTableField id="11" name="11" tableColumnId="11"/>
      <queryTableField id="12" name="12" tableColumnId="12"/>
      <queryTableField id="13" name="13" tableColumnId="13"/>
      <queryTableField id="14" name="14" tableColumnId="14"/>
      <queryTableField id="15" name="15" tableColumnId="15"/>
      <queryTableField id="16" name="16" tableColumnId="16"/>
      <queryTableField id="17" name="17" tableColumnId="17"/>
      <queryTableField id="18" name="18" tableColumnId="18"/>
      <queryTableField id="19" name="19" tableColumnId="19"/>
      <queryTableField id="20" name="20" tableColumnId="20"/>
      <queryTableField id="21" name="21" tableColumnId="21"/>
      <queryTableField id="22" name="22" tableColumnId="22"/>
      <queryTableField id="23" name="23" tableColumnId="23"/>
      <queryTableField id="24" name="24" tableColumnId="24"/>
      <queryTableField id="25" name="25" tableColumnId="25"/>
      <queryTableField id="26" name="26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preserveFormatting="0" adjustColumnWidth="0" connectionId="6" xr16:uid="{FC3E0569-5835-477B-8DBD-BD0116D3DEB1}" autoFormatId="16" applyNumberFormats="0" applyBorderFormats="0" applyFontFormats="0" applyPatternFormats="0" applyAlignmentFormats="0" applyWidthHeightFormats="0">
  <queryTableRefresh nextId="8">
    <queryTableFields count="3">
      <queryTableField id="2" name="Дата" tableColumnId="2"/>
      <queryTableField id="6" name="Курс" tableColumnId="3"/>
      <queryTableField id="7" name="Максимальный курс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2A4585-21A6-47CE-A714-689EE6B5C7EE}" name="Centrum_MaxCourse" displayName="Centrum_MaxCourse" ref="A2:Z20" tableType="queryTable" totalsRowShown="0" headerRowDxfId="19" headerRowBorderDxfId="18" tableBorderDxfId="17">
  <autoFilter ref="A2:Z20" xr:uid="{962A4585-21A6-47CE-A714-689EE6B5C7EE}"/>
  <tableColumns count="26">
    <tableColumn id="1" xr3:uid="{B09EE1D9-0C8E-4771-BBFC-8CC0E05B1C14}" uniqueName="1" name="1" queryTableFieldId="1"/>
    <tableColumn id="2" xr3:uid="{93CA632D-98E5-489E-8F6F-6D3BCDEEA894}" uniqueName="2" name="2" queryTableFieldId="2"/>
    <tableColumn id="3" xr3:uid="{938A0CFE-7D23-4E87-A642-0803128D33AC}" uniqueName="3" name="3" queryTableFieldId="3"/>
    <tableColumn id="4" xr3:uid="{1EBEB906-DD92-47CA-A121-88C8D0BDCEF7}" uniqueName="4" name="4" queryTableFieldId="4"/>
    <tableColumn id="5" xr3:uid="{90F81BFF-739E-484D-8436-2777A0B465DB}" uniqueName="5" name="5" queryTableFieldId="5"/>
    <tableColumn id="6" xr3:uid="{DB4E7404-BCD0-4602-B7A5-DE401A6BD900}" uniqueName="6" name="6" queryTableFieldId="6"/>
    <tableColumn id="7" xr3:uid="{D9D37187-7A0D-4E7A-A5A0-01239AB94124}" uniqueName="7" name="7" queryTableFieldId="7"/>
    <tableColumn id="8" xr3:uid="{30F75E37-BCCD-4036-8E05-06B1007E894F}" uniqueName="8" name="8" queryTableFieldId="8"/>
    <tableColumn id="9" xr3:uid="{30389CF1-164D-404D-B3EA-7A6A47B5C188}" uniqueName="9" name="9" queryTableFieldId="9" dataDxfId="16"/>
    <tableColumn id="10" xr3:uid="{B519F292-69EE-47C0-B3C9-9A5667E7719B}" uniqueName="10" name="10" queryTableFieldId="10" dataDxfId="15"/>
    <tableColumn id="11" xr3:uid="{F33DFDCA-6E3C-469E-994A-B3E33F70AC93}" uniqueName="11" name="11" queryTableFieldId="11"/>
    <tableColumn id="12" xr3:uid="{EFA827F9-69B0-4736-911A-236ED9417D09}" uniqueName="12" name="12" queryTableFieldId="12"/>
    <tableColumn id="13" xr3:uid="{D8035F3A-F301-4855-9CE0-61961E31A25C}" uniqueName="13" name="13" queryTableFieldId="13"/>
    <tableColumn id="14" xr3:uid="{3DFBE6CD-3FC3-4823-9148-7948A5E7FA16}" uniqueName="14" name="14" queryTableFieldId="14"/>
    <tableColumn id="15" xr3:uid="{6B911373-57E7-4576-8890-3A8299F8C870}" uniqueName="15" name="15" queryTableFieldId="15" dataDxfId="14"/>
    <tableColumn id="16" xr3:uid="{E41980F7-047D-4CCC-9DD6-046074D5AE5A}" uniqueName="16" name="16" queryTableFieldId="16" dataDxfId="13"/>
    <tableColumn id="17" xr3:uid="{D64A6B39-2591-4FCD-B67A-184863E3592A}" uniqueName="17" name="17" queryTableFieldId="17" dataDxfId="12"/>
    <tableColumn id="18" xr3:uid="{AB8DF59A-922A-4FE7-8770-60DAD0EF52CA}" uniqueName="18" name="18" queryTableFieldId="18" dataDxfId="11"/>
    <tableColumn id="19" xr3:uid="{96FBDFEC-3271-4E77-B11B-B2DCFE9F786C}" uniqueName="19" name="19" queryTableFieldId="19" dataDxfId="10"/>
    <tableColumn id="20" xr3:uid="{72357059-3A5A-458C-929F-AEF109F6A714}" uniqueName="20" name="20" queryTableFieldId="20" dataDxfId="9"/>
    <tableColumn id="21" xr3:uid="{95DF7091-D156-4728-A003-467449C9337D}" uniqueName="21" name="21" queryTableFieldId="21" dataDxfId="8"/>
    <tableColumn id="22" xr3:uid="{092F7D48-2810-41FF-A830-5FB54385894B}" uniqueName="22" name="22" queryTableFieldId="22" dataDxfId="7"/>
    <tableColumn id="23" xr3:uid="{3080A1CB-81AA-4E0C-BC65-A6F35E9AB592}" uniqueName="23" name="23" queryTableFieldId="23" dataDxfId="6"/>
    <tableColumn id="24" xr3:uid="{1C512EE5-39EE-4DEE-BDD5-A3EC799A8B4D}" uniqueName="24" name="24" queryTableFieldId="24" dataDxfId="5"/>
    <tableColumn id="25" xr3:uid="{94C585A2-2505-46C3-91F6-F8E3A6F6B1FF}" uniqueName="25" name="25" queryTableFieldId="25" dataDxfId="4"/>
    <tableColumn id="26" xr3:uid="{6CD5DC5F-C783-4B3F-9E6E-D1C3FE3DF504}" uniqueName="26" name="26" queryTableFieldId="26" dataDxfId="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137B49-3125-432F-A630-6DD50D11EBE0}" name="Курс_USD" displayName="Курс_USD" ref="A2:C9" tableType="queryTable" totalsRowShown="0" headerRowDxfId="2">
  <autoFilter ref="A2:C9" xr:uid="{6A137B49-3125-432F-A630-6DD50D11EBE0}"/>
  <tableColumns count="3">
    <tableColumn id="2" xr3:uid="{100266FB-FD9A-45B7-AE2D-3D4D7A8DD2E2}" uniqueName="2" name="Дата" queryTableFieldId="2" dataDxfId="1"/>
    <tableColumn id="3" xr3:uid="{A7A9BA93-4495-4953-8461-1FF7B1785C0E}" uniqueName="3" name="Курс" queryTableFieldId="6" dataDxfId="0"/>
    <tableColumn id="4" xr3:uid="{2F9F5CFB-53D7-4F86-8909-8A4D36C5A28B}" uniqueName="4" name="Максимальный курс" queryTableFieldId="7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0D05-AABC-40A7-A0B8-F378B6D6A099}">
  <sheetPr>
    <tabColor rgb="FF2F93A7"/>
  </sheetPr>
  <dimension ref="A1:Z50"/>
  <sheetViews>
    <sheetView tabSelected="1" topLeftCell="F1" zoomScale="60" zoomScaleNormal="60" workbookViewId="0">
      <selection activeCell="V5" sqref="V5"/>
    </sheetView>
  </sheetViews>
  <sheetFormatPr defaultRowHeight="14.4" x14ac:dyDescent="0.3"/>
  <cols>
    <col min="1" max="1" width="5.33203125" customWidth="1"/>
    <col min="2" max="2" width="24.44140625" bestFit="1" customWidth="1"/>
    <col min="3" max="3" width="10" customWidth="1"/>
    <col min="4" max="4" width="18.6640625" customWidth="1"/>
    <col min="5" max="5" width="44.5546875" bestFit="1" customWidth="1"/>
    <col min="6" max="6" width="33" customWidth="1"/>
    <col min="7" max="7" width="24.88671875" customWidth="1"/>
    <col min="8" max="8" width="7.6640625" bestFit="1" customWidth="1"/>
    <col min="9" max="10" width="20.33203125" customWidth="1"/>
    <col min="11" max="11" width="15.33203125" customWidth="1"/>
    <col min="12" max="12" width="20.6640625" customWidth="1"/>
    <col min="13" max="13" width="17" customWidth="1"/>
    <col min="14" max="14" width="19.5546875" customWidth="1"/>
    <col min="15" max="15" width="28" customWidth="1"/>
    <col min="16" max="16" width="26.6640625" customWidth="1"/>
    <col min="17" max="17" width="16.88671875" customWidth="1"/>
    <col min="18" max="18" width="15" customWidth="1"/>
    <col min="19" max="19" width="32.44140625" customWidth="1"/>
    <col min="20" max="20" width="31.6640625" customWidth="1"/>
    <col min="21" max="21" width="24" customWidth="1"/>
    <col min="22" max="22" width="17.44140625" customWidth="1"/>
    <col min="23" max="23" width="43.6640625" customWidth="1"/>
    <col min="24" max="24" width="13.33203125" customWidth="1"/>
    <col min="25" max="25" width="31.44140625" customWidth="1"/>
    <col min="26" max="26" width="26.33203125" customWidth="1"/>
  </cols>
  <sheetData>
    <row r="1" spans="1:26" ht="61.2" x14ac:dyDescent="0.3">
      <c r="A1" s="33">
        <v>488</v>
      </c>
      <c r="B1" s="33"/>
      <c r="C1" s="33"/>
      <c r="D1" s="34" t="str">
        <f>Z5</f>
        <v>CNT-K23100679-1</v>
      </c>
      <c r="E1" s="34"/>
      <c r="F1" s="34"/>
      <c r="G1" s="34"/>
      <c r="H1" s="35">
        <v>45271</v>
      </c>
      <c r="I1" s="35"/>
      <c r="J1" s="36" t="s">
        <v>78</v>
      </c>
      <c r="K1" s="37"/>
      <c r="L1" s="37"/>
      <c r="M1" s="38"/>
      <c r="N1" s="30" t="s">
        <v>0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2"/>
    </row>
    <row r="2" spans="1:26" x14ac:dyDescent="0.3">
      <c r="A2" s="15" t="s">
        <v>51</v>
      </c>
      <c r="B2" s="15" t="s">
        <v>52</v>
      </c>
      <c r="C2" s="15" t="s">
        <v>53</v>
      </c>
      <c r="D2" s="15" t="s">
        <v>54</v>
      </c>
      <c r="E2" s="15" t="s">
        <v>55</v>
      </c>
      <c r="F2" s="15" t="s">
        <v>56</v>
      </c>
      <c r="G2" s="15" t="s">
        <v>57</v>
      </c>
      <c r="H2" s="15" t="s">
        <v>58</v>
      </c>
      <c r="I2" s="15" t="s">
        <v>59</v>
      </c>
      <c r="J2" s="15" t="s">
        <v>60</v>
      </c>
      <c r="K2" s="15" t="s">
        <v>61</v>
      </c>
      <c r="L2" s="15" t="s">
        <v>62</v>
      </c>
      <c r="M2" s="15" t="s">
        <v>63</v>
      </c>
      <c r="N2" s="15" t="s">
        <v>64</v>
      </c>
      <c r="O2" s="15" t="s">
        <v>65</v>
      </c>
      <c r="P2" s="15" t="s">
        <v>66</v>
      </c>
      <c r="Q2" s="15" t="s">
        <v>67</v>
      </c>
      <c r="R2" s="15" t="s">
        <v>68</v>
      </c>
      <c r="S2" s="15" t="s">
        <v>69</v>
      </c>
      <c r="T2" s="15" t="s">
        <v>70</v>
      </c>
      <c r="U2" s="15" t="s">
        <v>71</v>
      </c>
      <c r="V2" s="15" t="s">
        <v>72</v>
      </c>
      <c r="W2" s="15" t="s">
        <v>73</v>
      </c>
      <c r="X2" s="15" t="s">
        <v>74</v>
      </c>
      <c r="Y2" s="15" t="s">
        <v>75</v>
      </c>
      <c r="Z2" s="15" t="s">
        <v>76</v>
      </c>
    </row>
    <row r="3" spans="1:26" s="19" customFormat="1" ht="43.2" x14ac:dyDescent="0.3">
      <c r="A3" s="19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20" t="s">
        <v>9</v>
      </c>
      <c r="J3" s="21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22" t="s">
        <v>15</v>
      </c>
      <c r="P3" s="22" t="s">
        <v>16</v>
      </c>
      <c r="Q3" s="19" t="s">
        <v>17</v>
      </c>
      <c r="R3" s="21" t="s">
        <v>18</v>
      </c>
      <c r="S3" s="21" t="s">
        <v>19</v>
      </c>
      <c r="T3" s="21" t="s">
        <v>20</v>
      </c>
      <c r="U3" s="22" t="s">
        <v>21</v>
      </c>
      <c r="V3" s="21" t="s">
        <v>22</v>
      </c>
      <c r="W3" s="21" t="s">
        <v>23</v>
      </c>
      <c r="X3" s="21" t="s">
        <v>24</v>
      </c>
      <c r="Y3" s="21" t="s">
        <v>25</v>
      </c>
      <c r="Z3" s="23" t="s">
        <v>26</v>
      </c>
    </row>
    <row r="4" spans="1:26" x14ac:dyDescent="0.3">
      <c r="A4" t="s">
        <v>27</v>
      </c>
      <c r="I4" s="16"/>
      <c r="J4" s="18"/>
      <c r="O4" s="17"/>
      <c r="P4" s="17"/>
      <c r="Q4" s="1"/>
      <c r="R4" s="18"/>
      <c r="S4" s="18"/>
      <c r="T4" s="18">
        <f>SUM(T5:T20)</f>
        <v>145085.12</v>
      </c>
      <c r="U4" s="17">
        <f>U5</f>
        <v>45271</v>
      </c>
      <c r="V4" s="18">
        <f>V5</f>
        <v>12311.98</v>
      </c>
      <c r="W4" s="18"/>
      <c r="X4" s="18"/>
      <c r="Y4" s="18">
        <f>SUM(Y5:Y20)</f>
        <v>1786285095.7376001</v>
      </c>
      <c r="Z4" s="1"/>
    </row>
    <row r="5" spans="1:26" ht="28.8" x14ac:dyDescent="0.3">
      <c r="A5" s="25" t="s">
        <v>51</v>
      </c>
      <c r="B5" s="24" t="s">
        <v>148</v>
      </c>
      <c r="C5" s="25" t="s">
        <v>80</v>
      </c>
      <c r="D5" s="25" t="s">
        <v>90</v>
      </c>
      <c r="E5" s="25" t="s">
        <v>86</v>
      </c>
      <c r="F5" s="25" t="s">
        <v>91</v>
      </c>
      <c r="G5" s="25">
        <v>105784.29</v>
      </c>
      <c r="H5" s="25" t="s">
        <v>40</v>
      </c>
      <c r="I5" s="26">
        <v>63.656000000000006</v>
      </c>
      <c r="J5" s="27">
        <v>21016.799999999999</v>
      </c>
      <c r="K5" s="25" t="s">
        <v>44</v>
      </c>
      <c r="L5" s="25" t="s">
        <v>81</v>
      </c>
      <c r="M5" s="25" t="s">
        <v>92</v>
      </c>
      <c r="N5" s="25" t="s">
        <v>93</v>
      </c>
      <c r="O5" s="28">
        <v>45227</v>
      </c>
      <c r="P5" s="28">
        <v>45265</v>
      </c>
      <c r="Q5" s="25" t="s">
        <v>45</v>
      </c>
      <c r="R5" s="27">
        <v>9400</v>
      </c>
      <c r="S5" s="27">
        <f>Centrum_MaxCourse[[#This Row],[18]]-Centrum_MaxCourse[[#This Row],[20]]</f>
        <v>0</v>
      </c>
      <c r="T5" s="27">
        <v>9400</v>
      </c>
      <c r="U5" s="28">
        <v>45271</v>
      </c>
      <c r="V5" s="27">
        <v>12311.98</v>
      </c>
      <c r="W5" s="27">
        <f>Centrum_MaxCourse[[#This Row],[20]]*Centrum_MaxCourse[[#This Row],[22]]</f>
        <v>115732612</v>
      </c>
      <c r="X5" s="27">
        <v>0</v>
      </c>
      <c r="Y5" s="27">
        <f>Centrum_MaxCourse[[#This Row],[23]]+Centrum_MaxCourse[[#This Row],[24]]</f>
        <v>115732612</v>
      </c>
      <c r="Z5" s="25" t="s">
        <v>88</v>
      </c>
    </row>
    <row r="6" spans="1:26" ht="28.8" x14ac:dyDescent="0.3">
      <c r="A6" s="25" t="s">
        <v>52</v>
      </c>
      <c r="B6" s="24" t="s">
        <v>148</v>
      </c>
      <c r="C6" s="25" t="s">
        <v>80</v>
      </c>
      <c r="D6" s="25" t="s">
        <v>94</v>
      </c>
      <c r="E6" s="25" t="s">
        <v>84</v>
      </c>
      <c r="F6" s="25" t="s">
        <v>95</v>
      </c>
      <c r="G6" s="25">
        <v>65520</v>
      </c>
      <c r="H6" s="25" t="s">
        <v>40</v>
      </c>
      <c r="I6" s="26">
        <v>54.463999999999999</v>
      </c>
      <c r="J6" s="27">
        <v>15975.2</v>
      </c>
      <c r="K6" s="25" t="s">
        <v>44</v>
      </c>
      <c r="L6" s="25" t="s">
        <v>81</v>
      </c>
      <c r="M6" s="25" t="s">
        <v>96</v>
      </c>
      <c r="N6" s="25" t="s">
        <v>93</v>
      </c>
      <c r="O6" s="28">
        <v>45227</v>
      </c>
      <c r="P6" s="28">
        <v>45265</v>
      </c>
      <c r="Q6" s="25" t="s">
        <v>45</v>
      </c>
      <c r="R6" s="27">
        <v>9400</v>
      </c>
      <c r="S6" s="27">
        <f>Centrum_MaxCourse[[#This Row],[18]]-Centrum_MaxCourse[[#This Row],[20]]</f>
        <v>0</v>
      </c>
      <c r="T6" s="27">
        <v>9400</v>
      </c>
      <c r="U6" s="28">
        <v>45271</v>
      </c>
      <c r="V6" s="27">
        <v>12311.98</v>
      </c>
      <c r="W6" s="27">
        <f>Centrum_MaxCourse[[#This Row],[20]]*Centrum_MaxCourse[[#This Row],[22]]</f>
        <v>115732612</v>
      </c>
      <c r="X6" s="27">
        <v>0</v>
      </c>
      <c r="Y6" s="27">
        <f>Centrum_MaxCourse[[#This Row],[23]]+Centrum_MaxCourse[[#This Row],[24]]</f>
        <v>115732612</v>
      </c>
      <c r="Z6" s="25" t="s">
        <v>88</v>
      </c>
    </row>
    <row r="7" spans="1:26" ht="28.8" x14ac:dyDescent="0.3">
      <c r="A7" s="25" t="s">
        <v>53</v>
      </c>
      <c r="B7" s="24" t="s">
        <v>148</v>
      </c>
      <c r="C7" s="25" t="s">
        <v>80</v>
      </c>
      <c r="D7" s="25" t="s">
        <v>97</v>
      </c>
      <c r="E7" s="25" t="s">
        <v>98</v>
      </c>
      <c r="F7" s="25" t="s">
        <v>99</v>
      </c>
      <c r="G7" s="25">
        <v>84945.919999999998</v>
      </c>
      <c r="H7" s="25" t="s">
        <v>40</v>
      </c>
      <c r="I7" s="26">
        <v>59.38</v>
      </c>
      <c r="J7" s="27">
        <v>21528.43</v>
      </c>
      <c r="K7" s="25" t="s">
        <v>44</v>
      </c>
      <c r="L7" s="25" t="s">
        <v>81</v>
      </c>
      <c r="M7" s="25" t="s">
        <v>100</v>
      </c>
      <c r="N7" s="25" t="s">
        <v>93</v>
      </c>
      <c r="O7" s="28">
        <v>45227</v>
      </c>
      <c r="P7" s="28">
        <v>45265</v>
      </c>
      <c r="Q7" s="25" t="s">
        <v>45</v>
      </c>
      <c r="R7" s="27">
        <v>9400</v>
      </c>
      <c r="S7" s="27">
        <f>Centrum_MaxCourse[[#This Row],[18]]-Centrum_MaxCourse[[#This Row],[20]]</f>
        <v>0</v>
      </c>
      <c r="T7" s="27">
        <v>9400</v>
      </c>
      <c r="U7" s="28">
        <v>45271</v>
      </c>
      <c r="V7" s="27">
        <v>12311.98</v>
      </c>
      <c r="W7" s="27">
        <f>Centrum_MaxCourse[[#This Row],[20]]*Centrum_MaxCourse[[#This Row],[22]]</f>
        <v>115732612</v>
      </c>
      <c r="X7" s="27">
        <v>0</v>
      </c>
      <c r="Y7" s="27">
        <f>Centrum_MaxCourse[[#This Row],[23]]+Centrum_MaxCourse[[#This Row],[24]]</f>
        <v>115732612</v>
      </c>
      <c r="Z7" s="25" t="s">
        <v>88</v>
      </c>
    </row>
    <row r="8" spans="1:26" ht="28.8" x14ac:dyDescent="0.3">
      <c r="A8" s="25" t="s">
        <v>54</v>
      </c>
      <c r="B8" s="24" t="s">
        <v>148</v>
      </c>
      <c r="C8" s="25" t="s">
        <v>80</v>
      </c>
      <c r="D8" s="25" t="s">
        <v>101</v>
      </c>
      <c r="E8" s="25" t="s">
        <v>102</v>
      </c>
      <c r="F8" s="25" t="s">
        <v>103</v>
      </c>
      <c r="G8" s="25">
        <v>112116.92</v>
      </c>
      <c r="H8" s="25" t="s">
        <v>40</v>
      </c>
      <c r="I8" s="26">
        <v>47.29</v>
      </c>
      <c r="J8" s="27">
        <v>21791</v>
      </c>
      <c r="K8" s="25" t="s">
        <v>44</v>
      </c>
      <c r="L8" s="25" t="s">
        <v>81</v>
      </c>
      <c r="M8" s="25" t="s">
        <v>104</v>
      </c>
      <c r="N8" s="25" t="s">
        <v>93</v>
      </c>
      <c r="O8" s="28">
        <v>45227</v>
      </c>
      <c r="P8" s="28">
        <v>45265</v>
      </c>
      <c r="Q8" s="25" t="s">
        <v>45</v>
      </c>
      <c r="R8" s="27">
        <v>9400</v>
      </c>
      <c r="S8" s="27">
        <f>Centrum_MaxCourse[[#This Row],[18]]-Centrum_MaxCourse[[#This Row],[20]]</f>
        <v>0</v>
      </c>
      <c r="T8" s="27">
        <v>9400</v>
      </c>
      <c r="U8" s="28">
        <v>45271</v>
      </c>
      <c r="V8" s="27">
        <v>12311.98</v>
      </c>
      <c r="W8" s="27">
        <f>Centrum_MaxCourse[[#This Row],[20]]*Centrum_MaxCourse[[#This Row],[22]]</f>
        <v>115732612</v>
      </c>
      <c r="X8" s="27">
        <v>0</v>
      </c>
      <c r="Y8" s="27">
        <f>Centrum_MaxCourse[[#This Row],[23]]+Centrum_MaxCourse[[#This Row],[24]]</f>
        <v>115732612</v>
      </c>
      <c r="Z8" s="25" t="s">
        <v>88</v>
      </c>
    </row>
    <row r="9" spans="1:26" ht="28.8" x14ac:dyDescent="0.3">
      <c r="A9" s="25" t="s">
        <v>55</v>
      </c>
      <c r="B9" s="24" t="s">
        <v>148</v>
      </c>
      <c r="C9" s="25" t="s">
        <v>80</v>
      </c>
      <c r="D9" s="25" t="s">
        <v>105</v>
      </c>
      <c r="E9" s="25" t="s">
        <v>86</v>
      </c>
      <c r="F9" s="25" t="s">
        <v>106</v>
      </c>
      <c r="G9" s="25">
        <v>87129.42</v>
      </c>
      <c r="H9" s="25" t="s">
        <v>40</v>
      </c>
      <c r="I9" s="26">
        <v>60.17</v>
      </c>
      <c r="J9" s="27">
        <v>13872.01</v>
      </c>
      <c r="K9" s="25" t="s">
        <v>44</v>
      </c>
      <c r="L9" s="25" t="s">
        <v>81</v>
      </c>
      <c r="M9" s="25" t="s">
        <v>107</v>
      </c>
      <c r="N9" s="25" t="s">
        <v>93</v>
      </c>
      <c r="O9" s="28">
        <v>45227</v>
      </c>
      <c r="P9" s="28">
        <v>45265</v>
      </c>
      <c r="Q9" s="25" t="s">
        <v>45</v>
      </c>
      <c r="R9" s="27">
        <v>9400</v>
      </c>
      <c r="S9" s="27">
        <f>Centrum_MaxCourse[[#This Row],[18]]-Centrum_MaxCourse[[#This Row],[20]]</f>
        <v>0</v>
      </c>
      <c r="T9" s="27">
        <v>9400</v>
      </c>
      <c r="U9" s="28">
        <v>45271</v>
      </c>
      <c r="V9" s="27">
        <v>12311.98</v>
      </c>
      <c r="W9" s="27">
        <f>Centrum_MaxCourse[[#This Row],[20]]*Centrum_MaxCourse[[#This Row],[22]]</f>
        <v>115732612</v>
      </c>
      <c r="X9" s="27">
        <v>0</v>
      </c>
      <c r="Y9" s="27">
        <f>Centrum_MaxCourse[[#This Row],[23]]+Centrum_MaxCourse[[#This Row],[24]]</f>
        <v>115732612</v>
      </c>
      <c r="Z9" s="25" t="s">
        <v>88</v>
      </c>
    </row>
    <row r="10" spans="1:26" ht="28.8" x14ac:dyDescent="0.3">
      <c r="A10" s="25" t="s">
        <v>56</v>
      </c>
      <c r="B10" s="24" t="s">
        <v>148</v>
      </c>
      <c r="C10" s="25" t="s">
        <v>80</v>
      </c>
      <c r="D10" s="25" t="s">
        <v>108</v>
      </c>
      <c r="E10" s="25" t="s">
        <v>146</v>
      </c>
      <c r="F10" s="25" t="s">
        <v>145</v>
      </c>
      <c r="G10" s="25">
        <v>82420.160000000003</v>
      </c>
      <c r="H10" s="25" t="s">
        <v>40</v>
      </c>
      <c r="I10" s="26">
        <v>53.13</v>
      </c>
      <c r="J10" s="27">
        <v>20754</v>
      </c>
      <c r="K10" s="25" t="s">
        <v>44</v>
      </c>
      <c r="L10" s="25" t="s">
        <v>81</v>
      </c>
      <c r="M10" s="25" t="s">
        <v>147</v>
      </c>
      <c r="N10" s="25" t="s">
        <v>93</v>
      </c>
      <c r="O10" s="28">
        <v>45227</v>
      </c>
      <c r="P10" s="28">
        <v>45265</v>
      </c>
      <c r="Q10" s="25" t="s">
        <v>45</v>
      </c>
      <c r="R10" s="27">
        <v>9400</v>
      </c>
      <c r="S10" s="29">
        <f>Centrum_MaxCourse[[#This Row],[18]]-Centrum_MaxCourse[[#This Row],[20]]</f>
        <v>2689.25</v>
      </c>
      <c r="T10" s="27">
        <v>6710.75</v>
      </c>
      <c r="U10" s="28">
        <v>45271</v>
      </c>
      <c r="V10" s="27">
        <v>12311.98</v>
      </c>
      <c r="W10" s="27">
        <f>Centrum_MaxCourse[[#This Row],[20]]*Centrum_MaxCourse[[#This Row],[22]]</f>
        <v>82622619.784999996</v>
      </c>
      <c r="X10" s="27">
        <v>0</v>
      </c>
      <c r="Y10" s="27">
        <f>Centrum_MaxCourse[[#This Row],[23]]+Centrum_MaxCourse[[#This Row],[24]]</f>
        <v>82622619.784999996</v>
      </c>
      <c r="Z10" s="25" t="s">
        <v>88</v>
      </c>
    </row>
    <row r="11" spans="1:26" ht="28.8" x14ac:dyDescent="0.3">
      <c r="A11" s="25" t="s">
        <v>57</v>
      </c>
      <c r="B11" s="24" t="s">
        <v>148</v>
      </c>
      <c r="C11" s="25" t="s">
        <v>80</v>
      </c>
      <c r="D11" s="25" t="s">
        <v>109</v>
      </c>
      <c r="E11" s="25" t="s">
        <v>142</v>
      </c>
      <c r="F11" s="25" t="s">
        <v>143</v>
      </c>
      <c r="G11" s="25">
        <v>35287.839999999997</v>
      </c>
      <c r="H11" s="25" t="s">
        <v>40</v>
      </c>
      <c r="I11" s="26">
        <v>28.288</v>
      </c>
      <c r="J11" s="27">
        <v>21144.03</v>
      </c>
      <c r="K11" s="25" t="s">
        <v>44</v>
      </c>
      <c r="L11" s="25" t="s">
        <v>81</v>
      </c>
      <c r="M11" s="25" t="s">
        <v>144</v>
      </c>
      <c r="N11" s="25" t="s">
        <v>93</v>
      </c>
      <c r="O11" s="28">
        <v>45227</v>
      </c>
      <c r="P11" s="28">
        <v>45265</v>
      </c>
      <c r="Q11" s="25" t="s">
        <v>45</v>
      </c>
      <c r="R11" s="27">
        <v>9400</v>
      </c>
      <c r="S11" s="29">
        <f>Centrum_MaxCourse[[#This Row],[18]]-Centrum_MaxCourse[[#This Row],[20]]</f>
        <v>2445.04</v>
      </c>
      <c r="T11" s="27">
        <v>6954.96</v>
      </c>
      <c r="U11" s="28">
        <v>45271</v>
      </c>
      <c r="V11" s="27">
        <v>12311.98</v>
      </c>
      <c r="W11" s="27">
        <f>Centrum_MaxCourse[[#This Row],[20]]*Centrum_MaxCourse[[#This Row],[22]]</f>
        <v>85629328.4208</v>
      </c>
      <c r="X11" s="27">
        <v>0</v>
      </c>
      <c r="Y11" s="27">
        <f>Centrum_MaxCourse[[#This Row],[23]]+Centrum_MaxCourse[[#This Row],[24]]</f>
        <v>85629328.4208</v>
      </c>
      <c r="Z11" s="25" t="s">
        <v>88</v>
      </c>
    </row>
    <row r="12" spans="1:26" ht="28.8" x14ac:dyDescent="0.3">
      <c r="A12" s="25" t="s">
        <v>58</v>
      </c>
      <c r="B12" s="24" t="s">
        <v>148</v>
      </c>
      <c r="C12" s="25" t="s">
        <v>80</v>
      </c>
      <c r="D12" s="25" t="s">
        <v>110</v>
      </c>
      <c r="E12" s="25" t="s">
        <v>111</v>
      </c>
      <c r="F12" s="25" t="s">
        <v>112</v>
      </c>
      <c r="G12" s="25">
        <v>94523</v>
      </c>
      <c r="H12" s="25" t="s">
        <v>40</v>
      </c>
      <c r="I12" s="26">
        <v>22.553999999999998</v>
      </c>
      <c r="J12" s="27">
        <v>20378.079999999998</v>
      </c>
      <c r="K12" s="25" t="s">
        <v>44</v>
      </c>
      <c r="L12" s="25" t="s">
        <v>81</v>
      </c>
      <c r="M12" s="25" t="s">
        <v>113</v>
      </c>
      <c r="N12" s="25" t="s">
        <v>93</v>
      </c>
      <c r="O12" s="28">
        <v>45227</v>
      </c>
      <c r="P12" s="28">
        <v>45265</v>
      </c>
      <c r="Q12" s="25" t="s">
        <v>45</v>
      </c>
      <c r="R12" s="27">
        <v>9400</v>
      </c>
      <c r="S12" s="27">
        <f>Centrum_MaxCourse[[#This Row],[18]]-Centrum_MaxCourse[[#This Row],[20]]</f>
        <v>0</v>
      </c>
      <c r="T12" s="27">
        <v>9400</v>
      </c>
      <c r="U12" s="28">
        <v>45271</v>
      </c>
      <c r="V12" s="27">
        <v>12311.98</v>
      </c>
      <c r="W12" s="27">
        <f>Centrum_MaxCourse[[#This Row],[20]]*Centrum_MaxCourse[[#This Row],[22]]</f>
        <v>115732612</v>
      </c>
      <c r="X12" s="27">
        <v>0</v>
      </c>
      <c r="Y12" s="27">
        <f>Centrum_MaxCourse[[#This Row],[23]]+Centrum_MaxCourse[[#This Row],[24]]</f>
        <v>115732612</v>
      </c>
      <c r="Z12" s="25" t="s">
        <v>88</v>
      </c>
    </row>
    <row r="13" spans="1:26" ht="28.8" x14ac:dyDescent="0.3">
      <c r="A13" s="25" t="s">
        <v>59</v>
      </c>
      <c r="B13" s="24" t="s">
        <v>148</v>
      </c>
      <c r="C13" s="25" t="s">
        <v>80</v>
      </c>
      <c r="D13" s="25" t="s">
        <v>114</v>
      </c>
      <c r="E13" s="25" t="s">
        <v>86</v>
      </c>
      <c r="F13" s="25" t="s">
        <v>115</v>
      </c>
      <c r="G13" s="25">
        <v>165533.42000000001</v>
      </c>
      <c r="H13" s="25" t="s">
        <v>40</v>
      </c>
      <c r="I13" s="26">
        <v>57.86</v>
      </c>
      <c r="J13" s="27">
        <v>17646.379999999997</v>
      </c>
      <c r="K13" s="25" t="s">
        <v>44</v>
      </c>
      <c r="L13" s="25" t="s">
        <v>81</v>
      </c>
      <c r="M13" s="25" t="s">
        <v>116</v>
      </c>
      <c r="N13" s="25" t="s">
        <v>93</v>
      </c>
      <c r="O13" s="28">
        <v>45227</v>
      </c>
      <c r="P13" s="28">
        <v>45265</v>
      </c>
      <c r="Q13" s="25" t="s">
        <v>45</v>
      </c>
      <c r="R13" s="27">
        <v>9400</v>
      </c>
      <c r="S13" s="27">
        <f>Centrum_MaxCourse[[#This Row],[18]]-Centrum_MaxCourse[[#This Row],[20]]</f>
        <v>0</v>
      </c>
      <c r="T13" s="27">
        <v>9400</v>
      </c>
      <c r="U13" s="28">
        <v>45271</v>
      </c>
      <c r="V13" s="27">
        <v>12311.98</v>
      </c>
      <c r="W13" s="27">
        <f>Centrum_MaxCourse[[#This Row],[20]]*Centrum_MaxCourse[[#This Row],[22]]</f>
        <v>115732612</v>
      </c>
      <c r="X13" s="27">
        <v>0</v>
      </c>
      <c r="Y13" s="27">
        <f>Centrum_MaxCourse[[#This Row],[23]]+Centrum_MaxCourse[[#This Row],[24]]</f>
        <v>115732612</v>
      </c>
      <c r="Z13" s="25" t="s">
        <v>88</v>
      </c>
    </row>
    <row r="14" spans="1:26" ht="28.8" x14ac:dyDescent="0.3">
      <c r="A14" s="25" t="s">
        <v>60</v>
      </c>
      <c r="B14" s="24" t="s">
        <v>148</v>
      </c>
      <c r="C14" s="25" t="s">
        <v>80</v>
      </c>
      <c r="D14" s="25" t="s">
        <v>117</v>
      </c>
      <c r="E14" s="25" t="s">
        <v>83</v>
      </c>
      <c r="F14" s="25" t="s">
        <v>118</v>
      </c>
      <c r="G14" s="25">
        <v>40555.199999999997</v>
      </c>
      <c r="H14" s="25" t="s">
        <v>40</v>
      </c>
      <c r="I14" s="26">
        <v>60.042000000000002</v>
      </c>
      <c r="J14" s="27">
        <v>2826.3</v>
      </c>
      <c r="K14" s="25" t="s">
        <v>44</v>
      </c>
      <c r="L14" s="25" t="s">
        <v>81</v>
      </c>
      <c r="M14" s="25" t="s">
        <v>119</v>
      </c>
      <c r="N14" s="25" t="s">
        <v>93</v>
      </c>
      <c r="O14" s="28">
        <v>45227</v>
      </c>
      <c r="P14" s="28">
        <v>45265</v>
      </c>
      <c r="Q14" s="25" t="s">
        <v>45</v>
      </c>
      <c r="R14" s="27">
        <v>9400</v>
      </c>
      <c r="S14" s="27">
        <f>Centrum_MaxCourse[[#This Row],[18]]-Centrum_MaxCourse[[#This Row],[20]]</f>
        <v>0</v>
      </c>
      <c r="T14" s="27">
        <v>9400</v>
      </c>
      <c r="U14" s="28">
        <v>45271</v>
      </c>
      <c r="V14" s="27">
        <v>12311.98</v>
      </c>
      <c r="W14" s="27">
        <f>Centrum_MaxCourse[[#This Row],[20]]*Centrum_MaxCourse[[#This Row],[22]]</f>
        <v>115732612</v>
      </c>
      <c r="X14" s="27">
        <v>0</v>
      </c>
      <c r="Y14" s="27">
        <f>Centrum_MaxCourse[[#This Row],[23]]+Centrum_MaxCourse[[#This Row],[24]]</f>
        <v>115732612</v>
      </c>
      <c r="Z14" s="25" t="s">
        <v>88</v>
      </c>
    </row>
    <row r="15" spans="1:26" ht="28.8" x14ac:dyDescent="0.3">
      <c r="A15" s="25" t="s">
        <v>61</v>
      </c>
      <c r="B15" s="24" t="s">
        <v>148</v>
      </c>
      <c r="C15" s="25" t="s">
        <v>80</v>
      </c>
      <c r="D15" s="25" t="s">
        <v>120</v>
      </c>
      <c r="E15" s="25" t="s">
        <v>121</v>
      </c>
      <c r="F15" s="25" t="s">
        <v>122</v>
      </c>
      <c r="G15" s="25">
        <v>78197.759999999995</v>
      </c>
      <c r="H15" s="25" t="s">
        <v>40</v>
      </c>
      <c r="I15" s="26">
        <v>60.548000000000002</v>
      </c>
      <c r="J15" s="27">
        <v>9833.33</v>
      </c>
      <c r="K15" s="25" t="s">
        <v>44</v>
      </c>
      <c r="L15" s="25" t="s">
        <v>81</v>
      </c>
      <c r="M15" s="25" t="s">
        <v>123</v>
      </c>
      <c r="N15" s="25" t="s">
        <v>93</v>
      </c>
      <c r="O15" s="28">
        <v>45227</v>
      </c>
      <c r="P15" s="28">
        <v>45265</v>
      </c>
      <c r="Q15" s="25" t="s">
        <v>45</v>
      </c>
      <c r="R15" s="27">
        <v>9400</v>
      </c>
      <c r="S15" s="27">
        <f>Centrum_MaxCourse[[#This Row],[18]]-Centrum_MaxCourse[[#This Row],[20]]</f>
        <v>0</v>
      </c>
      <c r="T15" s="27">
        <v>9400</v>
      </c>
      <c r="U15" s="28">
        <v>45271</v>
      </c>
      <c r="V15" s="27">
        <v>12311.98</v>
      </c>
      <c r="W15" s="27">
        <f>Centrum_MaxCourse[[#This Row],[20]]*Centrum_MaxCourse[[#This Row],[22]]</f>
        <v>115732612</v>
      </c>
      <c r="X15" s="27">
        <v>0</v>
      </c>
      <c r="Y15" s="27">
        <f>Centrum_MaxCourse[[#This Row],[23]]+Centrum_MaxCourse[[#This Row],[24]]</f>
        <v>115732612</v>
      </c>
      <c r="Z15" s="25" t="s">
        <v>88</v>
      </c>
    </row>
    <row r="16" spans="1:26" ht="28.8" x14ac:dyDescent="0.3">
      <c r="A16" s="25" t="s">
        <v>62</v>
      </c>
      <c r="B16" s="24" t="s">
        <v>148</v>
      </c>
      <c r="C16" s="25" t="s">
        <v>80</v>
      </c>
      <c r="D16" s="25" t="s">
        <v>124</v>
      </c>
      <c r="E16" s="25" t="s">
        <v>85</v>
      </c>
      <c r="F16" s="25" t="s">
        <v>125</v>
      </c>
      <c r="G16" s="25">
        <v>153354.23999999999</v>
      </c>
      <c r="H16" s="25" t="s">
        <v>40</v>
      </c>
      <c r="I16" s="26">
        <v>68.8</v>
      </c>
      <c r="J16" s="27">
        <v>12636.16</v>
      </c>
      <c r="K16" s="25" t="s">
        <v>44</v>
      </c>
      <c r="L16" s="25" t="s">
        <v>81</v>
      </c>
      <c r="M16" s="25" t="s">
        <v>126</v>
      </c>
      <c r="N16" s="25" t="s">
        <v>93</v>
      </c>
      <c r="O16" s="28">
        <v>45227</v>
      </c>
      <c r="P16" s="28">
        <v>45265</v>
      </c>
      <c r="Q16" s="25" t="s">
        <v>45</v>
      </c>
      <c r="R16" s="27">
        <v>9400</v>
      </c>
      <c r="S16" s="27">
        <f>Centrum_MaxCourse[[#This Row],[18]]-Centrum_MaxCourse[[#This Row],[20]]</f>
        <v>0</v>
      </c>
      <c r="T16" s="27">
        <v>9400</v>
      </c>
      <c r="U16" s="28">
        <v>45271</v>
      </c>
      <c r="V16" s="27">
        <v>12311.98</v>
      </c>
      <c r="W16" s="27">
        <f>Centrum_MaxCourse[[#This Row],[20]]*Centrum_MaxCourse[[#This Row],[22]]</f>
        <v>115732612</v>
      </c>
      <c r="X16" s="27">
        <v>0</v>
      </c>
      <c r="Y16" s="27">
        <f>Centrum_MaxCourse[[#This Row],[23]]+Centrum_MaxCourse[[#This Row],[24]]</f>
        <v>115732612</v>
      </c>
      <c r="Z16" s="25" t="s">
        <v>88</v>
      </c>
    </row>
    <row r="17" spans="1:26" ht="28.8" x14ac:dyDescent="0.3">
      <c r="A17" s="25" t="s">
        <v>63</v>
      </c>
      <c r="B17" s="24" t="s">
        <v>148</v>
      </c>
      <c r="C17" s="25" t="s">
        <v>80</v>
      </c>
      <c r="D17" s="25" t="s">
        <v>127</v>
      </c>
      <c r="E17" s="25" t="s">
        <v>128</v>
      </c>
      <c r="F17" s="25" t="s">
        <v>140</v>
      </c>
      <c r="G17" s="25">
        <v>104794.76</v>
      </c>
      <c r="H17" s="25" t="s">
        <v>40</v>
      </c>
      <c r="I17" s="26">
        <v>29.513000000000002</v>
      </c>
      <c r="J17" s="27">
        <v>19611.099999999999</v>
      </c>
      <c r="K17" s="25" t="s">
        <v>44</v>
      </c>
      <c r="L17" s="25" t="s">
        <v>81</v>
      </c>
      <c r="M17" s="25" t="s">
        <v>141</v>
      </c>
      <c r="N17" s="25" t="s">
        <v>93</v>
      </c>
      <c r="O17" s="28">
        <v>45227</v>
      </c>
      <c r="P17" s="28">
        <v>45265</v>
      </c>
      <c r="Q17" s="25" t="s">
        <v>45</v>
      </c>
      <c r="R17" s="27">
        <v>9400</v>
      </c>
      <c r="S17" s="29">
        <f>Centrum_MaxCourse[[#This Row],[18]]-Centrum_MaxCourse[[#This Row],[20]]</f>
        <v>180.59000000000015</v>
      </c>
      <c r="T17" s="27">
        <v>9219.41</v>
      </c>
      <c r="U17" s="28">
        <v>45271</v>
      </c>
      <c r="V17" s="27">
        <v>12311.98</v>
      </c>
      <c r="W17" s="27">
        <f>Centrum_MaxCourse[[#This Row],[20]]*Centrum_MaxCourse[[#This Row],[22]]</f>
        <v>113509191.53179999</v>
      </c>
      <c r="X17" s="27">
        <v>0</v>
      </c>
      <c r="Y17" s="27">
        <f>Centrum_MaxCourse[[#This Row],[23]]+Centrum_MaxCourse[[#This Row],[24]]</f>
        <v>113509191.53179999</v>
      </c>
      <c r="Z17" s="25" t="s">
        <v>88</v>
      </c>
    </row>
    <row r="18" spans="1:26" ht="28.8" x14ac:dyDescent="0.3">
      <c r="A18" s="25" t="s">
        <v>64</v>
      </c>
      <c r="B18" s="24" t="s">
        <v>148</v>
      </c>
      <c r="C18" s="25" t="s">
        <v>80</v>
      </c>
      <c r="D18" s="25" t="s">
        <v>129</v>
      </c>
      <c r="E18" s="25" t="s">
        <v>85</v>
      </c>
      <c r="F18" s="25" t="s">
        <v>130</v>
      </c>
      <c r="G18" s="25">
        <v>153354.23999999999</v>
      </c>
      <c r="H18" s="25" t="s">
        <v>40</v>
      </c>
      <c r="I18" s="26">
        <v>68.8</v>
      </c>
      <c r="J18" s="27">
        <v>12636.16</v>
      </c>
      <c r="K18" s="25" t="s">
        <v>44</v>
      </c>
      <c r="L18" s="25" t="s">
        <v>81</v>
      </c>
      <c r="M18" s="25" t="s">
        <v>131</v>
      </c>
      <c r="N18" s="25" t="s">
        <v>93</v>
      </c>
      <c r="O18" s="28">
        <v>45227</v>
      </c>
      <c r="P18" s="28">
        <v>45265</v>
      </c>
      <c r="Q18" s="25" t="s">
        <v>45</v>
      </c>
      <c r="R18" s="27">
        <v>9400</v>
      </c>
      <c r="S18" s="27">
        <f>Centrum_MaxCourse[[#This Row],[18]]-Centrum_MaxCourse[[#This Row],[20]]</f>
        <v>0</v>
      </c>
      <c r="T18" s="27">
        <v>9400</v>
      </c>
      <c r="U18" s="28">
        <v>45271</v>
      </c>
      <c r="V18" s="27">
        <v>12311.98</v>
      </c>
      <c r="W18" s="27">
        <f>Centrum_MaxCourse[[#This Row],[20]]*Centrum_MaxCourse[[#This Row],[22]]</f>
        <v>115732612</v>
      </c>
      <c r="X18" s="27">
        <v>0</v>
      </c>
      <c r="Y18" s="27">
        <f>Centrum_MaxCourse[[#This Row],[23]]+Centrum_MaxCourse[[#This Row],[24]]</f>
        <v>115732612</v>
      </c>
      <c r="Z18" s="25" t="s">
        <v>88</v>
      </c>
    </row>
    <row r="19" spans="1:26" ht="28.8" x14ac:dyDescent="0.3">
      <c r="A19" s="25" t="s">
        <v>65</v>
      </c>
      <c r="B19" s="24" t="s">
        <v>148</v>
      </c>
      <c r="C19" s="25" t="s">
        <v>80</v>
      </c>
      <c r="D19" s="25" t="s">
        <v>132</v>
      </c>
      <c r="E19" s="25" t="s">
        <v>133</v>
      </c>
      <c r="F19" s="25" t="s">
        <v>134</v>
      </c>
      <c r="G19" s="25">
        <v>137505.60000000001</v>
      </c>
      <c r="H19" s="25" t="s">
        <v>40</v>
      </c>
      <c r="I19" s="26">
        <v>66.447000000000003</v>
      </c>
      <c r="J19" s="27">
        <v>11352</v>
      </c>
      <c r="K19" s="25" t="s">
        <v>44</v>
      </c>
      <c r="L19" s="25" t="s">
        <v>81</v>
      </c>
      <c r="M19" s="25" t="s">
        <v>135</v>
      </c>
      <c r="N19" s="25" t="s">
        <v>93</v>
      </c>
      <c r="O19" s="28">
        <v>45227</v>
      </c>
      <c r="P19" s="28">
        <v>45265</v>
      </c>
      <c r="Q19" s="25" t="s">
        <v>45</v>
      </c>
      <c r="R19" s="27">
        <v>9400</v>
      </c>
      <c r="S19" s="27">
        <f>Centrum_MaxCourse[[#This Row],[18]]-Centrum_MaxCourse[[#This Row],[20]]</f>
        <v>0</v>
      </c>
      <c r="T19" s="27">
        <v>9400</v>
      </c>
      <c r="U19" s="28">
        <v>45271</v>
      </c>
      <c r="V19" s="27">
        <v>12311.98</v>
      </c>
      <c r="W19" s="27">
        <f>Centrum_MaxCourse[[#This Row],[20]]*Centrum_MaxCourse[[#This Row],[22]]</f>
        <v>115732612</v>
      </c>
      <c r="X19" s="27">
        <v>0</v>
      </c>
      <c r="Y19" s="27">
        <f>Centrum_MaxCourse[[#This Row],[23]]+Centrum_MaxCourse[[#This Row],[24]]</f>
        <v>115732612</v>
      </c>
      <c r="Z19" s="25" t="s">
        <v>88</v>
      </c>
    </row>
    <row r="20" spans="1:26" ht="28.8" x14ac:dyDescent="0.3">
      <c r="A20" s="25" t="s">
        <v>66</v>
      </c>
      <c r="B20" s="24" t="s">
        <v>148</v>
      </c>
      <c r="C20" s="25" t="s">
        <v>80</v>
      </c>
      <c r="D20" s="25" t="s">
        <v>136</v>
      </c>
      <c r="E20" s="25" t="s">
        <v>137</v>
      </c>
      <c r="F20" s="25" t="s">
        <v>138</v>
      </c>
      <c r="G20" s="25">
        <v>296755.20000000001</v>
      </c>
      <c r="H20" s="25" t="s">
        <v>40</v>
      </c>
      <c r="I20" s="26">
        <v>62.46</v>
      </c>
      <c r="J20" s="27">
        <v>11483.52</v>
      </c>
      <c r="K20" s="25" t="s">
        <v>44</v>
      </c>
      <c r="L20" s="25" t="s">
        <v>81</v>
      </c>
      <c r="M20" s="25" t="s">
        <v>139</v>
      </c>
      <c r="N20" s="25" t="s">
        <v>93</v>
      </c>
      <c r="O20" s="28">
        <v>45227</v>
      </c>
      <c r="P20" s="28">
        <v>45265</v>
      </c>
      <c r="Q20" s="25" t="s">
        <v>45</v>
      </c>
      <c r="R20" s="27">
        <v>9400</v>
      </c>
      <c r="S20" s="27">
        <f>Centrum_MaxCourse[[#This Row],[18]]-Centrum_MaxCourse[[#This Row],[20]]</f>
        <v>0</v>
      </c>
      <c r="T20" s="27">
        <v>9400</v>
      </c>
      <c r="U20" s="28">
        <v>45271</v>
      </c>
      <c r="V20" s="27">
        <v>12311.98</v>
      </c>
      <c r="W20" s="27">
        <f>Centrum_MaxCourse[[#This Row],[20]]*Centrum_MaxCourse[[#This Row],[22]]</f>
        <v>115732612</v>
      </c>
      <c r="X20" s="27">
        <v>0</v>
      </c>
      <c r="Y20" s="27">
        <f>Centrum_MaxCourse[[#This Row],[23]]+Centrum_MaxCourse[[#This Row],[24]]</f>
        <v>115732612</v>
      </c>
      <c r="Z20" s="25" t="s">
        <v>88</v>
      </c>
    </row>
    <row r="21" spans="1:26" x14ac:dyDescent="0.3">
      <c r="I21" s="16"/>
      <c r="J21" s="18"/>
      <c r="O21" s="17"/>
      <c r="P21" s="17"/>
      <c r="Q21" s="1"/>
      <c r="R21" s="18"/>
      <c r="S21" s="18"/>
      <c r="T21" s="18"/>
      <c r="U21" s="17"/>
      <c r="V21" s="18"/>
      <c r="W21" s="18"/>
      <c r="X21" s="18"/>
      <c r="Y21" s="18"/>
      <c r="Z21" s="1"/>
    </row>
    <row r="22" spans="1:26" x14ac:dyDescent="0.3">
      <c r="I22" s="16"/>
      <c r="J22" s="18"/>
      <c r="O22" s="17"/>
      <c r="P22" s="17"/>
      <c r="Q22" s="1"/>
      <c r="R22" s="18"/>
      <c r="S22" s="18"/>
      <c r="T22" s="18"/>
      <c r="U22" s="17"/>
      <c r="V22" s="18"/>
      <c r="W22" s="18"/>
      <c r="X22" s="18"/>
      <c r="Y22" s="18"/>
      <c r="Z22" s="1"/>
    </row>
    <row r="23" spans="1:26" x14ac:dyDescent="0.3">
      <c r="I23" s="16"/>
      <c r="J23" s="18"/>
      <c r="O23" s="17"/>
      <c r="P23" s="17"/>
      <c r="Q23" s="1"/>
      <c r="R23" s="18"/>
      <c r="S23" s="18"/>
      <c r="T23" s="18"/>
      <c r="U23" s="17"/>
      <c r="V23" s="18"/>
      <c r="W23" s="18"/>
      <c r="X23" s="18"/>
      <c r="Y23" s="18"/>
      <c r="Z23" s="1"/>
    </row>
    <row r="24" spans="1:26" x14ac:dyDescent="0.3">
      <c r="I24" s="16"/>
      <c r="J24" s="18"/>
      <c r="O24" s="17"/>
      <c r="P24" s="17"/>
      <c r="Q24" s="1"/>
      <c r="R24" s="18"/>
      <c r="S24" s="18"/>
      <c r="T24" s="18"/>
      <c r="U24" s="17"/>
      <c r="V24" s="18"/>
      <c r="W24" s="18"/>
      <c r="X24" s="18"/>
      <c r="Y24" s="18"/>
      <c r="Z24" s="1"/>
    </row>
    <row r="25" spans="1:26" x14ac:dyDescent="0.3">
      <c r="I25" s="16"/>
      <c r="J25" s="18"/>
      <c r="O25" s="17"/>
      <c r="P25" s="17"/>
      <c r="Q25" s="1"/>
      <c r="R25" s="18"/>
      <c r="S25" s="18"/>
      <c r="T25" s="18"/>
      <c r="U25" s="17"/>
      <c r="V25" s="18"/>
      <c r="W25" s="18"/>
      <c r="X25" s="18"/>
      <c r="Y25" s="18"/>
      <c r="Z25" s="1"/>
    </row>
    <row r="26" spans="1:26" x14ac:dyDescent="0.3">
      <c r="I26" s="16"/>
      <c r="J26" s="18"/>
      <c r="O26" s="17"/>
      <c r="P26" s="17"/>
      <c r="Q26" s="1"/>
      <c r="R26" s="18"/>
      <c r="S26" s="18"/>
      <c r="T26" s="18"/>
      <c r="U26" s="17"/>
      <c r="V26" s="18"/>
      <c r="W26" s="18"/>
      <c r="X26" s="18"/>
      <c r="Y26" s="18"/>
      <c r="Z26" s="1"/>
    </row>
    <row r="27" spans="1:26" x14ac:dyDescent="0.3">
      <c r="I27" s="16"/>
      <c r="J27" s="18"/>
      <c r="O27" s="17"/>
      <c r="P27" s="17"/>
      <c r="Q27" s="1"/>
      <c r="R27" s="18"/>
      <c r="S27" s="18"/>
      <c r="T27" s="18"/>
      <c r="U27" s="17"/>
      <c r="V27" s="18"/>
      <c r="W27" s="18"/>
      <c r="X27" s="18"/>
      <c r="Y27" s="18"/>
      <c r="Z27" s="1"/>
    </row>
    <row r="28" spans="1:26" x14ac:dyDescent="0.3">
      <c r="I28" s="16"/>
      <c r="J28" s="18"/>
      <c r="O28" s="17"/>
      <c r="P28" s="17"/>
      <c r="Q28" s="1"/>
      <c r="R28" s="18"/>
      <c r="S28" s="18"/>
      <c r="T28" s="18"/>
      <c r="U28" s="17"/>
      <c r="V28" s="18"/>
      <c r="W28" s="18"/>
      <c r="X28" s="18"/>
      <c r="Y28" s="18"/>
      <c r="Z28" s="1"/>
    </row>
    <row r="29" spans="1:26" x14ac:dyDescent="0.3">
      <c r="I29" s="16"/>
      <c r="J29" s="18"/>
      <c r="O29" s="17"/>
      <c r="P29" s="17"/>
      <c r="Q29" s="1"/>
      <c r="R29" s="18"/>
      <c r="S29" s="18"/>
      <c r="T29" s="18"/>
      <c r="U29" s="17"/>
      <c r="V29" s="18"/>
      <c r="W29" s="18"/>
      <c r="X29" s="18"/>
      <c r="Y29" s="18"/>
      <c r="Z29" s="1"/>
    </row>
    <row r="30" spans="1:26" x14ac:dyDescent="0.3">
      <c r="I30" s="16"/>
      <c r="J30" s="18"/>
      <c r="O30" s="17"/>
      <c r="P30" s="17"/>
      <c r="Q30" s="1"/>
      <c r="R30" s="18"/>
      <c r="S30" s="18"/>
      <c r="T30" s="18"/>
      <c r="U30" s="17"/>
      <c r="V30" s="18"/>
      <c r="W30" s="18"/>
      <c r="X30" s="18"/>
      <c r="Y30" s="18"/>
      <c r="Z30" s="1"/>
    </row>
    <row r="31" spans="1:26" x14ac:dyDescent="0.3">
      <c r="I31" s="16"/>
      <c r="J31" s="18"/>
      <c r="O31" s="17"/>
      <c r="P31" s="17"/>
      <c r="Q31" s="1"/>
      <c r="R31" s="18"/>
      <c r="S31" s="18"/>
      <c r="T31" s="18"/>
      <c r="U31" s="17"/>
      <c r="V31" s="18"/>
      <c r="W31" s="18"/>
      <c r="X31" s="18"/>
      <c r="Y31" s="18"/>
      <c r="Z31" s="1"/>
    </row>
    <row r="32" spans="1:26" x14ac:dyDescent="0.3">
      <c r="I32" s="16"/>
      <c r="J32" s="18"/>
      <c r="O32" s="17"/>
      <c r="P32" s="17"/>
      <c r="Q32" s="1"/>
      <c r="R32" s="18"/>
      <c r="S32" s="18"/>
      <c r="T32" s="18"/>
      <c r="U32" s="17"/>
      <c r="V32" s="18"/>
      <c r="W32" s="18"/>
      <c r="X32" s="18"/>
      <c r="Y32" s="18"/>
      <c r="Z32" s="1"/>
    </row>
    <row r="33" spans="9:26" x14ac:dyDescent="0.3">
      <c r="I33" s="16"/>
      <c r="J33" s="18"/>
      <c r="O33" s="17"/>
      <c r="P33" s="17"/>
      <c r="Q33" s="1"/>
      <c r="R33" s="18"/>
      <c r="S33" s="18"/>
      <c r="T33" s="18"/>
      <c r="U33" s="17"/>
      <c r="V33" s="18"/>
      <c r="W33" s="18"/>
      <c r="X33" s="18"/>
      <c r="Y33" s="18"/>
      <c r="Z33" s="1"/>
    </row>
    <row r="34" spans="9:26" x14ac:dyDescent="0.3">
      <c r="I34" s="16"/>
      <c r="J34" s="18"/>
      <c r="O34" s="17"/>
      <c r="P34" s="17"/>
      <c r="Q34" s="1"/>
      <c r="R34" s="18"/>
      <c r="S34" s="18"/>
      <c r="T34" s="18"/>
      <c r="U34" s="17"/>
      <c r="V34" s="18"/>
      <c r="W34" s="18"/>
      <c r="X34" s="18"/>
      <c r="Y34" s="18"/>
      <c r="Z34" s="1"/>
    </row>
    <row r="35" spans="9:26" x14ac:dyDescent="0.3">
      <c r="I35" s="16"/>
      <c r="J35" s="18"/>
      <c r="O35" s="17"/>
      <c r="P35" s="17"/>
      <c r="Q35" s="1"/>
      <c r="R35" s="18"/>
      <c r="S35" s="18"/>
      <c r="T35" s="18"/>
      <c r="U35" s="17"/>
      <c r="V35" s="18"/>
      <c r="W35" s="18"/>
      <c r="X35" s="18"/>
      <c r="Y35" s="18"/>
      <c r="Z35" s="1"/>
    </row>
    <row r="36" spans="9:26" x14ac:dyDescent="0.3">
      <c r="I36" s="16"/>
      <c r="J36" s="18"/>
      <c r="O36" s="17"/>
      <c r="P36" s="17"/>
      <c r="Q36" s="1"/>
      <c r="R36" s="18"/>
      <c r="S36" s="18"/>
      <c r="T36" s="18"/>
      <c r="U36" s="17"/>
      <c r="V36" s="18"/>
      <c r="W36" s="18"/>
      <c r="X36" s="18"/>
      <c r="Y36" s="18"/>
      <c r="Z36" s="1"/>
    </row>
    <row r="37" spans="9:26" x14ac:dyDescent="0.3">
      <c r="I37" s="16"/>
      <c r="J37" s="18"/>
      <c r="O37" s="17"/>
      <c r="P37" s="17"/>
      <c r="Q37" s="1"/>
      <c r="R37" s="18"/>
      <c r="S37" s="18"/>
      <c r="T37" s="18"/>
      <c r="U37" s="17"/>
      <c r="V37" s="18"/>
      <c r="W37" s="18"/>
      <c r="X37" s="18"/>
      <c r="Y37" s="18"/>
      <c r="Z37" s="1"/>
    </row>
    <row r="38" spans="9:26" x14ac:dyDescent="0.3">
      <c r="I38" s="16"/>
      <c r="J38" s="18"/>
      <c r="O38" s="17"/>
      <c r="P38" s="17"/>
      <c r="Q38" s="1"/>
      <c r="R38" s="18"/>
      <c r="S38" s="18"/>
      <c r="T38" s="18"/>
      <c r="U38" s="17"/>
      <c r="V38" s="18"/>
      <c r="W38" s="18"/>
      <c r="X38" s="18"/>
      <c r="Y38" s="18"/>
      <c r="Z38" s="1"/>
    </row>
    <row r="39" spans="9:26" x14ac:dyDescent="0.3">
      <c r="I39" s="16"/>
      <c r="J39" s="18"/>
      <c r="O39" s="17"/>
      <c r="P39" s="17"/>
      <c r="Q39" s="1"/>
      <c r="R39" s="18"/>
      <c r="S39" s="18"/>
      <c r="T39" s="18"/>
      <c r="U39" s="17"/>
      <c r="V39" s="18"/>
      <c r="W39" s="18"/>
      <c r="X39" s="18"/>
      <c r="Y39" s="18"/>
      <c r="Z39" s="1"/>
    </row>
    <row r="40" spans="9:26" x14ac:dyDescent="0.3">
      <c r="I40" s="16"/>
      <c r="J40" s="18"/>
      <c r="O40" s="17"/>
      <c r="P40" s="17"/>
      <c r="Q40" s="1"/>
      <c r="R40" s="18"/>
      <c r="S40" s="18"/>
      <c r="T40" s="18"/>
      <c r="U40" s="17"/>
      <c r="V40" s="18"/>
      <c r="W40" s="18"/>
      <c r="X40" s="18"/>
      <c r="Y40" s="18"/>
      <c r="Z40" s="1"/>
    </row>
    <row r="41" spans="9:26" x14ac:dyDescent="0.3">
      <c r="I41" s="16"/>
      <c r="J41" s="18"/>
      <c r="O41" s="17"/>
      <c r="P41" s="17"/>
      <c r="Q41" s="1"/>
      <c r="R41" s="18"/>
      <c r="S41" s="18"/>
      <c r="T41" s="18"/>
      <c r="U41" s="17"/>
      <c r="V41" s="18"/>
      <c r="W41" s="18"/>
      <c r="X41" s="18"/>
      <c r="Y41" s="18"/>
      <c r="Z41" s="1"/>
    </row>
    <row r="42" spans="9:26" x14ac:dyDescent="0.3">
      <c r="I42" s="16"/>
      <c r="J42" s="18"/>
      <c r="O42" s="17"/>
      <c r="P42" s="17"/>
      <c r="Q42" s="1"/>
      <c r="R42" s="18"/>
      <c r="S42" s="18"/>
      <c r="T42" s="18"/>
      <c r="U42" s="17"/>
      <c r="V42" s="18"/>
      <c r="W42" s="18"/>
      <c r="X42" s="18"/>
      <c r="Y42" s="18"/>
      <c r="Z42" s="1"/>
    </row>
    <row r="43" spans="9:26" x14ac:dyDescent="0.3">
      <c r="I43" s="16"/>
      <c r="J43" s="18"/>
      <c r="O43" s="17"/>
      <c r="P43" s="17"/>
      <c r="Q43" s="1"/>
      <c r="R43" s="18"/>
      <c r="S43" s="18"/>
      <c r="T43" s="18"/>
      <c r="U43" s="17"/>
      <c r="V43" s="18"/>
      <c r="W43" s="18"/>
      <c r="X43" s="18"/>
      <c r="Y43" s="18"/>
      <c r="Z43" s="1"/>
    </row>
    <row r="44" spans="9:26" x14ac:dyDescent="0.3">
      <c r="I44" s="16"/>
      <c r="J44" s="18"/>
      <c r="O44" s="17"/>
      <c r="P44" s="17"/>
      <c r="Q44" s="1"/>
      <c r="R44" s="18"/>
      <c r="S44" s="18"/>
      <c r="T44" s="18"/>
      <c r="U44" s="17"/>
      <c r="V44" s="18"/>
      <c r="W44" s="18"/>
      <c r="X44" s="18"/>
      <c r="Y44" s="18"/>
      <c r="Z44" s="1"/>
    </row>
    <row r="45" spans="9:26" x14ac:dyDescent="0.3">
      <c r="I45" s="16"/>
      <c r="J45" s="18"/>
      <c r="O45" s="17"/>
      <c r="P45" s="17"/>
      <c r="Q45" s="1"/>
      <c r="R45" s="18"/>
      <c r="S45" s="18"/>
      <c r="T45" s="18"/>
      <c r="U45" s="17"/>
      <c r="V45" s="18"/>
      <c r="W45" s="18"/>
      <c r="X45" s="18"/>
      <c r="Y45" s="18"/>
      <c r="Z45" s="1"/>
    </row>
    <row r="46" spans="9:26" x14ac:dyDescent="0.3">
      <c r="I46" s="16"/>
      <c r="J46" s="18"/>
      <c r="O46" s="17"/>
      <c r="P46" s="17"/>
      <c r="Q46" s="1"/>
      <c r="R46" s="18"/>
      <c r="S46" s="18"/>
      <c r="T46" s="18"/>
      <c r="U46" s="17"/>
      <c r="V46" s="18"/>
      <c r="W46" s="18"/>
      <c r="X46" s="18"/>
      <c r="Y46" s="18"/>
      <c r="Z46" s="1"/>
    </row>
    <row r="47" spans="9:26" x14ac:dyDescent="0.3">
      <c r="I47" s="16"/>
      <c r="J47" s="18"/>
      <c r="O47" s="17"/>
      <c r="P47" s="17"/>
      <c r="Q47" s="1"/>
      <c r="R47" s="18"/>
      <c r="S47" s="18"/>
      <c r="T47" s="18"/>
      <c r="U47" s="17"/>
      <c r="V47" s="18"/>
      <c r="W47" s="18"/>
      <c r="X47" s="18"/>
      <c r="Y47" s="18"/>
      <c r="Z47" s="1"/>
    </row>
    <row r="48" spans="9:26" x14ac:dyDescent="0.3">
      <c r="I48" s="16"/>
      <c r="J48" s="18"/>
      <c r="O48" s="17"/>
      <c r="P48" s="17"/>
      <c r="Q48" s="1"/>
      <c r="R48" s="18"/>
      <c r="S48" s="18"/>
      <c r="T48" s="18"/>
      <c r="U48" s="17"/>
      <c r="V48" s="18"/>
      <c r="W48" s="18"/>
      <c r="X48" s="18"/>
      <c r="Y48" s="18"/>
      <c r="Z48" s="1"/>
    </row>
    <row r="49" spans="9:26" x14ac:dyDescent="0.3">
      <c r="I49" s="16"/>
      <c r="J49" s="18"/>
      <c r="O49" s="17"/>
      <c r="P49" s="17"/>
      <c r="Q49" s="1"/>
      <c r="R49" s="18"/>
      <c r="S49" s="18"/>
      <c r="T49" s="18"/>
      <c r="U49" s="17"/>
      <c r="V49" s="18"/>
      <c r="W49" s="18"/>
      <c r="X49" s="18"/>
      <c r="Y49" s="18"/>
      <c r="Z49" s="1"/>
    </row>
    <row r="50" spans="9:26" x14ac:dyDescent="0.3">
      <c r="I50" s="16"/>
      <c r="J50" s="18"/>
      <c r="O50" s="17"/>
      <c r="P50" s="17"/>
      <c r="Q50" s="1"/>
      <c r="R50" s="18"/>
      <c r="S50" s="18"/>
      <c r="T50" s="18"/>
      <c r="U50" s="17"/>
      <c r="V50" s="18"/>
      <c r="W50" s="18"/>
      <c r="X50" s="18"/>
      <c r="Y50" s="18"/>
      <c r="Z50" s="1"/>
    </row>
  </sheetData>
  <mergeCells count="5">
    <mergeCell ref="N1:Z1"/>
    <mergeCell ref="A1:C1"/>
    <mergeCell ref="D1:G1"/>
    <mergeCell ref="H1:I1"/>
    <mergeCell ref="J1:M1"/>
  </mergeCells>
  <phoneticPr fontId="1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5"/>
  <sheetViews>
    <sheetView workbookViewId="0">
      <selection activeCell="B18" sqref="B18"/>
    </sheetView>
  </sheetViews>
  <sheetFormatPr defaultColWidth="8.88671875" defaultRowHeight="14.4" x14ac:dyDescent="0.3"/>
  <cols>
    <col min="1" max="1" width="21.6640625" style="4" customWidth="1"/>
    <col min="2" max="2" width="23.6640625" style="4" customWidth="1"/>
    <col min="3" max="16384" width="8.88671875" style="4"/>
  </cols>
  <sheetData>
    <row r="1" spans="1:2" ht="32.25" customHeight="1" x14ac:dyDescent="0.3">
      <c r="A1" s="5" t="s">
        <v>46</v>
      </c>
      <c r="B1" s="6" t="s">
        <v>87</v>
      </c>
    </row>
    <row r="2" spans="1:2" ht="32.25" customHeight="1" x14ac:dyDescent="0.3">
      <c r="A2" s="5" t="s">
        <v>50</v>
      </c>
      <c r="B2" s="7" t="str">
        <f>LEFT(B1,SEARCH("[",B1,1)-1)&amp;B3</f>
        <v>C:\Users\z.radjabmukhamedov\Desktop\unico shablon\CNT-K23100679-1</v>
      </c>
    </row>
    <row r="3" spans="1:2" ht="32.25" customHeight="1" x14ac:dyDescent="0.3">
      <c r="A3" s="5" t="s">
        <v>49</v>
      </c>
      <c r="B3" s="8" t="s">
        <v>88</v>
      </c>
    </row>
    <row r="4" spans="1:2" ht="32.25" customHeight="1" x14ac:dyDescent="0.3">
      <c r="A4" s="10" t="s">
        <v>77</v>
      </c>
      <c r="B4" s="11" t="str">
        <f>LEFT(B1,SEARCH("[",B1,1)-1)&amp;"Справочник курсов.xlsx"</f>
        <v>C:\Users\z.radjabmukhamedov\Desktop\unico shablon\Справочник курсов.xlsx</v>
      </c>
    </row>
    <row r="5" spans="1:2" ht="32.25" customHeight="1" x14ac:dyDescent="0.35">
      <c r="A5" s="4" t="s">
        <v>82</v>
      </c>
      <c r="B5" s="14">
        <v>45271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8C8D-A89F-48EA-A8CD-7E3E7931AD7C}">
  <sheetPr>
    <tabColor rgb="FFC00000"/>
  </sheetPr>
  <dimension ref="A1:C9"/>
  <sheetViews>
    <sheetView workbookViewId="0">
      <selection activeCell="B19" sqref="B19"/>
    </sheetView>
  </sheetViews>
  <sheetFormatPr defaultRowHeight="14.4" x14ac:dyDescent="0.3"/>
  <cols>
    <col min="1" max="1" width="18" bestFit="1" customWidth="1"/>
    <col min="2" max="2" width="17.5546875" bestFit="1" customWidth="1"/>
    <col min="3" max="3" width="24.6640625" bestFit="1" customWidth="1"/>
    <col min="4" max="4" width="24" bestFit="1" customWidth="1"/>
    <col min="5" max="5" width="14.33203125" customWidth="1"/>
    <col min="6" max="6" width="24" bestFit="1" customWidth="1"/>
    <col min="7" max="7" width="13.44140625" customWidth="1"/>
  </cols>
  <sheetData>
    <row r="1" spans="1:3" ht="36" customHeight="1" x14ac:dyDescent="0.3">
      <c r="A1" s="9" t="str">
        <f>IF(COUNT(Курс_USD[])=0,"Обновите курсы валюты в Справочнике","")</f>
        <v/>
      </c>
    </row>
    <row r="2" spans="1:3" s="3" customFormat="1" x14ac:dyDescent="0.3">
      <c r="A2" s="3" t="s">
        <v>47</v>
      </c>
      <c r="B2" s="3" t="s">
        <v>79</v>
      </c>
      <c r="C2" s="2" t="s">
        <v>48</v>
      </c>
    </row>
    <row r="3" spans="1:3" x14ac:dyDescent="0.3">
      <c r="A3" s="13">
        <v>45265</v>
      </c>
      <c r="B3" s="12">
        <v>12272</v>
      </c>
    </row>
    <row r="4" spans="1:3" x14ac:dyDescent="0.3">
      <c r="A4" s="13">
        <v>45266</v>
      </c>
      <c r="B4" s="12">
        <v>12289.4</v>
      </c>
    </row>
    <row r="5" spans="1:3" x14ac:dyDescent="0.3">
      <c r="A5" s="13">
        <v>45267</v>
      </c>
      <c r="B5" s="12">
        <v>12305.17</v>
      </c>
    </row>
    <row r="6" spans="1:3" x14ac:dyDescent="0.3">
      <c r="A6" s="13">
        <v>45268</v>
      </c>
      <c r="B6" s="12">
        <v>12305.17</v>
      </c>
    </row>
    <row r="7" spans="1:3" x14ac:dyDescent="0.3">
      <c r="A7" s="13">
        <v>45269</v>
      </c>
      <c r="B7" s="12">
        <v>12305.17</v>
      </c>
    </row>
    <row r="8" spans="1:3" x14ac:dyDescent="0.3">
      <c r="A8" s="13">
        <v>45270</v>
      </c>
      <c r="B8" s="12">
        <v>12305.17</v>
      </c>
    </row>
    <row r="9" spans="1:3" x14ac:dyDescent="0.3">
      <c r="A9" s="13">
        <v>45271</v>
      </c>
      <c r="B9" s="12">
        <v>12311.98</v>
      </c>
      <c r="C9" t="s">
        <v>89</v>
      </c>
    </row>
  </sheetData>
  <phoneticPr fontId="1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E17" sqref="E17"/>
    </sheetView>
  </sheetViews>
  <sheetFormatPr defaultRowHeight="14.4" x14ac:dyDescent="0.3"/>
  <sheetData>
    <row r="2" spans="1:2" x14ac:dyDescent="0.3">
      <c r="A2" t="s">
        <v>28</v>
      </c>
      <c r="B2" t="s">
        <v>30</v>
      </c>
    </row>
    <row r="3" spans="1:2" x14ac:dyDescent="0.3">
      <c r="A3" t="s">
        <v>29</v>
      </c>
      <c r="B3" t="s">
        <v>31</v>
      </c>
    </row>
    <row r="4" spans="1:2" x14ac:dyDescent="0.3">
      <c r="A4" t="s">
        <v>32</v>
      </c>
      <c r="B4" t="s">
        <v>33</v>
      </c>
    </row>
    <row r="5" spans="1:2" x14ac:dyDescent="0.3">
      <c r="A5" t="s">
        <v>34</v>
      </c>
      <c r="B5" t="s">
        <v>35</v>
      </c>
    </row>
    <row r="6" spans="1:2" x14ac:dyDescent="0.3">
      <c r="A6" t="s">
        <v>36</v>
      </c>
      <c r="B6" t="s">
        <v>37</v>
      </c>
    </row>
    <row r="7" spans="1:2" x14ac:dyDescent="0.3">
      <c r="A7" t="s">
        <v>38</v>
      </c>
      <c r="B7" t="s">
        <v>39</v>
      </c>
    </row>
    <row r="8" spans="1:2" x14ac:dyDescent="0.3">
      <c r="A8" t="s">
        <v>40</v>
      </c>
      <c r="B8" t="s">
        <v>41</v>
      </c>
    </row>
    <row r="9" spans="1:2" x14ac:dyDescent="0.3">
      <c r="A9" t="s">
        <v>42</v>
      </c>
      <c r="B9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2 3 f 6 5 2 - 5 1 3 8 - 4 e 5 a - b 8 0 a - 0 0 2 6 c a 6 2 c 2 5 c "   x m l n s = " h t t p : / / s c h e m a s . m i c r o s o f t . c o m / D a t a M a s h u p " > A A A A A O s P A A B Q S w M E F A A C A A g A i 4 O O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i 4 O O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u D j l d y n / s c 7 g w A A L F D A A A T A B w A R m 9 y b X V s Y X M v U 2 V j d G l v b j E u b S C i G A A o o B Q A A A A A A A A A A A A A A A A A A A A A A A A A A A D t X H t v 2 9 Y V / z 9 A v 8 M F A 3 T S K q k m 8 2 i C L g V c J W m 9 x c 5 g O 9 k w Q T B o i b a F S q R G U Y k D w 0 D s 9 L E u 3 d J t x V Y U W 7 u s w P 5 2 H l 7 d N H G / A v k V 9 k l 2 z r k k L y 9 J k d T D X T e 0 S C P y 8 v K c 3 z n 3 v O 6 D G R g t p 2 O Z b I X / q q + f O j X Y 0 m 2 j z R b M W 2 u m x S 6 x r u G 8 d I r B f y v L d b i 9 s t 0 y u r X 6 0 L Y N 0 / m F Z b + z b l n v s F K Z 7 T S W 9 J 4 B P R T o q D R 3 W a N u m Q 5 0 a r K d O b r r D n u m 2 q x w a u 6 n 3 p 6 3 7 x 5 7 H 7 g v 3 C P 3 W U g 6 o F m 6 2 u k a N Z / G o I T c X 1 Z q 2 9 3 B t l K u M H P Y 7 V a Y Y w + N s k / w t O I + 9 P a 9 u + 6 x + 8 w 9 Y t 4 e c 7 + F u y P 3 u X s I L P D / F 9 5 9 9 z n z 3 o X G b 7 y P / M 7 P F W C 9 q q 8 D s x W j C 3 p Y t m 4 P S n F 4 F W b o r S 1 W I i G b K C V X k F K O 8 P / E u + v d c 5 9 A / 0 M G F 0 / d A / e b k D E 0 E U V o e u S 9 7 9 2 P s + X 6 G Z Q m l 6 O y o 1 z W H V 3 Z j U D 6 O 2 D 4 y n 3 s H k K f F 9 4 9 6 H v f / Z p 5 v y N g R N H b Z / R W C O f K d l 8 3 2 3 T N M Z X G F q 3 C O J I K 2 1 H 8 c V d 2 p Z v y S 6 c 6 5 g Q o h Y F y r U G j E T X S F L O q g / 3 Y w 9 6 M h y l h I D t K G 7 C s W R t r b a P b u W X Y d 6 S B e A h d 7 8 I L R z R Y j 4 F n l F 8 w 3 B F u l u 1 M o P i d F B g V d t 1 u G 3 Z t f t A y z H b H 3 N y N A v s C g O 0 R z a d A 8 4 H 3 g C E T o H o Q G N 4 j 7 z 4 B f y D Q X d M H z l K p u F g V p k o s c a C h c z F m V z v 2 m N x C Z v M t Z 8 0 3 k d T A J c W t + f o q d c 4 P X j g u w O s R A H j M h w P g 4 z B 4 H 4 E d E z J A e U j e u Y e Q w J q x v / d b a H z m 7 Q v Z 5 t t t 4 W T F 9 A L O B Y o 4 B J s 4 5 k O m + M E p E D a i 6 U 8 B j h w 3 w K 2 A j P v t G Y F h 1 d b N w Y Z l 9 z i S 1 T t 9 g 8 L Q d C K i K S Z w O k C b o Y F K J j g a Z T 7 I L A l n A k G d B s M o h 1 w w n f N n a 0 i A w m I C Z O R 5 F O V U I 6 K O s L o s 0 d H W P g k M E Z 3 r G D p 8 Q H 5 3 h E Z 6 D E 8 e o V O 6 B 4 E V d j Z Y Q 5 a n y d 5 g j b g S m u w V p l 5 k z p Z h j n x o d A d G g t i s 1 K G N U M e U O k a N f Z H 9 R q C p n a T c t V q j q L 6 b Y 6 f 5 X F y x E u B a Z + D M S C 9 a I b 1 M W k q p G b X U b D Q D 2 T 2 3 T 7 F w o h W I u + P J T l E u 3 + T S 4 9 7 n / h g 9 h V 4 v I k y A 0 A F l H i g O o k X Q k j F w j P Z P r U 5 O 6 N C o 9 s v X W W X c E g T J J g s t t K 5 s M A j 5 Z x 2 z X b t m b D j X h 4 5 h j + 0 + h Q Y 1 t X o u q O V 8 K d J l z y k 9 / 4 J M y G I 4 U b Q r E B Y v v o p W W d 3 u Z e u 2 W d x p M q H m l c O z m 6 r l S e h H 2 5 Q k 8 5 M 3 a B 4 Z g f V l 4 d n A s t G z b h k z m b S l K E q a H e W C E p M i 9 z M Y r b v e 3 t q N l c v R a d F y 0 R p 4 u V D 9 O + 7 k f Z m q 0 p R J e 4 j 3 w t m 5 N V I s k I p T 3 2 k s O E b v k g I y K R X 0 4 U s K d Q W c D Z w U N q c f v y Q O j P i f 4 Y t V M K R j d r r U 3 S i H H n z k v e + 3 4 B z k G + / 3 4 A 5 0 X 4 L 3 y w U z Q X 4 i y J W G Q v 8 n m I y R / N M g y j v G t s P r S r + W k M I / P f D l D R 6 Y w 9 6 6 Y X 8 n m U G R g A E a M Z E v m j K C m d I R F Y W f S z X o D O L 8 K O I z i / G j 0 R e T f 0 c i I V f h J x d k p 1 N e u I A 2 E r q I x 9 + r J b W I D w m 3 2 Y 0 H s M X 5 X w J z r J h r i / r 2 + A s 3 j Y B Q O L / J M w Q V + I 2 / P n R y 6 x e 5 e F F / f w W O z 6 A F V X 9 A v X l o g M Y g H o l J Z K A R T A k R N d O U E U l 9 D A H 6 o c J n i W Q 3 U t a c T k C R U o H l W s A + Z 6 U x m n 2 / 2 1 X p X M X S k n W o s 3 J m y e M + B U N 6 B E 3 A A f U U d a z L Y O E d s + V M 4 1 N y / i l g F L s n E B A K i T 3 a / W V T G w u T M C 1 / Z f p / a J P F R 6 y m V m k I 7 Z I y s I Z 2 K 6 c 2 8 + 6 j t d y j R d u M J X B h + A F f 3 + B N y + G x d m F w p d d 3 7 p T o h p d 0 i 7 r T 2 u q Y m 1 g z Q u V p t C y 7 D Z M b o 9 u + q X e H U F i t l d E C F S 7 e b r k 8 q 1 X A o v J h 0 d Z a 7 2 H F 3 9 L t T S t W g y G 4 4 D G M i 9 4 x D T u l y 6 Z t D Q Z r t 4 3 O 5 p a T R U p M L v q 6 7 Q x t I 1 E L p i x P y h 1 s n B M k K T u o h 7 5 l O z p u H Q L Y g Z P S q 2 M O h t C x Z Y z q 4 F i O 3 k 1 7 O L O F z w n X P b + k N Q k k T 0 t v 3 1 I B t 0 8 g + J Y G n 1 b 2 o e C k E e h a O m 6 u C E 0 3 X 1 a Y 8 n I D w q U F Z W h v A P e v w v 3 A s G 9 1 Q B 8 o a 5 j t w + 1 W / y L N m 7 k / L C z d H F G g T b l e 7 8 s D h m R 3 D H u t Y 9 6 y E K Z p N U N Y W S O C V e 9 T o r U n K X z B b B v b v t Z D C f h K h 3 i h w l T 6 I 9 a 9 v / N l 3 i M J j r K 6 Z T A 0 S m Z t M N n S A 0 0 t k Z n W l q 2 h 2 S 4 1 h B k 3 K 9 p J V L D T r r 9 C V P F H 1 o Q 4 j S K G 4 Q X 3 s a V 7 N E 1 s G W x 1 + v 3 I G 8 G 9 s I 2 0 1 l s Y Z 9 M e t C i h t e 4 Q M z k C j o x n i m 0 N H R / u E J L A H X x o 2 Z 3 N D g 6 E s r X e 9 V H 0 w q u 0 k J c W 5 Z S k q R N D H u 6 S k a t A S I h b d Z Y Z n f j G z t h 7 9 l j R Q Q v W Y S S Y 9 x G j v H U A b + y R t N H N V y z 7 b h p m 2 7 K r S / W b z H 1 C 7 A h w G E x Q l 8 1 q Y 7 Q W o t s 5 f G J 4 C E Q 4 q w c A G c u L I o s 5 F u 5 w z 8 p b V C r 8 Y i O Z 9 J 4 U c 4 y 7 1 P f K g Q q Y 7 3 T u l I g f g S v N 0 r C y I 3 O K 1 6 Z 4 e e h 6 b 4 F y + q E Z 0 V 1 p E k u s M E 5 v J y W q j o y 6 v p Y y h 1 k M X 7 r F F R n V S Q Y z M z i y 3 V B e / k O X c Y u k C E C F + c q w V 2 p E n 4 L X y 3 V g l M w o b 0 g m X U E 8 9 Z 2 X T g E f L Y v V m E l e 8 M s M a A m W L M p z 5 k F 2 B M T T M + S U p 8 e E 0 8 X G X n 4 e G f 1 u l 9 b 8 s 8 z A 9 x u i u G p s O z B b 7 a 2 D / 4 h B x x 5 N s M 2 K U p Y W w K P U R k V H I h t B m t q v G O A w d q Z A 5 c / y Q K Z m h w z B I y V 6 k j I n D D 9 i i t E e V Z d T 4 C t e k + P Z t F G 5 F 8 j + k D z / z 5 O n W P x C S 0 i s Z 6 0 t 6 m B Y Q 3 u Q d z K T G 1 B g 1 j v B Q U 1 p y T V r I / s Y N 3 l p Q 8 J 7 T 9 7 I v t F P O 6 C Z v Z R / 4 r v S E t x w 6 T Z q 9 a l b I N P s I E 6 8 7 Z G T G + O L O L O 0 0 Q R t O Z a I C P f f W y A q d J o p d Z k g o 3 D 4 s d j x i K 0 g n M j k c M r F o l z 5 a 2 o 4 C 8 z r 2 n w l W S H 8 M C v 8 I b H N L r G l R v 5 i T p y 2 D l T E 9 D P n n X 5 2 i E Q X o E R n B V 4 A u Q + C Q 0 x R W + 5 3 9 Z Z B W x i T z V C V G 0 s L 9 e v w W 7 + y t L p 8 Y 5 H N 3 1 y Y X 1 2 4 v s S u / g r b f Q 5 2 w A p L z v i i 4 W 7 S L 8 N 0 k j y P n + 6 T S C j i k o X U Q O d c Y p 5 3 m p + E i D t g n d 9 X Q 3 y P g e R X Q A t K A P + N N B e t 8 8 a q n z F R k I O g u + y 8 9 e A e c 1 S t + u 9 3 / 8 z 8 c 7 p o B V + j I P w g R i U 5 i V F W h v 1 + 1 4 c X u p n 3 o Q C X H g p W e O u A + c 3 M t K r u 3 z B V I z O + d o 1 y f g 0 W e C C 5 M K c d h 5 M I K Q G u H w k W e g 9 V g g q 5 B 2 y e I 9 1 J 2 U Q D l P v H 4 M R U q O B Y y K q / u c g s E 7 f 5 m U + I V R k 2 I s M U r t 4 9 J X N H T H k L H z D + A M M D j i i Q d P / k H 8 r Z q 1 F V t u c z 8 A e z x q m G c X I Z L 6 q 4 W Q 3 u 9 h s M P t 4 + K 6 2 u L L + 6 W l 8 u + 8 d y 8 m P p z 3 H u B C D 8 3 S J u C H f x 5 A w e h Q m C G g Y 7 M v h n 1 I w W 9 R w A a n P q H O c k Q j I a 4 N t v X q P t O p C K 7 D E 8 P U u y 0 O n a g + C I T q D 2 n k R h c Q I K q S m A v r a B 4 V u 3 d L u N W h b H 2 W X 5 X q X k K w k M P o e B A 5 e q g e W I k 6 0 h j w 2 G r g 4 m z B y L r e j g v P O b U G 5 U B c f Y 2 W H O w H 1 I I 3 i / 6 n 7 s P s E o E 3 f z I E 0 J R 6 e S E 0 T 5 B 9 Z + G d 4 e J L Z V 3 e 5 s b L D S 0 C j z 1 w 4 Q i P c u K 4 F s h 4 G t n H j 2 A / M K 3 l l Y u c n I H 6 q z Y 0 t S Z K f d 0 U 8 n w A G z J 9 z G O F T i R x t D e 6 A J J N j D m 7 r 5 D s P B E L Z Q D b I + W s A / 3 T 8 o 8 W O Q S s r L w a m f y A s F 6 o X R Q k N s 5 W F t 2 G P G r 4 d o u w Y P s W O q A j W x R 3 H 5 m A L y c z y G 9 w y j D j + Q 6 v u p r 6 p k A b M Q t I T 5 z n s v T O B H o Y o L l T m r s o i 0 D x o m D z w U + S F 9 z + Y X B F E h Q b R I i v b n q C i V n N n l V H j V 5 n F 8 I c i E w 5 6 U C v E o E T n / Y 6 h D o r N v q E u 8 9 x i p F Q 8 c 7 s f Y 8 w o B P X l m n 4 W N V S H R l P s E V J m c T 3 + f 7 H P k i Y 8 M V S j B Q c s V g J l 3 k K O R S W p i r c o T 1 G P y m n / F D / 0 + o e H 1 d R I 5 Q m f 0 L M d 4 2 9 B h b p r z + a C q T F h w q x k V d 0 G 8 a J D B 5 9 r g d 9 I H 3 P Q 5 l x Z t O Y M t Z 6 I t Z 7 H l b L T l H L a c i 7 a c x 5 b z 0 Z b X s O W 1 a M s F b L k Q b b m I L R e l D 8 r n C O K c 1 M Z h y x + e E 3 B V Q q 4 S d F X C r h J 4 V U K v E n x V w q + S A K o k g U o i q J I M K g m h S l K o J I Y q y a G R H J o k h 0 Z y a L L + + Q B I c m g k h y b J o Z E c m i S H R n J o k h w a y Q F / C x e c b 7 e X r d u h F U H G M G x a 2 W T j h j a V 7 y T s N F Q 6 t z j s 9 f A f B t D g h p 8 v P B N e n Q 2 v z o V X 5 8 O r 1 8 K r C + H V x f B K n R O X q r g U b F T B R x W M V M F J F a x U w U s V z F T B T R P c N M F N E 9 w 0 w U 0 T 3 L R z d G g 7 K 7 h B p w B H M 7 r S z s f j 9 f 8 A U E s B A i 0 A F A A C A A g A i 4 O O V 8 s y x J e k A A A A 9 Q A A A B I A A A A A A A A A A A A A A A A A A A A A A E N v b m Z p Z y 9 Q Y W N r Y W d l L n h t b F B L A Q I t A B Q A A g A I A I u D j l d T c j g s m w A A A O E A A A A T A A A A A A A A A A A A A A A A A P A A A A B b Q 2 9 u d G V u d F 9 U e X B l c 1 0 u e G 1 s U E s B A i 0 A F A A C A A g A i 4 O O V 3 K f + x z u D A A A s U M A A B M A A A A A A A A A A A A A A A A A 2 A E A A E Z v c m 1 1 b G F z L 1 N l Y 3 R p b 2 4 x L m 1 Q S w U G A A A A A A M A A w D C A A A A E w 8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5 0 A A A A A A A B l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V u d H J 1 b T w v S X R l b V B h d G g + P C 9 J d G V t T G 9 j Y X R p b 2 4 + P F N 0 Y W J s Z U V u d H J p Z X M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x N W Y 1 M z c w L T R m Z j g t N G E y O S 1 i N z Q x L W Y z M T B m O T A 1 O D A 2 N i I g L z 4 8 R W 5 0 c n k g V H l w Z T 0 i U m V j b 3 Z l c n l U Y X J n Z X R D b 2 x 1 b W 4 i I F Z h b H V l P S J s M S I g L z 4 8 R W 5 0 c n k g V H l w Z T 0 i U m V j b 3 Z l c n l U Y X J n Z X R S b 3 c i I F Z h b H V l P S J s N S I g L z 4 8 R W 5 0 c n k g V H l w Z T 0 i U m V j b 3 Z l c n l U Y X J n Z X R T a G V l d C I g V m F s d W U 9 I n P Q q N C w 0 L H Q u 9 C + 0 L 1 f 0 K T Q v t G A 0 L z R g 9 C 7 0 Y s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M Y X N 0 V X B k Y X R l Z C I g V m F s d W U 9 I m Q y M D I z L T E y L T E 0 V D A 3 O j E x O j U 1 L j A 5 O D Q z N j V a I i A v P j x F b n R y e S B U e X B l P S J G a W x s Q 2 9 s d W 1 u V H l w Z X M i I F Z h b H V l P S J z Q X d B Q U F B Q U F B Q U F G Q l F B Q U F B Q U p D U U F G Q U F B R k F B P T 0 i I C 8 + P E V u d H J 5 I F R 5 c G U 9 I k Z p b G x D b 2 x 1 b W 5 O Y W 1 l c y I g V m F s d W U 9 I n N b J n F 1 b 3 Q 7 0 J j Q v d C 0 0 L X Q u t G B J n F 1 b 3 Q 7 L C Z x d W 9 0 O 2 N h c n J p Z X J f b m F t Z S Z x d W 9 0 O y w m c X V v d D t j b 3 V u d H J 5 X 2 9 m X 2 9 y a W d p b i Z x d W 9 0 O y w m c X V v d D t j b 2 5 0 Y W l u Z X J f b m 8 m c X V v d D s s J n F 1 b 3 Q 7 c 2 h p c H B l c l 9 u Y W 1 l J n F 1 b 3 Q 7 L C Z x d W 9 0 O 3 N o a X B w Z X J f a W 5 2 b 2 l j Z V 9 u b y Z x d W 9 0 O y w m c X V v d D t z a G l w c G V y X 2 l u d m 9 p Y 2 V f d m F s d W U m c X V v d D s s J n F 1 b 3 Q 7 c 2 h p c H B l c l 9 p b n Z v a W N l X 2 N 1 c n J l b m N 5 J n F 1 b 3 Q 7 L C Z x d W 9 0 O 2 N i b V 9 v Z l 9 j Y X J n b y Z x d W 9 0 O y w m c X V v d D t n c m 9 z c 1 9 3 Z W l n a H R f b 2 Z f Y 2 F y Z 2 8 m c X V v d D s s J n F 1 b 3 Q 7 c m 9 1 d G U m c X V v d D s s J n F 1 b 3 Q 7 0 K P R g d C 7 0 L 7 Q s t C 4 0 Y 8 g 0 L / Q v t G B 0 Y L Q s N C y 0 L r Q u C Z x d W 9 0 O y w m c X V v d D t o Y m x f b m 8 m c X V v d D s s J n F 1 b 3 Q 7 b W J s X 2 5 v J n F 1 b 3 Q 7 L C Z x d W 9 0 O 2 R h d G V f b 2 Z f Z G V w Y X J 0 d X J l J n F 1 b 3 Q 7 L C Z x d W 9 0 O 2 R h d G V f b 2 Z f Z G V s a X Z l c n k m c X V v d D s s J n F 1 b 3 Q 7 Y 2 9 u d G F p b m V y X 3 R 5 c G U m c X V v d D s s J n F 1 b 3 Q 7 c m F 0 Z S Z x d W 9 0 O y w m c X V v d D v Q o d G C 0 L 7 Q u N C 8 0 L 7 R g d G C 0 Y w g 0 Y L R g N C w 0 L 3 R g d C / 0 L 7 R g N G C 0 L j R g N C + 0 L L Q u t C 4 I F Z l b m R v c i 1 O Q 1 Y g 0 L P R g N G D 0 L f Q v t C y J n F 1 b 3 Q 7 L C Z x d W 9 0 O 1 R o Z S B j b 3 N 0 I G 9 m I H R y Y W 5 z c G 9 y d G F 0 a W 9 u J n F 1 b 3 Q 7 L C Z x d W 9 0 O 2 l u c 3 V y Y W 5 j Z V 9 j b 3 N 0 J n F 1 b 3 Q 7 L C Z x d W 9 0 O 2 N h c n J p Z X J f a W 5 2 b 2 l j Z V 9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Z W 5 0 c n V t L 0 F 1 d G 9 S Z W 1 v d m V k Q 2 9 s d W 1 u c z E u e 9 C Y 0 L 3 Q t N C 1 0 L r R g S w w f S Z x d W 9 0 O y w m c X V v d D t T Z W N 0 a W 9 u M S 9 D Z W 5 0 c n V t L 0 F 1 d G 9 S Z W 1 v d m V k Q 2 9 s d W 1 u c z E u e 2 N h c n J p Z X J f b m F t Z S w x f S Z x d W 9 0 O y w m c X V v d D t T Z W N 0 a W 9 u M S 9 D Z W 5 0 c n V t L 0 F 1 d G 9 S Z W 1 v d m V k Q 2 9 s d W 1 u c z E u e 2 N v d W 5 0 c n l f b 2 Z f b 3 J p Z 2 l u L D J 9 J n F 1 b 3 Q 7 L C Z x d W 9 0 O 1 N l Y 3 R p b 2 4 x L 0 N l b n R y d W 0 v Q X V 0 b 1 J l b W 9 2 Z W R D b 2 x 1 b W 5 z M S 5 7 Y 2 9 u d G F p b m V y X 2 5 v L D N 9 J n F 1 b 3 Q 7 L C Z x d W 9 0 O 1 N l Y 3 R p b 2 4 x L 0 N l b n R y d W 0 v Q X V 0 b 1 J l b W 9 2 Z W R D b 2 x 1 b W 5 z M S 5 7 c 2 h p c H B l c l 9 u Y W 1 l L D R 9 J n F 1 b 3 Q 7 L C Z x d W 9 0 O 1 N l Y 3 R p b 2 4 x L 0 N l b n R y d W 0 v Q X V 0 b 1 J l b W 9 2 Z W R D b 2 x 1 b W 5 z M S 5 7 c 2 h p c H B l c l 9 p b n Z v a W N l X 2 5 v L D V 9 J n F 1 b 3 Q 7 L C Z x d W 9 0 O 1 N l Y 3 R p b 2 4 x L 0 N l b n R y d W 0 v Q X V 0 b 1 J l b W 9 2 Z W R D b 2 x 1 b W 5 z M S 5 7 c 2 h p c H B l c l 9 p b n Z v a W N l X 3 Z h b H V l L D Z 9 J n F 1 b 3 Q 7 L C Z x d W 9 0 O 1 N l Y 3 R p b 2 4 x L 0 N l b n R y d W 0 v Q X V 0 b 1 J l b W 9 2 Z W R D b 2 x 1 b W 5 z M S 5 7 c 2 h p c H B l c l 9 p b n Z v a W N l X 2 N 1 c n J l b m N 5 L D d 9 J n F 1 b 3 Q 7 L C Z x d W 9 0 O 1 N l Y 3 R p b 2 4 x L 0 N l b n R y d W 0 v Q X V 0 b 1 J l b W 9 2 Z W R D b 2 x 1 b W 5 z M S 5 7 Y 2 J t X 2 9 m X 2 N h c m d v L D h 9 J n F 1 b 3 Q 7 L C Z x d W 9 0 O 1 N l Y 3 R p b 2 4 x L 0 N l b n R y d W 0 v Q X V 0 b 1 J l b W 9 2 Z W R D b 2 x 1 b W 5 z M S 5 7 Z 3 J v c 3 N f d 2 V p Z 2 h 0 X 2 9 m X 2 N h c m d v L D l 9 J n F 1 b 3 Q 7 L C Z x d W 9 0 O 1 N l Y 3 R p b 2 4 x L 0 N l b n R y d W 0 v Q X V 0 b 1 J l b W 9 2 Z W R D b 2 x 1 b W 5 z M S 5 7 c m 9 1 d G U s M T B 9 J n F 1 b 3 Q 7 L C Z x d W 9 0 O 1 N l Y 3 R p b 2 4 x L 0 N l b n R y d W 0 v Q X V 0 b 1 J l b W 9 2 Z W R D b 2 x 1 b W 5 z M S 5 7 0 K P R g d C 7 0 L 7 Q s t C 4 0 Y 8 g 0 L / Q v t G B 0 Y L Q s N C y 0 L r Q u C w x M X 0 m c X V v d D s s J n F 1 b 3 Q 7 U 2 V j d G l v b j E v Q 2 V u d H J 1 b S 9 B d X R v U m V t b 3 Z l Z E N v b H V t b n M x L n t o Y m x f b m 8 s M T J 9 J n F 1 b 3 Q 7 L C Z x d W 9 0 O 1 N l Y 3 R p b 2 4 x L 0 N l b n R y d W 0 v Q X V 0 b 1 J l b W 9 2 Z W R D b 2 x 1 b W 5 z M S 5 7 b W J s X 2 5 v L D E z f S Z x d W 9 0 O y w m c X V v d D t T Z W N 0 a W 9 u M S 9 D Z W 5 0 c n V t L 0 F 1 d G 9 S Z W 1 v d m V k Q 2 9 s d W 1 u c z E u e 2 R h d G V f b 2 Z f Z G V w Y X J 0 d X J l L D E 0 f S Z x d W 9 0 O y w m c X V v d D t T Z W N 0 a W 9 u M S 9 D Z W 5 0 c n V t L 0 F 1 d G 9 S Z W 1 v d m V k Q 2 9 s d W 1 u c z E u e 2 R h d G V f b 2 Z f Z G V s a X Z l c n k s M T V 9 J n F 1 b 3 Q 7 L C Z x d W 9 0 O 1 N l Y 3 R p b 2 4 x L 0 N l b n R y d W 0 v Q X V 0 b 1 J l b W 9 2 Z W R D b 2 x 1 b W 5 z M S 5 7 Y 2 9 u d G F p b m V y X 3 R 5 c G U s M T Z 9 J n F 1 b 3 Q 7 L C Z x d W 9 0 O 1 N l Y 3 R p b 2 4 x L 0 N l b n R y d W 0 v Q X V 0 b 1 J l b W 9 2 Z W R D b 2 x 1 b W 5 z M S 5 7 c m F 0 Z S w x N 3 0 m c X V v d D s s J n F 1 b 3 Q 7 U 2 V j d G l v b j E v Q 2 V u d H J 1 b S 9 B d X R v U m V t b 3 Z l Z E N v b H V t b n M x L n v Q o d G C 0 L 7 Q u N C 8 0 L 7 R g d G C 0 Y w g 0 Y L R g N C w 0 L 3 R g d C / 0 L 7 R g N G C 0 L j R g N C + 0 L L Q u t C 4 I F Z l b m R v c i 1 O Q 1 Y g 0 L P R g N G D 0 L f Q v t C y L D E 4 f S Z x d W 9 0 O y w m c X V v d D t T Z W N 0 a W 9 u M S 9 D Z W 5 0 c n V t L 0 F 1 d G 9 S Z W 1 v d m V k Q 2 9 s d W 1 u c z E u e 1 R o Z S B j b 3 N 0 I G 9 m I H R y Y W 5 z c G 9 y d G F 0 a W 9 u L D E 5 f S Z x d W 9 0 O y w m c X V v d D t T Z W N 0 a W 9 u M S 9 D Z W 5 0 c n V t L 0 F 1 d G 9 S Z W 1 v d m V k Q 2 9 s d W 1 u c z E u e 2 l u c 3 V y Y W 5 j Z V 9 j b 3 N 0 L D I w f S Z x d W 9 0 O y w m c X V v d D t T Z W N 0 a W 9 u M S 9 D Z W 5 0 c n V t L 0 F 1 d G 9 S Z W 1 v d m V k Q 2 9 s d W 1 u c z E u e 2 N h c n J p Z X J f a W 5 2 b 2 l j Z V 9 u b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N l b n R y d W 0 v Q X V 0 b 1 J l b W 9 2 Z W R D b 2 x 1 b W 5 z M S 5 7 0 J j Q v d C 0 0 L X Q u t G B L D B 9 J n F 1 b 3 Q 7 L C Z x d W 9 0 O 1 N l Y 3 R p b 2 4 x L 0 N l b n R y d W 0 v Q X V 0 b 1 J l b W 9 2 Z W R D b 2 x 1 b W 5 z M S 5 7 Y 2 F y c m l l c l 9 u Y W 1 l L D F 9 J n F 1 b 3 Q 7 L C Z x d W 9 0 O 1 N l Y 3 R p b 2 4 x L 0 N l b n R y d W 0 v Q X V 0 b 1 J l b W 9 2 Z W R D b 2 x 1 b W 5 z M S 5 7 Y 2 9 1 b n R y e V 9 v Z l 9 v c m l n a W 4 s M n 0 m c X V v d D s s J n F 1 b 3 Q 7 U 2 V j d G l v b j E v Q 2 V u d H J 1 b S 9 B d X R v U m V t b 3 Z l Z E N v b H V t b n M x L n t j b 2 5 0 Y W l u Z X J f b m 8 s M 3 0 m c X V v d D s s J n F 1 b 3 Q 7 U 2 V j d G l v b j E v Q 2 V u d H J 1 b S 9 B d X R v U m V t b 3 Z l Z E N v b H V t b n M x L n t z a G l w c G V y X 2 5 h b W U s N H 0 m c X V v d D s s J n F 1 b 3 Q 7 U 2 V j d G l v b j E v Q 2 V u d H J 1 b S 9 B d X R v U m V t b 3 Z l Z E N v b H V t b n M x L n t z a G l w c G V y X 2 l u d m 9 p Y 2 V f b m 8 s N X 0 m c X V v d D s s J n F 1 b 3 Q 7 U 2 V j d G l v b j E v Q 2 V u d H J 1 b S 9 B d X R v U m V t b 3 Z l Z E N v b H V t b n M x L n t z a G l w c G V y X 2 l u d m 9 p Y 2 V f d m F s d W U s N n 0 m c X V v d D s s J n F 1 b 3 Q 7 U 2 V j d G l v b j E v Q 2 V u d H J 1 b S 9 B d X R v U m V t b 3 Z l Z E N v b H V t b n M x L n t z a G l w c G V y X 2 l u d m 9 p Y 2 V f Y 3 V y c m V u Y 3 k s N 3 0 m c X V v d D s s J n F 1 b 3 Q 7 U 2 V j d G l v b j E v Q 2 V u d H J 1 b S 9 B d X R v U m V t b 3 Z l Z E N v b H V t b n M x L n t j Y m 1 f b 2 Z f Y 2 F y Z 2 8 s O H 0 m c X V v d D s s J n F 1 b 3 Q 7 U 2 V j d G l v b j E v Q 2 V u d H J 1 b S 9 B d X R v U m V t b 3 Z l Z E N v b H V t b n M x L n t n c m 9 z c 1 9 3 Z W l n a H R f b 2 Z f Y 2 F y Z 2 8 s O X 0 m c X V v d D s s J n F 1 b 3 Q 7 U 2 V j d G l v b j E v Q 2 V u d H J 1 b S 9 B d X R v U m V t b 3 Z l Z E N v b H V t b n M x L n t y b 3 V 0 Z S w x M H 0 m c X V v d D s s J n F 1 b 3 Q 7 U 2 V j d G l v b j E v Q 2 V u d H J 1 b S 9 B d X R v U m V t b 3 Z l Z E N v b H V t b n M x L n v Q o 9 G B 0 L v Q v t C y 0 L j R j y D Q v 9 C + 0 Y H R g t C w 0 L L Q u t C 4 L D E x f S Z x d W 9 0 O y w m c X V v d D t T Z W N 0 a W 9 u M S 9 D Z W 5 0 c n V t L 0 F 1 d G 9 S Z W 1 v d m V k Q 2 9 s d W 1 u c z E u e 2 h i b F 9 u b y w x M n 0 m c X V v d D s s J n F 1 b 3 Q 7 U 2 V j d G l v b j E v Q 2 V u d H J 1 b S 9 B d X R v U m V t b 3 Z l Z E N v b H V t b n M x L n t t Y m x f b m 8 s M T N 9 J n F 1 b 3 Q 7 L C Z x d W 9 0 O 1 N l Y 3 R p b 2 4 x L 0 N l b n R y d W 0 v Q X V 0 b 1 J l b W 9 2 Z W R D b 2 x 1 b W 5 z M S 5 7 Z G F 0 Z V 9 v Z l 9 k Z X B h c n R 1 c m U s M T R 9 J n F 1 b 3 Q 7 L C Z x d W 9 0 O 1 N l Y 3 R p b 2 4 x L 0 N l b n R y d W 0 v Q X V 0 b 1 J l b W 9 2 Z W R D b 2 x 1 b W 5 z M S 5 7 Z G F 0 Z V 9 v Z l 9 k Z W x p d m V y e S w x N X 0 m c X V v d D s s J n F 1 b 3 Q 7 U 2 V j d G l v b j E v Q 2 V u d H J 1 b S 9 B d X R v U m V t b 3 Z l Z E N v b H V t b n M x L n t j b 2 5 0 Y W l u Z X J f d H l w Z S w x N n 0 m c X V v d D s s J n F 1 b 3 Q 7 U 2 V j d G l v b j E v Q 2 V u d H J 1 b S 9 B d X R v U m V t b 3 Z l Z E N v b H V t b n M x L n t y Y X R l L D E 3 f S Z x d W 9 0 O y w m c X V v d D t T Z W N 0 a W 9 u M S 9 D Z W 5 0 c n V t L 0 F 1 d G 9 S Z W 1 v d m V k Q 2 9 s d W 1 u c z E u e 9 C h 0 Y L Q v t C 4 0 L z Q v t G B 0 Y L R j C D R g t G A 0 L D Q v d G B 0 L / Q v t G A 0 Y L Q u N G A 0 L 7 Q s t C 6 0 L g g V m V u Z G 9 y L U 5 D V i D Q s 9 G A 0 Y P Q t 9 C + 0 L I s M T h 9 J n F 1 b 3 Q 7 L C Z x d W 9 0 O 1 N l Y 3 R p b 2 4 x L 0 N l b n R y d W 0 v Q X V 0 b 1 J l b W 9 2 Z W R D b 2 x 1 b W 5 z M S 5 7 V G h l I G N v c 3 Q g b 2 Y g d H J h b n N w b 3 J 0 Y X R p b 2 4 s M T l 9 J n F 1 b 3 Q 7 L C Z x d W 9 0 O 1 N l Y 3 R p b 2 4 x L 0 N l b n R y d W 0 v Q X V 0 b 1 J l b W 9 2 Z W R D b 2 x 1 b W 5 z M S 5 7 a W 5 z d X J h b m N l X 2 N v c 3 Q s M j B 9 J n F 1 b 3 Q 7 L C Z x d W 9 0 O 1 N l Y 3 R p b 2 4 x L 0 N l b n R y d W 0 v Q X V 0 b 1 J l b W 9 2 Z W R D b 2 x 1 b W 5 z M S 5 7 Y 2 F y c m l l c l 9 p b n Z v a W N l X 2 5 v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x J T g z J U Q x J T g w J U Q x J T g x X 1 V T R D w v S X R l b V B h d G g + P C 9 J d G V t T G 9 j Y X R p b 2 4 + P F N 0 Y W J s Z U V u d H J p Z X M + P E V u d H J 5 I F R 5 c G U 9 I k Z p b G x D b 2 x 1 b W 5 U e X B l c y I g V m F s d W U 9 I n N D U V V B I i A v P j x F b n R y e S B U e X B l P S J O Y X Z p Z 2 F 0 a W 9 u U 3 R l c E 5 h b W U i I F Z h b H V l P S J z 0 J 3 Q s N C y 0 L j Q s 9 C w 0 Y b Q u N G P I i A v P j x F b n R y e S B U e X B l P S J G a W x s T G F z d F V w Z G F 0 Z W Q i I F Z h b H V l P S J k M j A y M y 0 x M i 0 x N F Q x M T o y O D o y M S 4 y N z k y M z Y x W i I g L z 4 8 R W 5 0 c n k g V H l w Z T 0 i R m l s b E V u Y W J s Z W Q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E 5 M z R j M G E t Y z F m M C 0 0 M j A x L T k x M W M t O W Z h Y W J k O T Y w O W Z j I i A v P j x F b n R y e S B U e X B l P S J S Z W N v d m V y e V R h c m d l d E N v b H V t b i I g V m F s d W U 9 I m w x I i A v P j x F b n R y e S B U e X B l P S J S Z W N v d m V y e V R h c m d l d F J v d y I g V m F s d W U 9 I m w 2 I i A v P j x F b n R y e S B U e X B l P S J S Z W N v d m V y e V R h c m d l d F N o Z W V 0 I i B W Y W x 1 Z T 0 i c 9 C b 0 L j R g d G C N C I g L z 4 8 R W 5 0 c n k g V H l w Z T 0 i R m l s b E N v d W 5 0 I i B W Y W x 1 Z T 0 i b D c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1 R h Y m x l I i A v P j x F b n R y e S B U e X B l P S J G a W x s V G F y Z 2 V 0 I i B W Y W x 1 Z T 0 i c 9 C a 0 Y P R g N G B X 1 V T R C I g L z 4 8 R W 5 0 c n k g V H l w Z T 0 i R m l s b E N v b H V t b k 5 h b W V z I i B W Y W x 1 Z T 0 i c 1 s m c X V v d D v Q l N C w 0 Y L Q s C Z x d W 9 0 O y w m c X V v d D v Q m t G D 0 Y D R g S Z x d W 9 0 O y w m c X V v d D v Q n N C w 0 L r R g d C 4 0 L z Q s N C 7 0 Y z Q v d G L 0 L k g 0 L r R g 9 G A 0 Y E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N l b G V j d E R h d G U v 0 J f Q s N C / 0 L 7 Q u 9 C 9 0 L X Q v d C 4 0 L U g 0 L L Q v d C 4 0 L c u e 9 C f 0 L 7 Q u 9 G M 0 L f Q v t C y 0 L D R g t C 1 0 L v R j N G B 0 L r Q u N C 5 L D B 9 J n F 1 b 3 Q 7 L C Z x d W 9 0 O 0 t l e U N v b H V t b k N v d W 5 0 J n F 1 b 3 Q 7 O j F 9 X S w m c X V v d D t j b 2 x 1 b W 5 J Z G V u d G l 0 a W V z J n F 1 b 3 Q 7 O l s m c X V v d D t T Z W N 0 a W 9 u M S / Q m t G D 0 Y D R g V 9 V U 0 Q v 0 J j Q t 9 C 8 0 L X Q v d C 1 0 L 3 Q v d G L 0 L k g 0 Y L Q u N C / L n v Q l N C w 0 Y L Q s C w x f S Z x d W 9 0 O y w m c X V v d D t T Z W N 0 a W 9 u M S / Q m t G D 0 Y D R g V 9 V U 0 Q v 0 J j Q t 9 C 8 0 L X Q v d C 1 0 L 3 Q v d G L 0 L k g 0 Y L Q u N C / L n v Q m t G D 0 Y D R g S w y f S Z x d W 9 0 O y w m c X V v d D t T Z W N 0 a W 9 u M S / Q m t G D 0 Y D R g V 9 V U 0 Q v 0 J T Q v t C x 0 L D Q s t C 7 0 L X Q v S D Q v 9 C + 0 L v R j N C 3 0 L 7 Q s t C w 0 Y L Q t d C 7 0 Y z R g d C 6 0 L j Q u S D Q v t C x 0 Y r Q t d C 6 0 Y I u e 9 C c 0 L D Q u t G B 0 L j Q v N C w 0 L v R j N C 9 0 Y v Q u S D Q u t G D 0 Y D R g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m t G D 0 Y D R g V 9 V U 0 Q v 0 J j Q t 9 C 8 0 L X Q v d C 1 0 L 3 Q v d G L 0 L k g 0 Y L Q u N C / L n v Q l N C w 0 Y L Q s C w x f S Z x d W 9 0 O y w m c X V v d D t T Z W N 0 a W 9 u M S / Q m t G D 0 Y D R g V 9 V U 0 Q v 0 J j Q t 9 C 8 0 L X Q v d C 1 0 L 3 Q v d G L 0 L k g 0 Y L Q u N C / L n v Q m t G D 0 Y D R g S w y f S Z x d W 9 0 O y w m c X V v d D t T Z W N 0 a W 9 u M S / Q m t G D 0 Y D R g V 9 V U 0 Q v 0 J T Q v t C x 0 L D Q s t C 7 0 L X Q v S D Q v 9 C + 0 L v R j N C 3 0 L 7 Q s t C w 0 Y L Q t d C 7 0 Y z R g d C 6 0 L j Q u S D Q v t C x 0 Y r Q t d C 6 0 Y I u e 9 C c 0 L D Q u t G B 0 L j Q v N C w 0 L v R j N C 9 0 Y v Q u S D Q u t G D 0 Y D R g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T Z W x l Y 3 R E Y X R l L 9 C X 0 L D Q v 9 C + 0 L v Q v d C 1 0 L 3 Q u N C 1 I N C y 0 L 3 Q u N C 3 L n v Q n 9 C + 0 L v R j N C 3 0 L 7 Q s t C w 0 Y L Q t d C 7 0 Y z R g d C 6 0 L j Q u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l u d l 9 u b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y N l Q w O D o x M D o 1 N i 4 0 O D c 5 N j g 5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J b n Z f b m 8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l 9 u b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u d l 9 u b y 9 B d X R v U m V t b 3 Z l Z E N v b H V t b n M x L n t D b 2 x 1 b W 4 x L D B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b G V j d E R h d G U 8 L 0 l 0 Z W 1 Q Y X R o P j w v S X R l b U x v Y 2 F 0 a W 9 u P j x T d G F i b G V F b n R y a W V z P j x F b n R y e S B U e X B l P S J G a W x s Q 2 9 s d W 1 u V H l w Z X M i I F Z h b H V l P S J z Q U F B Q U F B Q U F B Q U F B Q U F B Q U J R V U Z B Q U F B Q U F B Q U F B Q U F B Q U F B Q 1 F r Q U F B Q U F B Q V V G Q l F V Q U F B T T 0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M Y X N 0 V X B k Y X R l Z C I g V m F s d W U 9 I m Q y M D I z L T E x L T A x V D E x O j Q 3 O j E 2 L j A 0 M D k 5 N D B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R m l s b E N v b H V t b k 5 h b W V z I i B W Y W x 1 Z T 0 i c 1 s m c X V v d D t j Y X J y a W V y X 2 5 h b W U m c X V v d D s s J n F 1 b 3 Q 7 Y 2 9 u c 2 l n b m V l X 2 5 h b W U m c X V v d D s s J n F 1 b 3 Q 7 b G 9 0 X 2 5 1 b S Z x d W 9 0 O y w m c X V v d D t i d F 9 u d W 0 m c X V v d D s s J n F 1 b 3 Q 7 Y 2 9 u d G F p b m V y X 2 5 v J n F 1 b 3 Q 7 L C Z x d W 9 0 O 2 N v b n R h a W 5 l c l 9 0 e X B l J n F 1 b 3 Q 7 L C Z x d W 9 0 O 3 N o a X B w Z X J f b m F t Z S Z x d W 9 0 O y w m c X V v d D t z a G l w c G V y X 2 l u d m 9 p Y 2 V f b m 8 m c X V v d D s s J n F 1 b 3 Q 7 c 2 h p c H B l c l 9 p b n Z v a W N l X 3 Z h b H V l J n F 1 b 3 Q 7 L C Z x d W 9 0 O 3 N o a X B w Z X J f a W 5 2 b 2 l j Z V 9 j d X J y Z W 5 j e S Z x d W 9 0 O y w m c X V v d D t j Y X J n b 1 9 k Z X N j c m l w d G l v b i Z x d W 9 0 O y w m c X V v d D t j Y X J n b 1 9 0 e X B l J n F 1 b 3 Q 7 L C Z x d W 9 0 O 2 N i b V 9 v Z l 9 j Y X J n b y Z x d W 9 0 O y w m c X V v d D t j Y m 1 f b 2 Z f Y 2 9 u d G F p b m V y J n F 1 b 3 Q 7 L C Z x d W 9 0 O 2 d y b 3 N z X 3 d l a W d o d F 9 v Z l 9 j Y X J n b y Z x d W 9 0 O y w m c X V v d D t y b 3 V 0 Z S Z x d W 9 0 O y w m c X V v d D t p b m N v d G V y b X M m c X V v d D s s J n F 1 b 3 Q 7 c 2 V y d m l j Z V 9 0 e X B l J n F 1 b 3 Q 7 L C Z x d W 9 0 O 2 N v d W 5 0 c n l f b 2 Z f b 3 J p Z 2 l u J n F 1 b 3 Q 7 L C Z x d W 9 0 O 3 B v a W 5 0 X 2 9 m X 2 9 y a W d p b i Z x d W 9 0 O y w m c X V v d D t w b 2 l u d F 9 v Z l 9 s b 2 F k a W 5 n X 2 R l c G F y d H V y Z S Z x d W 9 0 O y w m c X V v d D t 0 c m F u c 3 N o a X B t Z W 5 0 X 3 B v a W 5 0 J n F 1 b 3 Q 7 L C Z x d W 9 0 O 2 Z p b m F s X 3 B v c n Q m c X V v d D s s J n F 1 b 3 Q 7 d m V z c 2 V s X 2 5 h b W U m c X V v d D s s J n F 1 b 3 Q 7 a G J s X 2 5 v J n F 1 b 3 Q 7 L C Z x d W 9 0 O 2 1 i b F 9 u b y Z x d W 9 0 O y w m c X V v d D t h Z G R f Z G 9 j J n F 1 b 3 Q 7 L C Z x d W 9 0 O 2 R h d G V f b 2 Z f Z G V w Y X J 0 d X J l J n F 1 b 3 Q 7 L C Z x d W 9 0 O 2 R h d G V f b 2 Z f Z G V s a X Z l c n k m c X V v d D s s J n F 1 b 3 Q 7 Z G V s a X Z l c n l f c G 9 p b n Q m c X V v d D s s J n F 1 b 3 Q 7 Z m l u Y W x f Z G V z d G l u Y X R p b 2 5 f c G 9 p b n Q m c X V v d D s s J n F 1 b 3 Q 7 Y 2 9 1 b n R y e V 9 v Z l 9 k Z X N 0 a W 5 h d G l v b i Z x d W 9 0 O y w m c X V v d D t j d X J y Z W 5 j e S Z x d W 9 0 O y w m c X V v d D t j Y X J y a W V y X 2 l u d m 9 p Y 2 V f b m 8 m c X V v d D s s J n F 1 b 3 Q 7 c m F 0 Z S Z x d W 9 0 O y w m c X V v d D t 0 c m F u c 3 B v c n R h d G l v b l 9 j b 3 N 0 J n F 1 b 3 Q 7 L C Z x d W 9 0 O 2 l u c 3 V y Y W 5 j Z V 9 j b 3 N 0 J n F 1 b 3 Q 7 L C Z x d W 9 0 O 3 R v d G F s X 2 N v c 3 Q m c X V v d D s s J n F 1 b 3 Q 7 Y 2 F y c m l l c l 9 j b 2 5 0 c m F j d F 9 u b y Z x d W 9 0 O y w m c X V v d D v Q o 9 G B 0 L v Q v t C y 0 L j R j y D Q v 9 C + 0 Y H R g t C w 0 L L Q u t C 4 J n F 1 b 3 Q 7 L C Z x d W 9 0 O 9 C Y 0 L 3 Q t N C 1 0 L r R g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x l Y 3 R E Y X R l L 0 F 1 d G 9 S Z W 1 v d m V k Q 2 9 s d W 1 u c z E u e 2 N h c n J p Z X J f b m F t Z S w w f S Z x d W 9 0 O y w m c X V v d D t T Z W N 0 a W 9 u M S 9 T Z W x l Y 3 R E Y X R l L 0 F 1 d G 9 S Z W 1 v d m V k Q 2 9 s d W 1 u c z E u e 2 N v b n N p Z 2 5 l Z V 9 u Y W 1 l L D F 9 J n F 1 b 3 Q 7 L C Z x d W 9 0 O 1 N l Y 3 R p b 2 4 x L 1 N l b G V j d E R h d G U v Q X V 0 b 1 J l b W 9 2 Z W R D b 2 x 1 b W 5 z M S 5 7 b G 9 0 X 2 5 1 b S w y f S Z x d W 9 0 O y w m c X V v d D t T Z W N 0 a W 9 u M S 9 T Z W x l Y 3 R E Y X R l L 0 F 1 d G 9 S Z W 1 v d m V k Q 2 9 s d W 1 u c z E u e 2 J 0 X 2 5 1 b S w z f S Z x d W 9 0 O y w m c X V v d D t T Z W N 0 a W 9 u M S 9 T Z W x l Y 3 R E Y X R l L 0 F 1 d G 9 S Z W 1 v d m V k Q 2 9 s d W 1 u c z E u e 2 N v b n R h a W 5 l c l 9 u b y w 0 f S Z x d W 9 0 O y w m c X V v d D t T Z W N 0 a W 9 u M S 9 T Z W x l Y 3 R E Y X R l L 0 F 1 d G 9 S Z W 1 v d m V k Q 2 9 s d W 1 u c z E u e 2 N v b n R h a W 5 l c l 9 0 e X B l L D V 9 J n F 1 b 3 Q 7 L C Z x d W 9 0 O 1 N l Y 3 R p b 2 4 x L 1 N l b G V j d E R h d G U v Q X V 0 b 1 J l b W 9 2 Z W R D b 2 x 1 b W 5 z M S 5 7 c 2 h p c H B l c l 9 u Y W 1 l L D Z 9 J n F 1 b 3 Q 7 L C Z x d W 9 0 O 1 N l Y 3 R p b 2 4 x L 1 N l b G V j d E R h d G U v Q X V 0 b 1 J l b W 9 2 Z W R D b 2 x 1 b W 5 z M S 5 7 c 2 h p c H B l c l 9 p b n Z v a W N l X 2 5 v L D d 9 J n F 1 b 3 Q 7 L C Z x d W 9 0 O 1 N l Y 3 R p b 2 4 x L 1 N l b G V j d E R h d G U v Q X V 0 b 1 J l b W 9 2 Z W R D b 2 x 1 b W 5 z M S 5 7 c 2 h p c H B l c l 9 p b n Z v a W N l X 3 Z h b H V l L D h 9 J n F 1 b 3 Q 7 L C Z x d W 9 0 O 1 N l Y 3 R p b 2 4 x L 1 N l b G V j d E R h d G U v Q X V 0 b 1 J l b W 9 2 Z W R D b 2 x 1 b W 5 z M S 5 7 c 2 h p c H B l c l 9 p b n Z v a W N l X 2 N 1 c n J l b m N 5 L D l 9 J n F 1 b 3 Q 7 L C Z x d W 9 0 O 1 N l Y 3 R p b 2 4 x L 1 N l b G V j d E R h d G U v Q X V 0 b 1 J l b W 9 2 Z W R D b 2 x 1 b W 5 z M S 5 7 Y 2 F y Z 2 9 f Z G V z Y 3 J p c H R p b 2 4 s M T B 9 J n F 1 b 3 Q 7 L C Z x d W 9 0 O 1 N l Y 3 R p b 2 4 x L 1 N l b G V j d E R h d G U v Q X V 0 b 1 J l b W 9 2 Z W R D b 2 x 1 b W 5 z M S 5 7 Y 2 F y Z 2 9 f d H l w Z S w x M X 0 m c X V v d D s s J n F 1 b 3 Q 7 U 2 V j d G l v b j E v U 2 V s Z W N 0 R G F 0 Z S 9 B d X R v U m V t b 3 Z l Z E N v b H V t b n M x L n t j Y m 1 f b 2 Z f Y 2 F y Z 2 8 s M T J 9 J n F 1 b 3 Q 7 L C Z x d W 9 0 O 1 N l Y 3 R p b 2 4 x L 1 N l b G V j d E R h d G U v Q X V 0 b 1 J l b W 9 2 Z W R D b 2 x 1 b W 5 z M S 5 7 Y 2 J t X 2 9 m X 2 N v b n R h a W 5 l c i w x M 3 0 m c X V v d D s s J n F 1 b 3 Q 7 U 2 V j d G l v b j E v U 2 V s Z W N 0 R G F 0 Z S 9 B d X R v U m V t b 3 Z l Z E N v b H V t b n M x L n t n c m 9 z c 1 9 3 Z W l n a H R f b 2 Z f Y 2 F y Z 2 8 s M T R 9 J n F 1 b 3 Q 7 L C Z x d W 9 0 O 1 N l Y 3 R p b 2 4 x L 1 N l b G V j d E R h d G U v Q X V 0 b 1 J l b W 9 2 Z W R D b 2 x 1 b W 5 z M S 5 7 c m 9 1 d G U s M T V 9 J n F 1 b 3 Q 7 L C Z x d W 9 0 O 1 N l Y 3 R p b 2 4 x L 1 N l b G V j d E R h d G U v Q X V 0 b 1 J l b W 9 2 Z W R D b 2 x 1 b W 5 z M S 5 7 a W 5 j b 3 R l c m 1 z L D E 2 f S Z x d W 9 0 O y w m c X V v d D t T Z W N 0 a W 9 u M S 9 T Z W x l Y 3 R E Y X R l L 0 F 1 d G 9 S Z W 1 v d m V k Q 2 9 s d W 1 u c z E u e 3 N l c n Z p Y 2 V f d H l w Z S w x N 3 0 m c X V v d D s s J n F 1 b 3 Q 7 U 2 V j d G l v b j E v U 2 V s Z W N 0 R G F 0 Z S 9 B d X R v U m V t b 3 Z l Z E N v b H V t b n M x L n t j b 3 V u d H J 5 X 2 9 m X 2 9 y a W d p b i w x O H 0 m c X V v d D s s J n F 1 b 3 Q 7 U 2 V j d G l v b j E v U 2 V s Z W N 0 R G F 0 Z S 9 B d X R v U m V t b 3 Z l Z E N v b H V t b n M x L n t w b 2 l u d F 9 v Z l 9 v c m l n a W 4 s M T l 9 J n F 1 b 3 Q 7 L C Z x d W 9 0 O 1 N l Y 3 R p b 2 4 x L 1 N l b G V j d E R h d G U v Q X V 0 b 1 J l b W 9 2 Z W R D b 2 x 1 b W 5 z M S 5 7 c G 9 p b n R f b 2 Z f b G 9 h Z G l u Z 1 9 k Z X B h c n R 1 c m U s M j B 9 J n F 1 b 3 Q 7 L C Z x d W 9 0 O 1 N l Y 3 R p b 2 4 x L 1 N l b G V j d E R h d G U v Q X V 0 b 1 J l b W 9 2 Z W R D b 2 x 1 b W 5 z M S 5 7 d H J h b n N z a G l w b W V u d F 9 w b 2 l u d C w y M X 0 m c X V v d D s s J n F 1 b 3 Q 7 U 2 V j d G l v b j E v U 2 V s Z W N 0 R G F 0 Z S 9 B d X R v U m V t b 3 Z l Z E N v b H V t b n M x L n t m a W 5 h b F 9 w b 3 J 0 L D I y f S Z x d W 9 0 O y w m c X V v d D t T Z W N 0 a W 9 u M S 9 T Z W x l Y 3 R E Y X R l L 0 F 1 d G 9 S Z W 1 v d m V k Q 2 9 s d W 1 u c z E u e 3 Z l c 3 N l b F 9 u Y W 1 l L D I z f S Z x d W 9 0 O y w m c X V v d D t T Z W N 0 a W 9 u M S 9 T Z W x l Y 3 R E Y X R l L 0 F 1 d G 9 S Z W 1 v d m V k Q 2 9 s d W 1 u c z E u e 2 h i b F 9 u b y w y N H 0 m c X V v d D s s J n F 1 b 3 Q 7 U 2 V j d G l v b j E v U 2 V s Z W N 0 R G F 0 Z S 9 B d X R v U m V t b 3 Z l Z E N v b H V t b n M x L n t t Y m x f b m 8 s M j V 9 J n F 1 b 3 Q 7 L C Z x d W 9 0 O 1 N l Y 3 R p b 2 4 x L 1 N l b G V j d E R h d G U v Q X V 0 b 1 J l b W 9 2 Z W R D b 2 x 1 b W 5 z M S 5 7 Y W R k X 2 R v Y y w y N n 0 m c X V v d D s s J n F 1 b 3 Q 7 U 2 V j d G l v b j E v U 2 V s Z W N 0 R G F 0 Z S 9 B d X R v U m V t b 3 Z l Z E N v b H V t b n M x L n t k Y X R l X 2 9 m X 2 R l c G F y d H V y Z S w y N 3 0 m c X V v d D s s J n F 1 b 3 Q 7 U 2 V j d G l v b j E v U 2 V s Z W N 0 R G F 0 Z S 9 B d X R v U m V t b 3 Z l Z E N v b H V t b n M x L n t k Y X R l X 2 9 m X 2 R l b G l 2 Z X J 5 L D I 4 f S Z x d W 9 0 O y w m c X V v d D t T Z W N 0 a W 9 u M S 9 T Z W x l Y 3 R E Y X R l L 0 F 1 d G 9 S Z W 1 v d m V k Q 2 9 s d W 1 u c z E u e 2 R l b G l 2 Z X J 5 X 3 B v a W 5 0 L D I 5 f S Z x d W 9 0 O y w m c X V v d D t T Z W N 0 a W 9 u M S 9 T Z W x l Y 3 R E Y X R l L 0 F 1 d G 9 S Z W 1 v d m V k Q 2 9 s d W 1 u c z E u e 2 Z p b m F s X 2 R l c 3 R p b m F 0 a W 9 u X 3 B v a W 5 0 L D M w f S Z x d W 9 0 O y w m c X V v d D t T Z W N 0 a W 9 u M S 9 T Z W x l Y 3 R E Y X R l L 0 F 1 d G 9 S Z W 1 v d m V k Q 2 9 s d W 1 u c z E u e 2 N v d W 5 0 c n l f b 2 Z f Z G V z d G l u Y X R p b 2 4 s M z F 9 J n F 1 b 3 Q 7 L C Z x d W 9 0 O 1 N l Y 3 R p b 2 4 x L 1 N l b G V j d E R h d G U v Q X V 0 b 1 J l b W 9 2 Z W R D b 2 x 1 b W 5 z M S 5 7 Y 3 V y c m V u Y 3 k s M z J 9 J n F 1 b 3 Q 7 L C Z x d W 9 0 O 1 N l Y 3 R p b 2 4 x L 1 N l b G V j d E R h d G U v Q X V 0 b 1 J l b W 9 2 Z W R D b 2 x 1 b W 5 z M S 5 7 Y 2 F y c m l l c l 9 p b n Z v a W N l X 2 5 v L D M z f S Z x d W 9 0 O y w m c X V v d D t T Z W N 0 a W 9 u M S 9 T Z W x l Y 3 R E Y X R l L 0 F 1 d G 9 S Z W 1 v d m V k Q 2 9 s d W 1 u c z E u e 3 J h d G U s M z R 9 J n F 1 b 3 Q 7 L C Z x d W 9 0 O 1 N l Y 3 R p b 2 4 x L 1 N l b G V j d E R h d G U v Q X V 0 b 1 J l b W 9 2 Z W R D b 2 x 1 b W 5 z M S 5 7 d H J h b n N w b 3 J 0 Y X R p b 2 5 f Y 2 9 z d C w z N X 0 m c X V v d D s s J n F 1 b 3 Q 7 U 2 V j d G l v b j E v U 2 V s Z W N 0 R G F 0 Z S 9 B d X R v U m V t b 3 Z l Z E N v b H V t b n M x L n t p b n N 1 c m F u Y 2 V f Y 2 9 z d C w z N n 0 m c X V v d D s s J n F 1 b 3 Q 7 U 2 V j d G l v b j E v U 2 V s Z W N 0 R G F 0 Z S 9 B d X R v U m V t b 3 Z l Z E N v b H V t b n M x L n t 0 b 3 R h b F 9 j b 3 N 0 L D M 3 f S Z x d W 9 0 O y w m c X V v d D t T Z W N 0 a W 9 u M S 9 T Z W x l Y 3 R E Y X R l L 0 F 1 d G 9 S Z W 1 v d m V k Q 2 9 s d W 1 u c z E u e 2 N h c n J p Z X J f Y 2 9 u d H J h Y 3 R f b m 8 s M z h 9 J n F 1 b 3 Q 7 L C Z x d W 9 0 O 1 N l Y 3 R p b 2 4 x L 1 N l b G V j d E R h d G U v Q X V 0 b 1 J l b W 9 2 Z W R D b 2 x 1 b W 5 z M S 5 7 0 K P R g d C 7 0 L 7 Q s t C 4 0 Y 8 g 0 L / Q v t G B 0 Y L Q s N C y 0 L r Q u C w z O X 0 m c X V v d D s s J n F 1 b 3 Q 7 U 2 V j d G l v b j E v U 2 V s Z W N 0 R G F 0 Z S 9 B d X R v U m V t b 3 Z l Z E N v b H V t b n M x L n v Q m N C 9 0 L T Q t d C 6 0 Y E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T Z W x l Y 3 R E Y X R l L 0 F 1 d G 9 S Z W 1 v d m V k Q 2 9 s d W 1 u c z E u e 2 N h c n J p Z X J f b m F t Z S w w f S Z x d W 9 0 O y w m c X V v d D t T Z W N 0 a W 9 u M S 9 T Z W x l Y 3 R E Y X R l L 0 F 1 d G 9 S Z W 1 v d m V k Q 2 9 s d W 1 u c z E u e 2 N v b n N p Z 2 5 l Z V 9 u Y W 1 l L D F 9 J n F 1 b 3 Q 7 L C Z x d W 9 0 O 1 N l Y 3 R p b 2 4 x L 1 N l b G V j d E R h d G U v Q X V 0 b 1 J l b W 9 2 Z W R D b 2 x 1 b W 5 z M S 5 7 b G 9 0 X 2 5 1 b S w y f S Z x d W 9 0 O y w m c X V v d D t T Z W N 0 a W 9 u M S 9 T Z W x l Y 3 R E Y X R l L 0 F 1 d G 9 S Z W 1 v d m V k Q 2 9 s d W 1 u c z E u e 2 J 0 X 2 5 1 b S w z f S Z x d W 9 0 O y w m c X V v d D t T Z W N 0 a W 9 u M S 9 T Z W x l Y 3 R E Y X R l L 0 F 1 d G 9 S Z W 1 v d m V k Q 2 9 s d W 1 u c z E u e 2 N v b n R h a W 5 l c l 9 u b y w 0 f S Z x d W 9 0 O y w m c X V v d D t T Z W N 0 a W 9 u M S 9 T Z W x l Y 3 R E Y X R l L 0 F 1 d G 9 S Z W 1 v d m V k Q 2 9 s d W 1 u c z E u e 2 N v b n R h a W 5 l c l 9 0 e X B l L D V 9 J n F 1 b 3 Q 7 L C Z x d W 9 0 O 1 N l Y 3 R p b 2 4 x L 1 N l b G V j d E R h d G U v Q X V 0 b 1 J l b W 9 2 Z W R D b 2 x 1 b W 5 z M S 5 7 c 2 h p c H B l c l 9 u Y W 1 l L D Z 9 J n F 1 b 3 Q 7 L C Z x d W 9 0 O 1 N l Y 3 R p b 2 4 x L 1 N l b G V j d E R h d G U v Q X V 0 b 1 J l b W 9 2 Z W R D b 2 x 1 b W 5 z M S 5 7 c 2 h p c H B l c l 9 p b n Z v a W N l X 2 5 v L D d 9 J n F 1 b 3 Q 7 L C Z x d W 9 0 O 1 N l Y 3 R p b 2 4 x L 1 N l b G V j d E R h d G U v Q X V 0 b 1 J l b W 9 2 Z W R D b 2 x 1 b W 5 z M S 5 7 c 2 h p c H B l c l 9 p b n Z v a W N l X 3 Z h b H V l L D h 9 J n F 1 b 3 Q 7 L C Z x d W 9 0 O 1 N l Y 3 R p b 2 4 x L 1 N l b G V j d E R h d G U v Q X V 0 b 1 J l b W 9 2 Z W R D b 2 x 1 b W 5 z M S 5 7 c 2 h p c H B l c l 9 p b n Z v a W N l X 2 N 1 c n J l b m N 5 L D l 9 J n F 1 b 3 Q 7 L C Z x d W 9 0 O 1 N l Y 3 R p b 2 4 x L 1 N l b G V j d E R h d G U v Q X V 0 b 1 J l b W 9 2 Z W R D b 2 x 1 b W 5 z M S 5 7 Y 2 F y Z 2 9 f Z G V z Y 3 J p c H R p b 2 4 s M T B 9 J n F 1 b 3 Q 7 L C Z x d W 9 0 O 1 N l Y 3 R p b 2 4 x L 1 N l b G V j d E R h d G U v Q X V 0 b 1 J l b W 9 2 Z W R D b 2 x 1 b W 5 z M S 5 7 Y 2 F y Z 2 9 f d H l w Z S w x M X 0 m c X V v d D s s J n F 1 b 3 Q 7 U 2 V j d G l v b j E v U 2 V s Z W N 0 R G F 0 Z S 9 B d X R v U m V t b 3 Z l Z E N v b H V t b n M x L n t j Y m 1 f b 2 Z f Y 2 F y Z 2 8 s M T J 9 J n F 1 b 3 Q 7 L C Z x d W 9 0 O 1 N l Y 3 R p b 2 4 x L 1 N l b G V j d E R h d G U v Q X V 0 b 1 J l b W 9 2 Z W R D b 2 x 1 b W 5 z M S 5 7 Y 2 J t X 2 9 m X 2 N v b n R h a W 5 l c i w x M 3 0 m c X V v d D s s J n F 1 b 3 Q 7 U 2 V j d G l v b j E v U 2 V s Z W N 0 R G F 0 Z S 9 B d X R v U m V t b 3 Z l Z E N v b H V t b n M x L n t n c m 9 z c 1 9 3 Z W l n a H R f b 2 Z f Y 2 F y Z 2 8 s M T R 9 J n F 1 b 3 Q 7 L C Z x d W 9 0 O 1 N l Y 3 R p b 2 4 x L 1 N l b G V j d E R h d G U v Q X V 0 b 1 J l b W 9 2 Z W R D b 2 x 1 b W 5 z M S 5 7 c m 9 1 d G U s M T V 9 J n F 1 b 3 Q 7 L C Z x d W 9 0 O 1 N l Y 3 R p b 2 4 x L 1 N l b G V j d E R h d G U v Q X V 0 b 1 J l b W 9 2 Z W R D b 2 x 1 b W 5 z M S 5 7 a W 5 j b 3 R l c m 1 z L D E 2 f S Z x d W 9 0 O y w m c X V v d D t T Z W N 0 a W 9 u M S 9 T Z W x l Y 3 R E Y X R l L 0 F 1 d G 9 S Z W 1 v d m V k Q 2 9 s d W 1 u c z E u e 3 N l c n Z p Y 2 V f d H l w Z S w x N 3 0 m c X V v d D s s J n F 1 b 3 Q 7 U 2 V j d G l v b j E v U 2 V s Z W N 0 R G F 0 Z S 9 B d X R v U m V t b 3 Z l Z E N v b H V t b n M x L n t j b 3 V u d H J 5 X 2 9 m X 2 9 y a W d p b i w x O H 0 m c X V v d D s s J n F 1 b 3 Q 7 U 2 V j d G l v b j E v U 2 V s Z W N 0 R G F 0 Z S 9 B d X R v U m V t b 3 Z l Z E N v b H V t b n M x L n t w b 2 l u d F 9 v Z l 9 v c m l n a W 4 s M T l 9 J n F 1 b 3 Q 7 L C Z x d W 9 0 O 1 N l Y 3 R p b 2 4 x L 1 N l b G V j d E R h d G U v Q X V 0 b 1 J l b W 9 2 Z W R D b 2 x 1 b W 5 z M S 5 7 c G 9 p b n R f b 2 Z f b G 9 h Z G l u Z 1 9 k Z X B h c n R 1 c m U s M j B 9 J n F 1 b 3 Q 7 L C Z x d W 9 0 O 1 N l Y 3 R p b 2 4 x L 1 N l b G V j d E R h d G U v Q X V 0 b 1 J l b W 9 2 Z W R D b 2 x 1 b W 5 z M S 5 7 d H J h b n N z a G l w b W V u d F 9 w b 2 l u d C w y M X 0 m c X V v d D s s J n F 1 b 3 Q 7 U 2 V j d G l v b j E v U 2 V s Z W N 0 R G F 0 Z S 9 B d X R v U m V t b 3 Z l Z E N v b H V t b n M x L n t m a W 5 h b F 9 w b 3 J 0 L D I y f S Z x d W 9 0 O y w m c X V v d D t T Z W N 0 a W 9 u M S 9 T Z W x l Y 3 R E Y X R l L 0 F 1 d G 9 S Z W 1 v d m V k Q 2 9 s d W 1 u c z E u e 3 Z l c 3 N l b F 9 u Y W 1 l L D I z f S Z x d W 9 0 O y w m c X V v d D t T Z W N 0 a W 9 u M S 9 T Z W x l Y 3 R E Y X R l L 0 F 1 d G 9 S Z W 1 v d m V k Q 2 9 s d W 1 u c z E u e 2 h i b F 9 u b y w y N H 0 m c X V v d D s s J n F 1 b 3 Q 7 U 2 V j d G l v b j E v U 2 V s Z W N 0 R G F 0 Z S 9 B d X R v U m V t b 3 Z l Z E N v b H V t b n M x L n t t Y m x f b m 8 s M j V 9 J n F 1 b 3 Q 7 L C Z x d W 9 0 O 1 N l Y 3 R p b 2 4 x L 1 N l b G V j d E R h d G U v Q X V 0 b 1 J l b W 9 2 Z W R D b 2 x 1 b W 5 z M S 5 7 Y W R k X 2 R v Y y w y N n 0 m c X V v d D s s J n F 1 b 3 Q 7 U 2 V j d G l v b j E v U 2 V s Z W N 0 R G F 0 Z S 9 B d X R v U m V t b 3 Z l Z E N v b H V t b n M x L n t k Y X R l X 2 9 m X 2 R l c G F y d H V y Z S w y N 3 0 m c X V v d D s s J n F 1 b 3 Q 7 U 2 V j d G l v b j E v U 2 V s Z W N 0 R G F 0 Z S 9 B d X R v U m V t b 3 Z l Z E N v b H V t b n M x L n t k Y X R l X 2 9 m X 2 R l b G l 2 Z X J 5 L D I 4 f S Z x d W 9 0 O y w m c X V v d D t T Z W N 0 a W 9 u M S 9 T Z W x l Y 3 R E Y X R l L 0 F 1 d G 9 S Z W 1 v d m V k Q 2 9 s d W 1 u c z E u e 2 R l b G l 2 Z X J 5 X 3 B v a W 5 0 L D I 5 f S Z x d W 9 0 O y w m c X V v d D t T Z W N 0 a W 9 u M S 9 T Z W x l Y 3 R E Y X R l L 0 F 1 d G 9 S Z W 1 v d m V k Q 2 9 s d W 1 u c z E u e 2 Z p b m F s X 2 R l c 3 R p b m F 0 a W 9 u X 3 B v a W 5 0 L D M w f S Z x d W 9 0 O y w m c X V v d D t T Z W N 0 a W 9 u M S 9 T Z W x l Y 3 R E Y X R l L 0 F 1 d G 9 S Z W 1 v d m V k Q 2 9 s d W 1 u c z E u e 2 N v d W 5 0 c n l f b 2 Z f Z G V z d G l u Y X R p b 2 4 s M z F 9 J n F 1 b 3 Q 7 L C Z x d W 9 0 O 1 N l Y 3 R p b 2 4 x L 1 N l b G V j d E R h d G U v Q X V 0 b 1 J l b W 9 2 Z W R D b 2 x 1 b W 5 z M S 5 7 Y 3 V y c m V u Y 3 k s M z J 9 J n F 1 b 3 Q 7 L C Z x d W 9 0 O 1 N l Y 3 R p b 2 4 x L 1 N l b G V j d E R h d G U v Q X V 0 b 1 J l b W 9 2 Z W R D b 2 x 1 b W 5 z M S 5 7 Y 2 F y c m l l c l 9 p b n Z v a W N l X 2 5 v L D M z f S Z x d W 9 0 O y w m c X V v d D t T Z W N 0 a W 9 u M S 9 T Z W x l Y 3 R E Y X R l L 0 F 1 d G 9 S Z W 1 v d m V k Q 2 9 s d W 1 u c z E u e 3 J h d G U s M z R 9 J n F 1 b 3 Q 7 L C Z x d W 9 0 O 1 N l Y 3 R p b 2 4 x L 1 N l b G V j d E R h d G U v Q X V 0 b 1 J l b W 9 2 Z W R D b 2 x 1 b W 5 z M S 5 7 d H J h b n N w b 3 J 0 Y X R p b 2 5 f Y 2 9 z d C w z N X 0 m c X V v d D s s J n F 1 b 3 Q 7 U 2 V j d G l v b j E v U 2 V s Z W N 0 R G F 0 Z S 9 B d X R v U m V t b 3 Z l Z E N v b H V t b n M x L n t p b n N 1 c m F u Y 2 V f Y 2 9 z d C w z N n 0 m c X V v d D s s J n F 1 b 3 Q 7 U 2 V j d G l v b j E v U 2 V s Z W N 0 R G F 0 Z S 9 B d X R v U m V t b 3 Z l Z E N v b H V t b n M x L n t 0 b 3 R h b F 9 j b 3 N 0 L D M 3 f S Z x d W 9 0 O y w m c X V v d D t T Z W N 0 a W 9 u M S 9 T Z W x l Y 3 R E Y X R l L 0 F 1 d G 9 S Z W 1 v d m V k Q 2 9 s d W 1 u c z E u e 2 N h c n J p Z X J f Y 2 9 u d H J h Y 3 R f b m 8 s M z h 9 J n F 1 b 3 Q 7 L C Z x d W 9 0 O 1 N l Y 3 R p b 2 4 x L 1 N l b G V j d E R h d G U v Q X V 0 b 1 J l b W 9 2 Z W R D b 2 x 1 b W 5 z M S 5 7 0 K P R g d C 7 0 L 7 Q s t C 4 0 Y 8 g 0 L / Q v t G B 0 Y L Q s N C y 0 L r Q u C w z O X 0 m c X V v d D s s J n F 1 b 3 Q 7 U 2 V j d G l v b j E v U 2 V s Z W N 0 R G F 0 Z S 9 B d X R v U m V t b 3 Z l Z E N v b H V t b n M x L n v Q m N C 9 0 L T Q t d C 6 0 Y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V h f J U Q w J T l B J U Q x J T g z J U Q x J T g w J U Q x J T g x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2 V D E y O j Q 0 O j E 2 L j c y M T Y 1 M j B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N l b n R y d W 1 f T W F 4 Q 2 9 1 c n N l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x M i 0 x N F Q x M T o y O D o y M y 4 z N D Q 2 N D E 2 W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T a G V l d C I g V m F s d W U 9 I n P Q m 9 C 4 0 Y H R g j E i I C 8 + P E V u d H J 5 I F R 5 c G U 9 I l J l Y 2 9 2 Z X J 5 V G F y Z 2 V 0 U m 9 3 I i B W Y W x 1 Z T 0 i b D I i I C 8 + P E V u d H J 5 I F R 5 c G U 9 I k Z p b G x D b 2 x 1 b W 5 U e X B l c y I g V m F s d W U 9 I n N B Q U F B Q U F B Q U F B Q U F B Q U F B Q U F B Q U F B Q U F B Q U F B Q U F B Q U F B Q T 0 i I C 8 + P E V u d H J 5 I F R 5 c G U 9 I l J l c 3 V s d F R 5 c G U i I F Z h b H V l P S J z V G F i b G U i I C 8 + P E V u d H J 5 I F R 5 c G U 9 I k 5 h d m l n Y X R p b 2 5 T d G V w T m F t Z S I g V m F s d W U 9 I n P Q n d C w 0 L L Q u N C z 0 L D R h t C 4 0 Y 8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l b n R y d W 1 f T W F 4 Q 2 9 1 c n N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z l j M D M 0 Y W Y t Z W N h Y i 0 0 O T V k L W E 4 M z g t Y 2 F k Y T A 5 M T M y O D c 2 I i A v P j x F b n R y e S B U e X B l P S J G a W x s Q 2 9 s d W 1 u T m F t Z X M i I F Z h b H V l P S J z W y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z E 4 J n F 1 b 3 Q 7 L C Z x d W 9 0 O z E 5 J n F 1 b 3 Q 7 L C Z x d W 9 0 O z I w J n F 1 b 3 Q 7 L C Z x d W 9 0 O z I x J n F 1 b 3 Q 7 L C Z x d W 9 0 O z I y J n F 1 b 3 Q 7 L C Z x d W 9 0 O z I z J n F 1 b 3 Q 7 L C Z x d W 9 0 O z I 0 J n F 1 b 3 Q 7 L C Z x d W 9 0 O z I 1 J n F 1 b 3 Q 7 L C Z x d W 9 0 O z I 2 J n F 1 b 3 Q 7 X S I g L z 4 8 R W 5 0 c n k g V H l w Z T 0 i R m l s b E N v d W 5 0 I i B W Y W x 1 Z T 0 i b D E 4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Z W 5 0 c n V t X 0 1 h e E N v d X J z Z S 9 B Z G R S b 3 c u e z E s M H 0 m c X V v d D s s J n F 1 b 3 Q 7 U 2 V j d G l v b j E v Q 2 V u d H J 1 b V 9 N Y X h D b 3 V y c 2 U v Q W R k U m 9 3 L n s y L D F 9 J n F 1 b 3 Q 7 L C Z x d W 9 0 O 1 N l Y 3 R p b 2 4 x L 0 N l b n R y d W 1 f T W F 4 Q 2 9 1 c n N l L 0 F k Z F J v d y 5 7 M y w y f S Z x d W 9 0 O y w m c X V v d D t T Z W N 0 a W 9 u M S 9 D Z W 5 0 c n V t X 0 1 h e E N v d X J z Z S 9 B Z G R S b 3 c u e z Q s M 3 0 m c X V v d D s s J n F 1 b 3 Q 7 U 2 V j d G l v b j E v Q 2 V u d H J 1 b V 9 N Y X h D b 3 V y c 2 U v Q W R k U m 9 3 L n s 1 L D R 9 J n F 1 b 3 Q 7 L C Z x d W 9 0 O 1 N l Y 3 R p b 2 4 x L 0 N l b n R y d W 1 f T W F 4 Q 2 9 1 c n N l L 0 F k Z F J v d y 5 7 N i w 1 f S Z x d W 9 0 O y w m c X V v d D t T Z W N 0 a W 9 u M S 9 D Z W 5 0 c n V t X 0 1 h e E N v d X J z Z S 9 B Z G R S b 3 c u e z c s N n 0 m c X V v d D s s J n F 1 b 3 Q 7 U 2 V j d G l v b j E v Q 2 V u d H J 1 b V 9 N Y X h D b 3 V y c 2 U v Q W R k U m 9 3 L n s 4 L D d 9 J n F 1 b 3 Q 7 L C Z x d W 9 0 O 1 N l Y 3 R p b 2 4 x L 0 N l b n R y d W 1 f T W F 4 Q 2 9 1 c n N l L 0 F k Z F J v d y 5 7 O S w 4 f S Z x d W 9 0 O y w m c X V v d D t T Z W N 0 a W 9 u M S 9 D Z W 5 0 c n V t X 0 1 h e E N v d X J z Z S 9 B Z G R S b 3 c u e z E w L D l 9 J n F 1 b 3 Q 7 L C Z x d W 9 0 O 1 N l Y 3 R p b 2 4 x L 0 N l b n R y d W 1 f T W F 4 Q 2 9 1 c n N l L 0 F k Z F J v d y 5 7 M T E s M T B 9 J n F 1 b 3 Q 7 L C Z x d W 9 0 O 1 N l Y 3 R p b 2 4 x L 0 N l b n R y d W 1 f T W F 4 Q 2 9 1 c n N l L 0 F k Z F J v d y 5 7 M T I s M T F 9 J n F 1 b 3 Q 7 L C Z x d W 9 0 O 1 N l Y 3 R p b 2 4 x L 0 N l b n R y d W 1 f T W F 4 Q 2 9 1 c n N l L 0 F k Z F J v d y 5 7 M T M s M T J 9 J n F 1 b 3 Q 7 L C Z x d W 9 0 O 1 N l Y 3 R p b 2 4 x L 0 N l b n R y d W 1 f T W F 4 Q 2 9 1 c n N l L 0 F k Z F J v d y 5 7 M T Q s M T N 9 J n F 1 b 3 Q 7 L C Z x d W 9 0 O 1 N l Y 3 R p b 2 4 x L 0 N l b n R y d W 1 f T W F 4 Q 2 9 1 c n N l L 0 F k Z F J v d y 5 7 M T U s M T R 9 J n F 1 b 3 Q 7 L C Z x d W 9 0 O 1 N l Y 3 R p b 2 4 x L 0 N l b n R y d W 1 f T W F 4 Q 2 9 1 c n N l L 0 F k Z F J v d y 5 7 M T Y s M T V 9 J n F 1 b 3 Q 7 L C Z x d W 9 0 O 1 N l Y 3 R p b 2 4 x L 0 N l b n R y d W 1 f T W F 4 Q 2 9 1 c n N l L 0 F k Z F J v d y 5 7 M T c s M T Z 9 J n F 1 b 3 Q 7 L C Z x d W 9 0 O 1 N l Y 3 R p b 2 4 x L 0 N l b n R y d W 1 f T W F 4 Q 2 9 1 c n N l L 0 F k Z F J v d y 5 7 M T g s M T d 9 J n F 1 b 3 Q 7 L C Z x d W 9 0 O 1 N l Y 3 R p b 2 4 x L 0 N l b n R y d W 1 f T W F 4 Q 2 9 1 c n N l L 0 F k Z F J v d y 5 7 M T k s M T h 9 J n F 1 b 3 Q 7 L C Z x d W 9 0 O 1 N l Y 3 R p b 2 4 x L 0 N l b n R y d W 1 f T W F 4 Q 2 9 1 c n N l L 0 F k Z F J v d y 5 7 M j A s M T l 9 J n F 1 b 3 Q 7 L C Z x d W 9 0 O 1 N l Y 3 R p b 2 4 x L 0 N l b n R y d W 1 f T W F 4 Q 2 9 1 c n N l L 0 F k Z F J v d y 5 7 M j E s M j B 9 J n F 1 b 3 Q 7 L C Z x d W 9 0 O 1 N l Y 3 R p b 2 4 x L 0 N l b n R y d W 1 f T W F 4 Q 2 9 1 c n N l L 0 F k Z F J v d y 5 7 M j I s M j F 9 J n F 1 b 3 Q 7 L C Z x d W 9 0 O 1 N l Y 3 R p b 2 4 x L 0 N l b n R y d W 1 f T W F 4 Q 2 9 1 c n N l L 0 F k Z F J v d y 5 7 M j M s M j J 9 J n F 1 b 3 Q 7 L C Z x d W 9 0 O 1 N l Y 3 R p b 2 4 x L 0 N l b n R y d W 1 f T W F 4 Q 2 9 1 c n N l L 0 F k Z F J v d y 5 7 M j Q s M j N 9 J n F 1 b 3 Q 7 L C Z x d W 9 0 O 1 N l Y 3 R p b 2 4 x L 0 N l b n R y d W 1 f T W F 4 Q 2 9 1 c n N l L 0 F k Z F J v d y 5 7 M j U s M j R 9 J n F 1 b 3 Q 7 L C Z x d W 9 0 O 1 N l Y 3 R p b 2 4 x L 0 N l b n R y d W 1 f T W F 4 Q 2 9 1 c n N l L 0 F k Z F J v d y 5 7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Z W 5 0 c n V t X 0 1 h e E N v d X J z Z S 9 B Z G R S b 3 c u e z E s M H 0 m c X V v d D s s J n F 1 b 3 Q 7 U 2 V j d G l v b j E v Q 2 V u d H J 1 b V 9 N Y X h D b 3 V y c 2 U v Q W R k U m 9 3 L n s y L D F 9 J n F 1 b 3 Q 7 L C Z x d W 9 0 O 1 N l Y 3 R p b 2 4 x L 0 N l b n R y d W 1 f T W F 4 Q 2 9 1 c n N l L 0 F k Z F J v d y 5 7 M y w y f S Z x d W 9 0 O y w m c X V v d D t T Z W N 0 a W 9 u M S 9 D Z W 5 0 c n V t X 0 1 h e E N v d X J z Z S 9 B Z G R S b 3 c u e z Q s M 3 0 m c X V v d D s s J n F 1 b 3 Q 7 U 2 V j d G l v b j E v Q 2 V u d H J 1 b V 9 N Y X h D b 3 V y c 2 U v Q W R k U m 9 3 L n s 1 L D R 9 J n F 1 b 3 Q 7 L C Z x d W 9 0 O 1 N l Y 3 R p b 2 4 x L 0 N l b n R y d W 1 f T W F 4 Q 2 9 1 c n N l L 0 F k Z F J v d y 5 7 N i w 1 f S Z x d W 9 0 O y w m c X V v d D t T Z W N 0 a W 9 u M S 9 D Z W 5 0 c n V t X 0 1 h e E N v d X J z Z S 9 B Z G R S b 3 c u e z c s N n 0 m c X V v d D s s J n F 1 b 3 Q 7 U 2 V j d G l v b j E v Q 2 V u d H J 1 b V 9 N Y X h D b 3 V y c 2 U v Q W R k U m 9 3 L n s 4 L D d 9 J n F 1 b 3 Q 7 L C Z x d W 9 0 O 1 N l Y 3 R p b 2 4 x L 0 N l b n R y d W 1 f T W F 4 Q 2 9 1 c n N l L 0 F k Z F J v d y 5 7 O S w 4 f S Z x d W 9 0 O y w m c X V v d D t T Z W N 0 a W 9 u M S 9 D Z W 5 0 c n V t X 0 1 h e E N v d X J z Z S 9 B Z G R S b 3 c u e z E w L D l 9 J n F 1 b 3 Q 7 L C Z x d W 9 0 O 1 N l Y 3 R p b 2 4 x L 0 N l b n R y d W 1 f T W F 4 Q 2 9 1 c n N l L 0 F k Z F J v d y 5 7 M T E s M T B 9 J n F 1 b 3 Q 7 L C Z x d W 9 0 O 1 N l Y 3 R p b 2 4 x L 0 N l b n R y d W 1 f T W F 4 Q 2 9 1 c n N l L 0 F k Z F J v d y 5 7 M T I s M T F 9 J n F 1 b 3 Q 7 L C Z x d W 9 0 O 1 N l Y 3 R p b 2 4 x L 0 N l b n R y d W 1 f T W F 4 Q 2 9 1 c n N l L 0 F k Z F J v d y 5 7 M T M s M T J 9 J n F 1 b 3 Q 7 L C Z x d W 9 0 O 1 N l Y 3 R p b 2 4 x L 0 N l b n R y d W 1 f T W F 4 Q 2 9 1 c n N l L 0 F k Z F J v d y 5 7 M T Q s M T N 9 J n F 1 b 3 Q 7 L C Z x d W 9 0 O 1 N l Y 3 R p b 2 4 x L 0 N l b n R y d W 1 f T W F 4 Q 2 9 1 c n N l L 0 F k Z F J v d y 5 7 M T U s M T R 9 J n F 1 b 3 Q 7 L C Z x d W 9 0 O 1 N l Y 3 R p b 2 4 x L 0 N l b n R y d W 1 f T W F 4 Q 2 9 1 c n N l L 0 F k Z F J v d y 5 7 M T Y s M T V 9 J n F 1 b 3 Q 7 L C Z x d W 9 0 O 1 N l Y 3 R p b 2 4 x L 0 N l b n R y d W 1 f T W F 4 Q 2 9 1 c n N l L 0 F k Z F J v d y 5 7 M T c s M T Z 9 J n F 1 b 3 Q 7 L C Z x d W 9 0 O 1 N l Y 3 R p b 2 4 x L 0 N l b n R y d W 1 f T W F 4 Q 2 9 1 c n N l L 0 F k Z F J v d y 5 7 M T g s M T d 9 J n F 1 b 3 Q 7 L C Z x d W 9 0 O 1 N l Y 3 R p b 2 4 x L 0 N l b n R y d W 1 f T W F 4 Q 2 9 1 c n N l L 0 F k Z F J v d y 5 7 M T k s M T h 9 J n F 1 b 3 Q 7 L C Z x d W 9 0 O 1 N l Y 3 R p b 2 4 x L 0 N l b n R y d W 1 f T W F 4 Q 2 9 1 c n N l L 0 F k Z F J v d y 5 7 M j A s M T l 9 J n F 1 b 3 Q 7 L C Z x d W 9 0 O 1 N l Y 3 R p b 2 4 x L 0 N l b n R y d W 1 f T W F 4 Q 2 9 1 c n N l L 0 F k Z F J v d y 5 7 M j E s M j B 9 J n F 1 b 3 Q 7 L C Z x d W 9 0 O 1 N l Y 3 R p b 2 4 x L 0 N l b n R y d W 1 f T W F 4 Q 2 9 1 c n N l L 0 F k Z F J v d y 5 7 M j I s M j F 9 J n F 1 b 3 Q 7 L C Z x d W 9 0 O 1 N l Y 3 R p b 2 4 x L 0 N l b n R y d W 1 f T W F 4 Q 2 9 1 c n N l L 0 F k Z F J v d y 5 7 M j M s M j J 9 J n F 1 b 3 Q 7 L C Z x d W 9 0 O 1 N l Y 3 R p b 2 4 x L 0 N l b n R y d W 1 f T W F 4 Q 2 9 1 c n N l L 0 F k Z F J v d y 5 7 M j Q s M j N 9 J n F 1 b 3 Q 7 L C Z x d W 9 0 O 1 N l Y 3 R p b 2 4 x L 0 N l b n R y d W 1 f T W F 4 Q 2 9 1 c n N l L 0 F k Z F J v d y 5 7 M j U s M j R 9 J n F 1 b 3 Q 7 L C Z x d W 9 0 O 1 N l Y 3 R p b 2 4 x L 0 N l b n R y d W 1 f T W F 4 Q 2 9 1 c n N l L 0 F k Z F J v d y 5 7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Z W 5 0 c n V t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0 v Q 2 V u d H J 1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n V t L 1 N S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0 v J U Q w J U E z J U Q w J U I 0 J U Q w J U I w J U Q w J U J C J U Q w J U I 1 J U Q w J U J E J U Q x J T h C J T I w J U Q w J U J G J U Q x J T g z J U Q x J T g x J U Q x J T g y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1 b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F f V V N E L 1 J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F f V V N E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V 9 V U 0 Q v J U Q w J T l B J U Q x J T g z J U Q x J T g w J U Q x J T g x X z g 0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V 9 V U 0 Q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X 1 V T R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F f V V N E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V 9 V U 0 Q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w J U I 1 J U Q x J T g w J U Q w J U I 4 J U Q w J U J F J U Q w J U I 0 J U Q w J T l F J U Q x J T g y J U Q w J U I x J U Q w J U J F J U Q x J T g w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X 1 V T R C 8 l R D A l O U E l R D E l O D M l R D E l O D A l R D E l O D F N Q V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F f V V N E L y V E M C U 5 R i V E M C V C R S V E M C V C Q i V E M S U 4 Q y V E M C V C N y V E M C V C R S V E M C V C M i V E M C V C M C V E M S U 4 M i V E M C V C N S V E M C V C Q i V E M S U 4 Q y V E M S U 4 M S V E M C V C Q S V E M C V C O C V E M C V C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F f V V N E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0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0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X 2 5 v L 1 N S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l 9 u b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f b m 8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X 2 5 v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l 9 u b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1 b S 9 J b n Z f b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n V t L 1 N l b G V j d E l O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E R h d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R G F 0 Z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E Y X R l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E R h d G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R G F 0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E Y X R l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E Y X R l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E Y X R l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E Y X R l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O C V E M C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E R h d G U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E R h d G U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E R h d G U v J U Q w J T l G J U Q w J U J F J U Q x J T g x J U Q w J U J C J U Q w J U I 1 J U Q w J U I 0 J U Q w J U J E J U Q x J T h G J U Q x J T h G J T I w J U Q w J U I 0 J U Q w J U I w J U Q x J T g y J U Q w J U I w J T I w J U Q w J U J G J U Q x J T g w J U Q w J U I 4 J U Q w J U I x J U Q x J T h C J U Q x J T g y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R G F 0 Z S 8 l R D A l O U Y l R D A l Q j U l R D E l O D A l R D A l Q j I l R D A l Q j A l R D E l O E Y l M j A l R D A l Q j Q l R D A l Q j A l R D E l O D I l R D A l Q j A l M j A l R D A l Q k Y l R D E l O D A l R D A l Q j g l R D A l Q j E l R D E l O E I l R D E l O D I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E Y X R l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E R h d G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E R h d G U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R G F 0 Z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E Y X R l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V 9 V U 0 Q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X 1 V T R C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n V t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0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0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Y X y V E M C U 5 Q S V E M S U 4 M y V E M S U 4 M C V E M S U 4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h f J U Q w J T l B J U Q x J T g z J U Q x J T g w J U Q x J T g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W F 8 l R D A l O U E l R D E l O D M l R D E l O D A l R D E l O D E v J U Q w J U E z J U Q w J U I 0 J U Q w J U I w J U Q w J U J C J U Q w J U I 1 J U Q w J U J E J U Q w J U J E J U Q x J T h C J U Q w J U I 1 J T I w J U Q w J U I 0 J U Q x J T g z J U Q w J U I x J U Q w J U J C J U Q w J U I 4 J U Q w J U J B J U Q w J U I w J U Q x J T g y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Y X y V E M C U 5 Q S V E M S U 4 M y V E M S U 4 M C V E M S U 4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n V t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n V t X 0 1 h e E N v d X J z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n V t X 0 1 h e E N v d X J z Z S 8 l R D A l O T c l R D A l Q j A l R D A l Q k Y l R D A l Q k U l R D A l Q k I l R D A l Q k Q l R D A l Q j U l R D A l Q k Q l R D A l Q k U l M j A l R D A l Q j I l R D A l Q j I l R D A l Q j U l R D E l O D A l R D E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n V t X 0 1 h e E N v d X J z Z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n V t X 0 1 h e E N v d X J z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n V t X 0 1 h e E N v d X J z Z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n V t X 0 1 h e E N v d X J z Z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1 b V 9 N Y X h D b 3 V y c 2 U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l b n R y d W 1 f T W F 4 Q 2 9 1 c n N l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1 f T W F 4 Q 2 9 1 c n N l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1 f T W F 4 Q 2 9 1 c n N l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n V t X 0 1 h e E N v d X J z Z S 9 U c m F u c 3 B v c n R h d G l v b i U y M H R v d G F s J T I w Y W 1 v d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1 b V 9 N Y X h D b 3 V y c 2 U v J U Q w J T l G J U Q w J U J F J U Q w J U J E J U Q w J U I 4 J U Q w J U I 2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1 b V 9 N Y X h D b 3 V y c 2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1 f T W F 4 Q 2 9 1 c n N l L 0 F k Z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E R h d G U v Q W N 0 X 0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E Y X R l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n V t L 0 d y b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1 b S 9 T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1 b S 9 J b m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M Z + Z u C 1 E k W S s z u Q I n O O F Q A A A A A C A A A A A A A D Z g A A w A A A A B A A A A C e U t + v U V 1 K 7 e b e 8 g Y Q i 5 f a A A A A A A S A A A C g A A A A E A A A A I J S D y a k X B r K W h A S / Q G k e a 1 Q A A A A a v B w V + h P r a 4 8 o b x o c B 7 f t U R P S O L 4 A A 5 Q h X Y t D w 6 z X 4 F u C V 8 J k h g w d j j u f V E m M g p M Y h A N x z q Y Q L A e n U n J s W 4 G y x 0 I B D F S O z g 0 + 4 c H F 8 X T h h M U A A A A E 4 1 o U u I K z 5 L W 8 2 n m 2 r S 1 / K U H l D M = < / D a t a M a s h u p > 
</file>

<file path=customXml/itemProps1.xml><?xml version="1.0" encoding="utf-8"?>
<ds:datastoreItem xmlns:ds="http://schemas.openxmlformats.org/officeDocument/2006/customXml" ds:itemID="{6BEE1D42-1A93-422A-B5D7-E973A2F16D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Лист1</vt:lpstr>
      <vt:lpstr>Путь</vt:lpstr>
      <vt:lpstr>Курс</vt:lpstr>
      <vt:lpstr>Лист2</vt:lpstr>
      <vt:lpstr>ACT_Date</vt:lpstr>
      <vt:lpstr>Rate</vt:lpstr>
      <vt:lpstr>SRC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Ziyovuddin Radjabmukhamedov</cp:lastModifiedBy>
  <cp:lastPrinted>2023-05-04T05:33:20Z</cp:lastPrinted>
  <dcterms:created xsi:type="dcterms:W3CDTF">2023-02-15T11:48:29Z</dcterms:created>
  <dcterms:modified xsi:type="dcterms:W3CDTF">2023-12-14T14:18:21Z</dcterms:modified>
</cp:coreProperties>
</file>