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inoyatov\Desktop\EDO\2024\Январь\"/>
    </mc:Choice>
  </mc:AlternateContent>
  <xr:revisionPtr revIDLastSave="0" documentId="13_ncr:1_{C926BA3C-5143-4030-B936-9BECEB99059D}" xr6:coauthVersionLast="47" xr6:coauthVersionMax="47" xr10:uidLastSave="{00000000-0000-0000-0000-000000000000}"/>
  <bookViews>
    <workbookView xWindow="-28920" yWindow="-390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" i="1" l="1"/>
  <c r="Y7" i="1"/>
  <c r="Y8" i="1"/>
  <c r="Y9" i="1"/>
  <c r="AC9" i="1" s="1"/>
  <c r="Y10" i="1"/>
  <c r="Y11" i="1"/>
  <c r="Y12" i="1"/>
  <c r="Y13" i="1"/>
  <c r="Y14" i="1"/>
  <c r="Y15" i="1"/>
  <c r="Y16" i="1"/>
  <c r="Y17" i="1"/>
  <c r="Y18" i="1"/>
  <c r="Y5" i="1"/>
  <c r="AC6" i="1"/>
  <c r="AC7" i="1"/>
  <c r="AC8" i="1"/>
  <c r="AC10" i="1"/>
  <c r="AC11" i="1"/>
  <c r="AC12" i="1"/>
  <c r="AB4" i="1" l="1"/>
  <c r="AA4" i="1"/>
  <c r="AC15" i="1"/>
  <c r="AC16" i="1"/>
  <c r="AC17" i="1"/>
  <c r="AC13" i="1" l="1"/>
  <c r="AC14" i="1"/>
  <c r="AC18" i="1"/>
  <c r="AC5" i="1"/>
  <c r="AD2" i="1" l="1"/>
  <c r="AC4" i="1" l="1"/>
  <c r="Y4" i="1"/>
  <c r="N2" i="1" l="1"/>
  <c r="O2" i="1" s="1"/>
  <c r="P2" i="1" s="1"/>
  <c r="Q2" i="1" s="1"/>
  <c r="R2" i="1" s="1"/>
  <c r="S2" i="1" s="1"/>
  <c r="T2" i="1" s="1"/>
  <c r="U2" i="1" s="1"/>
  <c r="V2" i="1" s="1"/>
  <c r="AA2" i="1" s="1"/>
  <c r="B2" i="1" l="1"/>
  <c r="C2" i="1" s="1"/>
  <c r="D2" i="1" s="1"/>
  <c r="E2" i="1" s="1"/>
  <c r="F2" i="1" s="1"/>
  <c r="G2" i="1" s="1"/>
  <c r="K2" i="1" s="1"/>
  <c r="L2" i="1" s="1"/>
</calcChain>
</file>

<file path=xl/sharedStrings.xml><?xml version="1.0" encoding="utf-8"?>
<sst xmlns="http://schemas.openxmlformats.org/spreadsheetml/2006/main" count="185" uniqueCount="93">
  <si>
    <t>#</t>
  </si>
  <si>
    <t>Carrier-Перевозчик</t>
  </si>
  <si>
    <t>Container №-№ КОНТЕЙНЕРА</t>
  </si>
  <si>
    <t>Container type-Тип контейнера</t>
  </si>
  <si>
    <t>Route-Маршрут</t>
  </si>
  <si>
    <t>Delivery terms-Условия поставки</t>
  </si>
  <si>
    <t>MBL No-№ MBL</t>
  </si>
  <si>
    <t>CMR no.-Номер CMR</t>
  </si>
  <si>
    <t>Supplier name-Наименование отправителя</t>
  </si>
  <si>
    <t>Supplier Invoice No.-№ Инвойса Поставщика</t>
  </si>
  <si>
    <t>Supplier Invoice amount-Сумма инвойса Поставщика (USD)</t>
  </si>
  <si>
    <t>CBM</t>
  </si>
  <si>
    <t>Gross Weight(kg)-Вес-брутто(кг)</t>
  </si>
  <si>
    <t>The date of Carriage Acceptance-Дата принятия к перевозке</t>
  </si>
  <si>
    <t>Date of arrival-Дата прибытия в пункт назначения</t>
  </si>
  <si>
    <t>Quantity of trucks-Ко-во а-м</t>
  </si>
  <si>
    <t>Rate-Тариф (USD)</t>
  </si>
  <si>
    <t>Amount-Стоимость перевозки (USD)</t>
  </si>
  <si>
    <t>Terminal Processing-Терминальная обработка (USD)</t>
  </si>
  <si>
    <t>Date of signing of the act-Дата подписания акта</t>
  </si>
  <si>
    <t>Central Bank rate-Курс ЦБ</t>
  </si>
  <si>
    <t>Total amount in sum equivalent- Общая стоимость в сумовом эквиваленте</t>
  </si>
  <si>
    <t>Carrier invoice num.-№ Инвойса  перевозчика</t>
  </si>
  <si>
    <t>Summa</t>
  </si>
  <si>
    <t xml:space="preserve">Name of Goods / Наименование товаров
</t>
  </si>
  <si>
    <t>Сustoms inspection/ Таможенный досмотр</t>
  </si>
  <si>
    <t>Взвешивание</t>
  </si>
  <si>
    <t>Terminal Maneuvers / Терминаль-ные маневры (USD)</t>
  </si>
  <si>
    <t>Надбавка за опасный груз</t>
  </si>
  <si>
    <t xml:space="preserve">Total amount / Общая стоимость (USD) </t>
  </si>
  <si>
    <t>Date of Central Bank rate-Дата Курс ЦБ</t>
  </si>
  <si>
    <t>P-D</t>
  </si>
  <si>
    <t>40HC</t>
  </si>
  <si>
    <t>autoparts</t>
  </si>
  <si>
    <t>GMOD</t>
  </si>
  <si>
    <t>CENTRUM AVIATION FZCO
Доп-5-9</t>
  </si>
  <si>
    <t>CTRS231101BR-9</t>
  </si>
  <si>
    <t>Santos, BR  - Asaka, Uzbekistan (Riga)</t>
  </si>
  <si>
    <t>SSZ1398816I</t>
  </si>
  <si>
    <t>SEKU5488530</t>
  </si>
  <si>
    <t>20231206-2945</t>
  </si>
  <si>
    <t>'CTRS231115BR-8</t>
  </si>
  <si>
    <t>SSZ1398816D</t>
  </si>
  <si>
    <t>TCNU5834491</t>
  </si>
  <si>
    <t>20231208-2513</t>
  </si>
  <si>
    <t>SSZ1398820A</t>
  </si>
  <si>
    <t>APHU7016134</t>
  </si>
  <si>
    <t>20231208-2521</t>
  </si>
  <si>
    <t>SSZ1398820-1</t>
  </si>
  <si>
    <t>SSZ1398816M</t>
  </si>
  <si>
    <t>TCNU3937269</t>
  </si>
  <si>
    <t>20231208-2518</t>
  </si>
  <si>
    <t>'CTRS231115BR-11</t>
  </si>
  <si>
    <t>SSZ1398816N</t>
  </si>
  <si>
    <t>GAOU6028670</t>
  </si>
  <si>
    <t>CTRS231115BR-12</t>
  </si>
  <si>
    <t>SSZ1398820C</t>
  </si>
  <si>
    <t>TCKU6358570</t>
  </si>
  <si>
    <t>LV-62665</t>
  </si>
  <si>
    <t>SSZ1398820-10</t>
  </si>
  <si>
    <t>SSZ1398820H</t>
  </si>
  <si>
    <t>SEKU4515991</t>
  </si>
  <si>
    <t>LV-62668</t>
  </si>
  <si>
    <t>SSZ1398820-9</t>
  </si>
  <si>
    <t>SSZ1398816P</t>
  </si>
  <si>
    <t>APHU7330952</t>
  </si>
  <si>
    <t>20231208-2517</t>
  </si>
  <si>
    <t>CTRS231115BR-10</t>
  </si>
  <si>
    <t>SSZ1398820F</t>
  </si>
  <si>
    <t>CMAU4528726</t>
  </si>
  <si>
    <t>20231208-2619</t>
  </si>
  <si>
    <t>SSZ1398820-4</t>
  </si>
  <si>
    <t>SSZ1398820G</t>
  </si>
  <si>
    <t>CAAU6267328</t>
  </si>
  <si>
    <t>20231208-2525</t>
  </si>
  <si>
    <t>SSZ1398820-3</t>
  </si>
  <si>
    <t>SSZ1398820J</t>
  </si>
  <si>
    <t>CMAU9593072</t>
  </si>
  <si>
    <t>LV-62669</t>
  </si>
  <si>
    <t>'SSZ1398820-6</t>
  </si>
  <si>
    <t>SSZ1398820K</t>
  </si>
  <si>
    <t>SEGU4891736</t>
  </si>
  <si>
    <t>LV-62670</t>
  </si>
  <si>
    <t>'SSZ1398820-8</t>
  </si>
  <si>
    <t>SSZ1398820E</t>
  </si>
  <si>
    <t>CMAU4444820</t>
  </si>
  <si>
    <t>20231208-2612</t>
  </si>
  <si>
    <t>'SSZ1398820-3</t>
  </si>
  <si>
    <t>SSZ1398820I</t>
  </si>
  <si>
    <t>CMAU7150265</t>
  </si>
  <si>
    <t>20231208-2621</t>
  </si>
  <si>
    <t>'SSZ1398820-5</t>
  </si>
  <si>
    <t>CNT-0301-612TR-BR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</si>
</sst>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2" fontId="0" fillId="0" borderId="1" xfId="0" applyNumberFormat="1" applyBorder="1" applyProtection="1">
      <protection locked="0"/>
    </xf>
    <xf numFmtId="43" fontId="0" fillId="0" borderId="1" xfId="5" applyFont="1" applyBorder="1" applyProtection="1">
      <protection locked="0"/>
    </xf>
    <xf numFmtId="43" fontId="0" fillId="3" borderId="1" xfId="5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2" fontId="0" fillId="0" borderId="1" xfId="5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4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wrapText="1"/>
      <protection locked="0"/>
    </xf>
    <xf numFmtId="14" fontId="8" fillId="0" borderId="1" xfId="0" applyNumberFormat="1" applyFont="1" applyBorder="1" applyProtection="1">
      <protection locked="0"/>
    </xf>
    <xf numFmtId="2" fontId="8" fillId="0" borderId="1" xfId="0" applyNumberFormat="1" applyFont="1" applyBorder="1" applyProtection="1">
      <protection locked="0"/>
    </xf>
    <xf numFmtId="0" fontId="8" fillId="0" borderId="0" xfId="0" applyFont="1"/>
    <xf numFmtId="2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right"/>
      <protection locked="0"/>
    </xf>
    <xf numFmtId="43" fontId="8" fillId="0" borderId="1" xfId="5" applyFont="1" applyBorder="1" applyProtection="1"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6">
    <cellStyle name="Обычный" xfId="0" builtinId="0"/>
    <cellStyle name="Обычный 2" xfId="3" xr:uid="{00000000-0005-0000-0000-000001000000}"/>
    <cellStyle name="Обычный 2 2" xfId="2" xr:uid="{00000000-0005-0000-0000-000002000000}"/>
    <cellStyle name="Финансовый" xfId="5" builtinId="3"/>
    <cellStyle name="Финансовый 2" xfId="1" xr:uid="{00000000-0005-0000-0000-000003000000}"/>
    <cellStyle name="표준_Sheet1_UZ AUG. 0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8"/>
  <sheetViews>
    <sheetView tabSelected="1" zoomScale="85" zoomScaleNormal="85" workbookViewId="0">
      <selection activeCell="F6" sqref="F6"/>
    </sheetView>
  </sheetViews>
  <sheetFormatPr defaultColWidth="0" defaultRowHeight="15" x14ac:dyDescent="0.25"/>
  <cols>
    <col min="1" max="1" width="7.7109375" style="6" bestFit="1" customWidth="1"/>
    <col min="2" max="2" width="19.28515625" style="6" bestFit="1" customWidth="1"/>
    <col min="3" max="3" width="17.28515625" style="6" bestFit="1" customWidth="1"/>
    <col min="4" max="4" width="8.42578125" style="6" bestFit="1" customWidth="1"/>
    <col min="5" max="5" width="13.85546875" style="6" bestFit="1" customWidth="1"/>
    <col min="6" max="6" width="14.7109375" style="6" bestFit="1" customWidth="1"/>
    <col min="7" max="7" width="8.42578125" style="6" bestFit="1" customWidth="1"/>
    <col min="8" max="8" width="8.42578125" style="6" customWidth="1"/>
    <col min="9" max="9" width="16.42578125" style="6" customWidth="1"/>
    <col min="10" max="10" width="12.28515625" style="6" customWidth="1"/>
    <col min="11" max="11" width="16.7109375" style="6" bestFit="1" customWidth="1"/>
    <col min="12" max="12" width="15" style="6" bestFit="1" customWidth="1"/>
    <col min="13" max="13" width="7.85546875" style="6" bestFit="1" customWidth="1"/>
    <col min="14" max="14" width="10.140625" style="6" bestFit="1" customWidth="1"/>
    <col min="15" max="15" width="14.42578125" style="7" bestFit="1" customWidth="1"/>
    <col min="16" max="16" width="11.5703125" style="7" bestFit="1" customWidth="1"/>
    <col min="17" max="17" width="8.7109375" style="6" bestFit="1" customWidth="1"/>
    <col min="18" max="18" width="11.140625" style="6" bestFit="1" customWidth="1"/>
    <col min="19" max="19" width="8.85546875" style="6" bestFit="1" customWidth="1"/>
    <col min="20" max="20" width="13.140625" style="6" bestFit="1" customWidth="1"/>
    <col min="21" max="21" width="10.28515625" style="6" bestFit="1" customWidth="1"/>
    <col min="22" max="22" width="7.85546875" style="6" bestFit="1" customWidth="1"/>
    <col min="23" max="23" width="11.140625" style="6" customWidth="1"/>
    <col min="24" max="24" width="8.5703125" style="6" customWidth="1"/>
    <col min="25" max="25" width="11.140625" style="6" bestFit="1" customWidth="1"/>
    <col min="26" max="26" width="12" style="7" bestFit="1" customWidth="1"/>
    <col min="27" max="27" width="10" style="6" bestFit="1" customWidth="1"/>
    <col min="28" max="28" width="11.28515625" style="7" bestFit="1" customWidth="1"/>
    <col min="29" max="29" width="17" style="6" bestFit="1" customWidth="1"/>
    <col min="30" max="30" width="18.7109375" style="6" bestFit="1" customWidth="1"/>
    <col min="31" max="32" width="0" hidden="1" customWidth="1"/>
    <col min="33" max="16383" width="9.140625" hidden="1"/>
    <col min="16384" max="16384" width="1.85546875" customWidth="1"/>
  </cols>
  <sheetData>
    <row r="1" spans="1:30" ht="61.5" x14ac:dyDescent="0.25">
      <c r="A1" s="26">
        <v>494</v>
      </c>
      <c r="B1" s="26"/>
      <c r="C1" s="26"/>
      <c r="D1" s="27" t="s">
        <v>92</v>
      </c>
      <c r="E1" s="27"/>
      <c r="F1" s="27"/>
      <c r="G1" s="27"/>
      <c r="H1" s="27"/>
      <c r="I1" s="27"/>
      <c r="J1" s="28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30" x14ac:dyDescent="0.25">
      <c r="A2" s="2">
        <v>1</v>
      </c>
      <c r="B2" s="2">
        <f>A2+1</f>
        <v>2</v>
      </c>
      <c r="C2" s="2">
        <f t="shared" ref="C2:AD2" si="0">B2+1</f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>F2+1</f>
        <v>7</v>
      </c>
      <c r="H2" s="2">
        <v>8</v>
      </c>
      <c r="I2" s="2">
        <v>9</v>
      </c>
      <c r="J2" s="2">
        <v>10</v>
      </c>
      <c r="K2" s="2">
        <f t="shared" si="0"/>
        <v>11</v>
      </c>
      <c r="L2" s="2">
        <f t="shared" si="0"/>
        <v>12</v>
      </c>
      <c r="M2" s="2"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si="0"/>
        <v>22</v>
      </c>
      <c r="W2" s="2">
        <v>23</v>
      </c>
      <c r="X2" s="2">
        <v>24</v>
      </c>
      <c r="Y2" s="2">
        <v>25</v>
      </c>
      <c r="Z2" s="2">
        <v>26</v>
      </c>
      <c r="AA2" s="2">
        <f>Z2+1</f>
        <v>27</v>
      </c>
      <c r="AB2" s="2">
        <v>28</v>
      </c>
      <c r="AC2" s="2">
        <v>29</v>
      </c>
      <c r="AD2" s="2">
        <f t="shared" si="0"/>
        <v>30</v>
      </c>
    </row>
    <row r="3" spans="1:30" ht="105" x14ac:dyDescent="0.25">
      <c r="A3" s="1" t="s">
        <v>0</v>
      </c>
      <c r="B3" s="1" t="s">
        <v>1</v>
      </c>
      <c r="C3" s="1" t="s">
        <v>4</v>
      </c>
      <c r="D3" s="1" t="s">
        <v>5</v>
      </c>
      <c r="E3" s="1" t="s">
        <v>6</v>
      </c>
      <c r="F3" s="1" t="s">
        <v>2</v>
      </c>
      <c r="G3" s="1" t="s">
        <v>3</v>
      </c>
      <c r="H3" s="1" t="s">
        <v>24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19</v>
      </c>
      <c r="AA3" s="1" t="s">
        <v>20</v>
      </c>
      <c r="AB3" s="1" t="s">
        <v>30</v>
      </c>
      <c r="AC3" s="1" t="s">
        <v>21</v>
      </c>
      <c r="AD3" s="1" t="s">
        <v>22</v>
      </c>
    </row>
    <row r="4" spans="1:30" x14ac:dyDescent="0.25">
      <c r="A4" s="3" t="s">
        <v>23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0">
        <f>SUM(Y5:Y1048576)</f>
        <v>248990</v>
      </c>
      <c r="Z4" s="3"/>
      <c r="AA4" s="20">
        <f>AA5</f>
        <v>12418.03</v>
      </c>
      <c r="AB4" s="21">
        <f>AB5</f>
        <v>45302</v>
      </c>
      <c r="AC4" s="10">
        <f>SUM(AC5:AC1048576)</f>
        <v>3091965289.7000008</v>
      </c>
      <c r="AD4" s="3"/>
    </row>
    <row r="5" spans="1:30" ht="45" x14ac:dyDescent="0.25">
      <c r="A5" s="4">
        <v>1</v>
      </c>
      <c r="B5" s="11" t="s">
        <v>35</v>
      </c>
      <c r="C5" s="11" t="s">
        <v>37</v>
      </c>
      <c r="D5" s="4" t="s">
        <v>31</v>
      </c>
      <c r="E5" s="4" t="s">
        <v>38</v>
      </c>
      <c r="F5" s="4" t="s">
        <v>39</v>
      </c>
      <c r="G5" s="4" t="s">
        <v>32</v>
      </c>
      <c r="H5" s="4" t="s">
        <v>33</v>
      </c>
      <c r="I5" s="4" t="s">
        <v>40</v>
      </c>
      <c r="J5" s="4" t="s">
        <v>34</v>
      </c>
      <c r="K5" s="4" t="s">
        <v>41</v>
      </c>
      <c r="L5" s="4">
        <v>18678.099999999999</v>
      </c>
      <c r="M5" s="4">
        <v>55.014000000000003</v>
      </c>
      <c r="N5" s="4">
        <v>1999</v>
      </c>
      <c r="O5" s="15">
        <v>45217</v>
      </c>
      <c r="P5" s="15">
        <v>45291</v>
      </c>
      <c r="Q5" s="8">
        <v>1</v>
      </c>
      <c r="R5" s="13">
        <v>17300</v>
      </c>
      <c r="S5" s="8">
        <v>0</v>
      </c>
      <c r="T5" s="8">
        <v>350</v>
      </c>
      <c r="U5" s="8">
        <v>0</v>
      </c>
      <c r="V5" s="8">
        <v>135</v>
      </c>
      <c r="W5" s="8">
        <v>0</v>
      </c>
      <c r="X5" s="8">
        <v>0</v>
      </c>
      <c r="Y5" s="13">
        <f>V5+T5+R5</f>
        <v>17785</v>
      </c>
      <c r="Z5" s="5">
        <v>45302</v>
      </c>
      <c r="AA5" s="8">
        <v>12418.03</v>
      </c>
      <c r="AB5" s="5">
        <v>45302</v>
      </c>
      <c r="AC5" s="9">
        <f>AA5*Y5</f>
        <v>220854663.55000001</v>
      </c>
      <c r="AD5" s="4" t="s">
        <v>92</v>
      </c>
    </row>
    <row r="6" spans="1:30" ht="45" x14ac:dyDescent="0.25">
      <c r="A6" s="4">
        <v>2</v>
      </c>
      <c r="B6" s="11" t="s">
        <v>35</v>
      </c>
      <c r="C6" s="11" t="s">
        <v>37</v>
      </c>
      <c r="D6" s="4" t="s">
        <v>31</v>
      </c>
      <c r="E6" s="4" t="s">
        <v>42</v>
      </c>
      <c r="F6" s="4" t="s">
        <v>43</v>
      </c>
      <c r="G6" s="4" t="s">
        <v>32</v>
      </c>
      <c r="H6" s="4" t="s">
        <v>33</v>
      </c>
      <c r="I6" s="4" t="s">
        <v>44</v>
      </c>
      <c r="J6" s="4" t="s">
        <v>34</v>
      </c>
      <c r="K6" s="4" t="s">
        <v>36</v>
      </c>
      <c r="L6" s="4">
        <v>15382.5</v>
      </c>
      <c r="M6" s="4">
        <v>50.583749999999995</v>
      </c>
      <c r="N6" s="4">
        <v>1775</v>
      </c>
      <c r="O6" s="15">
        <v>45217</v>
      </c>
      <c r="P6" s="15">
        <v>45289</v>
      </c>
      <c r="Q6" s="8">
        <v>1</v>
      </c>
      <c r="R6" s="13">
        <v>17300</v>
      </c>
      <c r="S6" s="8">
        <v>0</v>
      </c>
      <c r="T6" s="8">
        <v>350</v>
      </c>
      <c r="U6" s="8">
        <v>0</v>
      </c>
      <c r="V6" s="8">
        <v>135</v>
      </c>
      <c r="W6" s="8">
        <v>0</v>
      </c>
      <c r="X6" s="8">
        <v>0</v>
      </c>
      <c r="Y6" s="13">
        <f t="shared" ref="Y6:Y18" si="1">V6+T6+R6</f>
        <v>17785</v>
      </c>
      <c r="Z6" s="5">
        <v>45302</v>
      </c>
      <c r="AA6" s="8">
        <v>12418.03</v>
      </c>
      <c r="AB6" s="5">
        <v>45302</v>
      </c>
      <c r="AC6" s="9">
        <f t="shared" ref="AC6:AC12" si="2">AA6*Y6</f>
        <v>220854663.55000001</v>
      </c>
      <c r="AD6" s="4" t="s">
        <v>92</v>
      </c>
    </row>
    <row r="7" spans="1:30" ht="45" x14ac:dyDescent="0.25">
      <c r="A7" s="4">
        <v>3</v>
      </c>
      <c r="B7" s="11" t="s">
        <v>35</v>
      </c>
      <c r="C7" s="11" t="s">
        <v>37</v>
      </c>
      <c r="D7" s="4" t="s">
        <v>31</v>
      </c>
      <c r="E7" s="4" t="s">
        <v>45</v>
      </c>
      <c r="F7" s="4" t="s">
        <v>46</v>
      </c>
      <c r="G7" s="4" t="s">
        <v>32</v>
      </c>
      <c r="H7" s="4" t="s">
        <v>33</v>
      </c>
      <c r="I7" s="4" t="s">
        <v>47</v>
      </c>
      <c r="J7" s="4" t="s">
        <v>34</v>
      </c>
      <c r="K7" s="4" t="s">
        <v>48</v>
      </c>
      <c r="L7" s="4">
        <v>15382.5</v>
      </c>
      <c r="M7" s="4">
        <v>50.584000000000003</v>
      </c>
      <c r="N7" s="4">
        <v>1775</v>
      </c>
      <c r="O7" s="15">
        <v>45224</v>
      </c>
      <c r="P7" s="15">
        <v>45291</v>
      </c>
      <c r="Q7" s="8">
        <v>1</v>
      </c>
      <c r="R7" s="13">
        <v>17300</v>
      </c>
      <c r="S7" s="8">
        <v>0</v>
      </c>
      <c r="T7" s="8">
        <v>350</v>
      </c>
      <c r="U7" s="8">
        <v>0</v>
      </c>
      <c r="V7" s="8">
        <v>135</v>
      </c>
      <c r="W7" s="8">
        <v>0</v>
      </c>
      <c r="X7" s="8">
        <v>0</v>
      </c>
      <c r="Y7" s="13">
        <f t="shared" si="1"/>
        <v>17785</v>
      </c>
      <c r="Z7" s="5">
        <v>45302</v>
      </c>
      <c r="AA7" s="8">
        <v>12418.03</v>
      </c>
      <c r="AB7" s="5">
        <v>45302</v>
      </c>
      <c r="AC7" s="9">
        <f t="shared" si="2"/>
        <v>220854663.55000001</v>
      </c>
      <c r="AD7" s="4" t="s">
        <v>92</v>
      </c>
    </row>
    <row r="8" spans="1:30" ht="45" x14ac:dyDescent="0.25">
      <c r="A8" s="4">
        <v>4</v>
      </c>
      <c r="B8" s="11" t="s">
        <v>35</v>
      </c>
      <c r="C8" s="11" t="s">
        <v>37</v>
      </c>
      <c r="D8" s="4" t="s">
        <v>31</v>
      </c>
      <c r="E8" s="4" t="s">
        <v>49</v>
      </c>
      <c r="F8" s="4" t="s">
        <v>50</v>
      </c>
      <c r="G8" s="4" t="s">
        <v>32</v>
      </c>
      <c r="H8" s="4" t="s">
        <v>33</v>
      </c>
      <c r="I8" s="4" t="s">
        <v>51</v>
      </c>
      <c r="J8" s="4" t="s">
        <v>34</v>
      </c>
      <c r="K8" s="4" t="s">
        <v>52</v>
      </c>
      <c r="L8" s="4">
        <v>28797.3</v>
      </c>
      <c r="M8" s="4">
        <v>51.82</v>
      </c>
      <c r="N8" s="4">
        <v>2049</v>
      </c>
      <c r="O8" s="15">
        <v>45217</v>
      </c>
      <c r="P8" s="15">
        <v>45291</v>
      </c>
      <c r="Q8" s="8">
        <v>1</v>
      </c>
      <c r="R8" s="13">
        <v>17300</v>
      </c>
      <c r="S8" s="8">
        <v>0</v>
      </c>
      <c r="T8" s="8">
        <v>350</v>
      </c>
      <c r="U8" s="8">
        <v>0</v>
      </c>
      <c r="V8" s="8">
        <v>135</v>
      </c>
      <c r="W8" s="8">
        <v>0</v>
      </c>
      <c r="X8" s="8">
        <v>0</v>
      </c>
      <c r="Y8" s="13">
        <f t="shared" si="1"/>
        <v>17785</v>
      </c>
      <c r="Z8" s="5">
        <v>45302</v>
      </c>
      <c r="AA8" s="8">
        <v>12418.03</v>
      </c>
      <c r="AB8" s="5">
        <v>45302</v>
      </c>
      <c r="AC8" s="9">
        <f t="shared" si="2"/>
        <v>220854663.55000001</v>
      </c>
      <c r="AD8" s="4" t="s">
        <v>92</v>
      </c>
    </row>
    <row r="9" spans="1:30" ht="45" x14ac:dyDescent="0.25">
      <c r="A9" s="4">
        <v>5</v>
      </c>
      <c r="B9" s="11" t="s">
        <v>35</v>
      </c>
      <c r="C9" s="11" t="s">
        <v>37</v>
      </c>
      <c r="D9" s="4" t="s">
        <v>31</v>
      </c>
      <c r="E9" s="4" t="s">
        <v>53</v>
      </c>
      <c r="F9" s="4" t="s">
        <v>54</v>
      </c>
      <c r="G9" s="4" t="s">
        <v>32</v>
      </c>
      <c r="H9" s="4" t="s">
        <v>33</v>
      </c>
      <c r="I9" s="25">
        <v>7122023</v>
      </c>
      <c r="J9" s="4" t="s">
        <v>34</v>
      </c>
      <c r="K9" s="4" t="s">
        <v>55</v>
      </c>
      <c r="L9" s="4">
        <v>17238.900000000001</v>
      </c>
      <c r="M9" s="4">
        <v>49.264000000000003</v>
      </c>
      <c r="N9" s="4">
        <v>1872</v>
      </c>
      <c r="O9" s="15">
        <v>45217</v>
      </c>
      <c r="P9" s="15">
        <v>45290</v>
      </c>
      <c r="Q9" s="8">
        <v>1</v>
      </c>
      <c r="R9" s="13">
        <v>17300</v>
      </c>
      <c r="S9" s="8">
        <v>0</v>
      </c>
      <c r="T9" s="8">
        <v>350</v>
      </c>
      <c r="U9" s="8">
        <v>0</v>
      </c>
      <c r="V9" s="8">
        <v>135</v>
      </c>
      <c r="W9" s="8">
        <v>0</v>
      </c>
      <c r="X9" s="8">
        <v>0</v>
      </c>
      <c r="Y9" s="13">
        <f t="shared" si="1"/>
        <v>17785</v>
      </c>
      <c r="Z9" s="5">
        <v>45302</v>
      </c>
      <c r="AA9" s="8">
        <v>12418.03</v>
      </c>
      <c r="AB9" s="5">
        <v>45302</v>
      </c>
      <c r="AC9" s="9">
        <f t="shared" si="2"/>
        <v>220854663.55000001</v>
      </c>
      <c r="AD9" s="4" t="s">
        <v>92</v>
      </c>
    </row>
    <row r="10" spans="1:30" ht="45" x14ac:dyDescent="0.25">
      <c r="A10" s="4">
        <v>6</v>
      </c>
      <c r="B10" s="11" t="s">
        <v>35</v>
      </c>
      <c r="C10" s="11" t="s">
        <v>37</v>
      </c>
      <c r="D10" s="4" t="s">
        <v>31</v>
      </c>
      <c r="E10" s="4" t="s">
        <v>56</v>
      </c>
      <c r="F10" s="4" t="s">
        <v>57</v>
      </c>
      <c r="G10" s="4" t="s">
        <v>32</v>
      </c>
      <c r="H10" s="4" t="s">
        <v>33</v>
      </c>
      <c r="I10" s="4" t="s">
        <v>58</v>
      </c>
      <c r="J10" s="4" t="s">
        <v>34</v>
      </c>
      <c r="K10" s="4" t="s">
        <v>59</v>
      </c>
      <c r="L10" s="4">
        <v>15382.5</v>
      </c>
      <c r="M10" s="4">
        <v>50.584000000000003</v>
      </c>
      <c r="N10" s="4">
        <v>1775</v>
      </c>
      <c r="O10" s="15">
        <v>45224</v>
      </c>
      <c r="P10" s="15">
        <v>45291</v>
      </c>
      <c r="Q10" s="8">
        <v>1</v>
      </c>
      <c r="R10" s="13">
        <v>17300</v>
      </c>
      <c r="S10" s="8">
        <v>0</v>
      </c>
      <c r="T10" s="8">
        <v>350</v>
      </c>
      <c r="U10" s="8">
        <v>0</v>
      </c>
      <c r="V10" s="8">
        <v>135</v>
      </c>
      <c r="W10" s="8">
        <v>0</v>
      </c>
      <c r="X10" s="8">
        <v>0</v>
      </c>
      <c r="Y10" s="13">
        <f t="shared" si="1"/>
        <v>17785</v>
      </c>
      <c r="Z10" s="5">
        <v>45302</v>
      </c>
      <c r="AA10" s="8">
        <v>12418.03</v>
      </c>
      <c r="AB10" s="5">
        <v>45302</v>
      </c>
      <c r="AC10" s="9">
        <f t="shared" si="2"/>
        <v>220854663.55000001</v>
      </c>
      <c r="AD10" s="4" t="s">
        <v>92</v>
      </c>
    </row>
    <row r="11" spans="1:30" ht="45" x14ac:dyDescent="0.25">
      <c r="A11" s="4">
        <v>7</v>
      </c>
      <c r="B11" s="11" t="s">
        <v>35</v>
      </c>
      <c r="C11" s="11" t="s">
        <v>37</v>
      </c>
      <c r="D11" s="4" t="s">
        <v>31</v>
      </c>
      <c r="E11" s="4" t="s">
        <v>60</v>
      </c>
      <c r="F11" s="4" t="s">
        <v>61</v>
      </c>
      <c r="G11" s="4" t="s">
        <v>32</v>
      </c>
      <c r="H11" s="4" t="s">
        <v>33</v>
      </c>
      <c r="I11" s="4" t="s">
        <v>62</v>
      </c>
      <c r="J11" s="4" t="s">
        <v>34</v>
      </c>
      <c r="K11" s="4" t="s">
        <v>63</v>
      </c>
      <c r="L11" s="4">
        <v>15382.5</v>
      </c>
      <c r="M11" s="4">
        <v>50.584000000000003</v>
      </c>
      <c r="N11" s="4">
        <v>1775</v>
      </c>
      <c r="O11" s="15">
        <v>45224</v>
      </c>
      <c r="P11" s="15">
        <v>45291</v>
      </c>
      <c r="Q11" s="8">
        <v>1</v>
      </c>
      <c r="R11" s="13">
        <v>17300</v>
      </c>
      <c r="S11" s="8">
        <v>0</v>
      </c>
      <c r="T11" s="8">
        <v>350</v>
      </c>
      <c r="U11" s="8">
        <v>0</v>
      </c>
      <c r="V11" s="8">
        <v>135</v>
      </c>
      <c r="W11" s="8">
        <v>0</v>
      </c>
      <c r="X11" s="8">
        <v>0</v>
      </c>
      <c r="Y11" s="13">
        <f t="shared" si="1"/>
        <v>17785</v>
      </c>
      <c r="Z11" s="5">
        <v>45302</v>
      </c>
      <c r="AA11" s="8">
        <v>12418.03</v>
      </c>
      <c r="AB11" s="5">
        <v>45302</v>
      </c>
      <c r="AC11" s="9">
        <f t="shared" si="2"/>
        <v>220854663.55000001</v>
      </c>
      <c r="AD11" s="4" t="s">
        <v>92</v>
      </c>
    </row>
    <row r="12" spans="1:30" ht="45" x14ac:dyDescent="0.25">
      <c r="A12" s="4">
        <v>8</v>
      </c>
      <c r="B12" s="11" t="s">
        <v>35</v>
      </c>
      <c r="C12" s="11" t="s">
        <v>37</v>
      </c>
      <c r="D12" s="4" t="s">
        <v>31</v>
      </c>
      <c r="E12" s="4" t="s">
        <v>64</v>
      </c>
      <c r="F12" s="4" t="s">
        <v>65</v>
      </c>
      <c r="G12" s="4" t="s">
        <v>32</v>
      </c>
      <c r="H12" s="4" t="s">
        <v>33</v>
      </c>
      <c r="I12" s="4" t="s">
        <v>66</v>
      </c>
      <c r="J12" s="4" t="s">
        <v>34</v>
      </c>
      <c r="K12" s="4" t="s">
        <v>67</v>
      </c>
      <c r="L12" s="4">
        <v>15382.5</v>
      </c>
      <c r="M12" s="4">
        <v>50.584000000000003</v>
      </c>
      <c r="N12" s="4">
        <v>1775</v>
      </c>
      <c r="O12" s="15">
        <v>45217</v>
      </c>
      <c r="P12" s="15">
        <v>45295</v>
      </c>
      <c r="Q12" s="8">
        <v>1</v>
      </c>
      <c r="R12" s="13">
        <v>17300</v>
      </c>
      <c r="S12" s="8">
        <v>0</v>
      </c>
      <c r="T12" s="8">
        <v>350</v>
      </c>
      <c r="U12" s="8">
        <v>0</v>
      </c>
      <c r="V12" s="8">
        <v>135</v>
      </c>
      <c r="W12" s="8">
        <v>0</v>
      </c>
      <c r="X12" s="8">
        <v>0</v>
      </c>
      <c r="Y12" s="13">
        <f t="shared" si="1"/>
        <v>17785</v>
      </c>
      <c r="Z12" s="5">
        <v>45302</v>
      </c>
      <c r="AA12" s="8">
        <v>12418.03</v>
      </c>
      <c r="AB12" s="5">
        <v>45302</v>
      </c>
      <c r="AC12" s="9">
        <f t="shared" si="2"/>
        <v>220854663.55000001</v>
      </c>
      <c r="AD12" s="4" t="s">
        <v>92</v>
      </c>
    </row>
    <row r="13" spans="1:30" ht="45" x14ac:dyDescent="0.25">
      <c r="A13" s="4">
        <v>9</v>
      </c>
      <c r="B13" s="11" t="s">
        <v>35</v>
      </c>
      <c r="C13" s="11" t="s">
        <v>37</v>
      </c>
      <c r="D13" s="8" t="s">
        <v>31</v>
      </c>
      <c r="E13" s="8" t="s">
        <v>68</v>
      </c>
      <c r="F13" s="8" t="s">
        <v>69</v>
      </c>
      <c r="G13" s="8" t="s">
        <v>32</v>
      </c>
      <c r="H13" s="8" t="s">
        <v>33</v>
      </c>
      <c r="I13" s="12" t="s">
        <v>70</v>
      </c>
      <c r="J13" s="4" t="s">
        <v>34</v>
      </c>
      <c r="K13" s="14" t="s">
        <v>71</v>
      </c>
      <c r="L13" s="4">
        <v>15382.5</v>
      </c>
      <c r="M13" s="4">
        <v>50.584000000000003</v>
      </c>
      <c r="N13" s="4">
        <v>1775</v>
      </c>
      <c r="O13" s="15">
        <v>45224</v>
      </c>
      <c r="P13" s="15">
        <v>45295</v>
      </c>
      <c r="Q13" s="8">
        <v>1</v>
      </c>
      <c r="R13" s="13">
        <v>17300</v>
      </c>
      <c r="S13" s="8">
        <v>0</v>
      </c>
      <c r="T13" s="8">
        <v>350</v>
      </c>
      <c r="U13" s="8">
        <v>0</v>
      </c>
      <c r="V13" s="8">
        <v>135</v>
      </c>
      <c r="W13" s="8">
        <v>0</v>
      </c>
      <c r="X13" s="8">
        <v>0</v>
      </c>
      <c r="Y13" s="13">
        <f t="shared" si="1"/>
        <v>17785</v>
      </c>
      <c r="Z13" s="5">
        <v>45302</v>
      </c>
      <c r="AA13" s="8">
        <v>12418.03</v>
      </c>
      <c r="AB13" s="5">
        <v>45302</v>
      </c>
      <c r="AC13" s="9">
        <f t="shared" ref="AC13:AC18" si="3">AA13*Y13</f>
        <v>220854663.55000001</v>
      </c>
      <c r="AD13" s="4" t="s">
        <v>92</v>
      </c>
    </row>
    <row r="14" spans="1:30" ht="45" x14ac:dyDescent="0.25">
      <c r="A14" s="4">
        <v>10</v>
      </c>
      <c r="B14" s="11" t="s">
        <v>35</v>
      </c>
      <c r="C14" s="11" t="s">
        <v>37</v>
      </c>
      <c r="D14" s="4" t="s">
        <v>31</v>
      </c>
      <c r="E14" s="4" t="s">
        <v>72</v>
      </c>
      <c r="F14" s="4" t="s">
        <v>73</v>
      </c>
      <c r="G14" s="4" t="s">
        <v>32</v>
      </c>
      <c r="H14" s="4" t="s">
        <v>33</v>
      </c>
      <c r="I14" s="4" t="s">
        <v>74</v>
      </c>
      <c r="J14" s="4" t="s">
        <v>34</v>
      </c>
      <c r="K14" s="4" t="s">
        <v>75</v>
      </c>
      <c r="L14" s="4">
        <v>15382.5</v>
      </c>
      <c r="M14" s="4">
        <v>50.584000000000003</v>
      </c>
      <c r="N14" s="4">
        <v>1775</v>
      </c>
      <c r="O14" s="15">
        <v>45224</v>
      </c>
      <c r="P14" s="15">
        <v>45295</v>
      </c>
      <c r="Q14" s="8">
        <v>1</v>
      </c>
      <c r="R14" s="8">
        <v>17300</v>
      </c>
      <c r="S14" s="8">
        <v>0</v>
      </c>
      <c r="T14" s="8">
        <v>350</v>
      </c>
      <c r="U14" s="8">
        <v>0</v>
      </c>
      <c r="V14" s="8">
        <v>135</v>
      </c>
      <c r="W14" s="8">
        <v>0</v>
      </c>
      <c r="X14" s="8">
        <v>0</v>
      </c>
      <c r="Y14" s="13">
        <f t="shared" si="1"/>
        <v>17785</v>
      </c>
      <c r="Z14" s="5">
        <v>45302</v>
      </c>
      <c r="AA14" s="8">
        <v>12418.03</v>
      </c>
      <c r="AB14" s="5">
        <v>45302</v>
      </c>
      <c r="AC14" s="9">
        <f t="shared" si="3"/>
        <v>220854663.55000001</v>
      </c>
      <c r="AD14" s="4" t="s">
        <v>92</v>
      </c>
    </row>
    <row r="15" spans="1:30" ht="45" x14ac:dyDescent="0.25">
      <c r="A15" s="4">
        <v>11</v>
      </c>
      <c r="B15" s="11" t="s">
        <v>35</v>
      </c>
      <c r="C15" s="11" t="s">
        <v>37</v>
      </c>
      <c r="D15" s="4" t="s">
        <v>31</v>
      </c>
      <c r="E15" s="4" t="s">
        <v>76</v>
      </c>
      <c r="F15" s="4" t="s">
        <v>77</v>
      </c>
      <c r="G15" s="4" t="s">
        <v>32</v>
      </c>
      <c r="H15" s="4" t="s">
        <v>33</v>
      </c>
      <c r="I15" s="4" t="s">
        <v>78</v>
      </c>
      <c r="J15" s="4" t="s">
        <v>34</v>
      </c>
      <c r="K15" s="4" t="s">
        <v>79</v>
      </c>
      <c r="L15" s="4">
        <v>15382.5</v>
      </c>
      <c r="M15" s="4">
        <v>50.584000000000003</v>
      </c>
      <c r="N15" s="4">
        <v>1775</v>
      </c>
      <c r="O15" s="15">
        <v>45224</v>
      </c>
      <c r="P15" s="15">
        <v>45295</v>
      </c>
      <c r="Q15" s="8">
        <v>1</v>
      </c>
      <c r="R15" s="8">
        <v>17300</v>
      </c>
      <c r="S15" s="8">
        <v>0</v>
      </c>
      <c r="T15" s="8">
        <v>350</v>
      </c>
      <c r="U15" s="8">
        <v>0</v>
      </c>
      <c r="V15" s="8">
        <v>135</v>
      </c>
      <c r="W15" s="8">
        <v>0</v>
      </c>
      <c r="X15" s="8">
        <v>0</v>
      </c>
      <c r="Y15" s="13">
        <f t="shared" si="1"/>
        <v>17785</v>
      </c>
      <c r="Z15" s="5">
        <v>45302</v>
      </c>
      <c r="AA15" s="8">
        <v>12418.03</v>
      </c>
      <c r="AB15" s="5">
        <v>45302</v>
      </c>
      <c r="AC15" s="9">
        <f t="shared" ref="AC15:AC17" si="4">AA15*Y15</f>
        <v>220854663.55000001</v>
      </c>
      <c r="AD15" s="4" t="s">
        <v>92</v>
      </c>
    </row>
    <row r="16" spans="1:30" ht="45" x14ac:dyDescent="0.25">
      <c r="A16" s="4">
        <v>12</v>
      </c>
      <c r="B16" s="11" t="s">
        <v>35</v>
      </c>
      <c r="C16" s="11" t="s">
        <v>37</v>
      </c>
      <c r="D16" s="4" t="s">
        <v>31</v>
      </c>
      <c r="E16" s="4" t="s">
        <v>80</v>
      </c>
      <c r="F16" s="4" t="s">
        <v>81</v>
      </c>
      <c r="G16" s="4" t="s">
        <v>32</v>
      </c>
      <c r="H16" s="4" t="s">
        <v>33</v>
      </c>
      <c r="I16" s="4" t="s">
        <v>82</v>
      </c>
      <c r="J16" s="4" t="s">
        <v>34</v>
      </c>
      <c r="K16" s="4" t="s">
        <v>83</v>
      </c>
      <c r="L16" s="4">
        <v>15382.5</v>
      </c>
      <c r="M16" s="4">
        <v>50.584000000000003</v>
      </c>
      <c r="N16" s="4">
        <v>1775</v>
      </c>
      <c r="O16" s="15">
        <v>45224</v>
      </c>
      <c r="P16" s="15">
        <v>45295</v>
      </c>
      <c r="Q16" s="8">
        <v>1</v>
      </c>
      <c r="R16" s="8">
        <v>17300</v>
      </c>
      <c r="S16" s="8">
        <v>0</v>
      </c>
      <c r="T16" s="8">
        <v>350</v>
      </c>
      <c r="U16" s="8">
        <v>0</v>
      </c>
      <c r="V16" s="8">
        <v>135</v>
      </c>
      <c r="W16" s="8">
        <v>0</v>
      </c>
      <c r="X16" s="8">
        <v>0</v>
      </c>
      <c r="Y16" s="13">
        <f t="shared" si="1"/>
        <v>17785</v>
      </c>
      <c r="Z16" s="5">
        <v>45302</v>
      </c>
      <c r="AA16" s="8">
        <v>12418.03</v>
      </c>
      <c r="AB16" s="5">
        <v>45302</v>
      </c>
      <c r="AC16" s="9">
        <f t="shared" si="4"/>
        <v>220854663.55000001</v>
      </c>
      <c r="AD16" s="4" t="s">
        <v>92</v>
      </c>
    </row>
    <row r="17" spans="1:30" s="19" customFormat="1" ht="45" x14ac:dyDescent="0.25">
      <c r="A17" s="4">
        <v>13</v>
      </c>
      <c r="B17" s="16" t="s">
        <v>35</v>
      </c>
      <c r="C17" s="11" t="s">
        <v>37</v>
      </c>
      <c r="D17" s="14" t="s">
        <v>31</v>
      </c>
      <c r="E17" s="14" t="s">
        <v>84</v>
      </c>
      <c r="F17" s="14" t="s">
        <v>85</v>
      </c>
      <c r="G17" s="14" t="s">
        <v>32</v>
      </c>
      <c r="H17" s="14" t="s">
        <v>33</v>
      </c>
      <c r="I17" s="14" t="s">
        <v>86</v>
      </c>
      <c r="J17" s="14" t="s">
        <v>34</v>
      </c>
      <c r="K17" s="14" t="s">
        <v>87</v>
      </c>
      <c r="L17" s="22">
        <v>15382.5</v>
      </c>
      <c r="M17" s="14">
        <v>50.584000000000003</v>
      </c>
      <c r="N17" s="14">
        <v>1775</v>
      </c>
      <c r="O17" s="17">
        <v>45224</v>
      </c>
      <c r="P17" s="17">
        <v>45295</v>
      </c>
      <c r="Q17" s="18">
        <v>1</v>
      </c>
      <c r="R17" s="18">
        <v>17300</v>
      </c>
      <c r="S17" s="8">
        <v>0</v>
      </c>
      <c r="T17" s="18">
        <v>350</v>
      </c>
      <c r="U17" s="8">
        <v>0</v>
      </c>
      <c r="V17" s="18">
        <v>135</v>
      </c>
      <c r="W17" s="8">
        <v>0</v>
      </c>
      <c r="X17" s="8">
        <v>0</v>
      </c>
      <c r="Y17" s="13">
        <f t="shared" si="1"/>
        <v>17785</v>
      </c>
      <c r="Z17" s="5">
        <v>45302</v>
      </c>
      <c r="AA17" s="8">
        <v>12418.03</v>
      </c>
      <c r="AB17" s="5">
        <v>45302</v>
      </c>
      <c r="AC17" s="23">
        <f t="shared" si="4"/>
        <v>220854663.55000001</v>
      </c>
      <c r="AD17" s="4" t="s">
        <v>92</v>
      </c>
    </row>
    <row r="18" spans="1:30" s="19" customFormat="1" ht="45" x14ac:dyDescent="0.25">
      <c r="A18" s="4">
        <v>14</v>
      </c>
      <c r="B18" s="16" t="s">
        <v>35</v>
      </c>
      <c r="C18" s="11" t="s">
        <v>37</v>
      </c>
      <c r="D18" s="14" t="s">
        <v>31</v>
      </c>
      <c r="E18" s="14" t="s">
        <v>88</v>
      </c>
      <c r="F18" s="14" t="s">
        <v>89</v>
      </c>
      <c r="G18" s="14" t="s">
        <v>32</v>
      </c>
      <c r="H18" s="14" t="s">
        <v>33</v>
      </c>
      <c r="I18" s="14" t="s">
        <v>90</v>
      </c>
      <c r="J18" s="14" t="s">
        <v>34</v>
      </c>
      <c r="K18" s="24" t="s">
        <v>91</v>
      </c>
      <c r="L18" s="22">
        <v>15382.5</v>
      </c>
      <c r="M18" s="14">
        <v>50.584000000000003</v>
      </c>
      <c r="N18" s="14">
        <v>1775</v>
      </c>
      <c r="O18" s="17">
        <v>45224</v>
      </c>
      <c r="P18" s="17">
        <v>45295</v>
      </c>
      <c r="Q18" s="18">
        <v>1</v>
      </c>
      <c r="R18" s="18">
        <v>17300</v>
      </c>
      <c r="S18" s="8">
        <v>0</v>
      </c>
      <c r="T18" s="18">
        <v>350</v>
      </c>
      <c r="U18" s="8">
        <v>0</v>
      </c>
      <c r="V18" s="18">
        <v>135</v>
      </c>
      <c r="W18" s="8">
        <v>0</v>
      </c>
      <c r="X18" s="8">
        <v>0</v>
      </c>
      <c r="Y18" s="13">
        <f t="shared" si="1"/>
        <v>17785</v>
      </c>
      <c r="Z18" s="5">
        <v>45302</v>
      </c>
      <c r="AA18" s="8">
        <v>12418.03</v>
      </c>
      <c r="AB18" s="5">
        <v>45302</v>
      </c>
      <c r="AC18" s="23">
        <f t="shared" si="3"/>
        <v>220854663.55000001</v>
      </c>
      <c r="AD18" s="4" t="s">
        <v>92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I1"/>
    <mergeCell ref="J1:AD1"/>
  </mergeCells>
  <phoneticPr fontId="7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Anvar Inoyatov</cp:lastModifiedBy>
  <dcterms:created xsi:type="dcterms:W3CDTF">2023-01-18T11:34:38Z</dcterms:created>
  <dcterms:modified xsi:type="dcterms:W3CDTF">2024-01-12T05:02:48Z</dcterms:modified>
</cp:coreProperties>
</file>